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drawings/drawing8.xml" ContentType="application/vnd.openxmlformats-officedocument.drawingml.chartshapes+xml"/>
  <Override PartName="/xl/charts/chart38.xml" ContentType="application/vnd.openxmlformats-officedocument.drawingml.chart+xml"/>
  <Override PartName="/xl/drawings/drawing9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0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11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12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13.xml" ContentType="application/vnd.openxmlformats-officedocument.drawing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14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drawings/drawing15.xml" ContentType="application/vnd.openxmlformats-officedocument.drawing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16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drawings/drawing17.xml" ContentType="application/vnd.openxmlformats-officedocument.drawing+xml"/>
  <Override PartName="/xl/charts/chart104.xml" ContentType="application/vnd.openxmlformats-officedocument.drawingml.chart+xml"/>
  <Override PartName="/xl/drawings/drawing18.xml" ContentType="application/vnd.openxmlformats-officedocument.drawingml.chartshapes+xml"/>
  <Override PartName="/xl/charts/chart105.xml" ContentType="application/vnd.openxmlformats-officedocument.drawingml.chart+xml"/>
  <Override PartName="/xl/drawings/drawing19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0" yWindow="2160" windowWidth="5505" windowHeight="4575" tabRatio="673" firstSheet="26" activeTab="26"/>
  </bookViews>
  <sheets>
    <sheet name="Countries" sheetId="22" state="hidden" r:id="rId1"/>
    <sheet name="TotDev" sheetId="1" state="hidden" r:id="rId2"/>
    <sheet name="TotDevReal" sheetId="32" state="hidden" r:id="rId3"/>
    <sheet name="LDCs" sheetId="4" state="hidden" r:id="rId4"/>
    <sheet name="Other" sheetId="6" state="hidden" r:id="rId5"/>
    <sheet name="TotConstant" sheetId="5" state="hidden" r:id="rId6"/>
    <sheet name="ConstantLDCs" sheetId="9" state="hidden" r:id="rId7"/>
    <sheet name="ConstLDCsOverallShare" sheetId="24" state="hidden" r:id="rId8"/>
    <sheet name="ConstantOther" sheetId="10" state="hidden" r:id="rId9"/>
    <sheet name="TotConstavg" sheetId="14" state="hidden" r:id="rId10"/>
    <sheet name="ConstavgLDCs" sheetId="12" state="hidden" r:id="rId11"/>
    <sheet name="ConstavgOther" sheetId="13" state="hidden" r:id="rId12"/>
    <sheet name="Total Real Flows PC, Const" sheetId="23" state="hidden" r:id="rId13"/>
    <sheet name="Fragile" sheetId="38" state="hidden" r:id="rId14"/>
    <sheet name="NonFragile" sheetId="39" state="hidden" r:id="rId15"/>
    <sheet name="ResourceDep" sheetId="41" state="hidden" r:id="rId16"/>
    <sheet name="NonResDep" sheetId="42" state="hidden" r:id="rId17"/>
    <sheet name="ConstResDep" sheetId="45" state="hidden" r:id="rId18"/>
    <sheet name="ConstNonResDep" sheetId="46" state="hidden" r:id="rId19"/>
    <sheet name="ConstAvgResDep" sheetId="47" state="hidden" r:id="rId20"/>
    <sheet name="ConstAvgCtryGR" sheetId="55" state="hidden" r:id="rId21"/>
    <sheet name="ConstAvgResDep2" sheetId="57" state="hidden" r:id="rId22"/>
    <sheet name="Figure 1b (old)" sheetId="35" state="hidden" r:id="rId23"/>
    <sheet name="ConstacgResDep" sheetId="62" state="hidden" r:id="rId24"/>
    <sheet name="ConstavgNonResDep" sheetId="63" state="hidden" r:id="rId25"/>
    <sheet name="ConstLAvgLDCs" sheetId="69" state="hidden" r:id="rId26"/>
    <sheet name="Figure 1" sheetId="34" r:id="rId27"/>
    <sheet name="Figure 2b (old)" sheetId="36" state="hidden" r:id="rId28"/>
    <sheet name="Figure 2" sheetId="66" state="hidden" r:id="rId29"/>
    <sheet name="Figure 2a" sheetId="60" r:id="rId30"/>
    <sheet name="Figure 2b" sheetId="70" r:id="rId31"/>
    <sheet name="Figure 2 (ALT)" sheetId="71" r:id="rId32"/>
    <sheet name="Cont Avg Flows" sheetId="51" state="hidden" r:id="rId33"/>
    <sheet name="ResourceDep (orig)" sheetId="44" state="hidden" r:id="rId34"/>
    <sheet name="Figure 3" sheetId="56" state="hidden" r:id="rId35"/>
    <sheet name="Figure 3a" sheetId="67" r:id="rId36"/>
    <sheet name="Figure 3 (ResDep)" sheetId="64" state="hidden" r:id="rId37"/>
    <sheet name="Figure 3b" sheetId="68" r:id="rId38"/>
    <sheet name="Figure 4 (old)" sheetId="54" state="hidden" r:id="rId39"/>
    <sheet name="Figure 4" sheetId="65" r:id="rId40"/>
    <sheet name="Figure A1" sheetId="50" r:id="rId41"/>
  </sheets>
  <calcPr calcId="145621"/>
</workbook>
</file>

<file path=xl/calcChain.xml><?xml version="1.0" encoding="utf-8"?>
<calcChain xmlns="http://schemas.openxmlformats.org/spreadsheetml/2006/main">
  <c r="H4" i="70" l="1"/>
  <c r="H5" i="70"/>
  <c r="E5" i="70"/>
  <c r="C4" i="70"/>
  <c r="C32" i="60"/>
  <c r="C48" i="60"/>
  <c r="D49" i="60"/>
  <c r="B51" i="60"/>
  <c r="C52" i="60"/>
  <c r="D53" i="60"/>
  <c r="B55" i="60"/>
  <c r="C56" i="60"/>
  <c r="D57" i="60"/>
  <c r="B59" i="60"/>
  <c r="C60" i="60"/>
  <c r="D61" i="60"/>
  <c r="B63" i="60"/>
  <c r="C64" i="60"/>
  <c r="D65" i="60"/>
  <c r="D48" i="60"/>
  <c r="B50" i="60"/>
  <c r="C51" i="60"/>
  <c r="D52" i="60"/>
  <c r="B54" i="60"/>
  <c r="C55" i="60"/>
  <c r="D56" i="60"/>
  <c r="B58" i="60"/>
  <c r="C59" i="60"/>
  <c r="D60" i="60"/>
  <c r="B62" i="60"/>
  <c r="C63" i="60"/>
  <c r="D64" i="60"/>
  <c r="B49" i="60"/>
  <c r="C50" i="60"/>
  <c r="D51" i="60"/>
  <c r="B53" i="60"/>
  <c r="C54" i="60"/>
  <c r="D55" i="60"/>
  <c r="B57" i="60"/>
  <c r="C58" i="60"/>
  <c r="D59" i="60"/>
  <c r="B61" i="60"/>
  <c r="C62" i="60"/>
  <c r="D63" i="60"/>
  <c r="B65" i="60"/>
  <c r="B48" i="60"/>
  <c r="C49" i="60"/>
  <c r="D50" i="60"/>
  <c r="B52" i="60"/>
  <c r="C53" i="60"/>
  <c r="D54" i="60"/>
  <c r="B56" i="60"/>
  <c r="C57" i="60"/>
  <c r="D58" i="60"/>
  <c r="B60" i="60"/>
  <c r="C61" i="60"/>
  <c r="D62" i="60"/>
  <c r="B64" i="60"/>
  <c r="C65" i="60"/>
  <c r="L13" i="65" l="1"/>
  <c r="K11" i="65"/>
  <c r="I11" i="65"/>
  <c r="G11" i="65"/>
  <c r="E11" i="65"/>
  <c r="C11" i="65"/>
  <c r="G11" i="54"/>
  <c r="F11" i="54"/>
  <c r="E11" i="54"/>
  <c r="D11" i="54"/>
  <c r="C11" i="54"/>
  <c r="D61" i="50"/>
  <c r="D57" i="50"/>
  <c r="D53" i="50"/>
  <c r="D49" i="50"/>
  <c r="C39" i="50"/>
  <c r="C31" i="50"/>
  <c r="D20" i="50"/>
  <c r="D16" i="50"/>
  <c r="D12" i="50"/>
  <c r="D8" i="50"/>
  <c r="D4" i="50"/>
  <c r="C57" i="50"/>
  <c r="C49" i="50"/>
  <c r="D40" i="50"/>
  <c r="D36" i="50"/>
  <c r="D32" i="50"/>
  <c r="D28" i="50"/>
  <c r="C20" i="50"/>
  <c r="C12" i="50"/>
  <c r="C4" i="50"/>
  <c r="C64" i="50"/>
  <c r="C56" i="50"/>
  <c r="C48" i="50"/>
  <c r="D39" i="50"/>
  <c r="D35" i="50"/>
  <c r="D31" i="50"/>
  <c r="D27" i="50"/>
  <c r="C17" i="50"/>
  <c r="C9" i="50"/>
  <c r="D54" i="50"/>
  <c r="B18" i="50"/>
  <c r="G4" i="54"/>
  <c r="G62" i="68"/>
  <c r="D59" i="68"/>
  <c r="E56" i="68"/>
  <c r="D64" i="50"/>
  <c r="D48" i="50"/>
  <c r="B20" i="50"/>
  <c r="B4" i="50"/>
  <c r="G5" i="65"/>
  <c r="F4" i="54"/>
  <c r="B62" i="68"/>
  <c r="C59" i="68"/>
  <c r="G55" i="68"/>
  <c r="D60" i="50"/>
  <c r="C38" i="50"/>
  <c r="B8" i="50"/>
  <c r="F5" i="54"/>
  <c r="D62" i="68"/>
  <c r="E59" i="68"/>
  <c r="B56" i="68"/>
  <c r="B53" i="50"/>
  <c r="F14" i="54"/>
  <c r="E58" i="68"/>
  <c r="G50" i="68"/>
  <c r="D47" i="68"/>
  <c r="E40" i="68"/>
  <c r="B37" i="68"/>
  <c r="C34" i="68"/>
  <c r="G30" i="68"/>
  <c r="D27" i="68"/>
  <c r="E20" i="68"/>
  <c r="B17" i="68"/>
  <c r="B61" i="50"/>
  <c r="G14" i="65"/>
  <c r="G56" i="68"/>
  <c r="G51" i="68"/>
  <c r="D48" i="68"/>
  <c r="E41" i="68"/>
  <c r="B38" i="68"/>
  <c r="C35" i="68"/>
  <c r="G31" i="68"/>
  <c r="D28" i="68"/>
  <c r="E25" i="68"/>
  <c r="B18" i="68"/>
  <c r="C15" i="68"/>
  <c r="E13" i="65"/>
  <c r="G5" i="54"/>
  <c r="D53" i="68"/>
  <c r="E50" i="68"/>
  <c r="D38" i="60"/>
  <c r="B64" i="50"/>
  <c r="B60" i="50"/>
  <c r="B56" i="50"/>
  <c r="B52" i="50"/>
  <c r="B48" i="50"/>
  <c r="C37" i="50"/>
  <c r="C29" i="50"/>
  <c r="B19" i="50"/>
  <c r="B15" i="50"/>
  <c r="B11" i="50"/>
  <c r="B7" i="50"/>
  <c r="B3" i="50"/>
  <c r="C63" i="50"/>
  <c r="C55" i="50"/>
  <c r="C47" i="50"/>
  <c r="B39" i="50"/>
  <c r="B35" i="50"/>
  <c r="B31" i="50"/>
  <c r="B27" i="50"/>
  <c r="C18" i="50"/>
  <c r="C10" i="50"/>
  <c r="C62" i="50"/>
  <c r="C54" i="50"/>
  <c r="B42" i="50"/>
  <c r="B38" i="50"/>
  <c r="B34" i="50"/>
  <c r="B30" i="50"/>
  <c r="B26" i="50"/>
  <c r="C15" i="50"/>
  <c r="C7" i="50"/>
  <c r="B49" i="50"/>
  <c r="D15" i="50"/>
  <c r="I5" i="65"/>
  <c r="C4" i="54"/>
  <c r="C62" i="68"/>
  <c r="G58" i="68"/>
  <c r="D55" i="68"/>
  <c r="B59" i="50"/>
  <c r="C42" i="50"/>
  <c r="D17" i="50"/>
  <c r="K4" i="65"/>
  <c r="D64" i="68"/>
  <c r="E61" i="68"/>
  <c r="B58" i="68"/>
  <c r="C55" i="68"/>
  <c r="B55" i="50"/>
  <c r="C30" i="50"/>
  <c r="D5" i="50"/>
  <c r="K5" i="65"/>
  <c r="D4" i="54"/>
  <c r="G61" i="68"/>
  <c r="D58" i="68"/>
  <c r="E55" i="68"/>
  <c r="C28" i="50"/>
  <c r="E4" i="54"/>
  <c r="B53" i="68"/>
  <c r="C50" i="68"/>
  <c r="G42" i="68"/>
  <c r="D39" i="68"/>
  <c r="E36" i="68"/>
  <c r="B33" i="68"/>
  <c r="C30" i="68"/>
  <c r="G26" i="68"/>
  <c r="D19" i="68"/>
  <c r="E16" i="68"/>
  <c r="D50" i="50"/>
  <c r="D14" i="54"/>
  <c r="B55" i="68"/>
  <c r="C51" i="68"/>
  <c r="G47" i="68"/>
  <c r="D40" i="68"/>
  <c r="E37" i="68"/>
  <c r="B34" i="68"/>
  <c r="C31" i="68"/>
  <c r="G27" i="68"/>
  <c r="D20" i="68"/>
  <c r="E17" i="68"/>
  <c r="D58" i="50"/>
  <c r="E5" i="65"/>
  <c r="G60" i="68"/>
  <c r="G52" i="68"/>
  <c r="D49" i="68"/>
  <c r="E42" i="68"/>
  <c r="B39" i="68"/>
  <c r="C36" i="68"/>
  <c r="G32" i="68"/>
  <c r="D29" i="68"/>
  <c r="C38" i="60"/>
  <c r="D63" i="50"/>
  <c r="D59" i="50"/>
  <c r="D55" i="50"/>
  <c r="D51" i="50"/>
  <c r="D47" i="50"/>
  <c r="C35" i="50"/>
  <c r="C27" i="50"/>
  <c r="D18" i="50"/>
  <c r="D14" i="50"/>
  <c r="D10" i="50"/>
  <c r="D6" i="50"/>
  <c r="C61" i="50"/>
  <c r="C53" i="50"/>
  <c r="D42" i="50"/>
  <c r="D38" i="50"/>
  <c r="D34" i="50"/>
  <c r="D30" i="50"/>
  <c r="D26" i="50"/>
  <c r="C16" i="50"/>
  <c r="C8" i="50"/>
  <c r="C60" i="50"/>
  <c r="C52" i="50"/>
  <c r="D41" i="50"/>
  <c r="D37" i="50"/>
  <c r="D33" i="50"/>
  <c r="D29" i="50"/>
  <c r="D25" i="50"/>
  <c r="C13" i="50"/>
  <c r="C5" i="50"/>
  <c r="D62" i="50"/>
  <c r="C40" i="50"/>
  <c r="B10" i="50"/>
  <c r="E4" i="65"/>
  <c r="E64" i="68"/>
  <c r="B61" i="68"/>
  <c r="C58" i="68"/>
  <c r="G54" i="68"/>
  <c r="D56" i="50"/>
  <c r="C34" i="50"/>
  <c r="B12" i="50"/>
  <c r="C4" i="65"/>
  <c r="G63" i="68"/>
  <c r="D60" i="68"/>
  <c r="E57" i="68"/>
  <c r="B54" i="68"/>
  <c r="D52" i="50"/>
  <c r="B16" i="50"/>
  <c r="C5" i="65"/>
  <c r="B64" i="68"/>
  <c r="C61" i="68"/>
  <c r="G57" i="68"/>
  <c r="D54" i="68"/>
  <c r="B14" i="50"/>
  <c r="C64" i="68"/>
  <c r="E52" i="68"/>
  <c r="B49" i="68"/>
  <c r="C42" i="68"/>
  <c r="G38" i="68"/>
  <c r="D35" i="68"/>
  <c r="E32" i="68"/>
  <c r="B29" i="68"/>
  <c r="C26" i="68"/>
  <c r="G18" i="68"/>
  <c r="D15" i="68"/>
  <c r="C36" i="50"/>
  <c r="E14" i="54"/>
  <c r="E53" i="68"/>
  <c r="B50" i="68"/>
  <c r="C47" i="68"/>
  <c r="G39" i="68"/>
  <c r="D36" i="68"/>
  <c r="E33" i="68"/>
  <c r="B30" i="68"/>
  <c r="C27" i="68"/>
  <c r="G19" i="68"/>
  <c r="D16" i="68"/>
  <c r="D19" i="50"/>
  <c r="I14" i="65"/>
  <c r="F13" i="54"/>
  <c r="B59" i="68"/>
  <c r="C52" i="68"/>
  <c r="G48" i="68"/>
  <c r="D41" i="68"/>
  <c r="E38" i="68"/>
  <c r="B35" i="68"/>
  <c r="C32" i="68"/>
  <c r="G28" i="68"/>
  <c r="B58" i="50"/>
  <c r="C33" i="50"/>
  <c r="B9" i="50"/>
  <c r="B41" i="50"/>
  <c r="B25" i="50"/>
  <c r="C58" i="50"/>
  <c r="B32" i="50"/>
  <c r="C3" i="50"/>
  <c r="D63" i="68"/>
  <c r="B51" i="50"/>
  <c r="G59" i="68"/>
  <c r="D13" i="50"/>
  <c r="G4" i="65"/>
  <c r="G53" i="68"/>
  <c r="D61" i="68"/>
  <c r="C38" i="68"/>
  <c r="B25" i="68"/>
  <c r="E49" i="68"/>
  <c r="D32" i="68"/>
  <c r="G15" i="68"/>
  <c r="D13" i="54"/>
  <c r="B47" i="68"/>
  <c r="G36" i="68"/>
  <c r="E30" i="68"/>
  <c r="D25" i="68"/>
  <c r="E14" i="65"/>
  <c r="C53" i="68"/>
  <c r="E39" i="68"/>
  <c r="D26" i="68"/>
  <c r="E15" i="68"/>
  <c r="B12" i="68"/>
  <c r="C9" i="68"/>
  <c r="G5" i="68"/>
  <c r="M64" i="64"/>
  <c r="C62" i="64"/>
  <c r="E59" i="64"/>
  <c r="M56" i="64"/>
  <c r="C54" i="64"/>
  <c r="E51" i="64"/>
  <c r="M48" i="64"/>
  <c r="C42" i="64"/>
  <c r="E39" i="64"/>
  <c r="M36" i="64"/>
  <c r="C34" i="64"/>
  <c r="E31" i="64"/>
  <c r="M28" i="64"/>
  <c r="C26" i="64"/>
  <c r="E19" i="64"/>
  <c r="M16" i="64"/>
  <c r="C14" i="64"/>
  <c r="E11" i="64"/>
  <c r="M8" i="64"/>
  <c r="C6" i="64"/>
  <c r="E3" i="64"/>
  <c r="C33" i="68"/>
  <c r="G16" i="68"/>
  <c r="E12" i="68"/>
  <c r="B9" i="68"/>
  <c r="C6" i="68"/>
  <c r="L64" i="64"/>
  <c r="B62" i="64"/>
  <c r="D59" i="64"/>
  <c r="L56" i="64"/>
  <c r="B54" i="64"/>
  <c r="D51" i="64"/>
  <c r="L48" i="64"/>
  <c r="B42" i="64"/>
  <c r="D39" i="64"/>
  <c r="L36" i="64"/>
  <c r="B34" i="64"/>
  <c r="D31" i="64"/>
  <c r="L28" i="64"/>
  <c r="B26" i="64"/>
  <c r="D19" i="64"/>
  <c r="L16" i="64"/>
  <c r="B14" i="64"/>
  <c r="D11" i="64"/>
  <c r="L8" i="64"/>
  <c r="B6" i="64"/>
  <c r="D3" i="64"/>
  <c r="C60" i="68"/>
  <c r="G41" i="68"/>
  <c r="E31" i="68"/>
  <c r="B14" i="68"/>
  <c r="C11" i="68"/>
  <c r="G7" i="68"/>
  <c r="D4" i="68"/>
  <c r="M63" i="64"/>
  <c r="C61" i="64"/>
  <c r="E58" i="64"/>
  <c r="M55" i="64"/>
  <c r="C53" i="64"/>
  <c r="E50" i="64"/>
  <c r="M47" i="64"/>
  <c r="C41" i="64"/>
  <c r="E38" i="64"/>
  <c r="M35" i="64"/>
  <c r="C33" i="64"/>
  <c r="E30" i="64"/>
  <c r="M27" i="64"/>
  <c r="C25" i="64"/>
  <c r="E18" i="64"/>
  <c r="M15" i="64"/>
  <c r="C13" i="64"/>
  <c r="E10" i="64"/>
  <c r="M7" i="64"/>
  <c r="C5" i="64"/>
  <c r="B64" i="67"/>
  <c r="C16" i="68"/>
  <c r="D5" i="68"/>
  <c r="B55" i="64"/>
  <c r="L41" i="64"/>
  <c r="D32" i="64"/>
  <c r="L15" i="64"/>
  <c r="B54" i="50"/>
  <c r="C25" i="50"/>
  <c r="B5" i="50"/>
  <c r="B37" i="50"/>
  <c r="C14" i="50"/>
  <c r="C50" i="50"/>
  <c r="B28" i="50"/>
  <c r="B57" i="50"/>
  <c r="E60" i="68"/>
  <c r="C26" i="50"/>
  <c r="D56" i="68"/>
  <c r="E63" i="68"/>
  <c r="D3" i="50"/>
  <c r="D51" i="68"/>
  <c r="G34" i="68"/>
  <c r="C18" i="68"/>
  <c r="G13" i="65"/>
  <c r="B42" i="68"/>
  <c r="E29" i="68"/>
  <c r="C56" i="68"/>
  <c r="G40" i="68"/>
  <c r="E34" i="68"/>
  <c r="C28" i="68"/>
  <c r="G20" i="68"/>
  <c r="I4" i="65"/>
  <c r="D50" i="68"/>
  <c r="G33" i="68"/>
  <c r="D18" i="68"/>
  <c r="D14" i="68"/>
  <c r="E11" i="68"/>
  <c r="B8" i="68"/>
  <c r="C5" i="68"/>
  <c r="C64" i="64"/>
  <c r="E61" i="64"/>
  <c r="M58" i="64"/>
  <c r="C56" i="64"/>
  <c r="E53" i="64"/>
  <c r="M50" i="64"/>
  <c r="C48" i="64"/>
  <c r="E41" i="64"/>
  <c r="M38" i="64"/>
  <c r="C36" i="64"/>
  <c r="E33" i="64"/>
  <c r="M30" i="64"/>
  <c r="C28" i="64"/>
  <c r="E25" i="64"/>
  <c r="M18" i="64"/>
  <c r="C16" i="64"/>
  <c r="E13" i="64"/>
  <c r="M10" i="64"/>
  <c r="C8" i="64"/>
  <c r="E5" i="64"/>
  <c r="D64" i="67"/>
  <c r="E51" i="68"/>
  <c r="D30" i="68"/>
  <c r="B15" i="68"/>
  <c r="D11" i="68"/>
  <c r="E8" i="68"/>
  <c r="B5" i="68"/>
  <c r="B64" i="64"/>
  <c r="D61" i="64"/>
  <c r="L58" i="64"/>
  <c r="B56" i="64"/>
  <c r="D53" i="64"/>
  <c r="L50" i="64"/>
  <c r="B48" i="64"/>
  <c r="D41" i="64"/>
  <c r="L38" i="64"/>
  <c r="B36" i="64"/>
  <c r="D33" i="64"/>
  <c r="L30" i="64"/>
  <c r="B28" i="64"/>
  <c r="D25" i="64"/>
  <c r="L18" i="64"/>
  <c r="B16" i="64"/>
  <c r="D13" i="64"/>
  <c r="L10" i="64"/>
  <c r="B8" i="64"/>
  <c r="D5" i="64"/>
  <c r="G64" i="67"/>
  <c r="K14" i="65"/>
  <c r="E54" i="68"/>
  <c r="B40" i="68"/>
  <c r="G25" i="68"/>
  <c r="E13" i="68"/>
  <c r="B10" i="68"/>
  <c r="C7" i="68"/>
  <c r="G3" i="68"/>
  <c r="C63" i="64"/>
  <c r="E60" i="64"/>
  <c r="M57" i="64"/>
  <c r="C55" i="64"/>
  <c r="E52" i="64"/>
  <c r="M49" i="64"/>
  <c r="C47" i="64"/>
  <c r="E40" i="64"/>
  <c r="M37" i="64"/>
  <c r="C35" i="64"/>
  <c r="E32" i="64"/>
  <c r="M29" i="64"/>
  <c r="C27" i="64"/>
  <c r="E20" i="64"/>
  <c r="M17" i="64"/>
  <c r="C15" i="64"/>
  <c r="E12" i="64"/>
  <c r="M9" i="64"/>
  <c r="C7" i="64"/>
  <c r="E4" i="64"/>
  <c r="C49" i="68"/>
  <c r="G12" i="68"/>
  <c r="B63" i="64"/>
  <c r="L51" i="64"/>
  <c r="D40" i="64"/>
  <c r="B29" i="64"/>
  <c r="D14" i="64"/>
  <c r="B3" i="64"/>
  <c r="C61" i="67"/>
  <c r="C10" i="70"/>
  <c r="B50" i="50"/>
  <c r="B17" i="50"/>
  <c r="C59" i="50"/>
  <c r="B33" i="50"/>
  <c r="C6" i="50"/>
  <c r="B40" i="50"/>
  <c r="C19" i="50"/>
  <c r="C32" i="50"/>
  <c r="B57" i="68"/>
  <c r="D9" i="50"/>
  <c r="D5" i="54"/>
  <c r="B63" i="50"/>
  <c r="B60" i="68"/>
  <c r="E48" i="68"/>
  <c r="D31" i="68"/>
  <c r="G14" i="68"/>
  <c r="E62" i="68"/>
  <c r="C39" i="68"/>
  <c r="B26" i="68"/>
  <c r="B51" i="68"/>
  <c r="C40" i="68"/>
  <c r="D33" i="68"/>
  <c r="B27" i="68"/>
  <c r="C20" i="68"/>
  <c r="B63" i="68"/>
  <c r="E47" i="68"/>
  <c r="B32" i="68"/>
  <c r="G17" i="68"/>
  <c r="G13" i="68"/>
  <c r="D10" i="68"/>
  <c r="E7" i="68"/>
  <c r="B4" i="68"/>
  <c r="E63" i="64"/>
  <c r="M60" i="64"/>
  <c r="C58" i="64"/>
  <c r="E55" i="64"/>
  <c r="M52" i="64"/>
  <c r="C50" i="64"/>
  <c r="E47" i="64"/>
  <c r="M40" i="64"/>
  <c r="C38" i="64"/>
  <c r="E35" i="64"/>
  <c r="M32" i="64"/>
  <c r="C30" i="64"/>
  <c r="E27" i="64"/>
  <c r="M20" i="64"/>
  <c r="C18" i="64"/>
  <c r="E15" i="64"/>
  <c r="M12" i="64"/>
  <c r="C10" i="64"/>
  <c r="E7" i="64"/>
  <c r="M4" i="64"/>
  <c r="G63" i="67"/>
  <c r="G37" i="68"/>
  <c r="E27" i="68"/>
  <c r="C14" i="68"/>
  <c r="G10" i="68"/>
  <c r="D7" i="68"/>
  <c r="E4" i="68"/>
  <c r="D63" i="64"/>
  <c r="L60" i="64"/>
  <c r="B58" i="64"/>
  <c r="D55" i="64"/>
  <c r="L52" i="64"/>
  <c r="B50" i="64"/>
  <c r="D47" i="64"/>
  <c r="L40" i="64"/>
  <c r="B38" i="64"/>
  <c r="D35" i="64"/>
  <c r="L32" i="64"/>
  <c r="B30" i="64"/>
  <c r="D27" i="64"/>
  <c r="L20" i="64"/>
  <c r="B18" i="64"/>
  <c r="D15" i="64"/>
  <c r="L12" i="64"/>
  <c r="B10" i="64"/>
  <c r="D7" i="64"/>
  <c r="L4" i="64"/>
  <c r="C64" i="67"/>
  <c r="C14" i="65"/>
  <c r="G49" i="68"/>
  <c r="C37" i="68"/>
  <c r="E19" i="68"/>
  <c r="D12" i="68"/>
  <c r="E9" i="68"/>
  <c r="B6" i="68"/>
  <c r="C3" i="68"/>
  <c r="E62" i="64"/>
  <c r="M59" i="64"/>
  <c r="C57" i="64"/>
  <c r="E54" i="64"/>
  <c r="M51" i="64"/>
  <c r="C49" i="64"/>
  <c r="E42" i="64"/>
  <c r="M39" i="64"/>
  <c r="C37" i="64"/>
  <c r="E34" i="64"/>
  <c r="M31" i="64"/>
  <c r="C29" i="64"/>
  <c r="E26" i="64"/>
  <c r="M19" i="64"/>
  <c r="C17" i="64"/>
  <c r="E14" i="64"/>
  <c r="M11" i="64"/>
  <c r="C9" i="64"/>
  <c r="E6" i="64"/>
  <c r="M3" i="64"/>
  <c r="B28" i="68"/>
  <c r="B62" i="50"/>
  <c r="C41" i="50"/>
  <c r="B13" i="50"/>
  <c r="C51" i="50"/>
  <c r="B29" i="50"/>
  <c r="B36" i="50"/>
  <c r="C11" i="50"/>
  <c r="D7" i="50"/>
  <c r="E5" i="54"/>
  <c r="C54" i="68"/>
  <c r="C63" i="68"/>
  <c r="B47" i="50"/>
  <c r="C57" i="68"/>
  <c r="I13" i="65"/>
  <c r="B41" i="68"/>
  <c r="E28" i="68"/>
  <c r="D11" i="50"/>
  <c r="D52" i="68"/>
  <c r="G35" i="68"/>
  <c r="C19" i="68"/>
  <c r="C13" i="65"/>
  <c r="C48" i="68"/>
  <c r="D37" i="68"/>
  <c r="B31" i="68"/>
  <c r="E26" i="68"/>
  <c r="B6" i="50"/>
  <c r="D57" i="68"/>
  <c r="D42" i="68"/>
  <c r="C29" i="68"/>
  <c r="B16" i="68"/>
  <c r="C13" i="68"/>
  <c r="G9" i="68"/>
  <c r="D6" i="68"/>
  <c r="E3" i="68"/>
  <c r="M62" i="64"/>
  <c r="C60" i="64"/>
  <c r="E57" i="64"/>
  <c r="M54" i="64"/>
  <c r="C52" i="64"/>
  <c r="E49" i="64"/>
  <c r="M42" i="64"/>
  <c r="C40" i="64"/>
  <c r="E37" i="64"/>
  <c r="M34" i="64"/>
  <c r="C32" i="64"/>
  <c r="E29" i="64"/>
  <c r="M26" i="64"/>
  <c r="C20" i="64"/>
  <c r="E17" i="64"/>
  <c r="M14" i="64"/>
  <c r="C12" i="64"/>
  <c r="E9" i="64"/>
  <c r="M6" i="64"/>
  <c r="C4" i="64"/>
  <c r="B36" i="68"/>
  <c r="D17" i="68"/>
  <c r="B13" i="68"/>
  <c r="C10" i="68"/>
  <c r="G6" i="68"/>
  <c r="D3" i="68"/>
  <c r="L62" i="64"/>
  <c r="B60" i="64"/>
  <c r="D57" i="64"/>
  <c r="L54" i="64"/>
  <c r="B52" i="64"/>
  <c r="D49" i="64"/>
  <c r="L42" i="64"/>
  <c r="B40" i="64"/>
  <c r="D37" i="64"/>
  <c r="L34" i="64"/>
  <c r="B32" i="64"/>
  <c r="D29" i="64"/>
  <c r="L26" i="64"/>
  <c r="B20" i="64"/>
  <c r="D17" i="64"/>
  <c r="L14" i="64"/>
  <c r="B12" i="64"/>
  <c r="D9" i="64"/>
  <c r="L6" i="64"/>
  <c r="B4" i="64"/>
  <c r="C5" i="54"/>
  <c r="B48" i="68"/>
  <c r="D34" i="68"/>
  <c r="C17" i="68"/>
  <c r="G11" i="68"/>
  <c r="D8" i="68"/>
  <c r="E5" i="68"/>
  <c r="E64" i="64"/>
  <c r="M61" i="64"/>
  <c r="C59" i="64"/>
  <c r="E56" i="64"/>
  <c r="M53" i="64"/>
  <c r="C51" i="64"/>
  <c r="E48" i="64"/>
  <c r="M41" i="64"/>
  <c r="C39" i="64"/>
  <c r="E36" i="64"/>
  <c r="M33" i="64"/>
  <c r="C31" i="64"/>
  <c r="E28" i="64"/>
  <c r="M25" i="64"/>
  <c r="C19" i="64"/>
  <c r="E16" i="64"/>
  <c r="M13" i="64"/>
  <c r="C11" i="64"/>
  <c r="E8" i="64"/>
  <c r="M5" i="64"/>
  <c r="C3" i="64"/>
  <c r="B19" i="68"/>
  <c r="C8" i="68"/>
  <c r="D58" i="64"/>
  <c r="B47" i="64"/>
  <c r="B11" i="68"/>
  <c r="L33" i="64"/>
  <c r="L7" i="64"/>
  <c r="G61" i="67"/>
  <c r="G57" i="67"/>
  <c r="D54" i="67"/>
  <c r="E51" i="67"/>
  <c r="B48" i="67"/>
  <c r="C41" i="67"/>
  <c r="G37" i="67"/>
  <c r="D34" i="67"/>
  <c r="E31" i="67"/>
  <c r="B28" i="67"/>
  <c r="C25" i="67"/>
  <c r="G17" i="67"/>
  <c r="D14" i="67"/>
  <c r="E11" i="67"/>
  <c r="B8" i="67"/>
  <c r="C5" i="67"/>
  <c r="D9" i="68"/>
  <c r="L57" i="64"/>
  <c r="D48" i="64"/>
  <c r="L31" i="64"/>
  <c r="B17" i="64"/>
  <c r="L5" i="64"/>
  <c r="C62" i="67"/>
  <c r="G58" i="67"/>
  <c r="D55" i="67"/>
  <c r="E52" i="67"/>
  <c r="B49" i="67"/>
  <c r="C42" i="67"/>
  <c r="G38" i="67"/>
  <c r="D35" i="67"/>
  <c r="E32" i="67"/>
  <c r="B29" i="67"/>
  <c r="C26" i="67"/>
  <c r="G18" i="67"/>
  <c r="D15" i="67"/>
  <c r="E12" i="67"/>
  <c r="B9" i="67"/>
  <c r="C6" i="67"/>
  <c r="L64" i="56"/>
  <c r="G29" i="68"/>
  <c r="B7" i="68"/>
  <c r="B57" i="64"/>
  <c r="D42" i="64"/>
  <c r="B31" i="64"/>
  <c r="D16" i="64"/>
  <c r="B5" i="64"/>
  <c r="D61" i="67"/>
  <c r="E58" i="67"/>
  <c r="B55" i="67"/>
  <c r="C52" i="67"/>
  <c r="G48" i="67"/>
  <c r="D41" i="67"/>
  <c r="E38" i="67"/>
  <c r="B35" i="67"/>
  <c r="C32" i="67"/>
  <c r="G28" i="67"/>
  <c r="D25" i="67"/>
  <c r="E18" i="67"/>
  <c r="B15" i="67"/>
  <c r="C12" i="67"/>
  <c r="G8" i="67"/>
  <c r="D5" i="67"/>
  <c r="L55" i="64"/>
  <c r="E61" i="67"/>
  <c r="D48" i="67"/>
  <c r="B30" i="67"/>
  <c r="E13" i="67"/>
  <c r="C64" i="56"/>
  <c r="E61" i="56"/>
  <c r="M58" i="56"/>
  <c r="C56" i="56"/>
  <c r="E53" i="56"/>
  <c r="M50" i="56"/>
  <c r="C48" i="56"/>
  <c r="E41" i="56"/>
  <c r="M38" i="56"/>
  <c r="C36" i="56"/>
  <c r="E33" i="56"/>
  <c r="M30" i="56"/>
  <c r="C28" i="56"/>
  <c r="E25" i="56"/>
  <c r="M18" i="56"/>
  <c r="C16" i="56"/>
  <c r="E13" i="56"/>
  <c r="M10" i="56"/>
  <c r="C8" i="56"/>
  <c r="E5" i="56"/>
  <c r="G5" i="70"/>
  <c r="D22" i="44"/>
  <c r="D18" i="44"/>
  <c r="D10" i="44"/>
  <c r="L47" i="64"/>
  <c r="G59" i="67"/>
  <c r="E49" i="67"/>
  <c r="C31" i="67"/>
  <c r="E17" i="67"/>
  <c r="D4" i="67"/>
  <c r="B62" i="56"/>
  <c r="D59" i="56"/>
  <c r="L56" i="56"/>
  <c r="B54" i="56"/>
  <c r="D51" i="56"/>
  <c r="L48" i="56"/>
  <c r="B42" i="56"/>
  <c r="D39" i="56"/>
  <c r="L36" i="56"/>
  <c r="B34" i="56"/>
  <c r="D31" i="56"/>
  <c r="L28" i="56"/>
  <c r="B26" i="56"/>
  <c r="D19" i="56"/>
  <c r="L16" i="56"/>
  <c r="B14" i="56"/>
  <c r="D11" i="56"/>
  <c r="L8" i="56"/>
  <c r="B6" i="56"/>
  <c r="D3" i="56"/>
  <c r="C23" i="44"/>
  <c r="C19" i="44"/>
  <c r="C11" i="44"/>
  <c r="B59" i="64"/>
  <c r="B7" i="64"/>
  <c r="L59" i="64"/>
  <c r="L25" i="64"/>
  <c r="D6" i="64"/>
  <c r="B60" i="67"/>
  <c r="C57" i="67"/>
  <c r="G53" i="67"/>
  <c r="D50" i="67"/>
  <c r="E47" i="67"/>
  <c r="B40" i="67"/>
  <c r="C37" i="67"/>
  <c r="G33" i="67"/>
  <c r="D30" i="67"/>
  <c r="E27" i="67"/>
  <c r="B20" i="67"/>
  <c r="C17" i="67"/>
  <c r="G13" i="67"/>
  <c r="D10" i="67"/>
  <c r="E7" i="67"/>
  <c r="B4" i="67"/>
  <c r="D38" i="68"/>
  <c r="E6" i="68"/>
  <c r="D56" i="64"/>
  <c r="L39" i="64"/>
  <c r="D30" i="64"/>
  <c r="L13" i="64"/>
  <c r="D4" i="64"/>
  <c r="B61" i="67"/>
  <c r="C58" i="67"/>
  <c r="G54" i="67"/>
  <c r="D51" i="67"/>
  <c r="E48" i="67"/>
  <c r="B41" i="67"/>
  <c r="C38" i="67"/>
  <c r="G34" i="67"/>
  <c r="D31" i="67"/>
  <c r="E28" i="67"/>
  <c r="B25" i="67"/>
  <c r="C18" i="67"/>
  <c r="G14" i="67"/>
  <c r="D11" i="67"/>
  <c r="E8" i="67"/>
  <c r="B5" i="67"/>
  <c r="G64" i="68"/>
  <c r="B20" i="68"/>
  <c r="C4" i="68"/>
  <c r="L53" i="64"/>
  <c r="B39" i="64"/>
  <c r="L27" i="64"/>
  <c r="B13" i="64"/>
  <c r="E64" i="67"/>
  <c r="G60" i="67"/>
  <c r="D57" i="67"/>
  <c r="E54" i="67"/>
  <c r="B51" i="67"/>
  <c r="C48" i="67"/>
  <c r="G40" i="67"/>
  <c r="D37" i="67"/>
  <c r="E34" i="67"/>
  <c r="B31" i="67"/>
  <c r="C28" i="67"/>
  <c r="G20" i="67"/>
  <c r="D17" i="67"/>
  <c r="E14" i="67"/>
  <c r="B11" i="67"/>
  <c r="C8" i="67"/>
  <c r="G4" i="67"/>
  <c r="B52" i="68"/>
  <c r="B33" i="64"/>
  <c r="G55" i="67"/>
  <c r="D40" i="67"/>
  <c r="C27" i="67"/>
  <c r="G7" i="67"/>
  <c r="E63" i="56"/>
  <c r="M60" i="56"/>
  <c r="C58" i="56"/>
  <c r="E55" i="56"/>
  <c r="M52" i="56"/>
  <c r="C50" i="56"/>
  <c r="E47" i="56"/>
  <c r="M40" i="56"/>
  <c r="C38" i="56"/>
  <c r="E35" i="56"/>
  <c r="M32" i="56"/>
  <c r="C30" i="56"/>
  <c r="E27" i="56"/>
  <c r="M20" i="56"/>
  <c r="C18" i="56"/>
  <c r="E15" i="56"/>
  <c r="M12" i="56"/>
  <c r="C10" i="56"/>
  <c r="E7" i="56"/>
  <c r="M4" i="56"/>
  <c r="G4" i="70"/>
  <c r="D21" i="44"/>
  <c r="D17" i="44"/>
  <c r="E10" i="68"/>
  <c r="L37" i="64"/>
  <c r="B58" i="67"/>
  <c r="E41" i="67"/>
  <c r="D28" i="67"/>
  <c r="G11" i="67"/>
  <c r="B64" i="56"/>
  <c r="D61" i="56"/>
  <c r="L58" i="56"/>
  <c r="B56" i="56"/>
  <c r="D53" i="56"/>
  <c r="L50" i="56"/>
  <c r="B48" i="56"/>
  <c r="D41" i="56"/>
  <c r="L38" i="56"/>
  <c r="B36" i="56"/>
  <c r="D33" i="56"/>
  <c r="L30" i="56"/>
  <c r="B28" i="56"/>
  <c r="D25" i="56"/>
  <c r="L18" i="56"/>
  <c r="B16" i="56"/>
  <c r="D13" i="56"/>
  <c r="L10" i="56"/>
  <c r="B8" i="56"/>
  <c r="D5" i="56"/>
  <c r="C22" i="44"/>
  <c r="C18" i="44"/>
  <c r="C10" i="44"/>
  <c r="D36" i="64"/>
  <c r="B62" i="67"/>
  <c r="G47" i="67"/>
  <c r="D50" i="64"/>
  <c r="B19" i="64"/>
  <c r="E63" i="67"/>
  <c r="E59" i="67"/>
  <c r="B56" i="67"/>
  <c r="C53" i="67"/>
  <c r="G49" i="67"/>
  <c r="D42" i="67"/>
  <c r="E39" i="67"/>
  <c r="B36" i="67"/>
  <c r="C33" i="67"/>
  <c r="G29" i="67"/>
  <c r="D26" i="67"/>
  <c r="E19" i="67"/>
  <c r="B16" i="67"/>
  <c r="C13" i="67"/>
  <c r="G9" i="67"/>
  <c r="D6" i="67"/>
  <c r="E3" i="67"/>
  <c r="E18" i="68"/>
  <c r="D64" i="64"/>
  <c r="B53" i="64"/>
  <c r="D38" i="64"/>
  <c r="B27" i="64"/>
  <c r="D12" i="64"/>
  <c r="D63" i="67"/>
  <c r="E60" i="67"/>
  <c r="B57" i="67"/>
  <c r="C54" i="67"/>
  <c r="G50" i="67"/>
  <c r="D47" i="67"/>
  <c r="E40" i="67"/>
  <c r="B37" i="67"/>
  <c r="C34" i="67"/>
  <c r="G30" i="67"/>
  <c r="D27" i="67"/>
  <c r="E20" i="67"/>
  <c r="B17" i="67"/>
  <c r="C14" i="67"/>
  <c r="G10" i="67"/>
  <c r="D7" i="67"/>
  <c r="E4" i="67"/>
  <c r="C41" i="68"/>
  <c r="E14" i="68"/>
  <c r="L61" i="64"/>
  <c r="D52" i="64"/>
  <c r="L35" i="64"/>
  <c r="D26" i="64"/>
  <c r="L9" i="64"/>
  <c r="B63" i="67"/>
  <c r="C60" i="67"/>
  <c r="G56" i="67"/>
  <c r="D53" i="67"/>
  <c r="E50" i="67"/>
  <c r="B47" i="67"/>
  <c r="C40" i="67"/>
  <c r="G36" i="67"/>
  <c r="D33" i="67"/>
  <c r="E30" i="67"/>
  <c r="B27" i="67"/>
  <c r="C20" i="67"/>
  <c r="G16" i="67"/>
  <c r="D13" i="67"/>
  <c r="E10" i="67"/>
  <c r="B7" i="67"/>
  <c r="C4" i="67"/>
  <c r="C25" i="68"/>
  <c r="D10" i="64"/>
  <c r="B54" i="67"/>
  <c r="E37" i="67"/>
  <c r="C19" i="67"/>
  <c r="B6" i="67"/>
  <c r="M62" i="56"/>
  <c r="C60" i="56"/>
  <c r="E57" i="56"/>
  <c r="M54" i="56"/>
  <c r="C52" i="56"/>
  <c r="E49" i="56"/>
  <c r="M42" i="56"/>
  <c r="C40" i="56"/>
  <c r="E37" i="56"/>
  <c r="M34" i="56"/>
  <c r="C32" i="56"/>
  <c r="E29" i="56"/>
  <c r="M26" i="56"/>
  <c r="C20" i="56"/>
  <c r="E17" i="56"/>
  <c r="M14" i="56"/>
  <c r="C12" i="56"/>
  <c r="E9" i="56"/>
  <c r="M6" i="56"/>
  <c r="C4" i="56"/>
  <c r="D24" i="44"/>
  <c r="D20" i="44"/>
  <c r="D16" i="44"/>
  <c r="G4" i="68"/>
  <c r="B25" i="64"/>
  <c r="C55" i="67"/>
  <c r="G35" i="67"/>
  <c r="E25" i="67"/>
  <c r="B10" i="67"/>
  <c r="D63" i="56"/>
  <c r="L60" i="56"/>
  <c r="B58" i="56"/>
  <c r="D55" i="56"/>
  <c r="L52" i="56"/>
  <c r="B50" i="56"/>
  <c r="D47" i="56"/>
  <c r="L40" i="56"/>
  <c r="B38" i="56"/>
  <c r="D35" i="56"/>
  <c r="L32" i="56"/>
  <c r="B30" i="56"/>
  <c r="D27" i="56"/>
  <c r="L20" i="56"/>
  <c r="B18" i="56"/>
  <c r="D15" i="56"/>
  <c r="L12" i="56"/>
  <c r="B10" i="56"/>
  <c r="D7" i="56"/>
  <c r="L4" i="56"/>
  <c r="E4" i="70"/>
  <c r="C21" i="44"/>
  <c r="C17" i="44"/>
  <c r="C9" i="44"/>
  <c r="B37" i="64"/>
  <c r="B11" i="64"/>
  <c r="D62" i="67"/>
  <c r="D58" i="67"/>
  <c r="E55" i="67"/>
  <c r="B52" i="67"/>
  <c r="C49" i="67"/>
  <c r="G41" i="67"/>
  <c r="D38" i="67"/>
  <c r="E35" i="67"/>
  <c r="B32" i="67"/>
  <c r="C29" i="67"/>
  <c r="G25" i="67"/>
  <c r="D18" i="67"/>
  <c r="E15" i="67"/>
  <c r="B12" i="67"/>
  <c r="C9" i="67"/>
  <c r="G5" i="67"/>
  <c r="M64" i="56"/>
  <c r="C12" i="68"/>
  <c r="B61" i="64"/>
  <c r="L49" i="64"/>
  <c r="B35" i="64"/>
  <c r="D20" i="64"/>
  <c r="B9" i="64"/>
  <c r="G62" i="67"/>
  <c r="D59" i="67"/>
  <c r="E56" i="67"/>
  <c r="B53" i="67"/>
  <c r="C50" i="67"/>
  <c r="G42" i="67"/>
  <c r="D39" i="67"/>
  <c r="E36" i="67"/>
  <c r="B33" i="67"/>
  <c r="C30" i="67"/>
  <c r="G26" i="67"/>
  <c r="D19" i="67"/>
  <c r="E16" i="67"/>
  <c r="B13" i="67"/>
  <c r="C10" i="67"/>
  <c r="G6" i="67"/>
  <c r="D3" i="67"/>
  <c r="E35" i="68"/>
  <c r="G8" i="68"/>
  <c r="D60" i="64"/>
  <c r="B49" i="64"/>
  <c r="D34" i="64"/>
  <c r="L17" i="64"/>
  <c r="D8" i="64"/>
  <c r="E62" i="67"/>
  <c r="B59" i="67"/>
  <c r="C56" i="67"/>
  <c r="G52" i="67"/>
  <c r="D49" i="67"/>
  <c r="E42" i="67"/>
  <c r="B39" i="67"/>
  <c r="C36" i="67"/>
  <c r="G32" i="67"/>
  <c r="D29" i="67"/>
  <c r="E26" i="67"/>
  <c r="B19" i="67"/>
  <c r="C16" i="67"/>
  <c r="G12" i="67"/>
  <c r="D9" i="67"/>
  <c r="E6" i="67"/>
  <c r="B3" i="67"/>
  <c r="D62" i="64"/>
  <c r="L3" i="64"/>
  <c r="C51" i="67"/>
  <c r="G31" i="67"/>
  <c r="D16" i="67"/>
  <c r="C3" i="67"/>
  <c r="C62" i="56"/>
  <c r="E59" i="56"/>
  <c r="M56" i="56"/>
  <c r="C54" i="56"/>
  <c r="E51" i="56"/>
  <c r="M48" i="56"/>
  <c r="C42" i="56"/>
  <c r="E39" i="56"/>
  <c r="M36" i="56"/>
  <c r="C34" i="56"/>
  <c r="E31" i="56"/>
  <c r="M28" i="56"/>
  <c r="C26" i="56"/>
  <c r="E19" i="56"/>
  <c r="M16" i="56"/>
  <c r="C14" i="56"/>
  <c r="E11" i="56"/>
  <c r="M8" i="56"/>
  <c r="C6" i="56"/>
  <c r="E3" i="56"/>
  <c r="D23" i="44"/>
  <c r="D19" i="44"/>
  <c r="D11" i="44"/>
  <c r="D54" i="64"/>
  <c r="B15" i="64"/>
  <c r="D52" i="67"/>
  <c r="B34" i="67"/>
  <c r="D20" i="67"/>
  <c r="C7" i="67"/>
  <c r="L62" i="56"/>
  <c r="B60" i="56"/>
  <c r="D57" i="56"/>
  <c r="L54" i="56"/>
  <c r="B52" i="56"/>
  <c r="D49" i="56"/>
  <c r="L42" i="56"/>
  <c r="B40" i="56"/>
  <c r="D37" i="56"/>
  <c r="L34" i="56"/>
  <c r="B32" i="56"/>
  <c r="D29" i="56"/>
  <c r="L26" i="56"/>
  <c r="B20" i="56"/>
  <c r="D17" i="56"/>
  <c r="L14" i="56"/>
  <c r="B12" i="56"/>
  <c r="D9" i="56"/>
  <c r="L6" i="56"/>
  <c r="B4" i="56"/>
  <c r="C24" i="44"/>
  <c r="C20" i="44"/>
  <c r="C16" i="44"/>
  <c r="B3" i="68"/>
  <c r="L29" i="64"/>
  <c r="E53" i="67"/>
  <c r="D32" i="67"/>
  <c r="C11" i="67"/>
  <c r="M63" i="56"/>
  <c r="C61" i="56"/>
  <c r="E58" i="56"/>
  <c r="M55" i="56"/>
  <c r="C53" i="56"/>
  <c r="E50" i="56"/>
  <c r="M47" i="56"/>
  <c r="C41" i="56"/>
  <c r="E38" i="56"/>
  <c r="M35" i="56"/>
  <c r="C33" i="56"/>
  <c r="E30" i="56"/>
  <c r="M27" i="56"/>
  <c r="C25" i="56"/>
  <c r="E18" i="56"/>
  <c r="M15" i="56"/>
  <c r="C13" i="56"/>
  <c r="E10" i="56"/>
  <c r="M7" i="56"/>
  <c r="C5" i="56"/>
  <c r="C5" i="70"/>
  <c r="B21" i="44"/>
  <c r="B17" i="44"/>
  <c r="B51" i="64"/>
  <c r="B63" i="56"/>
  <c r="L51" i="56"/>
  <c r="D40" i="56"/>
  <c r="B29" i="56"/>
  <c r="D14" i="56"/>
  <c r="B3" i="56"/>
  <c r="E11" i="44"/>
  <c r="C6" i="44"/>
  <c r="C49" i="51"/>
  <c r="C45" i="51"/>
  <c r="C41" i="51"/>
  <c r="C37" i="51"/>
  <c r="C29" i="51"/>
  <c r="C25" i="51"/>
  <c r="C21" i="51"/>
  <c r="C13" i="51"/>
  <c r="C9" i="51"/>
  <c r="C5" i="51"/>
  <c r="M61" i="60"/>
  <c r="O58" i="60"/>
  <c r="M53" i="60"/>
  <c r="O50" i="60"/>
  <c r="C41" i="60"/>
  <c r="M38" i="60"/>
  <c r="O35" i="60"/>
  <c r="C33" i="60"/>
  <c r="M30" i="60"/>
  <c r="O27" i="60"/>
  <c r="C25" i="60"/>
  <c r="O18" i="60"/>
  <c r="C16" i="60"/>
  <c r="M13" i="60"/>
  <c r="O10" i="60"/>
  <c r="C8" i="60"/>
  <c r="M5" i="60"/>
  <c r="M64" i="71"/>
  <c r="M62" i="71"/>
  <c r="M60" i="71"/>
  <c r="M58" i="71"/>
  <c r="M56" i="71"/>
  <c r="M54" i="71"/>
  <c r="M52" i="71"/>
  <c r="M50" i="71"/>
  <c r="M48" i="71"/>
  <c r="O42" i="71"/>
  <c r="O40" i="71"/>
  <c r="O38" i="71"/>
  <c r="O36" i="71"/>
  <c r="O34" i="71"/>
  <c r="O32" i="71"/>
  <c r="O30" i="71"/>
  <c r="O28" i="71"/>
  <c r="O26" i="71"/>
  <c r="L63" i="64"/>
  <c r="D62" i="56"/>
  <c r="B51" i="56"/>
  <c r="D36" i="56"/>
  <c r="B25" i="56"/>
  <c r="L11" i="56"/>
  <c r="E24" i="44"/>
  <c r="E8" i="44"/>
  <c r="E4" i="44"/>
  <c r="E47" i="51"/>
  <c r="E43" i="51"/>
  <c r="E39" i="51"/>
  <c r="E31" i="51"/>
  <c r="E27" i="51"/>
  <c r="E23" i="51"/>
  <c r="E15" i="51"/>
  <c r="E11" i="51"/>
  <c r="E7" i="51"/>
  <c r="E3" i="51"/>
  <c r="M62" i="60"/>
  <c r="O59" i="60"/>
  <c r="M54" i="60"/>
  <c r="O51" i="60"/>
  <c r="O42" i="60"/>
  <c r="C40" i="60"/>
  <c r="O36" i="60"/>
  <c r="C34" i="60"/>
  <c r="M31" i="60"/>
  <c r="O28" i="60"/>
  <c r="C26" i="60"/>
  <c r="C19" i="60"/>
  <c r="M16" i="60"/>
  <c r="O13" i="60"/>
  <c r="C11" i="60"/>
  <c r="M8" i="60"/>
  <c r="O5" i="60"/>
  <c r="C3" i="60"/>
  <c r="E63" i="71"/>
  <c r="E61" i="71"/>
  <c r="L19" i="64"/>
  <c r="G39" i="67"/>
  <c r="E29" i="67"/>
  <c r="D8" i="67"/>
  <c r="C63" i="56"/>
  <c r="E60" i="56"/>
  <c r="M57" i="56"/>
  <c r="C55" i="56"/>
  <c r="E52" i="56"/>
  <c r="M49" i="56"/>
  <c r="C47" i="56"/>
  <c r="E40" i="56"/>
  <c r="M37" i="56"/>
  <c r="C35" i="56"/>
  <c r="E32" i="56"/>
  <c r="M29" i="56"/>
  <c r="C27" i="56"/>
  <c r="E20" i="56"/>
  <c r="M17" i="56"/>
  <c r="C15" i="56"/>
  <c r="E12" i="56"/>
  <c r="M9" i="56"/>
  <c r="C7" i="56"/>
  <c r="E4" i="56"/>
  <c r="B24" i="44"/>
  <c r="B20" i="44"/>
  <c r="B16" i="44"/>
  <c r="D18" i="64"/>
  <c r="L59" i="56"/>
  <c r="D50" i="56"/>
  <c r="B37" i="56"/>
  <c r="L25" i="56"/>
  <c r="B11" i="56"/>
  <c r="G10" i="70"/>
  <c r="D9" i="44"/>
  <c r="C5" i="44"/>
  <c r="C48" i="51"/>
  <c r="C44" i="51"/>
  <c r="C40" i="51"/>
  <c r="C32" i="51"/>
  <c r="C28" i="51"/>
  <c r="C24" i="51"/>
  <c r="C20" i="51"/>
  <c r="C12" i="51"/>
  <c r="C8" i="51"/>
  <c r="C4" i="51"/>
  <c r="M63" i="60"/>
  <c r="O60" i="60"/>
  <c r="M55" i="60"/>
  <c r="O52" i="60"/>
  <c r="M47" i="60"/>
  <c r="M40" i="60"/>
  <c r="O37" i="60"/>
  <c r="C35" i="60"/>
  <c r="M32" i="60"/>
  <c r="O29" i="60"/>
  <c r="C27" i="60"/>
  <c r="O20" i="60"/>
  <c r="C18" i="60"/>
  <c r="M15" i="60"/>
  <c r="O12" i="60"/>
  <c r="C10" i="60"/>
  <c r="M7" i="60"/>
  <c r="O4" i="60"/>
  <c r="E64" i="71"/>
  <c r="E62" i="71"/>
  <c r="E60" i="71"/>
  <c r="E58" i="71"/>
  <c r="E56" i="71"/>
  <c r="E54" i="71"/>
  <c r="E52" i="71"/>
  <c r="E50" i="71"/>
  <c r="E48" i="71"/>
  <c r="C42" i="71"/>
  <c r="C40" i="71"/>
  <c r="C38" i="71"/>
  <c r="C36" i="71"/>
  <c r="C34" i="71"/>
  <c r="C32" i="71"/>
  <c r="C30" i="71"/>
  <c r="C28" i="71"/>
  <c r="C26" i="71"/>
  <c r="C47" i="67"/>
  <c r="B59" i="56"/>
  <c r="L47" i="56"/>
  <c r="B33" i="56"/>
  <c r="L19" i="56"/>
  <c r="D10" i="56"/>
  <c r="E20" i="44"/>
  <c r="E7" i="44"/>
  <c r="E3" i="44"/>
  <c r="E46" i="51"/>
  <c r="E42" i="51"/>
  <c r="E38" i="51"/>
  <c r="E30" i="51"/>
  <c r="E26" i="51"/>
  <c r="E22" i="51"/>
  <c r="E14" i="51"/>
  <c r="E10" i="51"/>
  <c r="E6" i="51"/>
  <c r="M64" i="60"/>
  <c r="O61" i="60"/>
  <c r="M56" i="60"/>
  <c r="O53" i="60"/>
  <c r="M48" i="60"/>
  <c r="C42" i="60"/>
  <c r="M39" i="60"/>
  <c r="C36" i="60"/>
  <c r="M33" i="60"/>
  <c r="O30" i="60"/>
  <c r="C28" i="60"/>
  <c r="M25" i="60"/>
  <c r="M18" i="60"/>
  <c r="O15" i="60"/>
  <c r="C13" i="60"/>
  <c r="M10" i="60"/>
  <c r="O7" i="60"/>
  <c r="C5" i="60"/>
  <c r="O64" i="71"/>
  <c r="O62" i="71"/>
  <c r="O60" i="71"/>
  <c r="O58" i="71"/>
  <c r="O56" i="71"/>
  <c r="O54" i="71"/>
  <c r="O52" i="71"/>
  <c r="O50" i="71"/>
  <c r="O48" i="71"/>
  <c r="C59" i="67"/>
  <c r="B38" i="67"/>
  <c r="G15" i="67"/>
  <c r="E5" i="67"/>
  <c r="E62" i="56"/>
  <c r="M59" i="56"/>
  <c r="C57" i="56"/>
  <c r="E54" i="56"/>
  <c r="M51" i="56"/>
  <c r="C49" i="56"/>
  <c r="E42" i="56"/>
  <c r="M39" i="56"/>
  <c r="C37" i="56"/>
  <c r="E34" i="56"/>
  <c r="M31" i="56"/>
  <c r="C29" i="56"/>
  <c r="E26" i="56"/>
  <c r="M19" i="56"/>
  <c r="C17" i="56"/>
  <c r="E14" i="56"/>
  <c r="M11" i="56"/>
  <c r="C9" i="56"/>
  <c r="E6" i="56"/>
  <c r="M3" i="56"/>
  <c r="B23" i="44"/>
  <c r="B19" i="44"/>
  <c r="B11" i="44"/>
  <c r="B50" i="67"/>
  <c r="D58" i="56"/>
  <c r="B47" i="56"/>
  <c r="L33" i="56"/>
  <c r="B19" i="56"/>
  <c r="L7" i="56"/>
  <c r="E22" i="44"/>
  <c r="C8" i="44"/>
  <c r="C4" i="44"/>
  <c r="C47" i="51"/>
  <c r="C43" i="51"/>
  <c r="C39" i="51"/>
  <c r="C31" i="51"/>
  <c r="C27" i="51"/>
  <c r="C23" i="51"/>
  <c r="C15" i="51"/>
  <c r="C11" i="51"/>
  <c r="C7" i="51"/>
  <c r="C3" i="51"/>
  <c r="O62" i="60"/>
  <c r="M57" i="60"/>
  <c r="O54" i="60"/>
  <c r="M49" i="60"/>
  <c r="M42" i="60"/>
  <c r="O39" i="60"/>
  <c r="C37" i="60"/>
  <c r="M34" i="60"/>
  <c r="O31" i="60"/>
  <c r="C29" i="60"/>
  <c r="M26" i="60"/>
  <c r="C20" i="60"/>
  <c r="M17" i="60"/>
  <c r="O14" i="60"/>
  <c r="C12" i="60"/>
  <c r="M9" i="60"/>
  <c r="O6" i="60"/>
  <c r="C4" i="60"/>
  <c r="O63" i="71"/>
  <c r="O61" i="71"/>
  <c r="O59" i="71"/>
  <c r="O57" i="71"/>
  <c r="O55" i="71"/>
  <c r="O53" i="71"/>
  <c r="O51" i="71"/>
  <c r="O49" i="71"/>
  <c r="O47" i="71"/>
  <c r="M41" i="71"/>
  <c r="M39" i="71"/>
  <c r="M37" i="71"/>
  <c r="M35" i="71"/>
  <c r="M33" i="71"/>
  <c r="M31" i="71"/>
  <c r="M29" i="71"/>
  <c r="M27" i="71"/>
  <c r="M25" i="71"/>
  <c r="B26" i="67"/>
  <c r="L55" i="56"/>
  <c r="B41" i="56"/>
  <c r="L29" i="56"/>
  <c r="D18" i="56"/>
  <c r="B7" i="56"/>
  <c r="E16" i="44"/>
  <c r="E6" i="44"/>
  <c r="E49" i="51"/>
  <c r="E45" i="51"/>
  <c r="E41" i="51"/>
  <c r="E37" i="51"/>
  <c r="E29" i="51"/>
  <c r="E25" i="51"/>
  <c r="E21" i="51"/>
  <c r="E13" i="51"/>
  <c r="E9" i="51"/>
  <c r="E5" i="51"/>
  <c r="O63" i="60"/>
  <c r="M58" i="60"/>
  <c r="O55" i="60"/>
  <c r="M50" i="60"/>
  <c r="O47" i="60"/>
  <c r="M41" i="60"/>
  <c r="O38" i="60"/>
  <c r="M35" i="60"/>
  <c r="O32" i="60"/>
  <c r="C30" i="60"/>
  <c r="M27" i="60"/>
  <c r="M20" i="60"/>
  <c r="O17" i="60"/>
  <c r="C15" i="60"/>
  <c r="M12" i="60"/>
  <c r="O9" i="60"/>
  <c r="C7" i="60"/>
  <c r="M4" i="60"/>
  <c r="C64" i="71"/>
  <c r="C62" i="71"/>
  <c r="C60" i="71"/>
  <c r="C58" i="71"/>
  <c r="C56" i="71"/>
  <c r="D56" i="67"/>
  <c r="C35" i="67"/>
  <c r="B14" i="67"/>
  <c r="E64" i="56"/>
  <c r="M61" i="56"/>
  <c r="C59" i="56"/>
  <c r="E56" i="56"/>
  <c r="M53" i="56"/>
  <c r="C51" i="56"/>
  <c r="E48" i="56"/>
  <c r="M41" i="56"/>
  <c r="C39" i="56"/>
  <c r="E36" i="56"/>
  <c r="M33" i="56"/>
  <c r="C31" i="56"/>
  <c r="E28" i="56"/>
  <c r="M25" i="56"/>
  <c r="C19" i="56"/>
  <c r="E16" i="56"/>
  <c r="M13" i="56"/>
  <c r="C11" i="56"/>
  <c r="E8" i="56"/>
  <c r="M5" i="56"/>
  <c r="C3" i="56"/>
  <c r="B22" i="44"/>
  <c r="B18" i="44"/>
  <c r="D13" i="68"/>
  <c r="G19" i="67"/>
  <c r="B55" i="56"/>
  <c r="L41" i="56"/>
  <c r="D32" i="56"/>
  <c r="L15" i="56"/>
  <c r="D6" i="56"/>
  <c r="E18" i="44"/>
  <c r="C7" i="44"/>
  <c r="C3" i="44"/>
  <c r="C46" i="51"/>
  <c r="C42" i="51"/>
  <c r="C38" i="51"/>
  <c r="C30" i="51"/>
  <c r="C26" i="51"/>
  <c r="C22" i="51"/>
  <c r="C14" i="51"/>
  <c r="C10" i="51"/>
  <c r="C6" i="51"/>
  <c r="O64" i="60"/>
  <c r="M59" i="60"/>
  <c r="O56" i="60"/>
  <c r="M51" i="60"/>
  <c r="O48" i="60"/>
  <c r="O41" i="60"/>
  <c r="C39" i="60"/>
  <c r="M36" i="60"/>
  <c r="O33" i="60"/>
  <c r="C31" i="60"/>
  <c r="M28" i="60"/>
  <c r="O25" i="60"/>
  <c r="M19" i="60"/>
  <c r="O16" i="60"/>
  <c r="C14" i="60"/>
  <c r="M11" i="60"/>
  <c r="O8" i="60"/>
  <c r="C6" i="60"/>
  <c r="M3" i="60"/>
  <c r="C63" i="71"/>
  <c r="C61" i="71"/>
  <c r="C59" i="71"/>
  <c r="C57" i="71"/>
  <c r="C55" i="71"/>
  <c r="C53" i="71"/>
  <c r="C51" i="71"/>
  <c r="C49" i="71"/>
  <c r="C47" i="71"/>
  <c r="E41" i="71"/>
  <c r="E39" i="71"/>
  <c r="E37" i="71"/>
  <c r="E35" i="71"/>
  <c r="E33" i="71"/>
  <c r="E31" i="71"/>
  <c r="E29" i="71"/>
  <c r="E27" i="71"/>
  <c r="E25" i="71"/>
  <c r="L63" i="56"/>
  <c r="D54" i="56"/>
  <c r="L37" i="56"/>
  <c r="D28" i="56"/>
  <c r="B15" i="56"/>
  <c r="L3" i="56"/>
  <c r="B10" i="44"/>
  <c r="E5" i="44"/>
  <c r="E48" i="51"/>
  <c r="E44" i="51"/>
  <c r="E40" i="51"/>
  <c r="E32" i="51"/>
  <c r="E28" i="51"/>
  <c r="E24" i="51"/>
  <c r="E20" i="51"/>
  <c r="E12" i="51"/>
  <c r="E8" i="51"/>
  <c r="E4" i="51"/>
  <c r="M60" i="60"/>
  <c r="O57" i="60"/>
  <c r="M52" i="60"/>
  <c r="O49" i="60"/>
  <c r="C47" i="60"/>
  <c r="O40" i="60"/>
  <c r="M37" i="60"/>
  <c r="O34" i="60"/>
  <c r="M29" i="60"/>
  <c r="O26" i="60"/>
  <c r="O19" i="60"/>
  <c r="C17" i="60"/>
  <c r="M14" i="60"/>
  <c r="O11" i="60"/>
  <c r="C9" i="60"/>
  <c r="M6" i="60"/>
  <c r="O3" i="60"/>
  <c r="M63" i="71"/>
  <c r="M61" i="71"/>
  <c r="M59" i="71"/>
  <c r="M57" i="71"/>
  <c r="M55" i="71"/>
  <c r="M53" i="71"/>
  <c r="E59" i="71"/>
  <c r="E53" i="71"/>
  <c r="C50" i="71"/>
  <c r="M47" i="71"/>
  <c r="O41" i="71"/>
  <c r="O39" i="71"/>
  <c r="O37" i="71"/>
  <c r="O35" i="71"/>
  <c r="O33" i="71"/>
  <c r="O31" i="71"/>
  <c r="O29" i="71"/>
  <c r="O27" i="71"/>
  <c r="O25" i="71"/>
  <c r="M19" i="71"/>
  <c r="M17" i="71"/>
  <c r="M15" i="71"/>
  <c r="M13" i="71"/>
  <c r="M11" i="71"/>
  <c r="M9" i="71"/>
  <c r="M7" i="71"/>
  <c r="G51" i="67"/>
  <c r="E9" i="67"/>
  <c r="B57" i="56"/>
  <c r="D42" i="56"/>
  <c r="B31" i="56"/>
  <c r="D16" i="56"/>
  <c r="B5" i="56"/>
  <c r="D8" i="44"/>
  <c r="D4" i="44"/>
  <c r="D47" i="51"/>
  <c r="D43" i="51"/>
  <c r="D39" i="51"/>
  <c r="D31" i="51"/>
  <c r="D27" i="51"/>
  <c r="D23" i="51"/>
  <c r="D15" i="51"/>
  <c r="D11" i="51"/>
  <c r="D7" i="51"/>
  <c r="D3" i="51"/>
  <c r="N59" i="60"/>
  <c r="N51" i="60"/>
  <c r="N42" i="60"/>
  <c r="B40" i="60"/>
  <c r="D37" i="60"/>
  <c r="N34" i="60"/>
  <c r="B32" i="60"/>
  <c r="D29" i="60"/>
  <c r="N26" i="60"/>
  <c r="N19" i="60"/>
  <c r="B17" i="60"/>
  <c r="D14" i="60"/>
  <c r="B18" i="67"/>
  <c r="B27" i="56"/>
  <c r="E17" i="44"/>
  <c r="B43" i="51"/>
  <c r="B24" i="51"/>
  <c r="B5" i="51"/>
  <c r="N56" i="60"/>
  <c r="D47" i="60"/>
  <c r="D34" i="60"/>
  <c r="B18" i="60"/>
  <c r="D11" i="60"/>
  <c r="N4" i="60"/>
  <c r="N61" i="71"/>
  <c r="B57" i="71"/>
  <c r="D52" i="71"/>
  <c r="N40" i="71"/>
  <c r="B36" i="71"/>
  <c r="D31" i="71"/>
  <c r="N20" i="71"/>
  <c r="M18" i="71"/>
  <c r="B15" i="71"/>
  <c r="N11" i="71"/>
  <c r="C9" i="71"/>
  <c r="E6" i="71"/>
  <c r="E4" i="71"/>
  <c r="C64" i="66"/>
  <c r="M61" i="66"/>
  <c r="O58" i="66"/>
  <c r="C56" i="66"/>
  <c r="M53" i="66"/>
  <c r="O50" i="66"/>
  <c r="C48" i="66"/>
  <c r="C41" i="66"/>
  <c r="M38" i="66"/>
  <c r="O35" i="66"/>
  <c r="C33" i="66"/>
  <c r="M30" i="66"/>
  <c r="O27" i="66"/>
  <c r="C25" i="66"/>
  <c r="O18" i="66"/>
  <c r="C16" i="66"/>
  <c r="M13" i="66"/>
  <c r="O10" i="66"/>
  <c r="C8" i="66"/>
  <c r="M5" i="66"/>
  <c r="B63" i="36"/>
  <c r="C58" i="36"/>
  <c r="D53" i="36"/>
  <c r="B47" i="36"/>
  <c r="B38" i="36"/>
  <c r="C33" i="36"/>
  <c r="D28" i="36"/>
  <c r="D19" i="36"/>
  <c r="B13" i="36"/>
  <c r="C8" i="36"/>
  <c r="D3" i="36"/>
  <c r="D30" i="56"/>
  <c r="B5" i="44"/>
  <c r="B37" i="51"/>
  <c r="B15" i="51"/>
  <c r="N52" i="60"/>
  <c r="B35" i="60"/>
  <c r="N18" i="60"/>
  <c r="B10" i="60"/>
  <c r="D5" i="60"/>
  <c r="N59" i="71"/>
  <c r="B55" i="71"/>
  <c r="D50" i="71"/>
  <c r="B42" i="71"/>
  <c r="D37" i="71"/>
  <c r="N30" i="71"/>
  <c r="B26" i="71"/>
  <c r="O17" i="71"/>
  <c r="D15" i="71"/>
  <c r="B12" i="71"/>
  <c r="E8" i="71"/>
  <c r="C6" i="71"/>
  <c r="C4" i="71"/>
  <c r="O63" i="66"/>
  <c r="C61" i="66"/>
  <c r="M58" i="66"/>
  <c r="O55" i="66"/>
  <c r="C53" i="66"/>
  <c r="M50" i="66"/>
  <c r="O47" i="66"/>
  <c r="M41" i="66"/>
  <c r="O38" i="66"/>
  <c r="C36" i="66"/>
  <c r="M33" i="66"/>
  <c r="O30" i="66"/>
  <c r="C28" i="66"/>
  <c r="M25" i="66"/>
  <c r="M18" i="66"/>
  <c r="O15" i="66"/>
  <c r="C13" i="66"/>
  <c r="M10" i="66"/>
  <c r="O7" i="66"/>
  <c r="C5" i="66"/>
  <c r="C64" i="36"/>
  <c r="D59" i="36"/>
  <c r="B53" i="36"/>
  <c r="C48" i="36"/>
  <c r="C39" i="36"/>
  <c r="D34" i="36"/>
  <c r="B28" i="36"/>
  <c r="C18" i="36"/>
  <c r="D13" i="36"/>
  <c r="B7" i="36"/>
  <c r="D64" i="56"/>
  <c r="L5" i="56"/>
  <c r="B48" i="51"/>
  <c r="B25" i="51"/>
  <c r="B6" i="51"/>
  <c r="N37" i="60"/>
  <c r="D28" i="60"/>
  <c r="D15" i="60"/>
  <c r="D8" i="60"/>
  <c r="N62" i="71"/>
  <c r="B58" i="71"/>
  <c r="D53" i="71"/>
  <c r="N41" i="71"/>
  <c r="B37" i="71"/>
  <c r="D32" i="71"/>
  <c r="N25" i="71"/>
  <c r="E18" i="71"/>
  <c r="D16" i="71"/>
  <c r="O11" i="71"/>
  <c r="D9" i="71"/>
  <c r="N6" i="71"/>
  <c r="B4" i="71"/>
  <c r="B63" i="66"/>
  <c r="D60" i="66"/>
  <c r="N57" i="66"/>
  <c r="B55" i="66"/>
  <c r="D52" i="66"/>
  <c r="N49" i="66"/>
  <c r="B47" i="66"/>
  <c r="N40" i="66"/>
  <c r="B38" i="66"/>
  <c r="D35" i="66"/>
  <c r="N32" i="66"/>
  <c r="B30" i="66"/>
  <c r="D27" i="66"/>
  <c r="D20" i="66"/>
  <c r="N17" i="66"/>
  <c r="B15" i="66"/>
  <c r="D12" i="66"/>
  <c r="N9" i="66"/>
  <c r="B7" i="66"/>
  <c r="D4" i="66"/>
  <c r="C63" i="36"/>
  <c r="D58" i="36"/>
  <c r="B52" i="36"/>
  <c r="C47" i="36"/>
  <c r="C38" i="36"/>
  <c r="D33" i="36"/>
  <c r="B27" i="36"/>
  <c r="B18" i="36"/>
  <c r="C13" i="36"/>
  <c r="D8" i="36"/>
  <c r="C39" i="67"/>
  <c r="N62" i="60"/>
  <c r="N11" i="60"/>
  <c r="N48" i="71"/>
  <c r="D26" i="71"/>
  <c r="N13" i="71"/>
  <c r="N58" i="66"/>
  <c r="D49" i="66"/>
  <c r="B33" i="66"/>
  <c r="B20" i="66"/>
  <c r="N8" i="66"/>
  <c r="B54" i="36"/>
  <c r="D27" i="36"/>
  <c r="B4" i="36"/>
  <c r="D61" i="35"/>
  <c r="B55" i="35"/>
  <c r="C50" i="35"/>
  <c r="C41" i="35"/>
  <c r="D36" i="35"/>
  <c r="B30" i="35"/>
  <c r="C25" i="35"/>
  <c r="C16" i="35"/>
  <c r="D11" i="35"/>
  <c r="B5" i="35"/>
  <c r="D47" i="23"/>
  <c r="C42" i="23"/>
  <c r="B37" i="23"/>
  <c r="D28" i="23"/>
  <c r="C23" i="23"/>
  <c r="D13" i="23"/>
  <c r="C8" i="23"/>
  <c r="B3" i="23"/>
  <c r="B48" i="71"/>
  <c r="D63" i="66"/>
  <c r="D34" i="66"/>
  <c r="D64" i="36"/>
  <c r="D14" i="36"/>
  <c r="E57" i="71"/>
  <c r="C52" i="71"/>
  <c r="M49" i="71"/>
  <c r="E47" i="71"/>
  <c r="C41" i="71"/>
  <c r="C39" i="71"/>
  <c r="C37" i="71"/>
  <c r="C35" i="71"/>
  <c r="C33" i="71"/>
  <c r="C31" i="71"/>
  <c r="C29" i="71"/>
  <c r="C27" i="71"/>
  <c r="C25" i="71"/>
  <c r="E19" i="71"/>
  <c r="E17" i="71"/>
  <c r="E15" i="71"/>
  <c r="E13" i="71"/>
  <c r="E11" i="71"/>
  <c r="E9" i="71"/>
  <c r="D28" i="64"/>
  <c r="B42" i="67"/>
  <c r="G3" i="67"/>
  <c r="L53" i="56"/>
  <c r="B39" i="56"/>
  <c r="L27" i="56"/>
  <c r="B13" i="56"/>
  <c r="E23" i="44"/>
  <c r="D7" i="44"/>
  <c r="D3" i="44"/>
  <c r="D46" i="51"/>
  <c r="D42" i="51"/>
  <c r="D38" i="51"/>
  <c r="D30" i="51"/>
  <c r="D26" i="51"/>
  <c r="D22" i="51"/>
  <c r="D14" i="51"/>
  <c r="D10" i="51"/>
  <c r="D6" i="51"/>
  <c r="N61" i="60"/>
  <c r="N53" i="60"/>
  <c r="B42" i="60"/>
  <c r="D39" i="60"/>
  <c r="N36" i="60"/>
  <c r="B34" i="60"/>
  <c r="D31" i="60"/>
  <c r="N28" i="60"/>
  <c r="B26" i="60"/>
  <c r="B19" i="60"/>
  <c r="D16" i="60"/>
  <c r="N13" i="60"/>
  <c r="D56" i="56"/>
  <c r="B17" i="56"/>
  <c r="B7" i="44"/>
  <c r="B39" i="51"/>
  <c r="B20" i="51"/>
  <c r="N64" i="60"/>
  <c r="D42" i="60"/>
  <c r="B31" i="60"/>
  <c r="N14" i="60"/>
  <c r="N8" i="60"/>
  <c r="B4" i="60"/>
  <c r="B61" i="71"/>
  <c r="D56" i="71"/>
  <c r="N49" i="71"/>
  <c r="B40" i="71"/>
  <c r="D35" i="71"/>
  <c r="N28" i="71"/>
  <c r="E20" i="71"/>
  <c r="D18" i="71"/>
  <c r="O13" i="71"/>
  <c r="D11" i="71"/>
  <c r="B8" i="71"/>
  <c r="O5" i="71"/>
  <c r="O3" i="71"/>
  <c r="M63" i="66"/>
  <c r="O60" i="66"/>
  <c r="C58" i="66"/>
  <c r="M55" i="66"/>
  <c r="O52" i="66"/>
  <c r="C50" i="66"/>
  <c r="M47" i="66"/>
  <c r="M40" i="66"/>
  <c r="O37" i="66"/>
  <c r="C35" i="66"/>
  <c r="M32" i="66"/>
  <c r="O29" i="66"/>
  <c r="C27" i="66"/>
  <c r="O20" i="66"/>
  <c r="C18" i="66"/>
  <c r="M15" i="66"/>
  <c r="O12" i="66"/>
  <c r="C10" i="66"/>
  <c r="M7" i="66"/>
  <c r="O4" i="66"/>
  <c r="C62" i="36"/>
  <c r="D57" i="36"/>
  <c r="B51" i="36"/>
  <c r="B42" i="36"/>
  <c r="C37" i="36"/>
  <c r="D32" i="36"/>
  <c r="B26" i="36"/>
  <c r="B17" i="36"/>
  <c r="C12" i="36"/>
  <c r="D7" i="36"/>
  <c r="D60" i="67"/>
  <c r="D20" i="56"/>
  <c r="B49" i="51"/>
  <c r="B30" i="51"/>
  <c r="B11" i="51"/>
  <c r="N60" i="60"/>
  <c r="N31" i="60"/>
  <c r="D17" i="60"/>
  <c r="D9" i="60"/>
  <c r="N63" i="71"/>
  <c r="B59" i="71"/>
  <c r="D54" i="71"/>
  <c r="N47" i="71"/>
  <c r="D41" i="71"/>
  <c r="N34" i="71"/>
  <c r="B30" i="71"/>
  <c r="D25" i="71"/>
  <c r="N16" i="71"/>
  <c r="M14" i="71"/>
  <c r="B11" i="71"/>
  <c r="N7" i="71"/>
  <c r="M5" i="71"/>
  <c r="M3" i="71"/>
  <c r="C63" i="66"/>
  <c r="M60" i="66"/>
  <c r="O57" i="66"/>
  <c r="C55" i="66"/>
  <c r="M52" i="66"/>
  <c r="O49" i="66"/>
  <c r="C47" i="66"/>
  <c r="O40" i="66"/>
  <c r="C38" i="66"/>
  <c r="M35" i="66"/>
  <c r="O32" i="66"/>
  <c r="C30" i="66"/>
  <c r="M27" i="66"/>
  <c r="M20" i="66"/>
  <c r="O17" i="66"/>
  <c r="C15" i="66"/>
  <c r="M12" i="66"/>
  <c r="O9" i="66"/>
  <c r="C7" i="66"/>
  <c r="M4" i="66"/>
  <c r="D63" i="36"/>
  <c r="B57" i="36"/>
  <c r="C52" i="36"/>
  <c r="D47" i="36"/>
  <c r="D38" i="36"/>
  <c r="B32" i="36"/>
  <c r="C27" i="36"/>
  <c r="D17" i="36"/>
  <c r="B11" i="36"/>
  <c r="C6" i="36"/>
  <c r="L57" i="56"/>
  <c r="E21" i="44"/>
  <c r="B44" i="51"/>
  <c r="B21" i="51"/>
  <c r="N50" i="60"/>
  <c r="D36" i="60"/>
  <c r="B25" i="60"/>
  <c r="D12" i="60"/>
  <c r="N5" i="60"/>
  <c r="B62" i="71"/>
  <c r="D57" i="71"/>
  <c r="N50" i="71"/>
  <c r="B41" i="71"/>
  <c r="D36" i="71"/>
  <c r="N29" i="71"/>
  <c r="B25" i="71"/>
  <c r="N17" i="71"/>
  <c r="C15" i="71"/>
  <c r="N10" i="71"/>
  <c r="M8" i="71"/>
  <c r="B6" i="71"/>
  <c r="D3" i="71"/>
  <c r="D62" i="66"/>
  <c r="N59" i="66"/>
  <c r="B57" i="66"/>
  <c r="D54" i="66"/>
  <c r="N51" i="66"/>
  <c r="B49" i="66"/>
  <c r="N42" i="66"/>
  <c r="B40" i="66"/>
  <c r="D37" i="66"/>
  <c r="N34" i="66"/>
  <c r="B32" i="66"/>
  <c r="D29" i="66"/>
  <c r="N26" i="66"/>
  <c r="N19" i="66"/>
  <c r="B17" i="66"/>
  <c r="D14" i="66"/>
  <c r="N11" i="66"/>
  <c r="B9" i="66"/>
  <c r="D6" i="66"/>
  <c r="N3" i="66"/>
  <c r="D62" i="36"/>
  <c r="B56" i="36"/>
  <c r="C51" i="36"/>
  <c r="C42" i="36"/>
  <c r="D37" i="36"/>
  <c r="B31" i="36"/>
  <c r="C26" i="36"/>
  <c r="C17" i="36"/>
  <c r="D12" i="36"/>
  <c r="B6" i="36"/>
  <c r="D48" i="56"/>
  <c r="N64" i="71"/>
  <c r="D42" i="71"/>
  <c r="D20" i="71"/>
  <c r="N5" i="71"/>
  <c r="D57" i="66"/>
  <c r="B41" i="66"/>
  <c r="N29" i="66"/>
  <c r="N16" i="66"/>
  <c r="D7" i="66"/>
  <c r="D52" i="36"/>
  <c r="B20" i="36"/>
  <c r="C3" i="36"/>
  <c r="B59" i="35"/>
  <c r="C54" i="35"/>
  <c r="D49" i="35"/>
  <c r="D40" i="35"/>
  <c r="B34" i="35"/>
  <c r="C29" i="35"/>
  <c r="C20" i="35"/>
  <c r="D15" i="35"/>
  <c r="B9" i="35"/>
  <c r="C4" i="35"/>
  <c r="E55" i="71"/>
  <c r="M51" i="71"/>
  <c r="E49" i="71"/>
  <c r="M42" i="71"/>
  <c r="M40" i="71"/>
  <c r="M38" i="71"/>
  <c r="M36" i="71"/>
  <c r="M34" i="71"/>
  <c r="M32" i="71"/>
  <c r="M30" i="71"/>
  <c r="M28" i="71"/>
  <c r="M26" i="71"/>
  <c r="O20" i="71"/>
  <c r="O18" i="71"/>
  <c r="O16" i="71"/>
  <c r="O14" i="71"/>
  <c r="O12" i="71"/>
  <c r="O10" i="71"/>
  <c r="O8" i="71"/>
  <c r="C63" i="67"/>
  <c r="D36" i="67"/>
  <c r="L61" i="56"/>
  <c r="D52" i="56"/>
  <c r="L35" i="56"/>
  <c r="D26" i="56"/>
  <c r="L9" i="56"/>
  <c r="E19" i="44"/>
  <c r="D6" i="44"/>
  <c r="D49" i="51"/>
  <c r="D45" i="51"/>
  <c r="D41" i="51"/>
  <c r="D37" i="51"/>
  <c r="D29" i="51"/>
  <c r="D25" i="51"/>
  <c r="D21" i="51"/>
  <c r="D13" i="51"/>
  <c r="D9" i="51"/>
  <c r="D5" i="51"/>
  <c r="N63" i="60"/>
  <c r="N55" i="60"/>
  <c r="N47" i="60"/>
  <c r="D41" i="60"/>
  <c r="N38" i="60"/>
  <c r="B36" i="60"/>
  <c r="D33" i="60"/>
  <c r="N30" i="60"/>
  <c r="B28" i="60"/>
  <c r="D25" i="60"/>
  <c r="D18" i="60"/>
  <c r="N15" i="60"/>
  <c r="B13" i="60"/>
  <c r="L49" i="56"/>
  <c r="D4" i="56"/>
  <c r="B3" i="44"/>
  <c r="B32" i="51"/>
  <c r="B13" i="51"/>
  <c r="B39" i="60"/>
  <c r="N27" i="60"/>
  <c r="D13" i="60"/>
  <c r="B8" i="60"/>
  <c r="D3" i="60"/>
  <c r="D60" i="71"/>
  <c r="N53" i="71"/>
  <c r="B49" i="71"/>
  <c r="D39" i="71"/>
  <c r="N32" i="71"/>
  <c r="B28" i="71"/>
  <c r="N19" i="71"/>
  <c r="C17" i="71"/>
  <c r="N12" i="71"/>
  <c r="M10" i="71"/>
  <c r="C7" i="71"/>
  <c r="C5" i="71"/>
  <c r="C3" i="71"/>
  <c r="O62" i="66"/>
  <c r="C60" i="66"/>
  <c r="M57" i="66"/>
  <c r="O54" i="66"/>
  <c r="C52" i="66"/>
  <c r="M49" i="66"/>
  <c r="M42" i="66"/>
  <c r="O39" i="66"/>
  <c r="C37" i="66"/>
  <c r="M34" i="66"/>
  <c r="O31" i="66"/>
  <c r="C29" i="66"/>
  <c r="M26" i="66"/>
  <c r="C20" i="66"/>
  <c r="M17" i="66"/>
  <c r="O14" i="66"/>
  <c r="C12" i="66"/>
  <c r="M9" i="66"/>
  <c r="O6" i="66"/>
  <c r="C4" i="66"/>
  <c r="D61" i="36"/>
  <c r="B55" i="36"/>
  <c r="C50" i="36"/>
  <c r="C41" i="36"/>
  <c r="D36" i="36"/>
  <c r="B30" i="36"/>
  <c r="C25" i="36"/>
  <c r="C16" i="36"/>
  <c r="D11" i="36"/>
  <c r="B5" i="36"/>
  <c r="E33" i="67"/>
  <c r="L13" i="56"/>
  <c r="B45" i="51"/>
  <c r="B26" i="51"/>
  <c r="B7" i="51"/>
  <c r="D30" i="60"/>
  <c r="B14" i="60"/>
  <c r="N6" i="60"/>
  <c r="B63" i="71"/>
  <c r="D58" i="71"/>
  <c r="N51" i="71"/>
  <c r="B47" i="71"/>
  <c r="N38" i="71"/>
  <c r="B34" i="71"/>
  <c r="D29" i="71"/>
  <c r="B20" i="71"/>
  <c r="E16" i="71"/>
  <c r="D14" i="71"/>
  <c r="O9" i="71"/>
  <c r="E7" i="71"/>
  <c r="E5" i="71"/>
  <c r="E3" i="71"/>
  <c r="M62" i="66"/>
  <c r="O59" i="66"/>
  <c r="C57" i="66"/>
  <c r="M54" i="66"/>
  <c r="O51" i="66"/>
  <c r="C49" i="66"/>
  <c r="O42" i="66"/>
  <c r="C40" i="66"/>
  <c r="M37" i="66"/>
  <c r="O34" i="66"/>
  <c r="C32" i="66"/>
  <c r="M29" i="66"/>
  <c r="O26" i="66"/>
  <c r="O19" i="66"/>
  <c r="C17" i="66"/>
  <c r="M14" i="66"/>
  <c r="O11" i="66"/>
  <c r="C9" i="66"/>
  <c r="M6" i="66"/>
  <c r="O3" i="66"/>
  <c r="B61" i="36"/>
  <c r="C56" i="36"/>
  <c r="D51" i="36"/>
  <c r="D42" i="36"/>
  <c r="B36" i="36"/>
  <c r="C31" i="36"/>
  <c r="D26" i="36"/>
  <c r="B15" i="36"/>
  <c r="C10" i="36"/>
  <c r="D5" i="36"/>
  <c r="B35" i="56"/>
  <c r="B8" i="44"/>
  <c r="B40" i="51"/>
  <c r="B14" i="51"/>
  <c r="N58" i="60"/>
  <c r="B33" i="60"/>
  <c r="B20" i="60"/>
  <c r="N9" i="60"/>
  <c r="B5" i="60"/>
  <c r="D61" i="71"/>
  <c r="N54" i="71"/>
  <c r="B50" i="71"/>
  <c r="D40" i="71"/>
  <c r="N33" i="71"/>
  <c r="B29" i="71"/>
  <c r="O19" i="71"/>
  <c r="D17" i="71"/>
  <c r="B14" i="71"/>
  <c r="E10" i="71"/>
  <c r="D8" i="71"/>
  <c r="D5" i="71"/>
  <c r="D64" i="66"/>
  <c r="N61" i="66"/>
  <c r="B59" i="66"/>
  <c r="D56" i="66"/>
  <c r="N53" i="66"/>
  <c r="B51" i="66"/>
  <c r="D48" i="66"/>
  <c r="B42" i="66"/>
  <c r="D39" i="66"/>
  <c r="N36" i="66"/>
  <c r="B34" i="66"/>
  <c r="D31" i="66"/>
  <c r="N28" i="66"/>
  <c r="B26" i="66"/>
  <c r="B19" i="66"/>
  <c r="D16" i="66"/>
  <c r="N13" i="66"/>
  <c r="B11" i="66"/>
  <c r="D8" i="66"/>
  <c r="N5" i="66"/>
  <c r="B3" i="66"/>
  <c r="B60" i="36"/>
  <c r="C55" i="36"/>
  <c r="D50" i="36"/>
  <c r="D41" i="36"/>
  <c r="B35" i="36"/>
  <c r="C30" i="36"/>
  <c r="D25" i="36"/>
  <c r="D16" i="36"/>
  <c r="B10" i="36"/>
  <c r="C5" i="36"/>
  <c r="B31" i="51"/>
  <c r="D40" i="60"/>
  <c r="D55" i="71"/>
  <c r="B39" i="71"/>
  <c r="B18" i="71"/>
  <c r="D4" i="71"/>
  <c r="B54" i="66"/>
  <c r="N37" i="66"/>
  <c r="D28" i="66"/>
  <c r="D15" i="66"/>
  <c r="B4" i="66"/>
  <c r="C36" i="36"/>
  <c r="D18" i="36"/>
  <c r="B63" i="35"/>
  <c r="C58" i="35"/>
  <c r="D53" i="35"/>
  <c r="C54" i="71"/>
  <c r="E51" i="71"/>
  <c r="C48" i="71"/>
  <c r="E42" i="71"/>
  <c r="E40" i="71"/>
  <c r="E38" i="71"/>
  <c r="E36" i="71"/>
  <c r="E34" i="71"/>
  <c r="E32" i="71"/>
  <c r="E30" i="71"/>
  <c r="E28" i="71"/>
  <c r="E26" i="71"/>
  <c r="C20" i="71"/>
  <c r="C18" i="71"/>
  <c r="C16" i="71"/>
  <c r="C14" i="71"/>
  <c r="C12" i="71"/>
  <c r="C10" i="71"/>
  <c r="C8" i="71"/>
  <c r="E57" i="67"/>
  <c r="C15" i="67"/>
  <c r="D60" i="56"/>
  <c r="B49" i="56"/>
  <c r="D34" i="56"/>
  <c r="L17" i="56"/>
  <c r="D8" i="56"/>
  <c r="E9" i="44"/>
  <c r="D5" i="44"/>
  <c r="D48" i="51"/>
  <c r="D44" i="51"/>
  <c r="D40" i="51"/>
  <c r="D32" i="51"/>
  <c r="D28" i="51"/>
  <c r="D24" i="51"/>
  <c r="D20" i="51"/>
  <c r="D12" i="51"/>
  <c r="D8" i="51"/>
  <c r="D4" i="51"/>
  <c r="N57" i="60"/>
  <c r="N49" i="60"/>
  <c r="B47" i="60"/>
  <c r="N40" i="60"/>
  <c r="B38" i="60"/>
  <c r="D35" i="60"/>
  <c r="N32" i="60"/>
  <c r="B30" i="60"/>
  <c r="D27" i="60"/>
  <c r="D20" i="60"/>
  <c r="N17" i="60"/>
  <c r="B15" i="60"/>
  <c r="B41" i="64"/>
  <c r="L39" i="56"/>
  <c r="E15" i="70"/>
  <c r="B47" i="51"/>
  <c r="B28" i="51"/>
  <c r="B9" i="51"/>
  <c r="N48" i="60"/>
  <c r="N35" i="60"/>
  <c r="D26" i="60"/>
  <c r="B12" i="60"/>
  <c r="D7" i="60"/>
  <c r="D64" i="71"/>
  <c r="N57" i="71"/>
  <c r="B53" i="71"/>
  <c r="D48" i="71"/>
  <c r="N36" i="71"/>
  <c r="B32" i="71"/>
  <c r="D27" i="71"/>
  <c r="D19" i="71"/>
  <c r="B16" i="71"/>
  <c r="E12" i="71"/>
  <c r="D10" i="71"/>
  <c r="M6" i="71"/>
  <c r="M4" i="71"/>
  <c r="O64" i="66"/>
  <c r="C62" i="66"/>
  <c r="M59" i="66"/>
  <c r="O56" i="66"/>
  <c r="C54" i="66"/>
  <c r="M51" i="66"/>
  <c r="O48" i="66"/>
  <c r="O41" i="66"/>
  <c r="C39" i="66"/>
  <c r="M36" i="66"/>
  <c r="O33" i="66"/>
  <c r="C31" i="66"/>
  <c r="M28" i="66"/>
  <c r="O25" i="66"/>
  <c r="M19" i="66"/>
  <c r="O16" i="66"/>
  <c r="C14" i="66"/>
  <c r="M11" i="66"/>
  <c r="O8" i="66"/>
  <c r="C6" i="66"/>
  <c r="M3" i="66"/>
  <c r="B59" i="36"/>
  <c r="C54" i="36"/>
  <c r="D49" i="36"/>
  <c r="D40" i="36"/>
  <c r="B34" i="36"/>
  <c r="C29" i="36"/>
  <c r="C20" i="36"/>
  <c r="D15" i="36"/>
  <c r="B9" i="36"/>
  <c r="C4" i="36"/>
  <c r="B53" i="56"/>
  <c r="B9" i="44"/>
  <c r="B41" i="51"/>
  <c r="B22" i="51"/>
  <c r="B3" i="51"/>
  <c r="N39" i="60"/>
  <c r="B27" i="60"/>
  <c r="N10" i="60"/>
  <c r="B6" i="60"/>
  <c r="D62" i="71"/>
  <c r="N55" i="71"/>
  <c r="B51" i="71"/>
  <c r="N42" i="71"/>
  <c r="B38" i="71"/>
  <c r="D33" i="71"/>
  <c r="N26" i="71"/>
  <c r="B19" i="71"/>
  <c r="N15" i="71"/>
  <c r="C13" i="71"/>
  <c r="N8" i="71"/>
  <c r="O6" i="71"/>
  <c r="O4" i="71"/>
  <c r="M64" i="66"/>
  <c r="O61" i="66"/>
  <c r="C59" i="66"/>
  <c r="M56" i="66"/>
  <c r="O53" i="66"/>
  <c r="C51" i="66"/>
  <c r="M48" i="66"/>
  <c r="C42" i="66"/>
  <c r="M39" i="66"/>
  <c r="O36" i="66"/>
  <c r="C34" i="66"/>
  <c r="M31" i="66"/>
  <c r="O28" i="66"/>
  <c r="C26" i="66"/>
  <c r="C19" i="66"/>
  <c r="M16" i="66"/>
  <c r="O13" i="66"/>
  <c r="C11" i="66"/>
  <c r="M8" i="66"/>
  <c r="O5" i="66"/>
  <c r="C3" i="66"/>
  <c r="C60" i="36"/>
  <c r="D55" i="36"/>
  <c r="B49" i="36"/>
  <c r="B40" i="36"/>
  <c r="C35" i="36"/>
  <c r="D30" i="36"/>
  <c r="B19" i="36"/>
  <c r="C14" i="36"/>
  <c r="D9" i="36"/>
  <c r="G27" i="67"/>
  <c r="D12" i="56"/>
  <c r="B4" i="44"/>
  <c r="B29" i="51"/>
  <c r="B10" i="51"/>
  <c r="B41" i="60"/>
  <c r="N29" i="60"/>
  <c r="N16" i="60"/>
  <c r="B9" i="60"/>
  <c r="D4" i="60"/>
  <c r="N58" i="71"/>
  <c r="B54" i="71"/>
  <c r="D49" i="71"/>
  <c r="N37" i="71"/>
  <c r="B33" i="71"/>
  <c r="D28" i="71"/>
  <c r="N18" i="71"/>
  <c r="M16" i="71"/>
  <c r="B13" i="71"/>
  <c r="N9" i="71"/>
  <c r="D7" i="71"/>
  <c r="N4" i="71"/>
  <c r="N63" i="66"/>
  <c r="B61" i="66"/>
  <c r="D58" i="66"/>
  <c r="N55" i="66"/>
  <c r="B53" i="66"/>
  <c r="D50" i="66"/>
  <c r="N47" i="66"/>
  <c r="D41" i="66"/>
  <c r="N38" i="66"/>
  <c r="B36" i="66"/>
  <c r="D33" i="66"/>
  <c r="N30" i="66"/>
  <c r="B28" i="66"/>
  <c r="D25" i="66"/>
  <c r="D18" i="66"/>
  <c r="N15" i="66"/>
  <c r="B13" i="66"/>
  <c r="D10" i="66"/>
  <c r="N7" i="66"/>
  <c r="B5" i="66"/>
  <c r="B64" i="36"/>
  <c r="C59" i="36"/>
  <c r="D54" i="36"/>
  <c r="B48" i="36"/>
  <c r="B39" i="36"/>
  <c r="C34" i="36"/>
  <c r="D29" i="36"/>
  <c r="D20" i="36"/>
  <c r="B14" i="36"/>
  <c r="C9" i="36"/>
  <c r="D4" i="36"/>
  <c r="B12" i="51"/>
  <c r="N33" i="60"/>
  <c r="B52" i="71"/>
  <c r="N35" i="71"/>
  <c r="O15" i="71"/>
  <c r="B62" i="66"/>
  <c r="N50" i="66"/>
  <c r="D36" i="66"/>
  <c r="B25" i="66"/>
  <c r="B12" i="66"/>
  <c r="C61" i="36"/>
  <c r="B29" i="36"/>
  <c r="C11" i="36"/>
  <c r="C62" i="35"/>
  <c r="D57" i="35"/>
  <c r="B51" i="35"/>
  <c r="B42" i="35"/>
  <c r="C37" i="35"/>
  <c r="D32" i="35"/>
  <c r="B26" i="35"/>
  <c r="B17" i="35"/>
  <c r="C12" i="35"/>
  <c r="D7" i="35"/>
  <c r="B47" i="35"/>
  <c r="D19" i="35"/>
  <c r="B49" i="23"/>
  <c r="B41" i="23"/>
  <c r="C31" i="23"/>
  <c r="D24" i="23"/>
  <c r="C12" i="23"/>
  <c r="D5" i="23"/>
  <c r="B27" i="51"/>
  <c r="N31" i="71"/>
  <c r="B52" i="66"/>
  <c r="B10" i="66"/>
  <c r="B3" i="36"/>
  <c r="I16" i="34"/>
  <c r="I10" i="34"/>
  <c r="I5" i="34"/>
  <c r="C53" i="35"/>
  <c r="L31" i="56"/>
  <c r="B4" i="51"/>
  <c r="D10" i="60"/>
  <c r="B60" i="71"/>
  <c r="B31" i="71"/>
  <c r="N14" i="71"/>
  <c r="D61" i="66"/>
  <c r="B50" i="66"/>
  <c r="N33" i="66"/>
  <c r="N20" i="66"/>
  <c r="D11" i="66"/>
  <c r="B62" i="36"/>
  <c r="D35" i="36"/>
  <c r="D10" i="36"/>
  <c r="C19" i="34"/>
  <c r="C17" i="34"/>
  <c r="C15" i="34"/>
  <c r="C13" i="34"/>
  <c r="C11" i="34"/>
  <c r="C9" i="34"/>
  <c r="C7" i="34"/>
  <c r="C5" i="34"/>
  <c r="C3" i="34"/>
  <c r="C60" i="35"/>
  <c r="D55" i="35"/>
  <c r="B49" i="35"/>
  <c r="B40" i="35"/>
  <c r="C35" i="35"/>
  <c r="D30" i="35"/>
  <c r="B19" i="35"/>
  <c r="C14" i="35"/>
  <c r="D9" i="35"/>
  <c r="B3" i="35"/>
  <c r="D45" i="23"/>
  <c r="C40" i="23"/>
  <c r="D30" i="23"/>
  <c r="C25" i="23"/>
  <c r="B20" i="23"/>
  <c r="D11" i="23"/>
  <c r="C6" i="23"/>
  <c r="B9" i="56"/>
  <c r="B11" i="60"/>
  <c r="N64" i="66"/>
  <c r="B31" i="66"/>
  <c r="B16" i="36"/>
  <c r="D17" i="34"/>
  <c r="I11" i="34"/>
  <c r="I4" i="34"/>
  <c r="D56" i="35"/>
  <c r="L11" i="64"/>
  <c r="N41" i="60"/>
  <c r="D6" i="60"/>
  <c r="N52" i="71"/>
  <c r="M20" i="71"/>
  <c r="O7" i="71"/>
  <c r="N60" i="66"/>
  <c r="D51" i="66"/>
  <c r="B35" i="66"/>
  <c r="N18" i="66"/>
  <c r="D9" i="66"/>
  <c r="C49" i="36"/>
  <c r="C15" i="36"/>
  <c r="B20" i="34"/>
  <c r="B18" i="34"/>
  <c r="B16" i="34"/>
  <c r="B14" i="34"/>
  <c r="B12" i="34"/>
  <c r="B10" i="34"/>
  <c r="B8" i="34"/>
  <c r="B6" i="34"/>
  <c r="B4" i="34"/>
  <c r="C63" i="35"/>
  <c r="D58" i="35"/>
  <c r="B52" i="35"/>
  <c r="C47" i="35"/>
  <c r="C38" i="35"/>
  <c r="D33" i="35"/>
  <c r="B27" i="35"/>
  <c r="B18" i="35"/>
  <c r="C13" i="35"/>
  <c r="D8" i="35"/>
  <c r="C49" i="23"/>
  <c r="B44" i="23"/>
  <c r="D38" i="23"/>
  <c r="B29" i="23"/>
  <c r="D23" i="23"/>
  <c r="B14" i="23"/>
  <c r="D8" i="23"/>
  <c r="C3" i="23"/>
  <c r="B9" i="71"/>
  <c r="B39" i="66"/>
  <c r="C57" i="36"/>
  <c r="D18" i="34"/>
  <c r="D11" i="34"/>
  <c r="D5" i="34"/>
  <c r="B54" i="35"/>
  <c r="D35" i="35"/>
  <c r="D10" i="35"/>
  <c r="C32" i="23"/>
  <c r="B8" i="23"/>
  <c r="D25" i="23"/>
  <c r="B20" i="35"/>
  <c r="D48" i="23"/>
  <c r="C24" i="23"/>
  <c r="D31" i="35"/>
  <c r="C32" i="35"/>
  <c r="C7" i="35"/>
  <c r="B23" i="23"/>
  <c r="B31" i="23"/>
  <c r="G7" i="34"/>
  <c r="G5" i="34"/>
  <c r="D62" i="35"/>
  <c r="C51" i="35"/>
  <c r="C42" i="35"/>
  <c r="D37" i="35"/>
  <c r="C17" i="35"/>
  <c r="B6" i="35"/>
  <c r="D42" i="23"/>
  <c r="C22" i="23"/>
  <c r="C7" i="23"/>
  <c r="N3" i="71"/>
  <c r="D16" i="34"/>
  <c r="I3" i="34"/>
  <c r="C28" i="35"/>
  <c r="B27" i="23"/>
  <c r="C36" i="35"/>
  <c r="D10" i="23"/>
  <c r="B25" i="35"/>
  <c r="C20" i="23"/>
  <c r="B42" i="23"/>
  <c r="B38" i="35"/>
  <c r="B13" i="35"/>
  <c r="C46" i="23"/>
  <c r="D39" i="23"/>
  <c r="B30" i="23"/>
  <c r="B22" i="23"/>
  <c r="B11" i="23"/>
  <c r="C4" i="23"/>
  <c r="N25" i="60"/>
  <c r="C11" i="71"/>
  <c r="D42" i="66"/>
  <c r="B50" i="36"/>
  <c r="D20" i="34"/>
  <c r="D15" i="34"/>
  <c r="D9" i="34"/>
  <c r="D4" i="34"/>
  <c r="B50" i="35"/>
  <c r="E10" i="44"/>
  <c r="B7" i="60"/>
  <c r="N56" i="71"/>
  <c r="N27" i="71"/>
  <c r="M12" i="71"/>
  <c r="B58" i="66"/>
  <c r="N41" i="66"/>
  <c r="D32" i="66"/>
  <c r="D19" i="66"/>
  <c r="B8" i="66"/>
  <c r="D60" i="36"/>
  <c r="C28" i="36"/>
  <c r="H20" i="34"/>
  <c r="H18" i="34"/>
  <c r="H16" i="34"/>
  <c r="H14" i="34"/>
  <c r="H12" i="34"/>
  <c r="H10" i="34"/>
  <c r="H8" i="34"/>
  <c r="H6" i="34"/>
  <c r="H4" i="34"/>
  <c r="C64" i="35"/>
  <c r="D59" i="35"/>
  <c r="B53" i="35"/>
  <c r="C48" i="35"/>
  <c r="C39" i="35"/>
  <c r="D34" i="35"/>
  <c r="B28" i="35"/>
  <c r="C18" i="35"/>
  <c r="D13" i="35"/>
  <c r="B7" i="35"/>
  <c r="D49" i="23"/>
  <c r="C44" i="23"/>
  <c r="B39" i="23"/>
  <c r="C29" i="23"/>
  <c r="B24" i="23"/>
  <c r="D15" i="23"/>
  <c r="C10" i="23"/>
  <c r="B5" i="23"/>
  <c r="B8" i="51"/>
  <c r="N60" i="71"/>
  <c r="B60" i="66"/>
  <c r="D13" i="66"/>
  <c r="C7" i="36"/>
  <c r="I15" i="34"/>
  <c r="D10" i="34"/>
  <c r="D3" i="34"/>
  <c r="D52" i="35"/>
  <c r="B6" i="44"/>
  <c r="B29" i="60"/>
  <c r="B3" i="60"/>
  <c r="N39" i="71"/>
  <c r="E14" i="71"/>
  <c r="D6" i="71"/>
  <c r="D59" i="66"/>
  <c r="B48" i="66"/>
  <c r="N31" i="66"/>
  <c r="D17" i="66"/>
  <c r="B6" i="66"/>
  <c r="C40" i="36"/>
  <c r="B8" i="36"/>
  <c r="G19" i="34"/>
  <c r="G17" i="34"/>
  <c r="G15" i="34"/>
  <c r="G13" i="34"/>
  <c r="G11" i="34"/>
  <c r="G9" i="34"/>
  <c r="B56" i="35"/>
  <c r="B31" i="35"/>
  <c r="C37" i="23"/>
  <c r="N27" i="66"/>
  <c r="C3" i="35"/>
  <c r="C43" i="23"/>
  <c r="C47" i="23"/>
  <c r="D6" i="23"/>
  <c r="C33" i="35"/>
  <c r="C8" i="35"/>
  <c r="B45" i="23"/>
  <c r="C38" i="23"/>
  <c r="C27" i="23"/>
  <c r="D20" i="23"/>
  <c r="D9" i="23"/>
  <c r="D38" i="56"/>
  <c r="N7" i="60"/>
  <c r="B7" i="71"/>
  <c r="D26" i="66"/>
  <c r="D39" i="36"/>
  <c r="D19" i="34"/>
  <c r="I13" i="34"/>
  <c r="D8" i="34"/>
  <c r="D64" i="35"/>
  <c r="B41" i="35"/>
  <c r="B42" i="51"/>
  <c r="B37" i="60"/>
  <c r="N3" i="60"/>
  <c r="D47" i="71"/>
  <c r="C19" i="71"/>
  <c r="B5" i="71"/>
  <c r="N54" i="66"/>
  <c r="D40" i="66"/>
  <c r="B29" i="66"/>
  <c r="B16" i="66"/>
  <c r="N4" i="66"/>
  <c r="C53" i="36"/>
  <c r="C19" i="36"/>
  <c r="C20" i="34"/>
  <c r="C18" i="34"/>
  <c r="C16" i="34"/>
  <c r="C14" i="34"/>
  <c r="C12" i="34"/>
  <c r="C10" i="34"/>
  <c r="C8" i="34"/>
  <c r="C6" i="34"/>
  <c r="C4" i="34"/>
  <c r="D63" i="35"/>
  <c r="B57" i="35"/>
  <c r="C52" i="35"/>
  <c r="D47" i="35"/>
  <c r="D38" i="35"/>
  <c r="B32" i="35"/>
  <c r="C27" i="35"/>
  <c r="D17" i="35"/>
  <c r="B11" i="35"/>
  <c r="C6" i="35"/>
  <c r="C48" i="23"/>
  <c r="B43" i="23"/>
  <c r="D37" i="23"/>
  <c r="B28" i="23"/>
  <c r="D22" i="23"/>
  <c r="C14" i="23"/>
  <c r="B9" i="23"/>
  <c r="D3" i="23"/>
  <c r="N54" i="60"/>
  <c r="D38" i="71"/>
  <c r="N48" i="66"/>
  <c r="D5" i="66"/>
  <c r="I19" i="34"/>
  <c r="D14" i="34"/>
  <c r="I8" i="34"/>
  <c r="C61" i="35"/>
  <c r="D48" i="35"/>
  <c r="B38" i="51"/>
  <c r="D19" i="60"/>
  <c r="D59" i="71"/>
  <c r="D30" i="71"/>
  <c r="D12" i="71"/>
  <c r="B3" i="71"/>
  <c r="B56" i="66"/>
  <c r="N39" i="66"/>
  <c r="D30" i="66"/>
  <c r="B14" i="66"/>
  <c r="B58" i="36"/>
  <c r="B33" i="36"/>
  <c r="D6" i="36"/>
  <c r="B19" i="34"/>
  <c r="B17" i="34"/>
  <c r="B15" i="34"/>
  <c r="B13" i="34"/>
  <c r="B11" i="34"/>
  <c r="B9" i="34"/>
  <c r="B7" i="34"/>
  <c r="B5" i="34"/>
  <c r="B3" i="34"/>
  <c r="B60" i="35"/>
  <c r="C55" i="35"/>
  <c r="D50" i="35"/>
  <c r="D41" i="35"/>
  <c r="B35" i="35"/>
  <c r="C30" i="35"/>
  <c r="D25" i="35"/>
  <c r="D16" i="35"/>
  <c r="B10" i="35"/>
  <c r="C5" i="35"/>
  <c r="D46" i="23"/>
  <c r="C41" i="23"/>
  <c r="D31" i="23"/>
  <c r="C26" i="23"/>
  <c r="B21" i="23"/>
  <c r="C11" i="23"/>
  <c r="B6" i="23"/>
  <c r="D51" i="71"/>
  <c r="D55" i="66"/>
  <c r="B18" i="66"/>
  <c r="B25" i="36"/>
  <c r="I14" i="34"/>
  <c r="I7" i="34"/>
  <c r="B62" i="35"/>
  <c r="D39" i="35"/>
  <c r="C19" i="35"/>
  <c r="B46" i="23"/>
  <c r="D21" i="23"/>
  <c r="C15" i="35"/>
  <c r="B29" i="35"/>
  <c r="C11" i="35"/>
  <c r="B38" i="23"/>
  <c r="C5" i="23"/>
  <c r="B16" i="35"/>
  <c r="D28" i="35"/>
  <c r="D3" i="35"/>
  <c r="D43" i="23"/>
  <c r="D32" i="23"/>
  <c r="B26" i="23"/>
  <c r="B15" i="23"/>
  <c r="B7" i="23"/>
  <c r="B46" i="51"/>
  <c r="B64" i="71"/>
  <c r="N56" i="66"/>
  <c r="N14" i="66"/>
  <c r="C32" i="36"/>
  <c r="I17" i="34"/>
  <c r="D12" i="34"/>
  <c r="D7" i="34"/>
  <c r="C57" i="35"/>
  <c r="B61" i="56"/>
  <c r="B23" i="51"/>
  <c r="N20" i="60"/>
  <c r="D63" i="71"/>
  <c r="D34" i="71"/>
  <c r="B17" i="71"/>
  <c r="N62" i="66"/>
  <c r="D53" i="66"/>
  <c r="B37" i="66"/>
  <c r="N25" i="66"/>
  <c r="N12" i="66"/>
  <c r="D3" i="66"/>
  <c r="B37" i="36"/>
  <c r="B12" i="36"/>
  <c r="H19" i="34"/>
  <c r="H17" i="34"/>
  <c r="H15" i="34"/>
  <c r="H13" i="34"/>
  <c r="H11" i="34"/>
  <c r="H9" i="34"/>
  <c r="H7" i="34"/>
  <c r="H5" i="34"/>
  <c r="H3" i="34"/>
  <c r="B61" i="35"/>
  <c r="C56" i="35"/>
  <c r="D51" i="35"/>
  <c r="D42" i="35"/>
  <c r="B36" i="35"/>
  <c r="C31" i="35"/>
  <c r="D26" i="35"/>
  <c r="B15" i="35"/>
  <c r="C10" i="35"/>
  <c r="D5" i="35"/>
  <c r="B47" i="23"/>
  <c r="D41" i="23"/>
  <c r="B32" i="23"/>
  <c r="D26" i="23"/>
  <c r="C21" i="23"/>
  <c r="B13" i="23"/>
  <c r="D7" i="23"/>
  <c r="D12" i="67"/>
  <c r="D32" i="60"/>
  <c r="D13" i="71"/>
  <c r="N35" i="66"/>
  <c r="D48" i="36"/>
  <c r="I18" i="34"/>
  <c r="D13" i="34"/>
  <c r="I6" i="34"/>
  <c r="D60" i="35"/>
  <c r="C40" i="35"/>
  <c r="N12" i="60"/>
  <c r="B56" i="71"/>
  <c r="B27" i="71"/>
  <c r="B10" i="71"/>
  <c r="B64" i="66"/>
  <c r="N52" i="66"/>
  <c r="D38" i="66"/>
  <c r="B27" i="66"/>
  <c r="N10" i="66"/>
  <c r="D56" i="36"/>
  <c r="D31" i="36"/>
  <c r="G20" i="34"/>
  <c r="G18" i="34"/>
  <c r="G16" i="34"/>
  <c r="G14" i="34"/>
  <c r="G12" i="34"/>
  <c r="G10" i="34"/>
  <c r="G8" i="34"/>
  <c r="G6" i="34"/>
  <c r="G4" i="34"/>
  <c r="B64" i="35"/>
  <c r="C59" i="35"/>
  <c r="D54" i="35"/>
  <c r="B48" i="35"/>
  <c r="B39" i="35"/>
  <c r="C34" i="35"/>
  <c r="D29" i="35"/>
  <c r="D20" i="35"/>
  <c r="B14" i="35"/>
  <c r="C9" i="35"/>
  <c r="D4" i="35"/>
  <c r="C45" i="23"/>
  <c r="B40" i="23"/>
  <c r="C30" i="23"/>
  <c r="B25" i="23"/>
  <c r="C15" i="23"/>
  <c r="B10" i="23"/>
  <c r="D4" i="23"/>
  <c r="B35" i="71"/>
  <c r="D47" i="66"/>
  <c r="N6" i="66"/>
  <c r="I20" i="34"/>
  <c r="I12" i="34"/>
  <c r="D6" i="34"/>
  <c r="B58" i="35"/>
  <c r="B37" i="35"/>
  <c r="B12" i="35"/>
  <c r="D40" i="23"/>
  <c r="C13" i="23"/>
  <c r="D44" i="23"/>
  <c r="D27" i="35"/>
  <c r="B4" i="35"/>
  <c r="D29" i="23"/>
  <c r="C9" i="23"/>
  <c r="B12" i="23"/>
  <c r="D14" i="35"/>
  <c r="C28" i="23"/>
  <c r="D6" i="35"/>
  <c r="G3" i="34"/>
  <c r="C26" i="35"/>
  <c r="D12" i="35"/>
  <c r="B48" i="23"/>
  <c r="D27" i="23"/>
  <c r="D12" i="23"/>
  <c r="B16" i="60"/>
  <c r="B41" i="36"/>
  <c r="I9" i="34"/>
  <c r="C49" i="35"/>
  <c r="B33" i="35"/>
  <c r="D18" i="35"/>
  <c r="B8" i="35"/>
  <c r="D14" i="23"/>
  <c r="C39" i="23"/>
  <c r="B4" i="23"/>
  <c r="C15" i="70"/>
  <c r="C13" i="54"/>
  <c r="G13" i="54"/>
  <c r="G15" i="70"/>
  <c r="E13" i="54"/>
  <c r="E10" i="70"/>
  <c r="C14" i="54"/>
  <c r="G14" i="54"/>
  <c r="E9" i="70" l="1"/>
  <c r="H14" i="54"/>
  <c r="F10" i="70"/>
  <c r="H15" i="70"/>
  <c r="H13" i="54"/>
  <c r="D15" i="70"/>
  <c r="G8" i="35"/>
  <c r="I18" i="35"/>
  <c r="G33" i="35"/>
  <c r="H49" i="35"/>
  <c r="G41" i="36"/>
  <c r="E16" i="60"/>
  <c r="H16" i="60" s="1"/>
  <c r="I12" i="35"/>
  <c r="H26" i="35"/>
  <c r="J3" i="34"/>
  <c r="G25" i="34" s="1"/>
  <c r="I6" i="35"/>
  <c r="I14" i="35"/>
  <c r="G4" i="35"/>
  <c r="I27" i="35"/>
  <c r="G12" i="35"/>
  <c r="G37" i="35"/>
  <c r="G58" i="35"/>
  <c r="I21" i="34"/>
  <c r="H35" i="71"/>
  <c r="C16" i="23"/>
  <c r="I4" i="35"/>
  <c r="H9" i="35"/>
  <c r="G14" i="35"/>
  <c r="D21" i="35"/>
  <c r="I20" i="35"/>
  <c r="I29" i="35"/>
  <c r="H34" i="35"/>
  <c r="G39" i="35"/>
  <c r="G48" i="35"/>
  <c r="I54" i="35"/>
  <c r="H59" i="35"/>
  <c r="B65" i="35"/>
  <c r="G64" i="35"/>
  <c r="J4" i="34"/>
  <c r="G26" i="34" s="1"/>
  <c r="J6" i="34"/>
  <c r="G28" i="34" s="1"/>
  <c r="J8" i="34"/>
  <c r="G30" i="34" s="1"/>
  <c r="J10" i="34"/>
  <c r="G32" i="34" s="1"/>
  <c r="J12" i="34"/>
  <c r="I34" i="34" s="1"/>
  <c r="J14" i="34"/>
  <c r="G36" i="34" s="1"/>
  <c r="J16" i="34"/>
  <c r="G38" i="34" s="1"/>
  <c r="J18" i="34"/>
  <c r="G40" i="34" s="1"/>
  <c r="J20" i="34"/>
  <c r="I42" i="34" s="1"/>
  <c r="G21" i="34"/>
  <c r="I31" i="36"/>
  <c r="I56" i="36"/>
  <c r="E27" i="66"/>
  <c r="H27" i="66" s="1"/>
  <c r="E64" i="66"/>
  <c r="J64" i="66" s="1"/>
  <c r="B65" i="66"/>
  <c r="H10" i="71"/>
  <c r="H27" i="71"/>
  <c r="H56" i="71"/>
  <c r="E58" i="60"/>
  <c r="H58" i="60" s="1"/>
  <c r="H40" i="35"/>
  <c r="I60" i="35"/>
  <c r="I48" i="36"/>
  <c r="J13" i="71"/>
  <c r="B33" i="23"/>
  <c r="I5" i="35"/>
  <c r="H10" i="35"/>
  <c r="G15" i="35"/>
  <c r="I26" i="35"/>
  <c r="H31" i="35"/>
  <c r="G36" i="35"/>
  <c r="I42" i="35"/>
  <c r="D43" i="35"/>
  <c r="I51" i="35"/>
  <c r="H56" i="35"/>
  <c r="G61" i="35"/>
  <c r="G12" i="36"/>
  <c r="G37" i="36"/>
  <c r="E37" i="66"/>
  <c r="H37" i="66" s="1"/>
  <c r="H17" i="71"/>
  <c r="J34" i="71"/>
  <c r="J63" i="71"/>
  <c r="N21" i="60"/>
  <c r="G61" i="56"/>
  <c r="F61" i="56"/>
  <c r="I61" i="56" s="1"/>
  <c r="H57" i="35"/>
  <c r="H32" i="36"/>
  <c r="B65" i="71"/>
  <c r="H64" i="71"/>
  <c r="B16" i="23"/>
  <c r="D33" i="23"/>
  <c r="I3" i="35"/>
  <c r="N3" i="35" s="1"/>
  <c r="I28" i="35"/>
  <c r="G16" i="35"/>
  <c r="H11" i="35"/>
  <c r="G29" i="35"/>
  <c r="H15" i="35"/>
  <c r="H19" i="35"/>
  <c r="I39" i="35"/>
  <c r="G62" i="35"/>
  <c r="G25" i="36"/>
  <c r="L25" i="36" s="1"/>
  <c r="E18" i="66"/>
  <c r="I18" i="66" s="1"/>
  <c r="J51" i="71"/>
  <c r="H5" i="35"/>
  <c r="G10" i="35"/>
  <c r="I16" i="35"/>
  <c r="I25" i="35"/>
  <c r="N25" i="35" s="1"/>
  <c r="H30" i="35"/>
  <c r="G35" i="35"/>
  <c r="I41" i="35"/>
  <c r="I50" i="35"/>
  <c r="H55" i="35"/>
  <c r="G60" i="35"/>
  <c r="E3" i="34"/>
  <c r="B25" i="34" s="1"/>
  <c r="E5" i="34"/>
  <c r="C27" i="34" s="1"/>
  <c r="E7" i="34"/>
  <c r="B29" i="34" s="1"/>
  <c r="E9" i="34"/>
  <c r="B31" i="34" s="1"/>
  <c r="E11" i="34"/>
  <c r="D33" i="34" s="1"/>
  <c r="E13" i="34"/>
  <c r="B35" i="34" s="1"/>
  <c r="E15" i="34"/>
  <c r="D37" i="34" s="1"/>
  <c r="E17" i="34"/>
  <c r="B39" i="34" s="1"/>
  <c r="E19" i="34"/>
  <c r="B41" i="34" s="1"/>
  <c r="I6" i="36"/>
  <c r="G33" i="36"/>
  <c r="G58" i="36"/>
  <c r="E14" i="66"/>
  <c r="H14" i="66" s="1"/>
  <c r="E56" i="66"/>
  <c r="H56" i="66" s="1"/>
  <c r="H3" i="71"/>
  <c r="J12" i="71"/>
  <c r="J30" i="71"/>
  <c r="J59" i="71"/>
  <c r="I48" i="35"/>
  <c r="H61" i="35"/>
  <c r="J38" i="71"/>
  <c r="H6" i="35"/>
  <c r="G11" i="35"/>
  <c r="I17" i="35"/>
  <c r="H27" i="35"/>
  <c r="G32" i="35"/>
  <c r="I38" i="35"/>
  <c r="I47" i="35"/>
  <c r="N47" i="35" s="1"/>
  <c r="H52" i="35"/>
  <c r="G57" i="35"/>
  <c r="I63" i="35"/>
  <c r="C21" i="34"/>
  <c r="H19" i="36"/>
  <c r="H53" i="36"/>
  <c r="E16" i="66"/>
  <c r="H16" i="66" s="1"/>
  <c r="E29" i="66"/>
  <c r="I29" i="66" s="1"/>
  <c r="H5" i="71"/>
  <c r="I19" i="71"/>
  <c r="J47" i="71"/>
  <c r="E37" i="60"/>
  <c r="H37" i="60" s="1"/>
  <c r="G41" i="35"/>
  <c r="D65" i="35"/>
  <c r="I64" i="35"/>
  <c r="I39" i="36"/>
  <c r="H7" i="71"/>
  <c r="H8" i="35"/>
  <c r="H33" i="35"/>
  <c r="H3" i="35"/>
  <c r="M3" i="35" s="1"/>
  <c r="G31" i="35"/>
  <c r="G56" i="35"/>
  <c r="J9" i="34"/>
  <c r="I31" i="34" s="1"/>
  <c r="J11" i="34"/>
  <c r="H33" i="34" s="1"/>
  <c r="J13" i="34"/>
  <c r="H35" i="34" s="1"/>
  <c r="J15" i="34"/>
  <c r="G37" i="34" s="1"/>
  <c r="J17" i="34"/>
  <c r="I39" i="34" s="1"/>
  <c r="J19" i="34"/>
  <c r="G41" i="34" s="1"/>
  <c r="G8" i="36"/>
  <c r="H40" i="36"/>
  <c r="E6" i="66"/>
  <c r="H6" i="66" s="1"/>
  <c r="E48" i="66"/>
  <c r="H48" i="66" s="1"/>
  <c r="J6" i="71"/>
  <c r="E3" i="60"/>
  <c r="H3" i="60" s="1"/>
  <c r="E29" i="60"/>
  <c r="H29" i="60" s="1"/>
  <c r="I52" i="35"/>
  <c r="H7" i="36"/>
  <c r="E60" i="66"/>
  <c r="H60" i="66" s="1"/>
  <c r="D16" i="23"/>
  <c r="D50" i="23"/>
  <c r="G7" i="35"/>
  <c r="I13" i="35"/>
  <c r="H18" i="35"/>
  <c r="G28" i="35"/>
  <c r="I34" i="35"/>
  <c r="H39" i="35"/>
  <c r="H48" i="35"/>
  <c r="G53" i="35"/>
  <c r="I59" i="35"/>
  <c r="C65" i="35"/>
  <c r="H64" i="35"/>
  <c r="H21" i="34"/>
  <c r="H28" i="36"/>
  <c r="I60" i="36"/>
  <c r="E8" i="66"/>
  <c r="H8" i="66" s="1"/>
  <c r="E58" i="66"/>
  <c r="H58" i="66" s="1"/>
  <c r="E7" i="60"/>
  <c r="H7" i="60" s="1"/>
  <c r="G50" i="35"/>
  <c r="D21" i="34"/>
  <c r="G50" i="36"/>
  <c r="D43" i="66"/>
  <c r="I11" i="71"/>
  <c r="G13" i="35"/>
  <c r="G38" i="35"/>
  <c r="G25" i="35"/>
  <c r="L25" i="35" s="1"/>
  <c r="H36" i="35"/>
  <c r="H28" i="35"/>
  <c r="G6" i="35"/>
  <c r="H17" i="35"/>
  <c r="I37" i="35"/>
  <c r="H42" i="35"/>
  <c r="C43" i="35"/>
  <c r="H51" i="35"/>
  <c r="I62" i="35"/>
  <c r="J5" i="34"/>
  <c r="G27" i="34" s="1"/>
  <c r="J7" i="34"/>
  <c r="I29" i="34" s="1"/>
  <c r="H7" i="35"/>
  <c r="H32" i="35"/>
  <c r="I31" i="35"/>
  <c r="G20" i="35"/>
  <c r="B21" i="35"/>
  <c r="C33" i="23"/>
  <c r="I10" i="35"/>
  <c r="I35" i="35"/>
  <c r="G54" i="35"/>
  <c r="H57" i="36"/>
  <c r="E39" i="66"/>
  <c r="H39" i="66" s="1"/>
  <c r="H9" i="71"/>
  <c r="C50" i="23"/>
  <c r="I8" i="35"/>
  <c r="H13" i="35"/>
  <c r="G18" i="35"/>
  <c r="G27" i="35"/>
  <c r="I33" i="35"/>
  <c r="H38" i="35"/>
  <c r="H47" i="35"/>
  <c r="M47" i="35" s="1"/>
  <c r="G52" i="35"/>
  <c r="I58" i="35"/>
  <c r="H63" i="35"/>
  <c r="E4" i="34"/>
  <c r="B26" i="34" s="1"/>
  <c r="E6" i="34"/>
  <c r="C28" i="34" s="1"/>
  <c r="E8" i="34"/>
  <c r="B30" i="34" s="1"/>
  <c r="E10" i="34"/>
  <c r="C32" i="34" s="1"/>
  <c r="E12" i="34"/>
  <c r="B34" i="34" s="1"/>
  <c r="E14" i="34"/>
  <c r="D36" i="34" s="1"/>
  <c r="E16" i="34"/>
  <c r="C38" i="34" s="1"/>
  <c r="E18" i="34"/>
  <c r="D40" i="34" s="1"/>
  <c r="B21" i="34"/>
  <c r="E20" i="34"/>
  <c r="B42" i="34" s="1"/>
  <c r="H15" i="36"/>
  <c r="H49" i="36"/>
  <c r="E35" i="66"/>
  <c r="H35" i="66" s="1"/>
  <c r="M21" i="71"/>
  <c r="I56" i="35"/>
  <c r="G16" i="36"/>
  <c r="E31" i="66"/>
  <c r="H31" i="66" s="1"/>
  <c r="N65" i="66"/>
  <c r="E11" i="60"/>
  <c r="H11" i="60" s="1"/>
  <c r="F9" i="56"/>
  <c r="I9" i="56" s="1"/>
  <c r="G9" i="56"/>
  <c r="G3" i="35"/>
  <c r="L3" i="35" s="1"/>
  <c r="I9" i="35"/>
  <c r="H14" i="35"/>
  <c r="G19" i="35"/>
  <c r="I30" i="35"/>
  <c r="H35" i="35"/>
  <c r="G40" i="35"/>
  <c r="G49" i="35"/>
  <c r="I55" i="35"/>
  <c r="H60" i="35"/>
  <c r="I10" i="36"/>
  <c r="I35" i="36"/>
  <c r="G62" i="36"/>
  <c r="N21" i="66"/>
  <c r="E50" i="66"/>
  <c r="H50" i="66" s="1"/>
  <c r="H31" i="71"/>
  <c r="H60" i="71"/>
  <c r="H53" i="35"/>
  <c r="G3" i="36"/>
  <c r="L3" i="36" s="1"/>
  <c r="E10" i="66"/>
  <c r="J10" i="66" s="1"/>
  <c r="E52" i="66"/>
  <c r="H52" i="66" s="1"/>
  <c r="B50" i="23"/>
  <c r="I19" i="35"/>
  <c r="G47" i="35"/>
  <c r="L47" i="35" s="1"/>
  <c r="I7" i="35"/>
  <c r="H12" i="35"/>
  <c r="G17" i="35"/>
  <c r="G26" i="35"/>
  <c r="I32" i="35"/>
  <c r="H37" i="35"/>
  <c r="B43" i="35"/>
  <c r="G42" i="35"/>
  <c r="G51" i="35"/>
  <c r="I57" i="35"/>
  <c r="H62" i="35"/>
  <c r="H11" i="36"/>
  <c r="G29" i="36"/>
  <c r="H61" i="36"/>
  <c r="E12" i="66"/>
  <c r="J12" i="66" s="1"/>
  <c r="E25" i="66"/>
  <c r="H25" i="66" s="1"/>
  <c r="E62" i="66"/>
  <c r="H62" i="66" s="1"/>
  <c r="H52" i="71"/>
  <c r="I4" i="36"/>
  <c r="H9" i="36"/>
  <c r="G14" i="36"/>
  <c r="D21" i="36"/>
  <c r="I20" i="36"/>
  <c r="I29" i="36"/>
  <c r="H34" i="36"/>
  <c r="G39" i="36"/>
  <c r="G48" i="36"/>
  <c r="I54" i="36"/>
  <c r="H59" i="36"/>
  <c r="B65" i="36"/>
  <c r="G64" i="36"/>
  <c r="E5" i="66"/>
  <c r="J5" i="66" s="1"/>
  <c r="E13" i="66"/>
  <c r="H13" i="66" s="1"/>
  <c r="E28" i="66"/>
  <c r="J28" i="66" s="1"/>
  <c r="E36" i="66"/>
  <c r="H36" i="66" s="1"/>
  <c r="E53" i="66"/>
  <c r="H53" i="66" s="1"/>
  <c r="E61" i="66"/>
  <c r="H61" i="66" s="1"/>
  <c r="J7" i="71"/>
  <c r="H13" i="71"/>
  <c r="J28" i="71"/>
  <c r="H33" i="71"/>
  <c r="J49" i="71"/>
  <c r="H54" i="71"/>
  <c r="E9" i="60"/>
  <c r="J9" i="60" s="1"/>
  <c r="E41" i="60"/>
  <c r="H41" i="60" s="1"/>
  <c r="I9" i="36"/>
  <c r="H14" i="36"/>
  <c r="G19" i="36"/>
  <c r="I30" i="36"/>
  <c r="H35" i="36"/>
  <c r="G40" i="36"/>
  <c r="G49" i="36"/>
  <c r="I55" i="36"/>
  <c r="H60" i="36"/>
  <c r="C43" i="66"/>
  <c r="M65" i="66"/>
  <c r="I13" i="71"/>
  <c r="H19" i="71"/>
  <c r="J33" i="71"/>
  <c r="H38" i="71"/>
  <c r="N43" i="71"/>
  <c r="H51" i="71"/>
  <c r="J62" i="71"/>
  <c r="E6" i="60"/>
  <c r="H6" i="60" s="1"/>
  <c r="E27" i="60"/>
  <c r="I27" i="60" s="1"/>
  <c r="E56" i="60"/>
  <c r="I56" i="60" s="1"/>
  <c r="F53" i="56"/>
  <c r="I53" i="56" s="1"/>
  <c r="G53" i="56"/>
  <c r="H4" i="36"/>
  <c r="G9" i="36"/>
  <c r="I15" i="36"/>
  <c r="H20" i="36"/>
  <c r="C21" i="36"/>
  <c r="H29" i="36"/>
  <c r="G34" i="36"/>
  <c r="I40" i="36"/>
  <c r="I49" i="36"/>
  <c r="H54" i="36"/>
  <c r="G59" i="36"/>
  <c r="O65" i="66"/>
  <c r="J10" i="71"/>
  <c r="H16" i="71"/>
  <c r="J19" i="71"/>
  <c r="J27" i="71"/>
  <c r="H32" i="71"/>
  <c r="J48" i="71"/>
  <c r="H53" i="71"/>
  <c r="D65" i="71"/>
  <c r="J64" i="71"/>
  <c r="E12" i="60"/>
  <c r="J12" i="60" s="1"/>
  <c r="E60" i="60"/>
  <c r="J60" i="60" s="1"/>
  <c r="F15" i="70"/>
  <c r="F41" i="64"/>
  <c r="I41" i="64" s="1"/>
  <c r="G41" i="64"/>
  <c r="E15" i="60"/>
  <c r="H15" i="60" s="1"/>
  <c r="D21" i="60"/>
  <c r="E30" i="60"/>
  <c r="H30" i="60" s="1"/>
  <c r="E38" i="60"/>
  <c r="J38" i="60" s="1"/>
  <c r="E47" i="60"/>
  <c r="J47" i="60" s="1"/>
  <c r="E55" i="60"/>
  <c r="J55" i="60" s="1"/>
  <c r="E63" i="60"/>
  <c r="J63" i="60" s="1"/>
  <c r="D33" i="51"/>
  <c r="F49" i="56"/>
  <c r="I49" i="56" s="1"/>
  <c r="G49" i="56"/>
  <c r="L57" i="67"/>
  <c r="I8" i="71"/>
  <c r="I10" i="71"/>
  <c r="I12" i="71"/>
  <c r="I14" i="71"/>
  <c r="I16" i="71"/>
  <c r="I18" i="71"/>
  <c r="I20" i="71"/>
  <c r="C21" i="71"/>
  <c r="I48" i="71"/>
  <c r="I54" i="71"/>
  <c r="I53" i="35"/>
  <c r="H58" i="35"/>
  <c r="G63" i="35"/>
  <c r="I18" i="36"/>
  <c r="H36" i="36"/>
  <c r="E4" i="66"/>
  <c r="J4" i="66" s="1"/>
  <c r="E54" i="66"/>
  <c r="H54" i="66" s="1"/>
  <c r="J4" i="71"/>
  <c r="H18" i="71"/>
  <c r="H39" i="71"/>
  <c r="J55" i="71"/>
  <c r="H5" i="36"/>
  <c r="G10" i="36"/>
  <c r="I16" i="36"/>
  <c r="I25" i="36"/>
  <c r="N25" i="36" s="1"/>
  <c r="H30" i="36"/>
  <c r="G35" i="36"/>
  <c r="I41" i="36"/>
  <c r="I50" i="36"/>
  <c r="H55" i="36"/>
  <c r="G60" i="36"/>
  <c r="E3" i="66"/>
  <c r="J3" i="66" s="1"/>
  <c r="E11" i="66"/>
  <c r="J11" i="66" s="1"/>
  <c r="E19" i="66"/>
  <c r="J19" i="66" s="1"/>
  <c r="E26" i="66"/>
  <c r="J26" i="66" s="1"/>
  <c r="E34" i="66"/>
  <c r="J34" i="66" s="1"/>
  <c r="B43" i="66"/>
  <c r="E42" i="66"/>
  <c r="I42" i="66" s="1"/>
  <c r="E51" i="66"/>
  <c r="H51" i="66" s="1"/>
  <c r="E59" i="66"/>
  <c r="J59" i="66" s="1"/>
  <c r="D65" i="66"/>
  <c r="J5" i="71"/>
  <c r="J8" i="71"/>
  <c r="H14" i="71"/>
  <c r="J17" i="71"/>
  <c r="H29" i="71"/>
  <c r="J40" i="71"/>
  <c r="H50" i="71"/>
  <c r="J61" i="71"/>
  <c r="E5" i="60"/>
  <c r="H5" i="60" s="1"/>
  <c r="B21" i="60"/>
  <c r="E20" i="60"/>
  <c r="J20" i="60" s="1"/>
  <c r="E33" i="60"/>
  <c r="H33" i="60" s="1"/>
  <c r="G35" i="56"/>
  <c r="F35" i="56"/>
  <c r="I35" i="56" s="1"/>
  <c r="I5" i="36"/>
  <c r="H10" i="36"/>
  <c r="G15" i="36"/>
  <c r="I26" i="36"/>
  <c r="H31" i="36"/>
  <c r="G36" i="36"/>
  <c r="D43" i="36"/>
  <c r="I42" i="36"/>
  <c r="I51" i="36"/>
  <c r="H56" i="36"/>
  <c r="G61" i="36"/>
  <c r="O43" i="66"/>
  <c r="J14" i="71"/>
  <c r="B21" i="71"/>
  <c r="H20" i="71"/>
  <c r="J29" i="71"/>
  <c r="H34" i="71"/>
  <c r="H47" i="71"/>
  <c r="J58" i="71"/>
  <c r="H63" i="71"/>
  <c r="E14" i="60"/>
  <c r="H14" i="60" s="1"/>
  <c r="E48" i="60"/>
  <c r="H48" i="60" s="1"/>
  <c r="L33" i="67"/>
  <c r="G5" i="36"/>
  <c r="I11" i="36"/>
  <c r="H16" i="36"/>
  <c r="H25" i="36"/>
  <c r="M25" i="36" s="1"/>
  <c r="G30" i="36"/>
  <c r="I36" i="36"/>
  <c r="H41" i="36"/>
  <c r="H50" i="36"/>
  <c r="G55" i="36"/>
  <c r="I61" i="36"/>
  <c r="C21" i="66"/>
  <c r="M43" i="66"/>
  <c r="I3" i="71"/>
  <c r="I5" i="71"/>
  <c r="I7" i="71"/>
  <c r="I17" i="71"/>
  <c r="H28" i="71"/>
  <c r="J39" i="71"/>
  <c r="H49" i="71"/>
  <c r="J60" i="71"/>
  <c r="E8" i="60"/>
  <c r="H8" i="60" s="1"/>
  <c r="E39" i="60"/>
  <c r="J39" i="60" s="1"/>
  <c r="E52" i="60"/>
  <c r="H52" i="60" s="1"/>
  <c r="B33" i="51"/>
  <c r="E13" i="60"/>
  <c r="J13" i="60" s="1"/>
  <c r="E28" i="60"/>
  <c r="J28" i="60" s="1"/>
  <c r="E36" i="60"/>
  <c r="J36" i="60" s="1"/>
  <c r="E53" i="60"/>
  <c r="J53" i="60" s="1"/>
  <c r="E61" i="60"/>
  <c r="J61" i="60" s="1"/>
  <c r="D50" i="51"/>
  <c r="O21" i="71"/>
  <c r="M43" i="71"/>
  <c r="H4" i="35"/>
  <c r="G9" i="35"/>
  <c r="L9" i="35" s="1"/>
  <c r="I15" i="35"/>
  <c r="C21" i="35"/>
  <c r="H20" i="35"/>
  <c r="H29" i="35"/>
  <c r="G34" i="35"/>
  <c r="I40" i="35"/>
  <c r="I49" i="35"/>
  <c r="H54" i="35"/>
  <c r="G59" i="35"/>
  <c r="H3" i="36"/>
  <c r="M3" i="36" s="1"/>
  <c r="B21" i="36"/>
  <c r="G20" i="36"/>
  <c r="I52" i="36"/>
  <c r="E41" i="66"/>
  <c r="J41" i="66" s="1"/>
  <c r="D21" i="71"/>
  <c r="J20" i="71"/>
  <c r="J42" i="71"/>
  <c r="D43" i="71"/>
  <c r="N65" i="71"/>
  <c r="E50" i="60"/>
  <c r="I50" i="60" s="1"/>
  <c r="G6" i="36"/>
  <c r="I12" i="36"/>
  <c r="H17" i="36"/>
  <c r="H26" i="36"/>
  <c r="G31" i="36"/>
  <c r="I37" i="36"/>
  <c r="H42" i="36"/>
  <c r="C43" i="36"/>
  <c r="H51" i="36"/>
  <c r="G56" i="36"/>
  <c r="I62" i="36"/>
  <c r="E9" i="66"/>
  <c r="J9" i="66" s="1"/>
  <c r="E17" i="66"/>
  <c r="J17" i="66" s="1"/>
  <c r="E32" i="66"/>
  <c r="H32" i="66" s="1"/>
  <c r="E40" i="66"/>
  <c r="J40" i="66" s="1"/>
  <c r="N43" i="66"/>
  <c r="E49" i="66"/>
  <c r="I49" i="66" s="1"/>
  <c r="E57" i="66"/>
  <c r="J57" i="66" s="1"/>
  <c r="J3" i="71"/>
  <c r="H6" i="71"/>
  <c r="I15" i="71"/>
  <c r="H25" i="71"/>
  <c r="J36" i="71"/>
  <c r="H41" i="71"/>
  <c r="J57" i="71"/>
  <c r="H62" i="71"/>
  <c r="E25" i="60"/>
  <c r="I25" i="60" s="1"/>
  <c r="E62" i="60"/>
  <c r="H62" i="60" s="1"/>
  <c r="H6" i="36"/>
  <c r="G11" i="36"/>
  <c r="I17" i="36"/>
  <c r="H27" i="36"/>
  <c r="G32" i="36"/>
  <c r="I38" i="36"/>
  <c r="I47" i="36"/>
  <c r="N47" i="36" s="1"/>
  <c r="H52" i="36"/>
  <c r="G57" i="36"/>
  <c r="I63" i="36"/>
  <c r="M21" i="66"/>
  <c r="H11" i="71"/>
  <c r="J25" i="71"/>
  <c r="H30" i="71"/>
  <c r="J41" i="71"/>
  <c r="J54" i="71"/>
  <c r="H59" i="71"/>
  <c r="B50" i="51"/>
  <c r="D21" i="56"/>
  <c r="I7" i="36"/>
  <c r="H12" i="36"/>
  <c r="G17" i="36"/>
  <c r="G26" i="36"/>
  <c r="I32" i="36"/>
  <c r="H37" i="36"/>
  <c r="B43" i="36"/>
  <c r="G42" i="36"/>
  <c r="G51" i="36"/>
  <c r="I57" i="36"/>
  <c r="H62" i="36"/>
  <c r="O21" i="66"/>
  <c r="H8" i="71"/>
  <c r="J11" i="71"/>
  <c r="J18" i="71"/>
  <c r="J35" i="71"/>
  <c r="H40" i="71"/>
  <c r="J56" i="71"/>
  <c r="H61" i="71"/>
  <c r="E4" i="60"/>
  <c r="H4" i="60" s="1"/>
  <c r="E31" i="60"/>
  <c r="H31" i="60" s="1"/>
  <c r="D43" i="60"/>
  <c r="N65" i="60"/>
  <c r="G17" i="56"/>
  <c r="F17" i="56"/>
  <c r="I17" i="56" s="1"/>
  <c r="E19" i="60"/>
  <c r="J19" i="60" s="1"/>
  <c r="E26" i="60"/>
  <c r="J26" i="60" s="1"/>
  <c r="E34" i="60"/>
  <c r="J34" i="60" s="1"/>
  <c r="B43" i="60"/>
  <c r="E42" i="60"/>
  <c r="H42" i="60" s="1"/>
  <c r="E51" i="60"/>
  <c r="J51" i="60" s="1"/>
  <c r="E59" i="60"/>
  <c r="J59" i="60" s="1"/>
  <c r="G13" i="56"/>
  <c r="F13" i="56"/>
  <c r="I13" i="56" s="1"/>
  <c r="G39" i="56"/>
  <c r="F39" i="56"/>
  <c r="I39" i="56" s="1"/>
  <c r="H42" i="67"/>
  <c r="F42" i="67"/>
  <c r="J42" i="67" s="1"/>
  <c r="B43" i="67"/>
  <c r="I25" i="71"/>
  <c r="I27" i="71"/>
  <c r="I29" i="71"/>
  <c r="I31" i="71"/>
  <c r="I33" i="71"/>
  <c r="I35" i="71"/>
  <c r="I37" i="71"/>
  <c r="I39" i="71"/>
  <c r="I41" i="71"/>
  <c r="I52" i="71"/>
  <c r="I14" i="36"/>
  <c r="D65" i="36"/>
  <c r="I64" i="36"/>
  <c r="H48" i="71"/>
  <c r="G5" i="35"/>
  <c r="I11" i="35"/>
  <c r="H16" i="35"/>
  <c r="H25" i="35"/>
  <c r="M25" i="35" s="1"/>
  <c r="G30" i="35"/>
  <c r="I36" i="35"/>
  <c r="H41" i="35"/>
  <c r="H50" i="35"/>
  <c r="G55" i="35"/>
  <c r="I61" i="35"/>
  <c r="G4" i="36"/>
  <c r="I27" i="36"/>
  <c r="G54" i="36"/>
  <c r="E20" i="66"/>
  <c r="H20" i="66" s="1"/>
  <c r="B21" i="66"/>
  <c r="E33" i="66"/>
  <c r="H33" i="66" s="1"/>
  <c r="J26" i="71"/>
  <c r="I8" i="36"/>
  <c r="H13" i="36"/>
  <c r="G18" i="36"/>
  <c r="G27" i="36"/>
  <c r="I33" i="36"/>
  <c r="H38" i="36"/>
  <c r="H47" i="36"/>
  <c r="M47" i="36" s="1"/>
  <c r="G52" i="36"/>
  <c r="I58" i="36"/>
  <c r="H63" i="36"/>
  <c r="E7" i="66"/>
  <c r="H7" i="66" s="1"/>
  <c r="E15" i="66"/>
  <c r="J15" i="66" s="1"/>
  <c r="D21" i="66"/>
  <c r="E30" i="66"/>
  <c r="H30" i="66" s="1"/>
  <c r="E38" i="66"/>
  <c r="J38" i="66" s="1"/>
  <c r="E47" i="66"/>
  <c r="J47" i="66" s="1"/>
  <c r="E55" i="66"/>
  <c r="J55" i="66" s="1"/>
  <c r="E63" i="66"/>
  <c r="J63" i="66" s="1"/>
  <c r="H4" i="71"/>
  <c r="J9" i="71"/>
  <c r="J16" i="71"/>
  <c r="J32" i="71"/>
  <c r="H37" i="71"/>
  <c r="J53" i="71"/>
  <c r="H58" i="71"/>
  <c r="E54" i="60"/>
  <c r="H54" i="60" s="1"/>
  <c r="D65" i="56"/>
  <c r="G7" i="36"/>
  <c r="I13" i="36"/>
  <c r="H18" i="36"/>
  <c r="G28" i="36"/>
  <c r="I34" i="36"/>
  <c r="H39" i="36"/>
  <c r="H48" i="36"/>
  <c r="G53" i="36"/>
  <c r="I59" i="36"/>
  <c r="H64" i="36"/>
  <c r="C65" i="36"/>
  <c r="I4" i="71"/>
  <c r="I6" i="71"/>
  <c r="H12" i="71"/>
  <c r="J15" i="71"/>
  <c r="H26" i="71"/>
  <c r="J37" i="71"/>
  <c r="B43" i="71"/>
  <c r="H42" i="71"/>
  <c r="J50" i="71"/>
  <c r="H55" i="71"/>
  <c r="E10" i="60"/>
  <c r="J10" i="60" s="1"/>
  <c r="E35" i="60"/>
  <c r="H35" i="60" s="1"/>
  <c r="E64" i="60"/>
  <c r="H64" i="60" s="1"/>
  <c r="B16" i="51"/>
  <c r="I3" i="36"/>
  <c r="N3" i="36" s="1"/>
  <c r="H8" i="36"/>
  <c r="G13" i="36"/>
  <c r="I19" i="36"/>
  <c r="I28" i="36"/>
  <c r="H33" i="36"/>
  <c r="G38" i="36"/>
  <c r="G47" i="36"/>
  <c r="L47" i="36" s="1"/>
  <c r="I53" i="36"/>
  <c r="H58" i="36"/>
  <c r="G63" i="36"/>
  <c r="C65" i="66"/>
  <c r="I9" i="71"/>
  <c r="H15" i="71"/>
  <c r="N21" i="71"/>
  <c r="J31" i="71"/>
  <c r="H36" i="71"/>
  <c r="J52" i="71"/>
  <c r="H57" i="71"/>
  <c r="E18" i="60"/>
  <c r="J18" i="60" s="1"/>
  <c r="F27" i="56"/>
  <c r="I27" i="56" s="1"/>
  <c r="G27" i="56"/>
  <c r="H18" i="67"/>
  <c r="F18" i="67"/>
  <c r="J18" i="67" s="1"/>
  <c r="E17" i="60"/>
  <c r="J17" i="60" s="1"/>
  <c r="E32" i="60"/>
  <c r="J32" i="60" s="1"/>
  <c r="E40" i="60"/>
  <c r="H40" i="60" s="1"/>
  <c r="N43" i="60"/>
  <c r="E49" i="60"/>
  <c r="J49" i="60" s="1"/>
  <c r="E57" i="60"/>
  <c r="J57" i="60" s="1"/>
  <c r="D16" i="51"/>
  <c r="G5" i="56"/>
  <c r="F5" i="56"/>
  <c r="I5" i="56" s="1"/>
  <c r="G31" i="56"/>
  <c r="F31" i="56"/>
  <c r="I31" i="56" s="1"/>
  <c r="D43" i="56"/>
  <c r="F57" i="56"/>
  <c r="I57" i="56" s="1"/>
  <c r="G57" i="56"/>
  <c r="L9" i="67"/>
  <c r="I50" i="71"/>
  <c r="E33" i="51"/>
  <c r="F15" i="56"/>
  <c r="I15" i="56" s="1"/>
  <c r="G15" i="56"/>
  <c r="I47" i="71"/>
  <c r="I49" i="71"/>
  <c r="I51" i="71"/>
  <c r="I53" i="71"/>
  <c r="I55" i="71"/>
  <c r="I57" i="71"/>
  <c r="I59" i="71"/>
  <c r="I61" i="71"/>
  <c r="I63" i="71"/>
  <c r="O65" i="60"/>
  <c r="G55" i="56"/>
  <c r="F55" i="56"/>
  <c r="I55" i="56" s="1"/>
  <c r="E65" i="56"/>
  <c r="H14" i="67"/>
  <c r="F14" i="67"/>
  <c r="J14" i="67" s="1"/>
  <c r="I56" i="71"/>
  <c r="I58" i="71"/>
  <c r="I60" i="71"/>
  <c r="I62" i="71"/>
  <c r="I64" i="71"/>
  <c r="C65" i="71"/>
  <c r="M21" i="60"/>
  <c r="E50" i="51"/>
  <c r="F7" i="56"/>
  <c r="I7" i="56" s="1"/>
  <c r="G7" i="56"/>
  <c r="F41" i="56"/>
  <c r="I41" i="56" s="1"/>
  <c r="G41" i="56"/>
  <c r="F26" i="67"/>
  <c r="J26" i="67" s="1"/>
  <c r="H26" i="67"/>
  <c r="C21" i="60"/>
  <c r="M43" i="60"/>
  <c r="C16" i="51"/>
  <c r="G19" i="56"/>
  <c r="F19" i="56"/>
  <c r="I19" i="56" s="1"/>
  <c r="G47" i="56"/>
  <c r="F47" i="56"/>
  <c r="I47" i="56" s="1"/>
  <c r="H50" i="67"/>
  <c r="F50" i="67"/>
  <c r="J50" i="67" s="1"/>
  <c r="B12" i="44"/>
  <c r="E43" i="56"/>
  <c r="L5" i="67"/>
  <c r="F38" i="67"/>
  <c r="J38" i="67" s="1"/>
  <c r="H38" i="67"/>
  <c r="O65" i="71"/>
  <c r="C43" i="60"/>
  <c r="M65" i="60"/>
  <c r="F33" i="56"/>
  <c r="I33" i="56" s="1"/>
  <c r="G33" i="56"/>
  <c r="F59" i="56"/>
  <c r="I59" i="56" s="1"/>
  <c r="G59" i="56"/>
  <c r="I26" i="71"/>
  <c r="I28" i="71"/>
  <c r="I30" i="71"/>
  <c r="I32" i="71"/>
  <c r="I34" i="71"/>
  <c r="I36" i="71"/>
  <c r="I38" i="71"/>
  <c r="I40" i="71"/>
  <c r="C43" i="71"/>
  <c r="I42" i="71"/>
  <c r="O21" i="60"/>
  <c r="C33" i="51"/>
  <c r="H10" i="70"/>
  <c r="G11" i="56"/>
  <c r="F11" i="56"/>
  <c r="I11" i="56" s="1"/>
  <c r="G37" i="56"/>
  <c r="F37" i="56"/>
  <c r="I37" i="56" s="1"/>
  <c r="B25" i="44"/>
  <c r="E21" i="56"/>
  <c r="L29" i="67"/>
  <c r="O43" i="60"/>
  <c r="E16" i="51"/>
  <c r="E25" i="44"/>
  <c r="F25" i="56"/>
  <c r="I25" i="56" s="1"/>
  <c r="G25" i="56"/>
  <c r="F51" i="56"/>
  <c r="I51" i="56" s="1"/>
  <c r="G51" i="56"/>
  <c r="O43" i="71"/>
  <c r="M65" i="71"/>
  <c r="C50" i="51"/>
  <c r="E12" i="44"/>
  <c r="G3" i="56"/>
  <c r="F3" i="56"/>
  <c r="I3" i="56" s="1"/>
  <c r="G29" i="56"/>
  <c r="F29" i="56"/>
  <c r="I29" i="56" s="1"/>
  <c r="G63" i="56"/>
  <c r="F63" i="56"/>
  <c r="I63" i="56" s="1"/>
  <c r="G51" i="64"/>
  <c r="F51" i="64"/>
  <c r="I51" i="64" s="1"/>
  <c r="C14" i="70"/>
  <c r="L53" i="67"/>
  <c r="H3" i="68"/>
  <c r="F3" i="68"/>
  <c r="J3" i="68" s="1"/>
  <c r="C25" i="44"/>
  <c r="G4" i="56"/>
  <c r="F4" i="56"/>
  <c r="I4" i="56" s="1"/>
  <c r="G12" i="56"/>
  <c r="F12" i="56"/>
  <c r="I12" i="56" s="1"/>
  <c r="B21" i="56"/>
  <c r="G20" i="56"/>
  <c r="F20" i="56"/>
  <c r="I20" i="56" s="1"/>
  <c r="F32" i="56"/>
  <c r="I32" i="56" s="1"/>
  <c r="G32" i="56"/>
  <c r="F40" i="56"/>
  <c r="I40" i="56" s="1"/>
  <c r="G40" i="56"/>
  <c r="G52" i="56"/>
  <c r="F52" i="56"/>
  <c r="I52" i="56" s="1"/>
  <c r="G60" i="56"/>
  <c r="F60" i="56"/>
  <c r="I60" i="56" s="1"/>
  <c r="D21" i="67"/>
  <c r="H34" i="67"/>
  <c r="F34" i="67"/>
  <c r="J34" i="67" s="1"/>
  <c r="G15" i="64"/>
  <c r="F15" i="64"/>
  <c r="I15" i="64" s="1"/>
  <c r="D12" i="44"/>
  <c r="C43" i="56"/>
  <c r="F3" i="67"/>
  <c r="J3" i="67" s="1"/>
  <c r="H3" i="67"/>
  <c r="L6" i="67"/>
  <c r="F19" i="67"/>
  <c r="J19" i="67" s="1"/>
  <c r="H19" i="67"/>
  <c r="L26" i="67"/>
  <c r="H39" i="67"/>
  <c r="F39" i="67"/>
  <c r="J39" i="67" s="1"/>
  <c r="E43" i="67"/>
  <c r="L42" i="67"/>
  <c r="F59" i="67"/>
  <c r="J59" i="67" s="1"/>
  <c r="H59" i="67"/>
  <c r="L62" i="67"/>
  <c r="F49" i="64"/>
  <c r="I49" i="64" s="1"/>
  <c r="G49" i="64"/>
  <c r="L35" i="68"/>
  <c r="H13" i="67"/>
  <c r="F13" i="67"/>
  <c r="J13" i="67" s="1"/>
  <c r="L16" i="67"/>
  <c r="F33" i="67"/>
  <c r="J33" i="67" s="1"/>
  <c r="H33" i="67"/>
  <c r="L36" i="67"/>
  <c r="H53" i="67"/>
  <c r="F53" i="67"/>
  <c r="J53" i="67" s="1"/>
  <c r="L56" i="67"/>
  <c r="F9" i="64"/>
  <c r="I9" i="64" s="1"/>
  <c r="G9" i="64"/>
  <c r="D21" i="64"/>
  <c r="G35" i="64"/>
  <c r="F35" i="64"/>
  <c r="I35" i="64" s="1"/>
  <c r="G61" i="64"/>
  <c r="F61" i="64"/>
  <c r="I61" i="64" s="1"/>
  <c r="F12" i="67"/>
  <c r="J12" i="67" s="1"/>
  <c r="H12" i="67"/>
  <c r="L15" i="67"/>
  <c r="H32" i="67"/>
  <c r="F32" i="67"/>
  <c r="J32" i="67" s="1"/>
  <c r="L35" i="67"/>
  <c r="F52" i="67"/>
  <c r="J52" i="67" s="1"/>
  <c r="H52" i="67"/>
  <c r="L55" i="67"/>
  <c r="F11" i="64"/>
  <c r="I11" i="64" s="1"/>
  <c r="G11" i="64"/>
  <c r="G37" i="64"/>
  <c r="F37" i="64"/>
  <c r="I37" i="64" s="1"/>
  <c r="G10" i="56"/>
  <c r="F10" i="56"/>
  <c r="I10" i="56" s="1"/>
  <c r="G18" i="56"/>
  <c r="F18" i="56"/>
  <c r="I18" i="56" s="1"/>
  <c r="F30" i="56"/>
  <c r="I30" i="56" s="1"/>
  <c r="G30" i="56"/>
  <c r="F38" i="56"/>
  <c r="I38" i="56" s="1"/>
  <c r="G38" i="56"/>
  <c r="G50" i="56"/>
  <c r="F50" i="56"/>
  <c r="I50" i="56" s="1"/>
  <c r="G58" i="56"/>
  <c r="F58" i="56"/>
  <c r="I58" i="56" s="1"/>
  <c r="F10" i="67"/>
  <c r="J10" i="67" s="1"/>
  <c r="H10" i="67"/>
  <c r="L25" i="67"/>
  <c r="G25" i="64"/>
  <c r="F25" i="64"/>
  <c r="I25" i="64" s="1"/>
  <c r="D25" i="44"/>
  <c r="C21" i="56"/>
  <c r="H6" i="67"/>
  <c r="F6" i="67"/>
  <c r="J6" i="67" s="1"/>
  <c r="L37" i="67"/>
  <c r="H54" i="67"/>
  <c r="F54" i="67"/>
  <c r="J54" i="67" s="1"/>
  <c r="H7" i="67"/>
  <c r="F7" i="67"/>
  <c r="J7" i="67" s="1"/>
  <c r="L10" i="67"/>
  <c r="C21" i="67"/>
  <c r="F27" i="67"/>
  <c r="J27" i="67" s="1"/>
  <c r="H27" i="67"/>
  <c r="L30" i="67"/>
  <c r="H47" i="67"/>
  <c r="F47" i="67"/>
  <c r="J47" i="67" s="1"/>
  <c r="L50" i="67"/>
  <c r="F63" i="67"/>
  <c r="J63" i="67" s="1"/>
  <c r="H63" i="67"/>
  <c r="L14" i="68"/>
  <c r="L4" i="67"/>
  <c r="F17" i="67"/>
  <c r="J17" i="67" s="1"/>
  <c r="H17" i="67"/>
  <c r="E21" i="67"/>
  <c r="L20" i="67"/>
  <c r="H37" i="67"/>
  <c r="F37" i="67"/>
  <c r="J37" i="67" s="1"/>
  <c r="L40" i="67"/>
  <c r="F57" i="67"/>
  <c r="J57" i="67" s="1"/>
  <c r="H57" i="67"/>
  <c r="L60" i="67"/>
  <c r="G27" i="64"/>
  <c r="F27" i="64"/>
  <c r="I27" i="64" s="1"/>
  <c r="G53" i="64"/>
  <c r="F53" i="64"/>
  <c r="I53" i="64" s="1"/>
  <c r="D65" i="64"/>
  <c r="L18" i="68"/>
  <c r="L3" i="67"/>
  <c r="H16" i="67"/>
  <c r="F16" i="67"/>
  <c r="J16" i="67" s="1"/>
  <c r="L19" i="67"/>
  <c r="H36" i="67"/>
  <c r="F36" i="67"/>
  <c r="J36" i="67" s="1"/>
  <c r="L39" i="67"/>
  <c r="D43" i="67"/>
  <c r="H56" i="67"/>
  <c r="F56" i="67"/>
  <c r="J56" i="67" s="1"/>
  <c r="L59" i="67"/>
  <c r="L63" i="67"/>
  <c r="G19" i="64"/>
  <c r="F19" i="64"/>
  <c r="I19" i="64" s="1"/>
  <c r="H62" i="67"/>
  <c r="F62" i="67"/>
  <c r="J62" i="67" s="1"/>
  <c r="G8" i="56"/>
  <c r="F8" i="56"/>
  <c r="I8" i="56" s="1"/>
  <c r="G16" i="56"/>
  <c r="F16" i="56"/>
  <c r="I16" i="56" s="1"/>
  <c r="F28" i="56"/>
  <c r="I28" i="56" s="1"/>
  <c r="G28" i="56"/>
  <c r="F36" i="56"/>
  <c r="I36" i="56" s="1"/>
  <c r="G36" i="56"/>
  <c r="G48" i="56"/>
  <c r="F48" i="56"/>
  <c r="I48" i="56" s="1"/>
  <c r="G56" i="56"/>
  <c r="F56" i="56"/>
  <c r="I56" i="56" s="1"/>
  <c r="B65" i="56"/>
  <c r="F64" i="56"/>
  <c r="I64" i="56" s="1"/>
  <c r="G64" i="56"/>
  <c r="L41" i="67"/>
  <c r="H58" i="67"/>
  <c r="F58" i="67"/>
  <c r="J58" i="67" s="1"/>
  <c r="L10" i="68"/>
  <c r="F33" i="64"/>
  <c r="I33" i="64" s="1"/>
  <c r="G33" i="64"/>
  <c r="F52" i="68"/>
  <c r="J52" i="68" s="1"/>
  <c r="H52" i="68"/>
  <c r="F11" i="67"/>
  <c r="J11" i="67" s="1"/>
  <c r="H11" i="67"/>
  <c r="L14" i="67"/>
  <c r="H31" i="67"/>
  <c r="F31" i="67"/>
  <c r="J31" i="67" s="1"/>
  <c r="L34" i="67"/>
  <c r="F51" i="67"/>
  <c r="J51" i="67" s="1"/>
  <c r="H51" i="67"/>
  <c r="L54" i="67"/>
  <c r="E65" i="67"/>
  <c r="L64" i="67"/>
  <c r="G13" i="64"/>
  <c r="F13" i="64"/>
  <c r="I13" i="64" s="1"/>
  <c r="G39" i="64"/>
  <c r="F39" i="64"/>
  <c r="I39" i="64" s="1"/>
  <c r="F20" i="68"/>
  <c r="J20" i="68" s="1"/>
  <c r="B21" i="68"/>
  <c r="H20" i="68"/>
  <c r="H5" i="67"/>
  <c r="F5" i="67"/>
  <c r="J5" i="67" s="1"/>
  <c r="L8" i="67"/>
  <c r="F25" i="67"/>
  <c r="J25" i="67" s="1"/>
  <c r="H25" i="67"/>
  <c r="L28" i="67"/>
  <c r="F41" i="67"/>
  <c r="J41" i="67" s="1"/>
  <c r="H41" i="67"/>
  <c r="L48" i="67"/>
  <c r="H61" i="67"/>
  <c r="F61" i="67"/>
  <c r="J61" i="67" s="1"/>
  <c r="L6" i="68"/>
  <c r="F4" i="67"/>
  <c r="J4" i="67" s="1"/>
  <c r="H4" i="67"/>
  <c r="L7" i="67"/>
  <c r="F20" i="67"/>
  <c r="J20" i="67" s="1"/>
  <c r="H20" i="67"/>
  <c r="B21" i="67"/>
  <c r="L27" i="67"/>
  <c r="F40" i="67"/>
  <c r="J40" i="67" s="1"/>
  <c r="H40" i="67"/>
  <c r="L47" i="67"/>
  <c r="H60" i="67"/>
  <c r="F60" i="67"/>
  <c r="J60" i="67" s="1"/>
  <c r="G7" i="64"/>
  <c r="F7" i="64"/>
  <c r="I7" i="64" s="1"/>
  <c r="G59" i="64"/>
  <c r="F59" i="64"/>
  <c r="I59" i="64" s="1"/>
  <c r="C12" i="44"/>
  <c r="G6" i="56"/>
  <c r="F6" i="56"/>
  <c r="I6" i="56" s="1"/>
  <c r="G14" i="56"/>
  <c r="F14" i="56"/>
  <c r="I14" i="56" s="1"/>
  <c r="F26" i="56"/>
  <c r="I26" i="56" s="1"/>
  <c r="G26" i="56"/>
  <c r="F34" i="56"/>
  <c r="I34" i="56" s="1"/>
  <c r="G34" i="56"/>
  <c r="F42" i="56"/>
  <c r="I42" i="56" s="1"/>
  <c r="B43" i="56"/>
  <c r="G42" i="56"/>
  <c r="G54" i="56"/>
  <c r="F54" i="56"/>
  <c r="I54" i="56" s="1"/>
  <c r="G62" i="56"/>
  <c r="F62" i="56"/>
  <c r="I62" i="56" s="1"/>
  <c r="L17" i="67"/>
  <c r="L49" i="67"/>
  <c r="C65" i="56"/>
  <c r="L13" i="67"/>
  <c r="F30" i="67"/>
  <c r="J30" i="67" s="1"/>
  <c r="H30" i="67"/>
  <c r="L61" i="67"/>
  <c r="H15" i="67"/>
  <c r="F15" i="67"/>
  <c r="J15" i="67" s="1"/>
  <c r="L18" i="67"/>
  <c r="F35" i="67"/>
  <c r="J35" i="67" s="1"/>
  <c r="H35" i="67"/>
  <c r="L38" i="67"/>
  <c r="H55" i="67"/>
  <c r="F55" i="67"/>
  <c r="J55" i="67" s="1"/>
  <c r="L58" i="67"/>
  <c r="G5" i="64"/>
  <c r="F5" i="64"/>
  <c r="I5" i="64" s="1"/>
  <c r="G31" i="64"/>
  <c r="F31" i="64"/>
  <c r="I31" i="64" s="1"/>
  <c r="D43" i="64"/>
  <c r="F57" i="64"/>
  <c r="I57" i="64" s="1"/>
  <c r="G57" i="64"/>
  <c r="F7" i="68"/>
  <c r="J7" i="68" s="1"/>
  <c r="H7" i="68"/>
  <c r="F9" i="67"/>
  <c r="J9" i="67" s="1"/>
  <c r="H9" i="67"/>
  <c r="L12" i="67"/>
  <c r="H29" i="67"/>
  <c r="F29" i="67"/>
  <c r="J29" i="67" s="1"/>
  <c r="L32" i="67"/>
  <c r="C43" i="67"/>
  <c r="F49" i="67"/>
  <c r="J49" i="67" s="1"/>
  <c r="H49" i="67"/>
  <c r="L52" i="67"/>
  <c r="F17" i="64"/>
  <c r="I17" i="64" s="1"/>
  <c r="G17" i="64"/>
  <c r="H8" i="67"/>
  <c r="F8" i="67"/>
  <c r="J8" i="67" s="1"/>
  <c r="L11" i="67"/>
  <c r="F28" i="67"/>
  <c r="J28" i="67" s="1"/>
  <c r="H28" i="67"/>
  <c r="L31" i="67"/>
  <c r="F48" i="67"/>
  <c r="J48" i="67" s="1"/>
  <c r="H48" i="67"/>
  <c r="L51" i="67"/>
  <c r="F11" i="68"/>
  <c r="J11" i="68" s="1"/>
  <c r="H11" i="68"/>
  <c r="F47" i="64"/>
  <c r="I47" i="64" s="1"/>
  <c r="G47" i="64"/>
  <c r="F19" i="68"/>
  <c r="J19" i="68" s="1"/>
  <c r="H19" i="68"/>
  <c r="E65" i="64"/>
  <c r="L5" i="68"/>
  <c r="F48" i="68"/>
  <c r="J48" i="68" s="1"/>
  <c r="H48" i="68"/>
  <c r="H5" i="54"/>
  <c r="C9" i="54" s="1"/>
  <c r="F4" i="64"/>
  <c r="I4" i="64" s="1"/>
  <c r="G4" i="64"/>
  <c r="G12" i="64"/>
  <c r="F12" i="64"/>
  <c r="I12" i="64" s="1"/>
  <c r="B21" i="64"/>
  <c r="F20" i="64"/>
  <c r="I20" i="64" s="1"/>
  <c r="G20" i="64"/>
  <c r="F32" i="64"/>
  <c r="I32" i="64" s="1"/>
  <c r="G32" i="64"/>
  <c r="F40" i="64"/>
  <c r="I40" i="64" s="1"/>
  <c r="G40" i="64"/>
  <c r="F52" i="64"/>
  <c r="I52" i="64" s="1"/>
  <c r="G52" i="64"/>
  <c r="F60" i="64"/>
  <c r="I60" i="64" s="1"/>
  <c r="G60" i="64"/>
  <c r="F13" i="68"/>
  <c r="J13" i="68" s="1"/>
  <c r="H13" i="68"/>
  <c r="F36" i="68"/>
  <c r="J36" i="68" s="1"/>
  <c r="H36" i="68"/>
  <c r="C21" i="64"/>
  <c r="L3" i="68"/>
  <c r="F16" i="68"/>
  <c r="J16" i="68" s="1"/>
  <c r="H16" i="68"/>
  <c r="D43" i="68"/>
  <c r="L6" i="50"/>
  <c r="L26" i="68"/>
  <c r="F31" i="68"/>
  <c r="J31" i="68" s="1"/>
  <c r="H31" i="68"/>
  <c r="D13" i="65"/>
  <c r="N11" i="50"/>
  <c r="L28" i="68"/>
  <c r="H41" i="68"/>
  <c r="F41" i="68"/>
  <c r="J41" i="68" s="1"/>
  <c r="J13" i="65"/>
  <c r="L47" i="50"/>
  <c r="E9" i="54"/>
  <c r="N7" i="50"/>
  <c r="M11" i="50"/>
  <c r="L36" i="50"/>
  <c r="L29" i="50"/>
  <c r="M51" i="50"/>
  <c r="L13" i="50"/>
  <c r="M41" i="50"/>
  <c r="L62" i="50"/>
  <c r="H28" i="68"/>
  <c r="F28" i="68"/>
  <c r="J28" i="68" s="1"/>
  <c r="E43" i="64"/>
  <c r="F6" i="68"/>
  <c r="J6" i="68" s="1"/>
  <c r="H6" i="68"/>
  <c r="L9" i="68"/>
  <c r="L19" i="68"/>
  <c r="D14" i="65"/>
  <c r="C65" i="67"/>
  <c r="G10" i="64"/>
  <c r="F10" i="64"/>
  <c r="I10" i="64" s="1"/>
  <c r="G18" i="64"/>
  <c r="F18" i="64"/>
  <c r="I18" i="64" s="1"/>
  <c r="F30" i="64"/>
  <c r="I30" i="64" s="1"/>
  <c r="G30" i="64"/>
  <c r="G38" i="64"/>
  <c r="F38" i="64"/>
  <c r="I38" i="64" s="1"/>
  <c r="G50" i="64"/>
  <c r="F50" i="64"/>
  <c r="I50" i="64" s="1"/>
  <c r="G58" i="64"/>
  <c r="F58" i="64"/>
  <c r="I58" i="64" s="1"/>
  <c r="L4" i="68"/>
  <c r="L27" i="68"/>
  <c r="F4" i="68"/>
  <c r="J4" i="68" s="1"/>
  <c r="H4" i="68"/>
  <c r="L7" i="68"/>
  <c r="H32" i="68"/>
  <c r="F32" i="68"/>
  <c r="J32" i="68" s="1"/>
  <c r="L47" i="68"/>
  <c r="H63" i="68"/>
  <c r="F63" i="68"/>
  <c r="J63" i="68" s="1"/>
  <c r="C21" i="68"/>
  <c r="H27" i="68"/>
  <c r="F27" i="68"/>
  <c r="J27" i="68" s="1"/>
  <c r="H51" i="68"/>
  <c r="F51" i="68"/>
  <c r="J51" i="68" s="1"/>
  <c r="H26" i="68"/>
  <c r="F26" i="68"/>
  <c r="J26" i="68" s="1"/>
  <c r="L62" i="68"/>
  <c r="L48" i="68"/>
  <c r="H60" i="68"/>
  <c r="F60" i="68"/>
  <c r="J60" i="68" s="1"/>
  <c r="L63" i="50"/>
  <c r="N9" i="50"/>
  <c r="H57" i="68"/>
  <c r="F57" i="68"/>
  <c r="J57" i="68" s="1"/>
  <c r="M32" i="50"/>
  <c r="M19" i="50"/>
  <c r="L40" i="50"/>
  <c r="M6" i="50"/>
  <c r="L33" i="50"/>
  <c r="M59" i="50"/>
  <c r="L17" i="50"/>
  <c r="L50" i="50"/>
  <c r="D10" i="70"/>
  <c r="F3" i="64"/>
  <c r="I3" i="64" s="1"/>
  <c r="G3" i="64"/>
  <c r="F29" i="64"/>
  <c r="I29" i="64" s="1"/>
  <c r="G29" i="64"/>
  <c r="F63" i="64"/>
  <c r="I63" i="64" s="1"/>
  <c r="G63" i="64"/>
  <c r="E21" i="64"/>
  <c r="F10" i="68"/>
  <c r="J10" i="68" s="1"/>
  <c r="H10" i="68"/>
  <c r="L13" i="68"/>
  <c r="F40" i="68"/>
  <c r="J40" i="68" s="1"/>
  <c r="H40" i="68"/>
  <c r="L54" i="68"/>
  <c r="L14" i="65"/>
  <c r="G8" i="64"/>
  <c r="F8" i="64"/>
  <c r="I8" i="64" s="1"/>
  <c r="F16" i="64"/>
  <c r="I16" i="64" s="1"/>
  <c r="G16" i="64"/>
  <c r="F28" i="64"/>
  <c r="I28" i="64" s="1"/>
  <c r="G28" i="64"/>
  <c r="F36" i="64"/>
  <c r="I36" i="64" s="1"/>
  <c r="G36" i="64"/>
  <c r="F48" i="64"/>
  <c r="I48" i="64" s="1"/>
  <c r="G48" i="64"/>
  <c r="F56" i="64"/>
  <c r="I56" i="64" s="1"/>
  <c r="G56" i="64"/>
  <c r="F64" i="64"/>
  <c r="I64" i="64" s="1"/>
  <c r="B65" i="64"/>
  <c r="G64" i="64"/>
  <c r="H5" i="68"/>
  <c r="F5" i="68"/>
  <c r="J5" i="68" s="1"/>
  <c r="L8" i="68"/>
  <c r="F15" i="68"/>
  <c r="J15" i="68" s="1"/>
  <c r="H15" i="68"/>
  <c r="L51" i="68"/>
  <c r="D65" i="67"/>
  <c r="C65" i="64"/>
  <c r="F8" i="68"/>
  <c r="J8" i="68" s="1"/>
  <c r="H8" i="68"/>
  <c r="L11" i="68"/>
  <c r="L34" i="68"/>
  <c r="L29" i="68"/>
  <c r="H42" i="68"/>
  <c r="B43" i="68"/>
  <c r="F42" i="68"/>
  <c r="J42" i="68" s="1"/>
  <c r="H13" i="65"/>
  <c r="N3" i="50"/>
  <c r="L63" i="68"/>
  <c r="M26" i="50"/>
  <c r="L60" i="68"/>
  <c r="L57" i="50"/>
  <c r="L28" i="50"/>
  <c r="M50" i="50"/>
  <c r="M14" i="50"/>
  <c r="L37" i="50"/>
  <c r="L5" i="50"/>
  <c r="M25" i="50"/>
  <c r="L54" i="50"/>
  <c r="G55" i="64"/>
  <c r="F55" i="64"/>
  <c r="I55" i="64" s="1"/>
  <c r="F64" i="67"/>
  <c r="J64" i="67" s="1"/>
  <c r="H64" i="67"/>
  <c r="B65" i="67"/>
  <c r="H14" i="68"/>
  <c r="F14" i="68"/>
  <c r="J14" i="68" s="1"/>
  <c r="L31" i="68"/>
  <c r="G6" i="64"/>
  <c r="F6" i="64"/>
  <c r="I6" i="64" s="1"/>
  <c r="G14" i="64"/>
  <c r="F14" i="64"/>
  <c r="I14" i="64" s="1"/>
  <c r="G26" i="64"/>
  <c r="F26" i="64"/>
  <c r="I26" i="64" s="1"/>
  <c r="F34" i="64"/>
  <c r="I34" i="64" s="1"/>
  <c r="G34" i="64"/>
  <c r="G42" i="64"/>
  <c r="F42" i="64"/>
  <c r="I42" i="64" s="1"/>
  <c r="B43" i="64"/>
  <c r="G54" i="64"/>
  <c r="F54" i="64"/>
  <c r="I54" i="64" s="1"/>
  <c r="G62" i="64"/>
  <c r="F62" i="64"/>
  <c r="I62" i="64" s="1"/>
  <c r="H9" i="68"/>
  <c r="F9" i="68"/>
  <c r="J9" i="68" s="1"/>
  <c r="L12" i="68"/>
  <c r="C43" i="64"/>
  <c r="F12" i="68"/>
  <c r="J12" i="68" s="1"/>
  <c r="H12" i="68"/>
  <c r="L15" i="68"/>
  <c r="L39" i="68"/>
  <c r="F14" i="65"/>
  <c r="L30" i="68"/>
  <c r="H47" i="68"/>
  <c r="F47" i="68"/>
  <c r="J47" i="68" s="1"/>
  <c r="L49" i="68"/>
  <c r="H25" i="68"/>
  <c r="F25" i="68"/>
  <c r="J25" i="68" s="1"/>
  <c r="N13" i="50"/>
  <c r="L51" i="50"/>
  <c r="M3" i="50"/>
  <c r="L32" i="50"/>
  <c r="M58" i="50"/>
  <c r="L25" i="50"/>
  <c r="L41" i="50"/>
  <c r="L9" i="50"/>
  <c r="M33" i="50"/>
  <c r="L58" i="50"/>
  <c r="H35" i="68"/>
  <c r="F35" i="68"/>
  <c r="J35" i="68" s="1"/>
  <c r="L38" i="68"/>
  <c r="F59" i="68"/>
  <c r="J59" i="68" s="1"/>
  <c r="H59" i="68"/>
  <c r="J14" i="65"/>
  <c r="N19" i="50"/>
  <c r="F30" i="68"/>
  <c r="J30" i="68" s="1"/>
  <c r="H30" i="68"/>
  <c r="L33" i="68"/>
  <c r="H50" i="68"/>
  <c r="F50" i="68"/>
  <c r="J50" i="68" s="1"/>
  <c r="L53" i="68"/>
  <c r="M36" i="50"/>
  <c r="H29" i="68"/>
  <c r="F29" i="68"/>
  <c r="J29" i="68" s="1"/>
  <c r="L32" i="68"/>
  <c r="C43" i="68"/>
  <c r="H49" i="68"/>
  <c r="F49" i="68"/>
  <c r="J49" i="68" s="1"/>
  <c r="L52" i="68"/>
  <c r="C65" i="68"/>
  <c r="L14" i="50"/>
  <c r="B65" i="68"/>
  <c r="H64" i="68"/>
  <c r="F64" i="68"/>
  <c r="J64" i="68" s="1"/>
  <c r="L5" i="65"/>
  <c r="C9" i="65" s="1"/>
  <c r="L16" i="50"/>
  <c r="N52" i="50"/>
  <c r="H54" i="68"/>
  <c r="F54" i="68"/>
  <c r="J54" i="68" s="1"/>
  <c r="L57" i="68"/>
  <c r="L4" i="65"/>
  <c r="I8" i="65" s="1"/>
  <c r="J8" i="65" s="1"/>
  <c r="L12" i="50"/>
  <c r="M34" i="50"/>
  <c r="N56" i="50"/>
  <c r="H61" i="68"/>
  <c r="F61" i="68"/>
  <c r="J61" i="68" s="1"/>
  <c r="E65" i="68"/>
  <c r="L64" i="68"/>
  <c r="L10" i="50"/>
  <c r="M40" i="50"/>
  <c r="N62" i="50"/>
  <c r="M5" i="50"/>
  <c r="M13" i="50"/>
  <c r="N25" i="50"/>
  <c r="N29" i="50"/>
  <c r="N33" i="50"/>
  <c r="N37" i="50"/>
  <c r="N41" i="50"/>
  <c r="M52" i="50"/>
  <c r="M60" i="50"/>
  <c r="M8" i="50"/>
  <c r="M16" i="50"/>
  <c r="N26" i="50"/>
  <c r="N30" i="50"/>
  <c r="N34" i="50"/>
  <c r="N38" i="50"/>
  <c r="N42" i="50"/>
  <c r="D43" i="50"/>
  <c r="M53" i="50"/>
  <c r="M61" i="50"/>
  <c r="N6" i="50"/>
  <c r="N10" i="50"/>
  <c r="N14" i="50"/>
  <c r="N18" i="50"/>
  <c r="M27" i="50"/>
  <c r="M35" i="50"/>
  <c r="N47" i="50"/>
  <c r="N51" i="50"/>
  <c r="N55" i="50"/>
  <c r="N59" i="50"/>
  <c r="N63" i="50"/>
  <c r="H39" i="68"/>
  <c r="F39" i="68"/>
  <c r="J39" i="68" s="1"/>
  <c r="L42" i="68"/>
  <c r="E43" i="68"/>
  <c r="N58" i="50"/>
  <c r="L17" i="68"/>
  <c r="D21" i="68"/>
  <c r="F34" i="68"/>
  <c r="J34" i="68" s="1"/>
  <c r="H34" i="68"/>
  <c r="L37" i="68"/>
  <c r="H55" i="68"/>
  <c r="F55" i="68"/>
  <c r="J55" i="68" s="1"/>
  <c r="N50" i="50"/>
  <c r="L16" i="68"/>
  <c r="F33" i="68"/>
  <c r="J33" i="68" s="1"/>
  <c r="H33" i="68"/>
  <c r="L36" i="68"/>
  <c r="F53" i="68"/>
  <c r="J53" i="68" s="1"/>
  <c r="H53" i="68"/>
  <c r="M28" i="50"/>
  <c r="L55" i="68"/>
  <c r="N5" i="50"/>
  <c r="M30" i="50"/>
  <c r="L55" i="50"/>
  <c r="H58" i="68"/>
  <c r="F58" i="68"/>
  <c r="J58" i="68" s="1"/>
  <c r="L61" i="68"/>
  <c r="D65" i="68"/>
  <c r="N17" i="50"/>
  <c r="M42" i="50"/>
  <c r="C43" i="50"/>
  <c r="L59" i="50"/>
  <c r="H4" i="54"/>
  <c r="E8" i="54" s="1"/>
  <c r="N15" i="50"/>
  <c r="L49" i="50"/>
  <c r="M7" i="50"/>
  <c r="M15" i="50"/>
  <c r="L26" i="50"/>
  <c r="L30" i="50"/>
  <c r="L34" i="50"/>
  <c r="L38" i="50"/>
  <c r="L42" i="50"/>
  <c r="B43" i="50"/>
  <c r="M54" i="50"/>
  <c r="M62" i="50"/>
  <c r="M10" i="50"/>
  <c r="M18" i="50"/>
  <c r="L27" i="50"/>
  <c r="L31" i="50"/>
  <c r="L35" i="50"/>
  <c r="L39" i="50"/>
  <c r="M47" i="50"/>
  <c r="M55" i="50"/>
  <c r="M63" i="50"/>
  <c r="L3" i="50"/>
  <c r="L7" i="50"/>
  <c r="L11" i="50"/>
  <c r="L15" i="50"/>
  <c r="L19" i="50"/>
  <c r="M29" i="50"/>
  <c r="M37" i="50"/>
  <c r="L48" i="50"/>
  <c r="L52" i="50"/>
  <c r="L56" i="50"/>
  <c r="L60" i="50"/>
  <c r="L64" i="50"/>
  <c r="B65" i="50"/>
  <c r="L50" i="68"/>
  <c r="F13" i="65"/>
  <c r="F18" i="68"/>
  <c r="J18" i="68" s="1"/>
  <c r="H18" i="68"/>
  <c r="L25" i="68"/>
  <c r="H38" i="68"/>
  <c r="F38" i="68"/>
  <c r="J38" i="68" s="1"/>
  <c r="L41" i="68"/>
  <c r="H14" i="65"/>
  <c r="L61" i="50"/>
  <c r="H17" i="68"/>
  <c r="F17" i="68"/>
  <c r="J17" i="68" s="1"/>
  <c r="E21" i="68"/>
  <c r="L20" i="68"/>
  <c r="F37" i="68"/>
  <c r="J37" i="68" s="1"/>
  <c r="H37" i="68"/>
  <c r="L40" i="68"/>
  <c r="L58" i="68"/>
  <c r="L53" i="50"/>
  <c r="H56" i="68"/>
  <c r="F56" i="68"/>
  <c r="J56" i="68" s="1"/>
  <c r="L59" i="68"/>
  <c r="L8" i="50"/>
  <c r="M38" i="50"/>
  <c r="N60" i="50"/>
  <c r="F62" i="68"/>
  <c r="J62" i="68" s="1"/>
  <c r="H62" i="68"/>
  <c r="L4" i="50"/>
  <c r="L20" i="50"/>
  <c r="B21" i="50"/>
  <c r="N48" i="50"/>
  <c r="D65" i="50"/>
  <c r="N64" i="50"/>
  <c r="L56" i="68"/>
  <c r="L18" i="50"/>
  <c r="N54" i="50"/>
  <c r="M9" i="50"/>
  <c r="M17" i="50"/>
  <c r="N27" i="50"/>
  <c r="N31" i="50"/>
  <c r="N35" i="50"/>
  <c r="N39" i="50"/>
  <c r="M48" i="50"/>
  <c r="M56" i="50"/>
  <c r="M64" i="50"/>
  <c r="C65" i="50"/>
  <c r="M4" i="50"/>
  <c r="M12" i="50"/>
  <c r="C21" i="50"/>
  <c r="M20" i="50"/>
  <c r="N28" i="50"/>
  <c r="N32" i="50"/>
  <c r="N36" i="50"/>
  <c r="N40" i="50"/>
  <c r="M49" i="50"/>
  <c r="M57" i="50"/>
  <c r="N4" i="50"/>
  <c r="N8" i="50"/>
  <c r="N12" i="50"/>
  <c r="N16" i="50"/>
  <c r="N20" i="50"/>
  <c r="D21" i="50"/>
  <c r="M31" i="50"/>
  <c r="M39" i="50"/>
  <c r="N49" i="50"/>
  <c r="N53" i="50"/>
  <c r="N57" i="50"/>
  <c r="N61" i="50"/>
  <c r="I9" i="60" l="1"/>
  <c r="I58" i="66"/>
  <c r="I48" i="66"/>
  <c r="I51" i="60"/>
  <c r="L28" i="36"/>
  <c r="L5" i="35"/>
  <c r="M12" i="36"/>
  <c r="N40" i="35"/>
  <c r="I56" i="66"/>
  <c r="N28" i="36"/>
  <c r="J56" i="60"/>
  <c r="N34" i="35"/>
  <c r="N64" i="36"/>
  <c r="N57" i="36"/>
  <c r="J62" i="66"/>
  <c r="J35" i="66"/>
  <c r="J48" i="66"/>
  <c r="J58" i="66"/>
  <c r="G35" i="34"/>
  <c r="I36" i="60"/>
  <c r="G9" i="54"/>
  <c r="I18" i="60"/>
  <c r="D9" i="54"/>
  <c r="C35" i="34"/>
  <c r="F9" i="54"/>
  <c r="H62" i="64"/>
  <c r="I5" i="60"/>
  <c r="I63" i="60"/>
  <c r="N58" i="36"/>
  <c r="N36" i="35"/>
  <c r="M27" i="36"/>
  <c r="N32" i="35"/>
  <c r="E9" i="65"/>
  <c r="F9" i="65" s="1"/>
  <c r="H56" i="64"/>
  <c r="H36" i="64"/>
  <c r="H16" i="64"/>
  <c r="I26" i="60"/>
  <c r="M8" i="36"/>
  <c r="M18" i="36"/>
  <c r="J56" i="66"/>
  <c r="H41" i="64"/>
  <c r="L17" i="35"/>
  <c r="I13" i="60"/>
  <c r="J54" i="60"/>
  <c r="M64" i="36"/>
  <c r="I60" i="66"/>
  <c r="I15" i="60"/>
  <c r="I19" i="60"/>
  <c r="I54" i="60"/>
  <c r="I53" i="66"/>
  <c r="C29" i="34"/>
  <c r="I20" i="60"/>
  <c r="I38" i="60"/>
  <c r="I34" i="60"/>
  <c r="I58" i="60"/>
  <c r="I53" i="60"/>
  <c r="J14" i="60"/>
  <c r="I41" i="66"/>
  <c r="J15" i="60"/>
  <c r="J49" i="66"/>
  <c r="L55" i="35"/>
  <c r="I27" i="34"/>
  <c r="I35" i="60"/>
  <c r="I60" i="60"/>
  <c r="I47" i="60"/>
  <c r="N27" i="36"/>
  <c r="J6" i="66"/>
  <c r="L35" i="36"/>
  <c r="I33" i="66"/>
  <c r="D27" i="34"/>
  <c r="N37" i="35"/>
  <c r="N35" i="35"/>
  <c r="H63" i="64"/>
  <c r="I41" i="60"/>
  <c r="N53" i="36"/>
  <c r="N32" i="36"/>
  <c r="J54" i="66"/>
  <c r="I6" i="66"/>
  <c r="L19" i="36"/>
  <c r="H9" i="60"/>
  <c r="I32" i="34"/>
  <c r="M7" i="35"/>
  <c r="M17" i="35"/>
  <c r="N38" i="35"/>
  <c r="I59" i="60"/>
  <c r="I33" i="34"/>
  <c r="I29" i="60"/>
  <c r="L63" i="36"/>
  <c r="L38" i="36"/>
  <c r="N59" i="36"/>
  <c r="M13" i="36"/>
  <c r="L31" i="36"/>
  <c r="C39" i="34"/>
  <c r="N30" i="35"/>
  <c r="N33" i="35"/>
  <c r="N31" i="35"/>
  <c r="H32" i="34"/>
  <c r="I33" i="60"/>
  <c r="M58" i="36"/>
  <c r="M63" i="36"/>
  <c r="J48" i="60"/>
  <c r="I10" i="66"/>
  <c r="J58" i="60"/>
  <c r="N19" i="35"/>
  <c r="N9" i="35"/>
  <c r="H30" i="34"/>
  <c r="I49" i="60"/>
  <c r="I61" i="60"/>
  <c r="I17" i="60"/>
  <c r="I5" i="66"/>
  <c r="H19" i="60"/>
  <c r="I50" i="66"/>
  <c r="L59" i="35"/>
  <c r="N15" i="35"/>
  <c r="L63" i="35"/>
  <c r="J25" i="66"/>
  <c r="I38" i="34"/>
  <c r="C37" i="34"/>
  <c r="I30" i="34"/>
  <c r="I48" i="60"/>
  <c r="I39" i="60"/>
  <c r="I25" i="66"/>
  <c r="M48" i="36"/>
  <c r="N11" i="35"/>
  <c r="I35" i="66"/>
  <c r="N7" i="35"/>
  <c r="B36" i="34"/>
  <c r="N8" i="35"/>
  <c r="N10" i="35"/>
  <c r="H38" i="34"/>
  <c r="N13" i="35"/>
  <c r="E8" i="65"/>
  <c r="F8" i="65" s="1"/>
  <c r="H48" i="64"/>
  <c r="H28" i="64"/>
  <c r="H29" i="64"/>
  <c r="I16" i="60"/>
  <c r="I12" i="60"/>
  <c r="J29" i="60"/>
  <c r="J11" i="60"/>
  <c r="I64" i="66"/>
  <c r="N34" i="36"/>
  <c r="J60" i="66"/>
  <c r="L30" i="35"/>
  <c r="J16" i="60"/>
  <c r="L6" i="36"/>
  <c r="L34" i="35"/>
  <c r="H53" i="60"/>
  <c r="N36" i="36"/>
  <c r="I14" i="66"/>
  <c r="L42" i="35"/>
  <c r="L26" i="35"/>
  <c r="L40" i="35"/>
  <c r="M14" i="35"/>
  <c r="H36" i="34"/>
  <c r="M18" i="35"/>
  <c r="I31" i="60"/>
  <c r="J37" i="60"/>
  <c r="N33" i="36"/>
  <c r="L4" i="36"/>
  <c r="M16" i="35"/>
  <c r="H17" i="56"/>
  <c r="J29" i="66"/>
  <c r="M20" i="35"/>
  <c r="M4" i="35"/>
  <c r="L15" i="36"/>
  <c r="H35" i="56"/>
  <c r="N41" i="36"/>
  <c r="M58" i="35"/>
  <c r="M12" i="35"/>
  <c r="M13" i="35"/>
  <c r="I40" i="60"/>
  <c r="I11" i="60"/>
  <c r="L13" i="36"/>
  <c r="N61" i="35"/>
  <c r="N38" i="36"/>
  <c r="N37" i="36"/>
  <c r="L10" i="36"/>
  <c r="I15" i="70"/>
  <c r="H28" i="34"/>
  <c r="D25" i="34"/>
  <c r="I36" i="34"/>
  <c r="G14" i="70"/>
  <c r="H14" i="70" s="1"/>
  <c r="E14" i="70"/>
  <c r="F14" i="70" s="1"/>
  <c r="L18" i="36"/>
  <c r="L17" i="36"/>
  <c r="L11" i="36"/>
  <c r="H17" i="66"/>
  <c r="H20" i="60"/>
  <c r="I39" i="66"/>
  <c r="L9" i="36"/>
  <c r="L14" i="36"/>
  <c r="L29" i="36"/>
  <c r="D31" i="34"/>
  <c r="I8" i="60"/>
  <c r="I3" i="60"/>
  <c r="I55" i="60"/>
  <c r="I16" i="66"/>
  <c r="I28" i="66"/>
  <c r="L7" i="36"/>
  <c r="J8" i="60"/>
  <c r="H63" i="66"/>
  <c r="J27" i="66"/>
  <c r="I27" i="66"/>
  <c r="L32" i="36"/>
  <c r="L30" i="36"/>
  <c r="L5" i="36"/>
  <c r="J7" i="60"/>
  <c r="C31" i="34"/>
  <c r="I26" i="34"/>
  <c r="H48" i="56"/>
  <c r="H8" i="56"/>
  <c r="H25" i="64"/>
  <c r="H35" i="64"/>
  <c r="H15" i="64"/>
  <c r="H12" i="56"/>
  <c r="I4" i="60"/>
  <c r="I7" i="60"/>
  <c r="I6" i="60"/>
  <c r="H31" i="56"/>
  <c r="I61" i="66"/>
  <c r="L27" i="36"/>
  <c r="L42" i="36"/>
  <c r="L26" i="36"/>
  <c r="L20" i="36"/>
  <c r="J3" i="60"/>
  <c r="I12" i="66"/>
  <c r="L36" i="36"/>
  <c r="J39" i="66"/>
  <c r="J16" i="66"/>
  <c r="L34" i="36"/>
  <c r="L40" i="36"/>
  <c r="L39" i="36"/>
  <c r="D39" i="34"/>
  <c r="H42" i="34"/>
  <c r="H34" i="34"/>
  <c r="H26" i="34"/>
  <c r="I42" i="60"/>
  <c r="I30" i="60"/>
  <c r="I62" i="60"/>
  <c r="I14" i="60"/>
  <c r="I8" i="66"/>
  <c r="M50" i="35"/>
  <c r="H25" i="60"/>
  <c r="J37" i="66"/>
  <c r="N49" i="35"/>
  <c r="J41" i="60"/>
  <c r="I4" i="66"/>
  <c r="J8" i="66"/>
  <c r="M62" i="35"/>
  <c r="M53" i="35"/>
  <c r="C41" i="34"/>
  <c r="C33" i="34"/>
  <c r="N58" i="35"/>
  <c r="I25" i="34"/>
  <c r="I40" i="34"/>
  <c r="H40" i="56"/>
  <c r="H59" i="56"/>
  <c r="I37" i="60"/>
  <c r="H57" i="56"/>
  <c r="I36" i="66"/>
  <c r="J14" i="66"/>
  <c r="H36" i="60"/>
  <c r="I37" i="66"/>
  <c r="J30" i="60"/>
  <c r="H4" i="66"/>
  <c r="H60" i="60"/>
  <c r="I31" i="66"/>
  <c r="J18" i="66"/>
  <c r="N57" i="35"/>
  <c r="N55" i="35"/>
  <c r="N62" i="35"/>
  <c r="N59" i="35"/>
  <c r="D41" i="34"/>
  <c r="H25" i="34"/>
  <c r="G34" i="34"/>
  <c r="H56" i="56"/>
  <c r="H16" i="56"/>
  <c r="H4" i="56"/>
  <c r="I64" i="60"/>
  <c r="I52" i="60"/>
  <c r="H5" i="56"/>
  <c r="I13" i="66"/>
  <c r="J52" i="66"/>
  <c r="M54" i="35"/>
  <c r="I52" i="66"/>
  <c r="J31" i="66"/>
  <c r="N53" i="35"/>
  <c r="J27" i="60"/>
  <c r="I62" i="66"/>
  <c r="C25" i="34"/>
  <c r="N56" i="35"/>
  <c r="H40" i="34"/>
  <c r="N52" i="35"/>
  <c r="N63" i="35"/>
  <c r="H61" i="64"/>
  <c r="J50" i="66"/>
  <c r="M60" i="35"/>
  <c r="H64" i="66"/>
  <c r="H50" i="64"/>
  <c r="H10" i="64"/>
  <c r="H60" i="64"/>
  <c r="H40" i="64"/>
  <c r="H20" i="64"/>
  <c r="H12" i="64"/>
  <c r="H54" i="56"/>
  <c r="H34" i="56"/>
  <c r="H7" i="64"/>
  <c r="H11" i="56"/>
  <c r="H19" i="56"/>
  <c r="H13" i="56"/>
  <c r="B33" i="34"/>
  <c r="I28" i="34"/>
  <c r="H49" i="66"/>
  <c r="H5" i="66"/>
  <c r="L49" i="35"/>
  <c r="H9" i="56"/>
  <c r="B40" i="34"/>
  <c r="L33" i="36"/>
  <c r="B37" i="34"/>
  <c r="F9" i="70"/>
  <c r="M14" i="65"/>
  <c r="H54" i="64"/>
  <c r="H34" i="64"/>
  <c r="H3" i="64"/>
  <c r="H58" i="64"/>
  <c r="H38" i="64"/>
  <c r="H18" i="64"/>
  <c r="M13" i="65"/>
  <c r="H52" i="64"/>
  <c r="H32" i="64"/>
  <c r="H47" i="64"/>
  <c r="H62" i="56"/>
  <c r="H26" i="56"/>
  <c r="H59" i="64"/>
  <c r="H53" i="64"/>
  <c r="H58" i="56"/>
  <c r="H18" i="56"/>
  <c r="H37" i="64"/>
  <c r="H51" i="64"/>
  <c r="H37" i="56"/>
  <c r="H47" i="56"/>
  <c r="H55" i="56"/>
  <c r="H17" i="60"/>
  <c r="H47" i="66"/>
  <c r="L52" i="36"/>
  <c r="H39" i="56"/>
  <c r="J31" i="60"/>
  <c r="M6" i="36"/>
  <c r="N62" i="36"/>
  <c r="M17" i="36"/>
  <c r="M29" i="35"/>
  <c r="I32" i="66"/>
  <c r="N42" i="36"/>
  <c r="N26" i="36"/>
  <c r="L60" i="36"/>
  <c r="H38" i="60"/>
  <c r="H27" i="60"/>
  <c r="L27" i="35"/>
  <c r="N17" i="35"/>
  <c r="H64" i="56"/>
  <c r="H30" i="56"/>
  <c r="H11" i="64"/>
  <c r="H9" i="64"/>
  <c r="H49" i="64"/>
  <c r="H32" i="56"/>
  <c r="H33" i="56"/>
  <c r="H49" i="60"/>
  <c r="H26" i="60"/>
  <c r="J42" i="60"/>
  <c r="I47" i="66"/>
  <c r="M52" i="36"/>
  <c r="H41" i="66"/>
  <c r="H13" i="60"/>
  <c r="H39" i="60"/>
  <c r="H55" i="60"/>
  <c r="I54" i="66"/>
  <c r="N40" i="36"/>
  <c r="M20" i="36"/>
  <c r="H53" i="56"/>
  <c r="B32" i="34"/>
  <c r="G31" i="34"/>
  <c r="B27" i="34"/>
  <c r="H38" i="66"/>
  <c r="H51" i="60"/>
  <c r="M51" i="36"/>
  <c r="M50" i="36"/>
  <c r="I57" i="66"/>
  <c r="M56" i="36"/>
  <c r="M10" i="36"/>
  <c r="H19" i="66"/>
  <c r="H61" i="56"/>
  <c r="N63" i="36"/>
  <c r="L19" i="35"/>
  <c r="M8" i="35"/>
  <c r="I35" i="34"/>
  <c r="N16" i="35"/>
  <c r="G42" i="34"/>
  <c r="K33" i="68"/>
  <c r="I33" i="68"/>
  <c r="K39" i="68"/>
  <c r="I39" i="68"/>
  <c r="I49" i="68"/>
  <c r="K49" i="68"/>
  <c r="K50" i="68"/>
  <c r="I50" i="68"/>
  <c r="I15" i="68"/>
  <c r="K15" i="68"/>
  <c r="G8" i="54"/>
  <c r="G9" i="65"/>
  <c r="H9" i="65" s="1"/>
  <c r="K17" i="68"/>
  <c r="I17" i="68"/>
  <c r="I9" i="65"/>
  <c r="J9" i="65" s="1"/>
  <c r="D8" i="54"/>
  <c r="I64" i="68"/>
  <c r="K64" i="68"/>
  <c r="I30" i="68"/>
  <c r="K30" i="68"/>
  <c r="K59" i="68"/>
  <c r="I59" i="68"/>
  <c r="I35" i="68"/>
  <c r="K35" i="68"/>
  <c r="K47" i="68"/>
  <c r="I47" i="68"/>
  <c r="I14" i="68"/>
  <c r="K14" i="68"/>
  <c r="I40" i="68"/>
  <c r="K40" i="68"/>
  <c r="I60" i="68"/>
  <c r="K60" i="68"/>
  <c r="K63" i="68"/>
  <c r="I63" i="68"/>
  <c r="K41" i="68"/>
  <c r="I41" i="68"/>
  <c r="K13" i="68"/>
  <c r="I13" i="68"/>
  <c r="K28" i="67"/>
  <c r="I28" i="67"/>
  <c r="I8" i="67"/>
  <c r="K8" i="67"/>
  <c r="K49" i="67"/>
  <c r="I49" i="67"/>
  <c r="I55" i="67"/>
  <c r="K55" i="67"/>
  <c r="K30" i="67"/>
  <c r="I30" i="67"/>
  <c r="I60" i="67"/>
  <c r="K60" i="67"/>
  <c r="K58" i="67"/>
  <c r="I58" i="67"/>
  <c r="K16" i="67"/>
  <c r="I16" i="67"/>
  <c r="I17" i="67"/>
  <c r="K17" i="67"/>
  <c r="K63" i="67"/>
  <c r="I63" i="67"/>
  <c r="I47" i="67"/>
  <c r="K47" i="67"/>
  <c r="I6" i="67"/>
  <c r="K6" i="67"/>
  <c r="H38" i="56"/>
  <c r="K33" i="67"/>
  <c r="I33" i="67"/>
  <c r="K13" i="67"/>
  <c r="I13" i="67"/>
  <c r="I19" i="67"/>
  <c r="K19" i="67"/>
  <c r="I28" i="60"/>
  <c r="K38" i="67"/>
  <c r="I38" i="67"/>
  <c r="J62" i="60"/>
  <c r="I18" i="67"/>
  <c r="K18" i="67"/>
  <c r="M38" i="36"/>
  <c r="K42" i="67"/>
  <c r="I42" i="67"/>
  <c r="M37" i="36"/>
  <c r="I63" i="66"/>
  <c r="I30" i="66"/>
  <c r="M42" i="36"/>
  <c r="J7" i="66"/>
  <c r="J50" i="60"/>
  <c r="J33" i="60"/>
  <c r="I20" i="66"/>
  <c r="N61" i="36"/>
  <c r="N11" i="36"/>
  <c r="I9" i="66"/>
  <c r="H59" i="66"/>
  <c r="H26" i="66"/>
  <c r="H3" i="66"/>
  <c r="N50" i="36"/>
  <c r="J40" i="60"/>
  <c r="H63" i="60"/>
  <c r="J52" i="60"/>
  <c r="H12" i="60"/>
  <c r="M54" i="36"/>
  <c r="M29" i="36"/>
  <c r="H56" i="60"/>
  <c r="I11" i="66"/>
  <c r="L49" i="36"/>
  <c r="H28" i="66"/>
  <c r="H12" i="66"/>
  <c r="M11" i="36"/>
  <c r="H10" i="66"/>
  <c r="L62" i="36"/>
  <c r="J6" i="60"/>
  <c r="B38" i="34"/>
  <c r="B28" i="34"/>
  <c r="M57" i="36"/>
  <c r="L6" i="35"/>
  <c r="M36" i="35"/>
  <c r="D42" i="34"/>
  <c r="L50" i="35"/>
  <c r="J32" i="66"/>
  <c r="L7" i="35"/>
  <c r="J13" i="66"/>
  <c r="M40" i="36"/>
  <c r="G33" i="34"/>
  <c r="L56" i="35"/>
  <c r="C42" i="34"/>
  <c r="C36" i="34"/>
  <c r="C26" i="34"/>
  <c r="I41" i="34"/>
  <c r="N48" i="35"/>
  <c r="L60" i="35"/>
  <c r="L35" i="35"/>
  <c r="L10" i="35"/>
  <c r="N39" i="35"/>
  <c r="M11" i="35"/>
  <c r="M32" i="36"/>
  <c r="L37" i="36"/>
  <c r="H37" i="34"/>
  <c r="N26" i="35"/>
  <c r="D35" i="34"/>
  <c r="L64" i="35"/>
  <c r="L48" i="35"/>
  <c r="N20" i="35"/>
  <c r="N4" i="35"/>
  <c r="D28" i="34"/>
  <c r="N27" i="35"/>
  <c r="L41" i="36"/>
  <c r="N18" i="35"/>
  <c r="I62" i="68"/>
  <c r="K62" i="68"/>
  <c r="I61" i="68"/>
  <c r="K61" i="68"/>
  <c r="F8" i="54"/>
  <c r="I38" i="68"/>
  <c r="K38" i="68"/>
  <c r="C8" i="54"/>
  <c r="K34" i="68"/>
  <c r="I34" i="68"/>
  <c r="K25" i="68"/>
  <c r="I25" i="68"/>
  <c r="K12" i="68"/>
  <c r="I12" i="68"/>
  <c r="H42" i="64"/>
  <c r="H26" i="64"/>
  <c r="H6" i="64"/>
  <c r="H55" i="64"/>
  <c r="I42" i="68"/>
  <c r="K42" i="68"/>
  <c r="I8" i="68"/>
  <c r="K8" i="68"/>
  <c r="H8" i="64"/>
  <c r="K26" i="68"/>
  <c r="I26" i="68"/>
  <c r="I27" i="68"/>
  <c r="K27" i="68"/>
  <c r="K4" i="68"/>
  <c r="I4" i="68"/>
  <c r="K31" i="68"/>
  <c r="I31" i="68"/>
  <c r="K48" i="67"/>
  <c r="I48" i="67"/>
  <c r="H17" i="64"/>
  <c r="I29" i="67"/>
  <c r="K29" i="67"/>
  <c r="I7" i="68"/>
  <c r="K7" i="68"/>
  <c r="H5" i="64"/>
  <c r="H6" i="56"/>
  <c r="I4" i="67"/>
  <c r="K4" i="67"/>
  <c r="K61" i="67"/>
  <c r="I61" i="67"/>
  <c r="H13" i="64"/>
  <c r="I51" i="67"/>
  <c r="K51" i="67"/>
  <c r="I31" i="67"/>
  <c r="K31" i="67"/>
  <c r="I52" i="68"/>
  <c r="K52" i="68"/>
  <c r="G9" i="70"/>
  <c r="H9" i="70" s="1"/>
  <c r="H36" i="56"/>
  <c r="H19" i="64"/>
  <c r="K56" i="67"/>
  <c r="I56" i="67"/>
  <c r="K36" i="67"/>
  <c r="I36" i="67"/>
  <c r="K57" i="67"/>
  <c r="I57" i="67"/>
  <c r="K37" i="67"/>
  <c r="I37" i="67"/>
  <c r="I54" i="67"/>
  <c r="K54" i="67"/>
  <c r="I52" i="67"/>
  <c r="K52" i="67"/>
  <c r="I32" i="67"/>
  <c r="K32" i="67"/>
  <c r="K59" i="67"/>
  <c r="I59" i="67"/>
  <c r="H60" i="56"/>
  <c r="H20" i="56"/>
  <c r="K3" i="68"/>
  <c r="I3" i="68"/>
  <c r="H29" i="56"/>
  <c r="H25" i="56"/>
  <c r="I57" i="60"/>
  <c r="I26" i="67"/>
  <c r="K26" i="67"/>
  <c r="H7" i="56"/>
  <c r="K14" i="67"/>
  <c r="I14" i="67"/>
  <c r="H15" i="56"/>
  <c r="H57" i="60"/>
  <c r="H32" i="60"/>
  <c r="H27" i="56"/>
  <c r="N19" i="36"/>
  <c r="H10" i="60"/>
  <c r="M39" i="36"/>
  <c r="N13" i="36"/>
  <c r="H55" i="66"/>
  <c r="H15" i="66"/>
  <c r="N8" i="36"/>
  <c r="M41" i="35"/>
  <c r="J64" i="60"/>
  <c r="L51" i="36"/>
  <c r="N7" i="36"/>
  <c r="I55" i="66"/>
  <c r="L57" i="36"/>
  <c r="H40" i="66"/>
  <c r="H9" i="66"/>
  <c r="L56" i="36"/>
  <c r="N12" i="36"/>
  <c r="N52" i="36"/>
  <c r="H28" i="60"/>
  <c r="L55" i="36"/>
  <c r="I40" i="66"/>
  <c r="L61" i="36"/>
  <c r="H42" i="66"/>
  <c r="H34" i="66"/>
  <c r="H11" i="66"/>
  <c r="N16" i="36"/>
  <c r="M36" i="36"/>
  <c r="H49" i="56"/>
  <c r="H47" i="60"/>
  <c r="J35" i="60"/>
  <c r="N49" i="36"/>
  <c r="M4" i="36"/>
  <c r="I59" i="66"/>
  <c r="I34" i="66"/>
  <c r="I3" i="66"/>
  <c r="M14" i="36"/>
  <c r="M59" i="36"/>
  <c r="M34" i="36"/>
  <c r="J61" i="66"/>
  <c r="N35" i="36"/>
  <c r="L52" i="35"/>
  <c r="M32" i="35"/>
  <c r="M42" i="35"/>
  <c r="D38" i="34"/>
  <c r="J42" i="66"/>
  <c r="L53" i="35"/>
  <c r="L28" i="35"/>
  <c r="M7" i="36"/>
  <c r="L8" i="36"/>
  <c r="L31" i="35"/>
  <c r="L41" i="35"/>
  <c r="C34" i="34"/>
  <c r="L11" i="35"/>
  <c r="L58" i="36"/>
  <c r="M55" i="35"/>
  <c r="M30" i="35"/>
  <c r="M5" i="35"/>
  <c r="M19" i="35"/>
  <c r="L16" i="35"/>
  <c r="D34" i="34"/>
  <c r="L12" i="36"/>
  <c r="H31" i="34"/>
  <c r="L61" i="35"/>
  <c r="N42" i="35"/>
  <c r="L15" i="35"/>
  <c r="L39" i="35"/>
  <c r="L58" i="35"/>
  <c r="L4" i="35"/>
  <c r="M26" i="35"/>
  <c r="L8" i="35"/>
  <c r="I9" i="68"/>
  <c r="K9" i="68"/>
  <c r="K64" i="67"/>
  <c r="I64" i="67"/>
  <c r="I6" i="68"/>
  <c r="K6" i="68"/>
  <c r="I28" i="68"/>
  <c r="K28" i="68"/>
  <c r="K16" i="68"/>
  <c r="I16" i="68"/>
  <c r="I36" i="68"/>
  <c r="K36" i="68"/>
  <c r="I48" i="68"/>
  <c r="K48" i="68"/>
  <c r="K19" i="68"/>
  <c r="I19" i="68"/>
  <c r="K11" i="68"/>
  <c r="I11" i="68"/>
  <c r="I35" i="67"/>
  <c r="K35" i="67"/>
  <c r="K15" i="67"/>
  <c r="I15" i="67"/>
  <c r="I40" i="67"/>
  <c r="K40" i="67"/>
  <c r="I20" i="67"/>
  <c r="K20" i="67"/>
  <c r="K25" i="67"/>
  <c r="I25" i="67"/>
  <c r="K5" i="67"/>
  <c r="I5" i="67"/>
  <c r="K27" i="67"/>
  <c r="I27" i="67"/>
  <c r="K10" i="67"/>
  <c r="I10" i="67"/>
  <c r="I53" i="67"/>
  <c r="K53" i="67"/>
  <c r="I39" i="67"/>
  <c r="K39" i="67"/>
  <c r="K34" i="67"/>
  <c r="I34" i="67"/>
  <c r="K50" i="67"/>
  <c r="I50" i="67"/>
  <c r="I15" i="66"/>
  <c r="N18" i="36"/>
  <c r="I51" i="66"/>
  <c r="I26" i="66"/>
  <c r="M60" i="36"/>
  <c r="M35" i="36"/>
  <c r="N9" i="36"/>
  <c r="N54" i="36"/>
  <c r="N29" i="36"/>
  <c r="M9" i="36"/>
  <c r="J36" i="66"/>
  <c r="M61" i="36"/>
  <c r="M37" i="35"/>
  <c r="N10" i="36"/>
  <c r="J51" i="66"/>
  <c r="M49" i="36"/>
  <c r="L18" i="35"/>
  <c r="L54" i="35"/>
  <c r="L38" i="35"/>
  <c r="N60" i="36"/>
  <c r="M64" i="35"/>
  <c r="M48" i="35"/>
  <c r="I37" i="34"/>
  <c r="D30" i="34"/>
  <c r="M53" i="36"/>
  <c r="C40" i="34"/>
  <c r="C30" i="34"/>
  <c r="L57" i="35"/>
  <c r="L32" i="35"/>
  <c r="M6" i="35"/>
  <c r="N50" i="35"/>
  <c r="M15" i="35"/>
  <c r="N28" i="35"/>
  <c r="D29" i="34"/>
  <c r="J53" i="66"/>
  <c r="H41" i="34"/>
  <c r="H29" i="34"/>
  <c r="M56" i="35"/>
  <c r="L36" i="35"/>
  <c r="M10" i="35"/>
  <c r="N48" i="36"/>
  <c r="N60" i="35"/>
  <c r="N56" i="36"/>
  <c r="M59" i="35"/>
  <c r="M34" i="35"/>
  <c r="L14" i="35"/>
  <c r="L37" i="35"/>
  <c r="N14" i="35"/>
  <c r="N12" i="35"/>
  <c r="M49" i="35"/>
  <c r="I10" i="70"/>
  <c r="I56" i="68"/>
  <c r="K56" i="68"/>
  <c r="D9" i="65"/>
  <c r="I29" i="68"/>
  <c r="K29" i="68"/>
  <c r="K5" i="68"/>
  <c r="I5" i="68"/>
  <c r="C9" i="70"/>
  <c r="I37" i="68"/>
  <c r="K37" i="68"/>
  <c r="I18" i="68"/>
  <c r="K18" i="68"/>
  <c r="K8" i="65"/>
  <c r="L8" i="65" s="1"/>
  <c r="K58" i="68"/>
  <c r="I58" i="68"/>
  <c r="K9" i="65"/>
  <c r="L9" i="65" s="1"/>
  <c r="I53" i="68"/>
  <c r="K53" i="68"/>
  <c r="K55" i="68"/>
  <c r="I55" i="68"/>
  <c r="C8" i="65"/>
  <c r="K54" i="68"/>
  <c r="I54" i="68"/>
  <c r="G8" i="65"/>
  <c r="H8" i="65" s="1"/>
  <c r="H14" i="64"/>
  <c r="H64" i="64"/>
  <c r="K10" i="68"/>
  <c r="I10" i="68"/>
  <c r="I57" i="68"/>
  <c r="K57" i="68"/>
  <c r="I51" i="68"/>
  <c r="K51" i="68"/>
  <c r="K32" i="68"/>
  <c r="I32" i="68"/>
  <c r="H30" i="64"/>
  <c r="H4" i="64"/>
  <c r="K9" i="67"/>
  <c r="I9" i="67"/>
  <c r="H57" i="64"/>
  <c r="H31" i="64"/>
  <c r="H42" i="56"/>
  <c r="H14" i="56"/>
  <c r="K41" i="67"/>
  <c r="I41" i="67"/>
  <c r="K20" i="68"/>
  <c r="I20" i="68"/>
  <c r="H39" i="64"/>
  <c r="I11" i="67"/>
  <c r="K11" i="67"/>
  <c r="H33" i="64"/>
  <c r="H28" i="56"/>
  <c r="K62" i="67"/>
  <c r="I62" i="67"/>
  <c r="H27" i="64"/>
  <c r="K7" i="67"/>
  <c r="I7" i="67"/>
  <c r="H50" i="56"/>
  <c r="H10" i="56"/>
  <c r="I12" i="67"/>
  <c r="K12" i="67"/>
  <c r="I3" i="67"/>
  <c r="K3" i="67"/>
  <c r="H52" i="56"/>
  <c r="D14" i="70"/>
  <c r="H63" i="56"/>
  <c r="H3" i="56"/>
  <c r="H51" i="56"/>
  <c r="I10" i="60"/>
  <c r="H41" i="56"/>
  <c r="I32" i="60"/>
  <c r="H18" i="60"/>
  <c r="M33" i="36"/>
  <c r="J5" i="60"/>
  <c r="L53" i="36"/>
  <c r="J20" i="66"/>
  <c r="L54" i="36"/>
  <c r="N14" i="36"/>
  <c r="H59" i="60"/>
  <c r="H34" i="60"/>
  <c r="M62" i="36"/>
  <c r="I38" i="66"/>
  <c r="I7" i="66"/>
  <c r="N17" i="36"/>
  <c r="H57" i="66"/>
  <c r="M26" i="36"/>
  <c r="H50" i="60"/>
  <c r="H61" i="60"/>
  <c r="J25" i="60"/>
  <c r="M41" i="36"/>
  <c r="M16" i="36"/>
  <c r="I17" i="66"/>
  <c r="N51" i="36"/>
  <c r="M31" i="36"/>
  <c r="N5" i="36"/>
  <c r="M55" i="36"/>
  <c r="M30" i="36"/>
  <c r="M5" i="36"/>
  <c r="L59" i="36"/>
  <c r="N15" i="36"/>
  <c r="I19" i="66"/>
  <c r="N55" i="36"/>
  <c r="N30" i="36"/>
  <c r="J4" i="60"/>
  <c r="J33" i="66"/>
  <c r="L64" i="36"/>
  <c r="L48" i="36"/>
  <c r="N20" i="36"/>
  <c r="N4" i="36"/>
  <c r="L51" i="35"/>
  <c r="M35" i="35"/>
  <c r="L16" i="36"/>
  <c r="M15" i="36"/>
  <c r="M63" i="35"/>
  <c r="M38" i="35"/>
  <c r="L20" i="35"/>
  <c r="G29" i="34"/>
  <c r="M51" i="35"/>
  <c r="M28" i="35"/>
  <c r="L13" i="35"/>
  <c r="L50" i="36"/>
  <c r="D26" i="34"/>
  <c r="M28" i="36"/>
  <c r="M39" i="35"/>
  <c r="D32" i="34"/>
  <c r="G39" i="34"/>
  <c r="M33" i="35"/>
  <c r="N39" i="36"/>
  <c r="N64" i="35"/>
  <c r="H29" i="66"/>
  <c r="M19" i="36"/>
  <c r="M52" i="35"/>
  <c r="M27" i="35"/>
  <c r="M61" i="35"/>
  <c r="J30" i="66"/>
  <c r="N6" i="36"/>
  <c r="N41" i="35"/>
  <c r="H18" i="66"/>
  <c r="L62" i="35"/>
  <c r="L29" i="35"/>
  <c r="M57" i="35"/>
  <c r="H39" i="34"/>
  <c r="H27" i="34"/>
  <c r="N51" i="35"/>
  <c r="M31" i="35"/>
  <c r="N5" i="35"/>
  <c r="M40" i="35"/>
  <c r="N31" i="36"/>
  <c r="N54" i="35"/>
  <c r="N29" i="35"/>
  <c r="M9" i="35"/>
  <c r="L12" i="35"/>
  <c r="N6" i="35"/>
  <c r="L33" i="35"/>
  <c r="I14" i="70" l="1"/>
  <c r="M9" i="65"/>
  <c r="D8" i="65"/>
  <c r="M8" i="65" s="1"/>
  <c r="D9" i="70"/>
  <c r="I9" i="70" s="1"/>
</calcChain>
</file>

<file path=xl/sharedStrings.xml><?xml version="1.0" encoding="utf-8"?>
<sst xmlns="http://schemas.openxmlformats.org/spreadsheetml/2006/main" count="1631" uniqueCount="449">
  <si>
    <t>year</t>
  </si>
  <si>
    <t>oda</t>
  </si>
  <si>
    <t>oof</t>
  </si>
  <si>
    <t>private</t>
  </si>
  <si>
    <t>private_reg</t>
  </si>
  <si>
    <t>private_ctry</t>
  </si>
  <si>
    <t>remittances</t>
  </si>
  <si>
    <t>epol_taxrev</t>
  </si>
  <si>
    <t>official</t>
  </si>
  <si>
    <t>remit</t>
  </si>
  <si>
    <t>priv_ctry</t>
  </si>
  <si>
    <t>priv_reg</t>
  </si>
  <si>
    <t>rev</t>
  </si>
  <si>
    <t>Remittances</t>
  </si>
  <si>
    <t>Financial Flows in billions of current USD</t>
  </si>
  <si>
    <t>All Developing</t>
  </si>
  <si>
    <t>priv</t>
  </si>
  <si>
    <t>LDCs</t>
  </si>
  <si>
    <t>Sources: Official and Private Flows (OECD); Remittances (The World Bank)</t>
  </si>
  <si>
    <t>Other Developing</t>
  </si>
  <si>
    <t>TotDev</t>
  </si>
  <si>
    <t>epol_oda</t>
  </si>
  <si>
    <t>epol_oof</t>
  </si>
  <si>
    <t>epol_private</t>
  </si>
  <si>
    <t>epol_remittances</t>
  </si>
  <si>
    <t>TotConstant</t>
  </si>
  <si>
    <t>Total Constant</t>
  </si>
  <si>
    <t>ConstantLDCs</t>
  </si>
  <si>
    <t>ConstantOther</t>
  </si>
  <si>
    <t>Note: Sample of 86 countries constant across all 12 years; interpolated where data was missing</t>
  </si>
  <si>
    <t>LDCs (n=22)</t>
  </si>
  <si>
    <t>Other Developing (n=64)</t>
  </si>
  <si>
    <t>All Developing (n=86)</t>
  </si>
  <si>
    <t>share_official_sum</t>
  </si>
  <si>
    <t>share_private_sum</t>
  </si>
  <si>
    <t>share_remittances_sum</t>
  </si>
  <si>
    <t>share_official_mean</t>
  </si>
  <si>
    <t>share_private_mean</t>
  </si>
  <si>
    <t>share_remittances_mean</t>
  </si>
  <si>
    <t>Net Official (ODA + OOF)</t>
  </si>
  <si>
    <t>Net Private</t>
  </si>
  <si>
    <t>pc_official_sum</t>
  </si>
  <si>
    <t>pc_private_sum</t>
  </si>
  <si>
    <t>pc_remittances_sum</t>
  </si>
  <si>
    <t>real_official_sum</t>
  </si>
  <si>
    <t>real_private_sum</t>
  </si>
  <si>
    <t>real_remittances_sum</t>
  </si>
  <si>
    <t>realpc_official_sum</t>
  </si>
  <si>
    <t>realpc_private_sum</t>
  </si>
  <si>
    <t>realpc_remittances_sum</t>
  </si>
  <si>
    <t>pc_official_mean</t>
  </si>
  <si>
    <t>pc_private_mean</t>
  </si>
  <si>
    <t>pc_remittances_mean</t>
  </si>
  <si>
    <t>real_official_mean</t>
  </si>
  <si>
    <t>real_private_mean</t>
  </si>
  <si>
    <t>real_remittances_mean</t>
  </si>
  <si>
    <t>realpc_official_mean</t>
  </si>
  <si>
    <t>realpc_private_mean</t>
  </si>
  <si>
    <t>realpc_remittances_mean</t>
  </si>
  <si>
    <t>Sources: Official and Private Flows (OECD); Remittances and Population (The World Bank)</t>
  </si>
  <si>
    <t>Country/Region</t>
  </si>
  <si>
    <t>In Constant Sample?</t>
  </si>
  <si>
    <t>Least Developed Country?</t>
  </si>
  <si>
    <t>Afghanistan</t>
  </si>
  <si>
    <t>Yes</t>
  </si>
  <si>
    <t>Africa, regional</t>
  </si>
  <si>
    <t>Albania</t>
  </si>
  <si>
    <t>Algeria</t>
  </si>
  <si>
    <t>America, regional</t>
  </si>
  <si>
    <t>American Samoa</t>
  </si>
  <si>
    <t>Angola</t>
  </si>
  <si>
    <t>Anguilla</t>
  </si>
  <si>
    <t>Antigua and Barbuda</t>
  </si>
  <si>
    <t>Argentina</t>
  </si>
  <si>
    <t>Armenia</t>
  </si>
  <si>
    <t>Aruba</t>
  </si>
  <si>
    <t>Asia, regional</t>
  </si>
  <si>
    <t>Azerbaijan</t>
  </si>
  <si>
    <t>Bahamas, The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</si>
  <si>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</si>
  <si>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</si>
  <si>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</si>
  <si>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</si>
  <si>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</si>
  <si>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</si>
  <si>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</si>
  <si>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</si>
  <si>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</si>
  <si>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</si>
  <si>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</si>
  <si>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>Botswana</t>
  </si>
  <si>
    <t>Brazil</t>
  </si>
  <si>
    <t>Brunei Darussalam</t>
  </si>
  <si>
    <t>Burkina Faso</t>
  </si>
  <si>
    <t>Burundi</t>
  </si>
  <si>
    <t>Cabo Verde</t>
  </si>
  <si>
    <t>Cambodia</t>
  </si>
  <si>
    <t>Cameroon</t>
  </si>
  <si>
    <t>Cayman Islands</t>
  </si>
  <si>
    <t>Central African Republic</t>
  </si>
  <si>
    <t>Central Asia, regional</t>
  </si>
  <si>
    <t>Chad</t>
  </si>
  <si>
    <t>Chile</t>
  </si>
  <si>
    <t>China</t>
  </si>
  <si>
    <t>China, Taiwan Province of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</si>
  <si>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</si>
  <si>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</si>
  <si>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</si>
  <si>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</si>
  <si>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</si>
  <si>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</si>
  <si>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</si>
  <si>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</si>
  <si>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</si>
  <si>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Curacao</t>
  </si>
  <si>
    <t>Cyprus</t>
  </si>
  <si>
    <t>Developing Countries, Unspecified regional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</si>
  <si>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</si>
  <si>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</si>
  <si>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</si>
  <si>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</si>
  <si>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</si>
  <si>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</si>
  <si>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</si>
  <si>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</si>
  <si>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Ethiopia</t>
  </si>
  <si>
    <t>Europe, regional</t>
  </si>
  <si>
    <t>Falkland Islands</t>
  </si>
  <si>
    <t>Far East Asia, regional</t>
  </si>
  <si>
    <t>Fiji</t>
  </si>
  <si>
    <t>French Polynesia</t>
  </si>
  <si>
    <t>Gabon</t>
  </si>
  <si>
    <t>Gambia, The</t>
  </si>
  <si>
    <t>Georgia</t>
  </si>
  <si>
    <t>Ghana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</si>
  <si>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</si>
  <si>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</si>
  <si>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</si>
  <si>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</si>
  <si>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</si>
  <si>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</si>
  <si>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</si>
  <si>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</si>
  <si>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</si>
  <si>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</si>
  <si>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</si>
  <si>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</si>
  <si>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</si>
  <si>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</si>
  <si>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</si>
  <si>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</si>
  <si>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</si>
  <si>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</si>
  <si>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</si>
  <si>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</si>
  <si>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</si>
  <si>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</si>
  <si>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</si>
  <si>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</si>
  <si>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Lebanon</t>
  </si>
  <si>
    <t>Lesotho</t>
  </si>
  <si>
    <t>Liberia</t>
  </si>
  <si>
    <t>Libya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</si>
  <si>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</si>
  <si>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</si>
  <si>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</si>
  <si>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</si>
  <si>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</si>
  <si>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</si>
  <si>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</si>
  <si>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</si>
  <si>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</si>
  <si>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</si>
  <si>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</si>
  <si>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</si>
  <si>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</si>
  <si>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Middle East, regional</t>
  </si>
  <si>
    <t>Moldova</t>
  </si>
  <si>
    <t>Mongolia</t>
  </si>
  <si>
    <t>Montenegro</t>
  </si>
  <si>
    <t>Montserrat</t>
  </si>
  <si>
    <t>Morocco</t>
  </si>
  <si>
    <t>Mozambique</t>
  </si>
  <si>
    <t>Myanmar</t>
  </si>
  <si>
    <t>N. &amp; C. America, regional</t>
  </si>
  <si>
    <t>Namibia</t>
  </si>
  <si>
    <t>Nauru</t>
  </si>
  <si>
    <t>Nepal</t>
  </si>
  <si>
    <t>Netherlands Antilles</t>
  </si>
  <si>
    <t>New Caledonia</t>
  </si>
  <si>
    <t>Nicaragua</t>
  </si>
  <si>
    <t>Niger</t>
  </si>
  <si>
    <t>Nigeria</t>
  </si>
  <si>
    <t>Niue</t>
  </si>
  <si>
    <t>North of Sahara, regional</t>
  </si>
  <si>
    <t>Northern Mariana Islands</t>
  </si>
  <si>
    <t>Oceania, regional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</si>
  <si>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</si>
  <si>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</si>
  <si>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</si>
  <si>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</si>
  <si>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</si>
  <si>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</si>
  <si>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</si>
  <si>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</si>
  <si>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Qatar</t>
  </si>
  <si>
    <t>Rwanda</t>
  </si>
  <si>
    <t>Samoa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</si>
  <si>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</si>
  <si>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</si>
  <si>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</si>
  <si>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</si>
  <si>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</si>
  <si>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</si>
  <si>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</si>
  <si>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</si>
  <si>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Sint Maarten (Dutch part)</t>
  </si>
  <si>
    <t>Socialist Federative Republic of Yugoslavia</t>
  </si>
  <si>
    <t>Solomon Islands</t>
  </si>
  <si>
    <t>Somalia</t>
  </si>
  <si>
    <t>South &amp; C.Asia, regional</t>
  </si>
  <si>
    <t>South Africa</t>
  </si>
  <si>
    <t>South America, regional</t>
  </si>
  <si>
    <t>South Asia, regional</t>
  </si>
  <si>
    <t>South Sudan</t>
  </si>
  <si>
    <t>South of Sahara, regional</t>
  </si>
  <si>
    <t>Sri Lanka</t>
  </si>
  <si>
    <t>St. Helena</t>
  </si>
  <si>
    <t>St. Kitts and Nevis</t>
  </si>
  <si>
    <t>St. Lucia</t>
  </si>
  <si>
    <t>St. Vincent and the Grenadines</t>
  </si>
  <si>
    <t>Sudan</t>
  </si>
  <si>
    <t>Suriname</t>
  </si>
  <si>
    <t>Swaziland</t>
  </si>
  <si>
    <t>Syrian Arab Republic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</si>
  <si>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</si>
  <si>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</si>
  <si>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</si>
  <si>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</si>
  <si>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</si>
  <si>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</si>
  <si>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</si>
  <si>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</si>
  <si>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</si>
  <si>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</si>
  <si>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</si>
  <si>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</si>
  <si>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</si>
  <si>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</si>
  <si>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</si>
  <si>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</si>
  <si>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</si>
  <si>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</si>
  <si>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</si>
  <si>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Venezuela, RB</t>
  </si>
  <si>
    <t>Vietnam</t>
  </si>
  <si>
    <t>Virgin Islands (UK)</t>
  </si>
  <si>
    <t>Wallis &amp; Futuna</t>
  </si>
  <si>
    <t>West Bank and Gaza</t>
  </si>
  <si>
    <t>West Indies, regional</t>
  </si>
  <si>
    <t>Western Sahara</t>
  </si>
  <si>
    <t>Yemen, Rep.</t>
  </si>
  <si>
    <t>Zambia</t>
  </si>
  <si>
    <t>Zimbabwe</t>
  </si>
  <si>
    <t>Financial Flows per capita in real USD (Constant Sample)</t>
  </si>
  <si>
    <t>epol_official</t>
  </si>
  <si>
    <t>compn_official_sum</t>
  </si>
  <si>
    <t>compr_official_sum</t>
  </si>
  <si>
    <t>compn_private_sum</t>
  </si>
  <si>
    <t>compr_private_sum</t>
  </si>
  <si>
    <t>compn_remittances_sum</t>
  </si>
  <si>
    <t>compr_remittances_sum</t>
  </si>
  <si>
    <t>compn_official_mean</t>
  </si>
  <si>
    <t>compr_official_mean</t>
  </si>
  <si>
    <t>compn_private_mean</t>
  </si>
  <si>
    <t>compr_private_mean</t>
  </si>
  <si>
    <t>compn_remittances_mean</t>
  </si>
  <si>
    <t>compr_remittances_mean</t>
  </si>
  <si>
    <t>overallshare_official</t>
  </si>
  <si>
    <t>overallshare_private</t>
  </si>
  <si>
    <t>overallshare_remittances</t>
  </si>
  <si>
    <t>Pd growth</t>
  </si>
  <si>
    <t>TOTAL</t>
  </si>
  <si>
    <t>Total, trillions current USD</t>
  </si>
  <si>
    <t>Share of Total, %</t>
  </si>
  <si>
    <t>All Developing (n=78)</t>
  </si>
  <si>
    <t>TotDevReal</t>
  </si>
  <si>
    <t>All Developing (ln nominal)</t>
  </si>
  <si>
    <t>real_remittances</t>
  </si>
  <si>
    <t>real_private</t>
  </si>
  <si>
    <t>Availability Sample</t>
  </si>
  <si>
    <t>All Developing Real per capita</t>
  </si>
  <si>
    <t>All Developing Real Per Capita (ln)</t>
  </si>
  <si>
    <t>Change (in ln) relative to 1995</t>
  </si>
  <si>
    <t>realpc_official</t>
  </si>
  <si>
    <t>realpc_remittances</t>
  </si>
  <si>
    <t>realpc_private</t>
  </si>
  <si>
    <t>All Developing Real</t>
  </si>
  <si>
    <t>All Developing (ln)</t>
  </si>
  <si>
    <t>real_official</t>
  </si>
  <si>
    <t>All Developing Nominal</t>
  </si>
  <si>
    <t>∆</t>
  </si>
  <si>
    <t>Financial Flows, Change Relative to 1995</t>
  </si>
  <si>
    <t>Constant Sample</t>
  </si>
  <si>
    <t>real_oda</t>
  </si>
  <si>
    <t>real_oof</t>
  </si>
  <si>
    <t>population</t>
  </si>
  <si>
    <t>Other Developing (n=60)</t>
  </si>
  <si>
    <t>trv_tot_resource_rev</t>
  </si>
  <si>
    <t>trv_tot_nresource_rev_inc_sc</t>
  </si>
  <si>
    <t>trv_social_contrib</t>
  </si>
  <si>
    <t>trv_grants</t>
  </si>
  <si>
    <t>Resource Revenue</t>
  </si>
  <si>
    <t>Non Resource Revenue</t>
  </si>
  <si>
    <t>Grants</t>
  </si>
  <si>
    <t>Social Contributions</t>
  </si>
  <si>
    <t>Resource Dependent</t>
  </si>
  <si>
    <t>tot_flows</t>
  </si>
  <si>
    <t>Sources: International Center for Tax and Development (ICTD)</t>
  </si>
  <si>
    <t>epol_trv_tot_resource_rev</t>
  </si>
  <si>
    <t>epol_trv_tot_nresource_rev</t>
  </si>
  <si>
    <t>epol_trv_social_contrib</t>
  </si>
  <si>
    <t>ConstResDep</t>
  </si>
  <si>
    <t>ConstNonResDep</t>
  </si>
  <si>
    <t>epol_trv_grants</t>
  </si>
  <si>
    <t>Resource Revenues in billions of current USD (Constant Sample)</t>
  </si>
  <si>
    <t>Resource Dependent (n=6)</t>
  </si>
  <si>
    <t>Non Resource Dependent (n=6)</t>
  </si>
  <si>
    <t>resdep</t>
  </si>
  <si>
    <t>No</t>
  </si>
  <si>
    <t>avg_epol_trv_tot_resource_rev</t>
  </si>
  <si>
    <t>avg_epol_trv_tot_nresource_rev</t>
  </si>
  <si>
    <t>avg_epol_trv_social_contrib</t>
  </si>
  <si>
    <t>avg_epol_trv_grants</t>
  </si>
  <si>
    <t>Non Resource Dependent</t>
  </si>
  <si>
    <t>Financial Flows, Culumative Growth Rates Relative to 1995</t>
  </si>
  <si>
    <t>Culumative Change relative to 1995</t>
  </si>
  <si>
    <t>ConstavgLDCs</t>
  </si>
  <si>
    <t>ConstavgOther</t>
  </si>
  <si>
    <t>TotConstavg</t>
  </si>
  <si>
    <t>Financial Flows, Country Averages in billions of current USD (Constant Sample)</t>
  </si>
  <si>
    <t>avg_epol_official</t>
  </si>
  <si>
    <t>avg_epol_private</t>
  </si>
  <si>
    <t>avg_epol_remittances</t>
  </si>
  <si>
    <t>Net Official Flows</t>
  </si>
  <si>
    <t>Sources: International Center for Tax and Development (ICTD); Official and Private Flows (OECD); Remittances (The World Bank)</t>
  </si>
  <si>
    <t>epol_private_gr</t>
  </si>
  <si>
    <t>epol_remittances_gr</t>
  </si>
  <si>
    <t>epol_official_gr</t>
  </si>
  <si>
    <t>Other</t>
  </si>
  <si>
    <t>Tax Rev</t>
  </si>
  <si>
    <t>Tax Revenue (Central Government)</t>
  </si>
  <si>
    <t>Sources: Tax revenues (WDI); Other = Official and Private Flows (OECD), Remittances (WDI)</t>
  </si>
  <si>
    <t>ConstAvgResDep2</t>
  </si>
  <si>
    <t>Country average between 2006-2010</t>
  </si>
  <si>
    <t>sh_gr_totflow</t>
  </si>
  <si>
    <t>sh_gr_official</t>
  </si>
  <si>
    <t>sh_gr_private</t>
  </si>
  <si>
    <t>sh_gr_remittances</t>
  </si>
  <si>
    <t>agsh_gr_totflow</t>
  </si>
  <si>
    <t>agsh_gr_official</t>
  </si>
  <si>
    <t>agsh_gr_private</t>
  </si>
  <si>
    <t>agsh_gr_remittances</t>
  </si>
  <si>
    <t>Constant &amp; Availability Samples</t>
  </si>
  <si>
    <t>Sources: Official and Private Flows (OECD); Remittances and US CPI (The World Bank)</t>
  </si>
  <si>
    <t>Financial Flows Across Income Levels</t>
  </si>
  <si>
    <t>total</t>
  </si>
  <si>
    <t>official share</t>
  </si>
  <si>
    <t>remittances share</t>
  </si>
  <si>
    <t>private share</t>
  </si>
  <si>
    <t>Total current billions USD</t>
  </si>
  <si>
    <t>Share of Total, % (unweighted)</t>
  </si>
  <si>
    <t>Share of Total, % unweighted</t>
  </si>
  <si>
    <t>Financial Flows, share of total flows</t>
  </si>
  <si>
    <t>sh_official</t>
  </si>
  <si>
    <t>sh_private</t>
  </si>
  <si>
    <t>sh_remittances</t>
  </si>
  <si>
    <t>Total</t>
  </si>
  <si>
    <t>Share of Total Average Revenues and Financial Flows (%) (Constant Sample)</t>
  </si>
  <si>
    <t>SHARES</t>
  </si>
  <si>
    <t>Share of Total Average Revenues and Financial Flows (%, unweighted) (Constant Sample)</t>
  </si>
  <si>
    <t>epol_other</t>
  </si>
  <si>
    <t>sh_tax_taxrev</t>
  </si>
  <si>
    <t>sh_tax_other</t>
  </si>
  <si>
    <t>Constant Share</t>
  </si>
  <si>
    <t>Availability Share</t>
  </si>
  <si>
    <t>Resource Dep</t>
  </si>
  <si>
    <t>Non Res Dep</t>
  </si>
  <si>
    <t>Sources: Tax revenues (WDI); Other = Official and Private Flows (OECD), Remittances (WDI); Total Natural Resource Share of GDP (WDI)</t>
  </si>
  <si>
    <t>Resource dependent country defined as &gt;20% share of GDP in a given year</t>
  </si>
  <si>
    <t>ConstavgNonResDep</t>
  </si>
  <si>
    <t>ConstacgResDep</t>
  </si>
  <si>
    <t>LDCs (n=18)</t>
  </si>
  <si>
    <t>nresdep</t>
  </si>
  <si>
    <t>r_trv_tot_resource_rev</t>
  </si>
  <si>
    <t>r_trv_tot_nresource_rev</t>
  </si>
  <si>
    <t>r_epol_official</t>
  </si>
  <si>
    <t>r_epol_private</t>
  </si>
  <si>
    <t>r_epol_remittances</t>
  </si>
  <si>
    <t>sh_r_trv_tot_resource_rev</t>
  </si>
  <si>
    <t>sh_r_trv_tot_nresource_rev</t>
  </si>
  <si>
    <t>sh_r_epol_official</t>
  </si>
  <si>
    <t>sh_r_epol_remittances</t>
  </si>
  <si>
    <t>sh_r_epol_private</t>
  </si>
  <si>
    <t>Average Revenues and Financial Flows in billions of constant USD (Constant Sample)</t>
  </si>
  <si>
    <t>Note:  Constant sample comprises of 9 resource dependent countries and 15 non resource dependent countries</t>
  </si>
  <si>
    <t>Note: Sample of 78 countries constant across all 12 years; interpolated where data was missing</t>
  </si>
  <si>
    <t xml:space="preserve">Sources: Tax revenues (WDI); Other = Official and Private Flows (OECD), Remittances (WDI); </t>
  </si>
  <si>
    <t>ldc</t>
  </si>
  <si>
    <t>ConstLAvgLDCs</t>
  </si>
  <si>
    <t>Weighted Avg</t>
  </si>
  <si>
    <t>Unweighted Avg</t>
  </si>
  <si>
    <t>Share of Total Average Financial Flows (%) (Constant Sample)</t>
  </si>
  <si>
    <t>Note: Country average between 2008-2012</t>
  </si>
  <si>
    <t>All Developing (n=15)</t>
  </si>
  <si>
    <t>Resource Dependent (n=1)</t>
  </si>
  <si>
    <t>Non Resource Dependent (n=14)</t>
  </si>
  <si>
    <t xml:space="preserve">Note: Sample of 78 countries from constant sample used; interpolated where data was missing </t>
  </si>
  <si>
    <t>ysh_official</t>
  </si>
  <si>
    <t>ysh_private</t>
  </si>
  <si>
    <t>ysh_remittances</t>
  </si>
  <si>
    <t>ysh_tax_taxrev</t>
  </si>
  <si>
    <t>ysh_tax_other</t>
  </si>
  <si>
    <t>gdp</t>
  </si>
  <si>
    <t>Share of GDP %</t>
  </si>
  <si>
    <t>Share of GDP % (unweighted)</t>
  </si>
  <si>
    <t>Constant Sample (n=78)</t>
  </si>
  <si>
    <t>epol_taxr</t>
  </si>
  <si>
    <t>All Developing (n=50)</t>
  </si>
  <si>
    <t>LDCs (n=11)</t>
  </si>
  <si>
    <t>Other Developing (n=39)</t>
  </si>
  <si>
    <t>Note: Sample of 50 countries from constant sample used; interpolated where data was missing</t>
  </si>
  <si>
    <t>epol_official_t</t>
  </si>
  <si>
    <t>epol_private_t</t>
  </si>
  <si>
    <t>epol_remittances_t</t>
  </si>
  <si>
    <t>Non Resource Dependent (n=41)</t>
  </si>
  <si>
    <t>Resource Dependent (n=9)</t>
  </si>
  <si>
    <t>Share of GDP</t>
  </si>
  <si>
    <t>Share of Total</t>
  </si>
  <si>
    <t>Tax Revenue (General Government)</t>
  </si>
  <si>
    <t>Share of GDP, %</t>
  </si>
  <si>
    <t>Resource dependent country defined as country average  natural resource rents between 2008-12 &gt;15% share of GDP (WDI)</t>
  </si>
  <si>
    <t>IMF Fiscal Affairs Department's Revenue Database (IMF); Total Natural Resource Rents Share of GDP (WDI)</t>
  </si>
  <si>
    <t>totflow</t>
  </si>
  <si>
    <t>sh_epol_official</t>
  </si>
  <si>
    <t>sh_epol_remittances</t>
  </si>
  <si>
    <t>sh_epol_private</t>
  </si>
  <si>
    <t>LDC</t>
  </si>
  <si>
    <t>Non 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</si>
</sst>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 applyAlignment="1">
      <alignment horizontal="center" vertical="center"/>
    </xf>
    <xf numFmtId="9" fontId="0" fillId="0" borderId="0" xfId="15" applyFont="1"/>
    <xf numFmtId="0" fontId="5" fillId="2" borderId="1" xfId="0" applyFont="1" applyFill="1" applyBorder="1" applyAlignment="1">
      <alignment horizontal="center" vertical="center" textRotation="90" wrapText="1"/>
    </xf>
    <xf numFmtId="0" fontId="0" fillId="0" borderId="0" xfId="0" applyFill="1"/>
    <xf numFmtId="0" fontId="5" fillId="0" borderId="1" xfId="0" applyFont="1" applyFill="1" applyBorder="1" applyAlignment="1">
      <alignment horizontal="center" vertical="center" textRotation="90" wrapText="1"/>
    </xf>
    <xf numFmtId="0" fontId="6" fillId="0" borderId="0" xfId="0" applyFont="1" applyFill="1" applyAlignment="1"/>
    <xf numFmtId="0" fontId="5" fillId="0" borderId="0" xfId="0" applyFont="1" applyFill="1" applyBorder="1" applyAlignment="1">
      <alignment horizontal="center" vertical="center" textRotation="90" wrapText="1"/>
    </xf>
    <xf numFmtId="0" fontId="7" fillId="0" borderId="0" xfId="0" applyFont="1" applyFill="1"/>
    <xf numFmtId="0" fontId="0" fillId="0" borderId="0" xfId="0" quotePrefix="1"/>
    <xf numFmtId="164" fontId="0" fillId="0" borderId="0" xfId="0" applyNumberFormat="1"/>
    <xf numFmtId="3" fontId="0" fillId="0" borderId="0" xfId="0" applyNumberFormat="1"/>
    <xf numFmtId="0" fontId="8" fillId="0" borderId="0" xfId="0" applyFont="1" applyAlignment="1">
      <alignment horizontal="left"/>
    </xf>
    <xf numFmtId="0" fontId="0" fillId="0" borderId="0" xfId="0" applyAlignment="1">
      <alignment horizontal="left" indent="2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 indent="2"/>
    </xf>
    <xf numFmtId="0" fontId="0" fillId="0" borderId="2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 applyFill="1"/>
    <xf numFmtId="9" fontId="0" fillId="0" borderId="0" xfId="15" applyFont="1" applyFill="1"/>
    <xf numFmtId="0" fontId="3" fillId="0" borderId="0" xfId="0" applyFont="1" applyFill="1" applyAlignment="1">
      <alignment horizontal="center"/>
    </xf>
    <xf numFmtId="0" fontId="0" fillId="0" borderId="6" xfId="0" applyBorder="1"/>
    <xf numFmtId="0" fontId="0" fillId="0" borderId="0" xfId="0" applyBorder="1"/>
    <xf numFmtId="164" fontId="0" fillId="0" borderId="6" xfId="0" applyNumberFormat="1" applyBorder="1"/>
    <xf numFmtId="164" fontId="0" fillId="0" borderId="0" xfId="0" applyNumberFormat="1" applyBorder="1"/>
    <xf numFmtId="0" fontId="7" fillId="0" borderId="0" xfId="0" applyFont="1" applyFill="1" applyAlignment="1">
      <alignment horizontal="left" indent="3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0" fontId="9" fillId="0" borderId="0" xfId="0" applyFont="1"/>
    <xf numFmtId="0" fontId="3" fillId="0" borderId="0" xfId="0" applyFont="1" applyBorder="1" applyAlignment="1">
      <alignment horizontal="center" vertical="center"/>
    </xf>
    <xf numFmtId="0" fontId="0" fillId="0" borderId="0" xfId="0" applyFill="1" applyBorder="1"/>
    <xf numFmtId="0" fontId="7" fillId="0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 textRotation="90" wrapText="1"/>
    </xf>
    <xf numFmtId="0" fontId="5" fillId="0" borderId="1" xfId="0" applyFont="1" applyFill="1" applyBorder="1" applyAlignment="1">
      <alignment horizontal="center" vertical="center" textRotation="90" wrapText="1"/>
    </xf>
    <xf numFmtId="0" fontId="3" fillId="3" borderId="0" xfId="0" applyFont="1" applyFill="1" applyAlignment="1">
      <alignment horizontal="center"/>
    </xf>
    <xf numFmtId="4" fontId="0" fillId="0" borderId="0" xfId="0" applyNumberFormat="1"/>
    <xf numFmtId="0" fontId="3" fillId="3" borderId="0" xfId="0" applyFont="1" applyFill="1" applyAlignment="1">
      <alignment horizontal="center"/>
    </xf>
    <xf numFmtId="164" fontId="0" fillId="0" borderId="0" xfId="0" applyNumberFormat="1" applyFill="1" applyBorder="1"/>
    <xf numFmtId="0" fontId="10" fillId="0" borderId="0" xfId="0" applyFont="1"/>
    <xf numFmtId="0" fontId="11" fillId="0" borderId="0" xfId="0" applyFont="1" applyFill="1" applyAlignment="1"/>
    <xf numFmtId="0" fontId="8" fillId="0" borderId="0" xfId="0" applyFont="1" applyAlignment="1">
      <alignment horizontal="center" vertical="center"/>
    </xf>
    <xf numFmtId="0" fontId="10" fillId="0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 textRotation="90" wrapText="1"/>
    </xf>
    <xf numFmtId="0" fontId="5" fillId="0" borderId="1" xfId="0" applyFont="1" applyFill="1" applyBorder="1" applyAlignment="1">
      <alignment horizontal="center" vertical="center" textRotation="90" wrapText="1"/>
    </xf>
    <xf numFmtId="0" fontId="6" fillId="2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 textRotation="90" wrapText="1"/>
    </xf>
    <xf numFmtId="0" fontId="5" fillId="0" borderId="1" xfId="0" applyFont="1" applyFill="1" applyBorder="1" applyAlignment="1">
      <alignment horizontal="center" vertical="center" textRotation="90" wrapText="1"/>
    </xf>
    <xf numFmtId="0" fontId="3" fillId="3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 textRotation="90" wrapText="1"/>
    </xf>
    <xf numFmtId="0" fontId="5" fillId="0" borderId="1" xfId="0" applyFont="1" applyFill="1" applyBorder="1" applyAlignment="1">
      <alignment horizontal="center" vertical="center" textRotation="90" wrapText="1"/>
    </xf>
    <xf numFmtId="0" fontId="3" fillId="3" borderId="0" xfId="0" applyFont="1" applyFill="1" applyAlignment="1">
      <alignment horizontal="center"/>
    </xf>
    <xf numFmtId="0" fontId="7" fillId="0" borderId="0" xfId="0" applyFont="1" applyFill="1" applyAlignment="1">
      <alignment horizontal="left" indent="1"/>
    </xf>
    <xf numFmtId="0" fontId="3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 textRotation="90" wrapText="1"/>
    </xf>
    <xf numFmtId="0" fontId="5" fillId="0" borderId="1" xfId="0" applyFont="1" applyFill="1" applyBorder="1" applyAlignment="1">
      <alignment horizontal="center" vertical="center" textRotation="90" wrapText="1"/>
    </xf>
    <xf numFmtId="0" fontId="12" fillId="0" borderId="0" xfId="0" applyFont="1"/>
    <xf numFmtId="0" fontId="13" fillId="0" borderId="0" xfId="0" applyFont="1" applyFill="1" applyAlignment="1">
      <alignment horizontal="center"/>
    </xf>
    <xf numFmtId="164" fontId="12" fillId="0" borderId="0" xfId="0" applyNumberFormat="1" applyFont="1"/>
    <xf numFmtId="3" fontId="12" fillId="0" borderId="0" xfId="0" applyNumberFormat="1" applyFont="1"/>
    <xf numFmtId="0" fontId="3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1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Const'!$B$36</c:f>
              <c:strCache>
                <c:ptCount val="1"/>
                <c:pt idx="0">
                  <c:v>realpc_official_sum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 PC,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Const'!$B$37:$B$49</c:f>
              <c:numCache>
                <c:formatCode>#,##0</c:formatCode>
                <c:ptCount val="13"/>
                <c:pt idx="0">
                  <c:v>8.4330177307128906</c:v>
                </c:pt>
                <c:pt idx="1">
                  <c:v>9.7250814437866211</c:v>
                </c:pt>
                <c:pt idx="2">
                  <c:v>7.4795966148376465</c:v>
                </c:pt>
                <c:pt idx="3">
                  <c:v>4.8611998558044434</c:v>
                </c:pt>
                <c:pt idx="4">
                  <c:v>5.9529824256896973</c:v>
                </c:pt>
                <c:pt idx="5">
                  <c:v>9.6516046524047852</c:v>
                </c:pt>
                <c:pt idx="6">
                  <c:v>8.9607992172241211</c:v>
                </c:pt>
                <c:pt idx="7">
                  <c:v>11.701181411743164</c:v>
                </c:pt>
                <c:pt idx="8">
                  <c:v>13.182957649230957</c:v>
                </c:pt>
                <c:pt idx="9">
                  <c:v>17.447038650512695</c:v>
                </c:pt>
                <c:pt idx="10">
                  <c:v>17.873811721801758</c:v>
                </c:pt>
                <c:pt idx="11">
                  <c:v>14.241286277770996</c:v>
                </c:pt>
                <c:pt idx="12">
                  <c:v>14.106053352355957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03840"/>
        <c:axId val="91205632"/>
      </c:lineChart>
      <c:catAx>
        <c:axId val="9120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563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91205632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38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1b (old)'!$B$46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'Figure 1b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 (old)'!$L$47:$L$64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-0.13733872766397726</c:v>
                </c:pt>
                <c:pt idx="2">
                  <c:v>-5.3874999776502376E-2</c:v>
                </c:pt>
                <c:pt idx="3">
                  <c:v>0.12551093642402314</c:v>
                </c:pt>
                <c:pt idx="4">
                  <c:v>0.1586293249569771</c:v>
                </c:pt>
                <c:pt idx="5">
                  <c:v>-0.25319469864978156</c:v>
                </c:pt>
                <c:pt idx="6">
                  <c:v>-0.15451402216430912</c:v>
                </c:pt>
                <c:pt idx="7">
                  <c:v>-0.1128889619441831</c:v>
                </c:pt>
                <c:pt idx="8">
                  <c:v>-6.0897912893720214E-2</c:v>
                </c:pt>
                <c:pt idx="9">
                  <c:v>6.2524996940906352E-2</c:v>
                </c:pt>
                <c:pt idx="10">
                  <c:v>0.47536846069129307</c:v>
                </c:pt>
                <c:pt idx="11">
                  <c:v>0.34448333262823572</c:v>
                </c:pt>
                <c:pt idx="12">
                  <c:v>0.55931083434532403</c:v>
                </c:pt>
                <c:pt idx="13">
                  <c:v>0.82671866685782713</c:v>
                </c:pt>
                <c:pt idx="14">
                  <c:v>0.99819343979666164</c:v>
                </c:pt>
                <c:pt idx="15">
                  <c:v>1.0132586353935742</c:v>
                </c:pt>
                <c:pt idx="16">
                  <c:v>0.95188055063226251</c:v>
                </c:pt>
                <c:pt idx="17">
                  <c:v>0.94688006359366572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16"/>
            <c:bubble3D val="0"/>
          </c:dPt>
          <c:dPt>
            <c:idx val="17"/>
            <c:marker>
              <c:symbol val="squar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1b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 (old)'!$L$25:$L$42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-0.16542705789135412</c:v>
                </c:pt>
                <c:pt idx="2">
                  <c:v>-0.10498445789110181</c:v>
                </c:pt>
                <c:pt idx="3">
                  <c:v>5.6663492469279028E-2</c:v>
                </c:pt>
                <c:pt idx="4">
                  <c:v>6.7235138993479562E-2</c:v>
                </c:pt>
                <c:pt idx="5">
                  <c:v>-0.36720386489210494</c:v>
                </c:pt>
                <c:pt idx="6">
                  <c:v>-0.29707023160260809</c:v>
                </c:pt>
                <c:pt idx="7">
                  <c:v>-0.27158184644423955</c:v>
                </c:pt>
                <c:pt idx="8">
                  <c:v>-0.24274531967989291</c:v>
                </c:pt>
                <c:pt idx="9">
                  <c:v>-0.15009308700952145</c:v>
                </c:pt>
                <c:pt idx="10">
                  <c:v>0.20843023118820297</c:v>
                </c:pt>
                <c:pt idx="11">
                  <c:v>5.2262932581240845E-2</c:v>
                </c:pt>
                <c:pt idx="12">
                  <c:v>0.22492773824334675</c:v>
                </c:pt>
                <c:pt idx="13">
                  <c:v>0.43463913921935732</c:v>
                </c:pt>
                <c:pt idx="14">
                  <c:v>0.59864937110332872</c:v>
                </c:pt>
                <c:pt idx="15">
                  <c:v>0.59456195538165812</c:v>
                </c:pt>
                <c:pt idx="16">
                  <c:v>0.50310956107073646</c:v>
                </c:pt>
                <c:pt idx="17">
                  <c:v>0.47602225577567409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1b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 (old)'!$L$3:$L$20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-0.17945040576355595</c:v>
                </c:pt>
                <c:pt idx="2">
                  <c:v>-0.13596816839303494</c:v>
                </c:pt>
                <c:pt idx="3">
                  <c:v>7.4504342626204555E-3</c:v>
                </c:pt>
                <c:pt idx="4">
                  <c:v>2.3723812989386319E-3</c:v>
                </c:pt>
                <c:pt idx="5">
                  <c:v>-0.42634132042965062</c:v>
                </c:pt>
                <c:pt idx="6">
                  <c:v>-0.37424998512352659</c:v>
                </c:pt>
                <c:pt idx="7">
                  <c:v>-0.36309837766316622</c:v>
                </c:pt>
                <c:pt idx="8">
                  <c:v>-0.34871900817996343</c:v>
                </c:pt>
                <c:pt idx="9">
                  <c:v>-0.27510707857345645</c:v>
                </c:pt>
                <c:pt idx="10">
                  <c:v>5.4176924037083615E-2</c:v>
                </c:pt>
                <c:pt idx="11">
                  <c:v>-0.1097945434433021</c:v>
                </c:pt>
                <c:pt idx="12">
                  <c:v>4.2866764644403525E-2</c:v>
                </c:pt>
                <c:pt idx="13">
                  <c:v>0.23395167872556602</c:v>
                </c:pt>
                <c:pt idx="14">
                  <c:v>0.38199807131847219</c:v>
                </c:pt>
                <c:pt idx="15">
                  <c:v>0.36331924568799284</c:v>
                </c:pt>
                <c:pt idx="16">
                  <c:v>0.2587272798636896</c:v>
                </c:pt>
                <c:pt idx="17">
                  <c:v>0.21830327183974516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86784"/>
        <c:axId val="90084096"/>
      </c:lineChart>
      <c:catAx>
        <c:axId val="9008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4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008409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6784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29175028164365"/>
          <c:y val="5.4828671195559391E-2"/>
          <c:w val="0.59990516318285991"/>
          <c:h val="0.82954131126476049"/>
        </c:manualLayout>
      </c:layout>
      <c:lineChart>
        <c:grouping val="standard"/>
        <c:varyColors val="0"/>
        <c:ser>
          <c:idx val="0"/>
          <c:order val="0"/>
          <c:tx>
            <c:strRef>
              <c:f>'Figure 3b'!$I$2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3b'!$A$3:$A$20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3b'!$K$47:$K$64</c:f>
              <c:numCache>
                <c:formatCode>#,##0.0</c:formatCode>
                <c:ptCount val="18"/>
                <c:pt idx="0">
                  <c:v>2.9716355140771875</c:v>
                </c:pt>
                <c:pt idx="1">
                  <c:v>3.0150029506758909</c:v>
                </c:pt>
                <c:pt idx="2">
                  <c:v>3.3791613375049669</c:v>
                </c:pt>
                <c:pt idx="3">
                  <c:v>3.1205767124475798</c:v>
                </c:pt>
                <c:pt idx="4">
                  <c:v>3.7601528350233422</c:v>
                </c:pt>
                <c:pt idx="5">
                  <c:v>2.4128711422671376</c:v>
                </c:pt>
                <c:pt idx="6">
                  <c:v>2.2052467279650916</c:v>
                </c:pt>
                <c:pt idx="7">
                  <c:v>1.9152028960897849</c:v>
                </c:pt>
                <c:pt idx="8">
                  <c:v>2.1689280900529231</c:v>
                </c:pt>
                <c:pt idx="9">
                  <c:v>2.5317075369161732</c:v>
                </c:pt>
                <c:pt idx="10">
                  <c:v>3.1679071982207265</c:v>
                </c:pt>
                <c:pt idx="11">
                  <c:v>2.9296540049397417</c:v>
                </c:pt>
                <c:pt idx="12">
                  <c:v>3.3435970991601227</c:v>
                </c:pt>
                <c:pt idx="13">
                  <c:v>2.4895914353584745</c:v>
                </c:pt>
                <c:pt idx="14">
                  <c:v>2.4467415717089351</c:v>
                </c:pt>
                <c:pt idx="15">
                  <c:v>2.5531348649352843</c:v>
                </c:pt>
                <c:pt idx="16">
                  <c:v>2.3450612823226145</c:v>
                </c:pt>
                <c:pt idx="17">
                  <c:v>2.0642788122884612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3b'!$J$2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7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'Figure 3b'!$L$47:$L$64</c:f>
              <c:numCache>
                <c:formatCode>#,##0.0</c:formatCode>
                <c:ptCount val="18"/>
                <c:pt idx="0">
                  <c:v>12.463372949402206</c:v>
                </c:pt>
                <c:pt idx="1">
                  <c:v>12.380405882206851</c:v>
                </c:pt>
                <c:pt idx="2">
                  <c:v>12.58787674844865</c:v>
                </c:pt>
                <c:pt idx="3">
                  <c:v>12.901666256216737</c:v>
                </c:pt>
                <c:pt idx="4">
                  <c:v>12.789855493673558</c:v>
                </c:pt>
                <c:pt idx="5">
                  <c:v>13.222666568940467</c:v>
                </c:pt>
                <c:pt idx="6">
                  <c:v>13.61672274204102</c:v>
                </c:pt>
                <c:pt idx="7">
                  <c:v>13.758923063152928</c:v>
                </c:pt>
                <c:pt idx="8">
                  <c:v>13.885020974627743</c:v>
                </c:pt>
                <c:pt idx="9">
                  <c:v>14.26876228382937</c:v>
                </c:pt>
                <c:pt idx="10">
                  <c:v>14.731167661961898</c:v>
                </c:pt>
                <c:pt idx="11">
                  <c:v>15.119210272741523</c:v>
                </c:pt>
                <c:pt idx="12">
                  <c:v>15.921914446595977</c:v>
                </c:pt>
                <c:pt idx="13">
                  <c:v>15.865252986119454</c:v>
                </c:pt>
                <c:pt idx="14">
                  <c:v>15.563113905421243</c:v>
                </c:pt>
                <c:pt idx="15">
                  <c:v>15.927112623430975</c:v>
                </c:pt>
                <c:pt idx="16">
                  <c:v>16.795961232580968</c:v>
                </c:pt>
                <c:pt idx="17">
                  <c:v>16.940376303474586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61344"/>
        <c:axId val="118762880"/>
      </c:lineChart>
      <c:catAx>
        <c:axId val="1187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288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876288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876134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 (old)'!$B$4</c:f>
              <c:strCache>
                <c:ptCount val="1"/>
                <c:pt idx="0">
                  <c:v>Resource Dependent</c:v>
                </c:pt>
              </c:strCache>
            </c:strRef>
          </c:tx>
          <c:spPr>
            <a:solidFill>
              <a:schemeClr val="accent2"/>
            </a:solidFill>
            <a:ln w="28575" cap="rnd">
              <a:noFill/>
              <a:round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7"/>
            <c:invertIfNegative val="0"/>
            <c:bubble3D val="0"/>
          </c:dPt>
          <c:dLbls>
            <c:dLbl>
              <c:idx val="0"/>
              <c:layout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'Figure 4 (old)'!$C$3:$G$3</c:f>
              <c:strCache>
                <c:ptCount val="5"/>
                <c:pt idx="0">
                  <c:v>Resource Revenue</c:v>
                </c:pt>
                <c:pt idx="1">
                  <c:v>Non Resource Revenue</c:v>
                </c:pt>
                <c:pt idx="2">
                  <c:v>Net Official Flows</c:v>
                </c:pt>
                <c:pt idx="3">
                  <c:v>Net Private</c:v>
                </c:pt>
                <c:pt idx="4">
                  <c:v>Remittances</c:v>
                </c:pt>
              </c:strCache>
            </c:strRef>
          </c:cat>
          <c:val>
            <c:numRef>
              <c:f>'Figure 4 (old)'!$C$4:$G$4</c:f>
              <c:numCache>
                <c:formatCode>#,##0.0</c:formatCode>
                <c:ptCount val="5"/>
                <c:pt idx="0">
                  <c:v>7341.89990234375</c:v>
                </c:pt>
                <c:pt idx="1">
                  <c:v>19736.318359375</c:v>
                </c:pt>
                <c:pt idx="2">
                  <c:v>742.77069091796875</c:v>
                </c:pt>
                <c:pt idx="3">
                  <c:v>1897.17529296875</c:v>
                </c:pt>
                <c:pt idx="4">
                  <c:v>2919.059814453125</c:v>
                </c:pt>
              </c:numCache>
            </c:numRef>
          </c:val>
        </c:ser>
        <c:ser>
          <c:idx val="1"/>
          <c:order val="1"/>
          <c:tx>
            <c:strRef>
              <c:f>'Figure 4 (old)'!$B$5</c:f>
              <c:strCache>
                <c:ptCount val="1"/>
                <c:pt idx="0">
                  <c:v>Non Resource Dependent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/>
              <c:dLblPos val="inEnd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'Figure 4 (old)'!$C$3:$G$3</c:f>
              <c:strCache>
                <c:ptCount val="5"/>
                <c:pt idx="0">
                  <c:v>Resource Revenue</c:v>
                </c:pt>
                <c:pt idx="1">
                  <c:v>Non Resource Revenue</c:v>
                </c:pt>
                <c:pt idx="2">
                  <c:v>Net Official Flows</c:v>
                </c:pt>
                <c:pt idx="3">
                  <c:v>Net Private</c:v>
                </c:pt>
                <c:pt idx="4">
                  <c:v>Remittances</c:v>
                </c:pt>
              </c:strCache>
            </c:strRef>
          </c:cat>
          <c:val>
            <c:numRef>
              <c:f>'Figure 4 (old)'!$C$5:$G$5</c:f>
              <c:numCache>
                <c:formatCode>#,##0.0</c:formatCode>
                <c:ptCount val="5"/>
                <c:pt idx="0">
                  <c:v>11037.29296875</c:v>
                </c:pt>
                <c:pt idx="1">
                  <c:v>7650.2998046875</c:v>
                </c:pt>
                <c:pt idx="2">
                  <c:v>853.5201416015625</c:v>
                </c:pt>
                <c:pt idx="3">
                  <c:v>1069.5286865234375</c:v>
                </c:pt>
                <c:pt idx="4">
                  <c:v>2925.845947265625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118273536"/>
        <c:axId val="118275072"/>
      </c:barChart>
      <c:catAx>
        <c:axId val="1182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072"/>
        <c:crosses val="autoZero"/>
        <c:auto val="1"/>
        <c:lblAlgn val="ctr"/>
        <c:lblOffset val="100"/>
        <c:noMultiLvlLbl val="0"/>
      </c:catAx>
      <c:valAx>
        <c:axId val="118275072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353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 (old)'!$B$8</c:f>
              <c:strCache>
                <c:ptCount val="1"/>
                <c:pt idx="0">
                  <c:v>Resource Dependent</c:v>
                </c:pt>
              </c:strCache>
            </c:strRef>
          </c:tx>
          <c:spPr>
            <a:solidFill>
              <a:schemeClr val="accent2"/>
            </a:solidFill>
            <a:ln w="28575" cap="rnd">
              <a:noFill/>
              <a:round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7"/>
            <c:invertIfNegative val="0"/>
            <c:bubble3D val="0"/>
          </c:dPt>
          <c:cat>
            <c:strRef>
              <c:f>'Figure 4 (old)'!$C$3:$G$3</c:f>
              <c:strCache>
                <c:ptCount val="5"/>
                <c:pt idx="0">
                  <c:v>Resource Revenue</c:v>
                </c:pt>
                <c:pt idx="1">
                  <c:v>Non Resource Revenue</c:v>
                </c:pt>
                <c:pt idx="2">
                  <c:v>Net Official Flows</c:v>
                </c:pt>
                <c:pt idx="3">
                  <c:v>Net Private</c:v>
                </c:pt>
                <c:pt idx="4">
                  <c:v>Remittances</c:v>
                </c:pt>
              </c:strCache>
            </c:strRef>
          </c:cat>
          <c:val>
            <c:numRef>
              <c:f>'Figure 4 (old)'!$C$8:$G$8</c:f>
              <c:numCache>
                <c:formatCode>#,##0.0</c:formatCode>
                <c:ptCount val="5"/>
                <c:pt idx="0">
                  <c:v>22.495479054325461</c:v>
                </c:pt>
                <c:pt idx="1">
                  <c:v>60.471804596666935</c:v>
                </c:pt>
                <c:pt idx="2">
                  <c:v>2.275839052828549</c:v>
                </c:pt>
                <c:pt idx="3">
                  <c:v>5.8129186767771452</c:v>
                </c:pt>
                <c:pt idx="4">
                  <c:v>8.9439586194019114</c:v>
                </c:pt>
              </c:numCache>
            </c:numRef>
          </c:val>
        </c:ser>
        <c:ser>
          <c:idx val="1"/>
          <c:order val="1"/>
          <c:tx>
            <c:strRef>
              <c:f>'Figure 4 (old)'!$B$9</c:f>
              <c:strCache>
                <c:ptCount val="1"/>
                <c:pt idx="0">
                  <c:v>Non Resource Dependent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'Figure 4 (old)'!$C$3:$G$3</c:f>
              <c:strCache>
                <c:ptCount val="5"/>
                <c:pt idx="0">
                  <c:v>Resource Revenue</c:v>
                </c:pt>
                <c:pt idx="1">
                  <c:v>Non Resource Revenue</c:v>
                </c:pt>
                <c:pt idx="2">
                  <c:v>Net Official Flows</c:v>
                </c:pt>
                <c:pt idx="3">
                  <c:v>Net Private</c:v>
                </c:pt>
                <c:pt idx="4">
                  <c:v>Remittances</c:v>
                </c:pt>
              </c:strCache>
            </c:strRef>
          </c:cat>
          <c:val>
            <c:numRef>
              <c:f>'Figure 4 (old)'!$C$9:$G$9</c:f>
              <c:numCache>
                <c:formatCode>#,##0.0</c:formatCode>
                <c:ptCount val="5"/>
                <c:pt idx="0">
                  <c:v>46.894392996628518</c:v>
                </c:pt>
                <c:pt idx="1">
                  <c:v>32.503999540357952</c:v>
                </c:pt>
                <c:pt idx="2">
                  <c:v>3.6263700768046805</c:v>
                </c:pt>
                <c:pt idx="3">
                  <c:v>4.5441304030800005</c:v>
                </c:pt>
                <c:pt idx="4">
                  <c:v>12.431106983128847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118390144"/>
        <c:axId val="118391936"/>
      </c:barChart>
      <c:catAx>
        <c:axId val="1183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1936"/>
        <c:crosses val="autoZero"/>
        <c:auto val="1"/>
        <c:lblAlgn val="ctr"/>
        <c:lblOffset val="100"/>
        <c:noMultiLvlLbl val="0"/>
      </c:catAx>
      <c:valAx>
        <c:axId val="1183919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01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 (old)'!$B$13</c:f>
              <c:strCache>
                <c:ptCount val="1"/>
                <c:pt idx="0">
                  <c:v>Resource Dependent</c:v>
                </c:pt>
              </c:strCache>
            </c:strRef>
          </c:tx>
          <c:spPr>
            <a:solidFill>
              <a:schemeClr val="accent2"/>
            </a:solidFill>
            <a:ln w="28575" cap="rnd">
              <a:noFill/>
              <a:round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7"/>
            <c:invertIfNegative val="0"/>
            <c:bubble3D val="0"/>
          </c:dPt>
          <c:cat>
            <c:strRef>
              <c:f>'Figure 4 (old)'!$C$3:$G$3</c:f>
              <c:strCache>
                <c:ptCount val="5"/>
                <c:pt idx="0">
                  <c:v>Resource Revenue</c:v>
                </c:pt>
                <c:pt idx="1">
                  <c:v>Non Resource Revenue</c:v>
                </c:pt>
                <c:pt idx="2">
                  <c:v>Net Official Flows</c:v>
                </c:pt>
                <c:pt idx="3">
                  <c:v>Net Private</c:v>
                </c:pt>
                <c:pt idx="4">
                  <c:v>Remittances</c:v>
                </c:pt>
              </c:strCache>
            </c:strRef>
          </c:cat>
          <c:val>
            <c:numRef>
              <c:f>'Figure 4 (old)'!$C$13:$G$13</c:f>
              <c:numCache>
                <c:formatCode>#,##0.0</c:formatCode>
                <c:ptCount val="5"/>
                <c:pt idx="0">
                  <c:v>15.334334969520569</c:v>
                </c:pt>
                <c:pt idx="1">
                  <c:v>63.366502523422241</c:v>
                </c:pt>
                <c:pt idx="2">
                  <c:v>22.609855234622955</c:v>
                </c:pt>
                <c:pt idx="3">
                  <c:v>-7.9620093107223511</c:v>
                </c:pt>
                <c:pt idx="4">
                  <c:v>6.651315838098526</c:v>
                </c:pt>
              </c:numCache>
            </c:numRef>
          </c:val>
        </c:ser>
        <c:ser>
          <c:idx val="1"/>
          <c:order val="1"/>
          <c:tx>
            <c:strRef>
              <c:f>'Figure 4 (old)'!$B$14</c:f>
              <c:strCache>
                <c:ptCount val="1"/>
                <c:pt idx="0">
                  <c:v>Non Resource Dependent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'Figure 4 (old)'!$C$3:$G$3</c:f>
              <c:strCache>
                <c:ptCount val="5"/>
                <c:pt idx="0">
                  <c:v>Resource Revenue</c:v>
                </c:pt>
                <c:pt idx="1">
                  <c:v>Non Resource Revenue</c:v>
                </c:pt>
                <c:pt idx="2">
                  <c:v>Net Official Flows</c:v>
                </c:pt>
                <c:pt idx="3">
                  <c:v>Net Private</c:v>
                </c:pt>
                <c:pt idx="4">
                  <c:v>Remittances</c:v>
                </c:pt>
              </c:strCache>
            </c:strRef>
          </c:cat>
          <c:val>
            <c:numRef>
              <c:f>'Figure 4 (old)'!$C$14:$G$14</c:f>
              <c:numCache>
                <c:formatCode>#,##0.0</c:formatCode>
                <c:ptCount val="5"/>
                <c:pt idx="0">
                  <c:v>38.387668132781982</c:v>
                </c:pt>
                <c:pt idx="1">
                  <c:v>38.029375672340393</c:v>
                </c:pt>
                <c:pt idx="2">
                  <c:v>8.7657809257507324</c:v>
                </c:pt>
                <c:pt idx="3">
                  <c:v>6.8254567682743073</c:v>
                </c:pt>
                <c:pt idx="4">
                  <c:v>7.9917199909687042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118408320"/>
        <c:axId val="118409856"/>
      </c:barChart>
      <c:catAx>
        <c:axId val="11840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9856"/>
        <c:crosses val="autoZero"/>
        <c:auto val="1"/>
        <c:lblAlgn val="ctr"/>
        <c:lblOffset val="100"/>
        <c:noMultiLvlLbl val="0"/>
      </c:catAx>
      <c:valAx>
        <c:axId val="118409856"/>
        <c:scaling>
          <c:orientation val="minMax"/>
          <c:max val="10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83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22890709455659"/>
          <c:y val="6.7745854879266876E-2"/>
          <c:w val="0.2101671547320545"/>
          <c:h val="8.1385833982155237E-2"/>
        </c:manualLayout>
      </c:layout>
      <c:overlay val="1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</c:spPr>
      <c:txPr>
        <a:bodyPr/>
        <a:lstStyle/>
        <a:p>
          <a:pPr algn="ctr">
            <a:def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4'!$C$7</c:f>
              <c:strCache>
                <c:ptCount val="1"/>
                <c:pt idx="0">
                  <c:v>Resource Revenue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4'!$B$8:$B$9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4'!$C$8:$C$9</c:f>
              <c:numCache>
                <c:formatCode>#,##0</c:formatCode>
                <c:ptCount val="2"/>
                <c:pt idx="0">
                  <c:v>22.495479054325461</c:v>
                </c:pt>
                <c:pt idx="1">
                  <c:v>46.894392996628518</c:v>
                </c:pt>
              </c:numCache>
            </c:numRef>
          </c:val>
        </c:ser>
        <c:ser>
          <c:idx val="1"/>
          <c:order val="1"/>
          <c:tx>
            <c:strRef>
              <c:f>'Figure 4'!$D$7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ysClr val="window" lastClr="FFFFFF"/>
            </a:solidFill>
          </c:spPr>
          <c:invertIfNegative val="0"/>
          <c:cat>
            <c:strRef>
              <c:f>'Figure 4'!$B$8:$B$9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4'!$D$8:$D$9</c:f>
              <c:numCache>
                <c:formatCode>#,##0</c:formatCode>
                <c:ptCount val="2"/>
                <c:pt idx="0">
                  <c:v>27.504520945674539</c:v>
                </c:pt>
                <c:pt idx="1">
                  <c:v>3.1056070033714818</c:v>
                </c:pt>
              </c:numCache>
            </c:numRef>
          </c:val>
        </c:ser>
        <c:ser>
          <c:idx val="2"/>
          <c:order val="2"/>
          <c:tx>
            <c:strRef>
              <c:f>'Figure 4'!$E$7</c:f>
              <c:strCache>
                <c:ptCount val="1"/>
                <c:pt idx="0">
                  <c:v>Non Resource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4'!$B$8:$B$9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4'!$E$8:$E$9</c:f>
              <c:numCache>
                <c:formatCode>#,##0</c:formatCode>
                <c:ptCount val="2"/>
                <c:pt idx="0">
                  <c:v>60.471804596666935</c:v>
                </c:pt>
                <c:pt idx="1">
                  <c:v>32.503999540357952</c:v>
                </c:pt>
              </c:numCache>
            </c:numRef>
          </c:val>
        </c:ser>
        <c:ser>
          <c:idx val="3"/>
          <c:order val="3"/>
          <c:tx>
            <c:strRef>
              <c:f>'Figure 4'!$F$7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ysClr val="window" lastClr="FFFFFF"/>
            </a:solidFill>
          </c:spPr>
          <c:invertIfNegative val="0"/>
          <c:cat>
            <c:strRef>
              <c:f>'Figure 4'!$B$8:$B$9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4'!$F$8:$F$9</c:f>
              <c:numCache>
                <c:formatCode>#,##0</c:formatCode>
                <c:ptCount val="2"/>
                <c:pt idx="0">
                  <c:v>4.5281954033330649</c:v>
                </c:pt>
                <c:pt idx="1">
                  <c:v>32.496000459642048</c:v>
                </c:pt>
              </c:numCache>
            </c:numRef>
          </c:val>
        </c:ser>
        <c:ser>
          <c:idx val="4"/>
          <c:order val="4"/>
          <c:tx>
            <c:strRef>
              <c:f>'Figure 4'!$G$7</c:f>
              <c:strCache>
                <c:ptCount val="1"/>
                <c:pt idx="0">
                  <c:v>Net Official Flows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4'!$B$8:$B$9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4'!$G$8:$G$9</c:f>
              <c:numCache>
                <c:formatCode>#,##0</c:formatCode>
                <c:ptCount val="2"/>
                <c:pt idx="0">
                  <c:v>2.275839052828549</c:v>
                </c:pt>
                <c:pt idx="1">
                  <c:v>3.6263700768046805</c:v>
                </c:pt>
              </c:numCache>
            </c:numRef>
          </c:val>
        </c:ser>
        <c:ser>
          <c:idx val="5"/>
          <c:order val="5"/>
          <c:tx>
            <c:strRef>
              <c:f>'Figure 4'!$H$7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ysClr val="window" lastClr="FFFFFF"/>
            </a:solidFill>
          </c:spPr>
          <c:invertIfNegative val="0"/>
          <c:cat>
            <c:strRef>
              <c:f>'Figure 4'!$B$8:$B$9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4'!$H$8:$H$9</c:f>
              <c:numCache>
                <c:formatCode>#,##0</c:formatCode>
                <c:ptCount val="2"/>
                <c:pt idx="0">
                  <c:v>27.724160947171452</c:v>
                </c:pt>
                <c:pt idx="1">
                  <c:v>26.37362992319532</c:v>
                </c:pt>
              </c:numCache>
            </c:numRef>
          </c:val>
        </c:ser>
        <c:ser>
          <c:idx val="6"/>
          <c:order val="6"/>
          <c:tx>
            <c:strRef>
              <c:f>'Figure 4'!$I$7</c:f>
              <c:strCache>
                <c:ptCount val="1"/>
                <c:pt idx="0">
                  <c:v>Remittances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4'!$B$8:$B$9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4'!$I$8:$I$9</c:f>
              <c:numCache>
                <c:formatCode>#,##0</c:formatCode>
                <c:ptCount val="2"/>
                <c:pt idx="0">
                  <c:v>8.9439586194019114</c:v>
                </c:pt>
                <c:pt idx="1">
                  <c:v>12.431106983128847</c:v>
                </c:pt>
              </c:numCache>
            </c:numRef>
          </c:val>
        </c:ser>
        <c:ser>
          <c:idx val="7"/>
          <c:order val="7"/>
          <c:tx>
            <c:strRef>
              <c:f>'Figure 4'!$J$7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ysClr val="window" lastClr="FFFFFF"/>
            </a:solidFill>
          </c:spPr>
          <c:invertIfNegative val="0"/>
          <c:cat>
            <c:strRef>
              <c:f>'Figure 4'!$B$8:$B$9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4'!$J$8:$J$9</c:f>
              <c:numCache>
                <c:formatCode>#,##0</c:formatCode>
                <c:ptCount val="2"/>
                <c:pt idx="0">
                  <c:v>6.0560413805980886</c:v>
                </c:pt>
                <c:pt idx="1">
                  <c:v>2.5688930168711526</c:v>
                </c:pt>
              </c:numCache>
            </c:numRef>
          </c:val>
        </c:ser>
        <c:ser>
          <c:idx val="8"/>
          <c:order val="8"/>
          <c:tx>
            <c:strRef>
              <c:f>'Figure 4'!$K$7</c:f>
              <c:strCache>
                <c:ptCount val="1"/>
                <c:pt idx="0">
                  <c:v>Net Private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4'!$B$8:$B$9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4'!$K$8:$K$9</c:f>
              <c:numCache>
                <c:formatCode>#,##0</c:formatCode>
                <c:ptCount val="2"/>
                <c:pt idx="0">
                  <c:v>5.8129186767771452</c:v>
                </c:pt>
                <c:pt idx="1">
                  <c:v>4.5441304030800005</c:v>
                </c:pt>
              </c:numCache>
            </c:numRef>
          </c:val>
        </c:ser>
        <c:ser>
          <c:idx val="9"/>
          <c:order val="9"/>
          <c:tx>
            <c:strRef>
              <c:f>'Figure 4'!$L$7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'Figure 4'!$B$8:$B$9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4'!$L$8:$L$9</c:f>
              <c:numCache>
                <c:formatCode>#,##0</c:formatCode>
                <c:ptCount val="2"/>
                <c:pt idx="0">
                  <c:v>4.1870813232228548</c:v>
                </c:pt>
                <c:pt idx="1">
                  <c:v>5.4558695969199995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8886400"/>
        <c:axId val="118887936"/>
      </c:barChart>
      <c:catAx>
        <c:axId val="11888640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118887936"/>
        <c:crosses val="autoZero"/>
        <c:auto val="1"/>
        <c:lblAlgn val="ctr"/>
        <c:lblOffset val="100"/>
        <c:noMultiLvlLbl val="0"/>
      </c:catAx>
      <c:valAx>
        <c:axId val="118887936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18886400"/>
        <c:crosses val="autoZero"/>
        <c:crossBetween val="between"/>
      </c:valAx>
    </c:plotArea>
    <c:plotVisOnly val="0"/>
    <c:dispBlanksAs val="gap"/>
    <c:showDLblsOverMax val="0"/>
  </c:chart>
  <c:spPr>
    <a:ln>
      <a:noFill/>
    </a:ln>
  </c:spPr>
  <c:txPr>
    <a:bodyPr/>
    <a:lstStyle/>
    <a:p>
      <a:pPr algn="ctr">
        <a:defRPr lang="en-US" sz="10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4'!$C$7</c:f>
              <c:strCache>
                <c:ptCount val="1"/>
                <c:pt idx="0">
                  <c:v>Resource Revenue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4'!$B$13:$B$14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4'!$C$13:$C$14</c:f>
              <c:numCache>
                <c:formatCode>#,##0</c:formatCode>
                <c:ptCount val="2"/>
                <c:pt idx="0">
                  <c:v>15.334334969520569</c:v>
                </c:pt>
                <c:pt idx="1">
                  <c:v>38.387668132781982</c:v>
                </c:pt>
              </c:numCache>
            </c:numRef>
          </c:val>
        </c:ser>
        <c:ser>
          <c:idx val="1"/>
          <c:order val="1"/>
          <c:tx>
            <c:strRef>
              <c:f>'Figure 4'!$D$7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ysClr val="window" lastClr="FFFFFF"/>
            </a:solidFill>
          </c:spPr>
          <c:invertIfNegative val="0"/>
          <c:cat>
            <c:strRef>
              <c:f>'Figure 4'!$B$13:$B$14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4'!$D$13:$D$14</c:f>
              <c:numCache>
                <c:formatCode>#,##0</c:formatCode>
                <c:ptCount val="2"/>
                <c:pt idx="0">
                  <c:v>34.665665030479431</c:v>
                </c:pt>
                <c:pt idx="1">
                  <c:v>11.612331867218018</c:v>
                </c:pt>
              </c:numCache>
            </c:numRef>
          </c:val>
        </c:ser>
        <c:ser>
          <c:idx val="2"/>
          <c:order val="2"/>
          <c:tx>
            <c:strRef>
              <c:f>'Figure 4'!$E$7</c:f>
              <c:strCache>
                <c:ptCount val="1"/>
                <c:pt idx="0">
                  <c:v>Non Resource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4'!$B$13:$B$14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4'!$E$13:$E$14</c:f>
              <c:numCache>
                <c:formatCode>#,##0</c:formatCode>
                <c:ptCount val="2"/>
                <c:pt idx="0">
                  <c:v>63.366502523422241</c:v>
                </c:pt>
                <c:pt idx="1">
                  <c:v>38.029375672340393</c:v>
                </c:pt>
              </c:numCache>
            </c:numRef>
          </c:val>
        </c:ser>
        <c:ser>
          <c:idx val="3"/>
          <c:order val="3"/>
          <c:tx>
            <c:strRef>
              <c:f>'Figure 4'!$F$7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ysClr val="window" lastClr="FFFFFF"/>
            </a:solidFill>
          </c:spPr>
          <c:invertIfNegative val="0"/>
          <c:cat>
            <c:strRef>
              <c:f>'Figure 4'!$B$13:$B$14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4'!$F$13:$F$14</c:f>
              <c:numCache>
                <c:formatCode>#,##0</c:formatCode>
                <c:ptCount val="2"/>
                <c:pt idx="0">
                  <c:v>1.6334974765777588</c:v>
                </c:pt>
                <c:pt idx="1">
                  <c:v>26.970624327659607</c:v>
                </c:pt>
              </c:numCache>
            </c:numRef>
          </c:val>
        </c:ser>
        <c:ser>
          <c:idx val="4"/>
          <c:order val="4"/>
          <c:tx>
            <c:strRef>
              <c:f>'Figure 4'!$G$7</c:f>
              <c:strCache>
                <c:ptCount val="1"/>
                <c:pt idx="0">
                  <c:v>Net Official Flows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4'!$B$13:$B$14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4'!$G$13:$G$14</c:f>
              <c:numCache>
                <c:formatCode>#,##0</c:formatCode>
                <c:ptCount val="2"/>
                <c:pt idx="0">
                  <c:v>22.609855234622955</c:v>
                </c:pt>
                <c:pt idx="1">
                  <c:v>8.7657809257507324</c:v>
                </c:pt>
              </c:numCache>
            </c:numRef>
          </c:val>
        </c:ser>
        <c:ser>
          <c:idx val="5"/>
          <c:order val="5"/>
          <c:tx>
            <c:strRef>
              <c:f>'Figure 4'!$H$7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ysClr val="window" lastClr="FFFFFF"/>
            </a:solidFill>
          </c:spPr>
          <c:invertIfNegative val="0"/>
          <c:cat>
            <c:strRef>
              <c:f>'Figure 4'!$B$13:$B$14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4'!$H$13:$H$14</c:f>
              <c:numCache>
                <c:formatCode>#,##0</c:formatCode>
                <c:ptCount val="2"/>
                <c:pt idx="0">
                  <c:v>7.3901447653770447</c:v>
                </c:pt>
                <c:pt idx="1">
                  <c:v>21.234219074249268</c:v>
                </c:pt>
              </c:numCache>
            </c:numRef>
          </c:val>
        </c:ser>
        <c:ser>
          <c:idx val="6"/>
          <c:order val="6"/>
          <c:tx>
            <c:strRef>
              <c:f>'Figure 4'!$I$7</c:f>
              <c:strCache>
                <c:ptCount val="1"/>
                <c:pt idx="0">
                  <c:v>Remittances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4'!$B$13:$B$14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4'!$I$13:$I$14</c:f>
              <c:numCache>
                <c:formatCode>#,##0</c:formatCode>
                <c:ptCount val="2"/>
                <c:pt idx="0">
                  <c:v>6.651315838098526</c:v>
                </c:pt>
                <c:pt idx="1">
                  <c:v>7.9917199909687042</c:v>
                </c:pt>
              </c:numCache>
            </c:numRef>
          </c:val>
        </c:ser>
        <c:ser>
          <c:idx val="7"/>
          <c:order val="7"/>
          <c:tx>
            <c:strRef>
              <c:f>'Figure 4'!$J$7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ysClr val="window" lastClr="FFFFFF"/>
            </a:solidFill>
          </c:spPr>
          <c:invertIfNegative val="0"/>
          <c:cat>
            <c:strRef>
              <c:f>'Figure 4'!$B$13:$B$14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4'!$J$13:$J$14</c:f>
              <c:numCache>
                <c:formatCode>#,##0</c:formatCode>
                <c:ptCount val="2"/>
                <c:pt idx="0">
                  <c:v>8.348684161901474</c:v>
                </c:pt>
                <c:pt idx="1">
                  <c:v>7.0082800090312958</c:v>
                </c:pt>
              </c:numCache>
            </c:numRef>
          </c:val>
        </c:ser>
        <c:ser>
          <c:idx val="8"/>
          <c:order val="8"/>
          <c:tx>
            <c:strRef>
              <c:f>'Figure 4'!$K$7</c:f>
              <c:strCache>
                <c:ptCount val="1"/>
                <c:pt idx="0">
                  <c:v>Net Private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1.4512471655328799E-2"/>
                  <c:y val="0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4'!$B$13:$B$14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4'!$K$13:$K$14</c:f>
              <c:numCache>
                <c:formatCode>#,##0</c:formatCode>
                <c:ptCount val="2"/>
                <c:pt idx="0">
                  <c:v>0</c:v>
                </c:pt>
                <c:pt idx="1">
                  <c:v>6.8254567682743073</c:v>
                </c:pt>
              </c:numCache>
            </c:numRef>
          </c:val>
        </c:ser>
        <c:ser>
          <c:idx val="9"/>
          <c:order val="9"/>
          <c:tx>
            <c:strRef>
              <c:f>'Figure 4'!$L$7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'Figure 4'!$B$13:$B$14</c:f>
              <c:strCache>
                <c:ptCount val="2"/>
                <c:pt idx="0">
                  <c:v>Resource Dependent</c:v>
                </c:pt>
                <c:pt idx="1">
                  <c:v>Non Resource Dependent</c:v>
                </c:pt>
              </c:strCache>
            </c:strRef>
          </c:cat>
          <c:val>
            <c:numRef>
              <c:f>'Figure 4'!$L$13:$L$14</c:f>
              <c:numCache>
                <c:formatCode>#,##0</c:formatCode>
                <c:ptCount val="2"/>
                <c:pt idx="0">
                  <c:v>10</c:v>
                </c:pt>
                <c:pt idx="1">
                  <c:v>3.1745432317256927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8977280"/>
        <c:axId val="118978816"/>
      </c:barChart>
      <c:catAx>
        <c:axId val="11897728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118978816"/>
        <c:crosses val="autoZero"/>
        <c:auto val="1"/>
        <c:lblAlgn val="ctr"/>
        <c:lblOffset val="100"/>
        <c:noMultiLvlLbl val="0"/>
      </c:catAx>
      <c:valAx>
        <c:axId val="118978816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18977280"/>
        <c:crosses val="autoZero"/>
        <c:crossBetween val="between"/>
      </c:valAx>
    </c:plotArea>
    <c:plotVisOnly val="0"/>
    <c:dispBlanksAs val="gap"/>
    <c:showDLblsOverMax val="0"/>
  </c:chart>
  <c:spPr>
    <a:ln>
      <a:noFill/>
    </a:ln>
  </c:spPr>
  <c:txPr>
    <a:bodyPr/>
    <a:lstStyle/>
    <a:p>
      <a:pPr algn="ctr">
        <a:defRPr lang="en-US" sz="10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A1'!$B$46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'Figure A1'!$A$47:$A$64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A1'!$L$47:$L$64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-0.16129867363662453</c:v>
                </c:pt>
                <c:pt idx="2">
                  <c:v>-0.1332881685972398</c:v>
                </c:pt>
                <c:pt idx="3">
                  <c:v>0.10793003113204014</c:v>
                </c:pt>
                <c:pt idx="4">
                  <c:v>0.15114463284786583</c:v>
                </c:pt>
                <c:pt idx="5">
                  <c:v>-0.33302342249647487</c:v>
                </c:pt>
                <c:pt idx="6">
                  <c:v>-0.19772290347791088</c:v>
                </c:pt>
                <c:pt idx="7">
                  <c:v>-0.36439968597795658</c:v>
                </c:pt>
                <c:pt idx="8">
                  <c:v>-0.57175998817440898</c:v>
                </c:pt>
                <c:pt idx="9">
                  <c:v>-0.45434809859299907</c:v>
                </c:pt>
                <c:pt idx="10">
                  <c:v>-7.3312984447192475E-2</c:v>
                </c:pt>
                <c:pt idx="11">
                  <c:v>-0.10049438577363246</c:v>
                </c:pt>
                <c:pt idx="12">
                  <c:v>0.22321609815824517</c:v>
                </c:pt>
                <c:pt idx="13">
                  <c:v>0.44872349978659654</c:v>
                </c:pt>
                <c:pt idx="14">
                  <c:v>0.9340541551119359</c:v>
                </c:pt>
                <c:pt idx="15">
                  <c:v>1.0384485048127163</c:v>
                </c:pt>
                <c:pt idx="16">
                  <c:v>0.6959163065490559</c:v>
                </c:pt>
                <c:pt idx="17">
                  <c:v>0.73527353044740162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16"/>
            <c:bubble3D val="0"/>
          </c:dPt>
          <c:dPt>
            <c:idx val="17"/>
            <c:marker>
              <c:symbol val="squar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A1'!$A$47:$A$64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A1'!$L$25:$L$42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-0.18518262158445187</c:v>
                </c:pt>
                <c:pt idx="2">
                  <c:v>-0.17720413267369073</c:v>
                </c:pt>
                <c:pt idx="3">
                  <c:v>3.5714437387288189E-2</c:v>
                </c:pt>
                <c:pt idx="4">
                  <c:v>5.307078202337534E-2</c:v>
                </c:pt>
                <c:pt idx="5">
                  <c:v>-0.40977861835710394</c:v>
                </c:pt>
                <c:pt idx="6">
                  <c:v>-0.30956140179068492</c:v>
                </c:pt>
                <c:pt idx="7">
                  <c:v>-0.46154327397829964</c:v>
                </c:pt>
                <c:pt idx="8">
                  <c:v>-0.64526399872315787</c:v>
                </c:pt>
                <c:pt idx="9">
                  <c:v>-0.55979036690260742</c:v>
                </c:pt>
                <c:pt idx="10">
                  <c:v>-0.2769192074679041</c:v>
                </c:pt>
                <c:pt idx="11">
                  <c:v>-0.32006283300883009</c:v>
                </c:pt>
                <c:pt idx="12">
                  <c:v>-0.10101479923741896</c:v>
                </c:pt>
                <c:pt idx="13">
                  <c:v>2.5354229580967669E-2</c:v>
                </c:pt>
                <c:pt idx="14">
                  <c:v>0.37373806137653154</c:v>
                </c:pt>
                <c:pt idx="15">
                  <c:v>0.4245253723895932</c:v>
                </c:pt>
                <c:pt idx="16">
                  <c:v>0.14888566931625369</c:v>
                </c:pt>
                <c:pt idx="17">
                  <c:v>0.15171508163987246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A1'!$A$47:$A$64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A1'!$L$3:$L$20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-0.19849542966604672</c:v>
                </c:pt>
                <c:pt idx="2">
                  <c:v>-0.20369432834686585</c:v>
                </c:pt>
                <c:pt idx="3">
                  <c:v>-1.3407345167009921E-2</c:v>
                </c:pt>
                <c:pt idx="4">
                  <c:v>-1.2193396958226632E-2</c:v>
                </c:pt>
                <c:pt idx="5">
                  <c:v>-0.45451845785457923</c:v>
                </c:pt>
                <c:pt idx="6">
                  <c:v>-0.37094257443259382</c:v>
                </c:pt>
                <c:pt idx="7">
                  <c:v>-0.51618957455430325</c:v>
                </c:pt>
                <c:pt idx="8">
                  <c:v>-0.68555801983388664</c:v>
                </c:pt>
                <c:pt idx="9">
                  <c:v>-0.61493712718005922</c:v>
                </c:pt>
                <c:pt idx="10">
                  <c:v>-0.37569534915152858</c:v>
                </c:pt>
                <c:pt idx="11">
                  <c:v>-0.42037942620883273</c:v>
                </c:pt>
                <c:pt idx="12">
                  <c:v>-0.24312047179089469</c:v>
                </c:pt>
                <c:pt idx="13">
                  <c:v>-0.14727321841734442</c:v>
                </c:pt>
                <c:pt idx="14">
                  <c:v>0.12854470995496126</c:v>
                </c:pt>
                <c:pt idx="15">
                  <c:v>0.15615011059642492</c:v>
                </c:pt>
                <c:pt idx="16">
                  <c:v>-7.8816261391135622E-2</c:v>
                </c:pt>
                <c:pt idx="17">
                  <c:v>-8.7563671518778863E-2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70880"/>
        <c:axId val="119372416"/>
      </c:lineChart>
      <c:catAx>
        <c:axId val="11937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24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19372416"/>
        <c:scaling>
          <c:orientation val="minMax"/>
          <c:max val="6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08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A1'!$C$46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A1'!$A$47:$A$64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A1'!$M$47:$M$64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8.6782655945090159E-2</c:v>
                </c:pt>
                <c:pt idx="2">
                  <c:v>0.29824011112926163</c:v>
                </c:pt>
                <c:pt idx="3">
                  <c:v>0.25022608052923889</c:v>
                </c:pt>
                <c:pt idx="4">
                  <c:v>0.35055541210469543</c:v>
                </c:pt>
                <c:pt idx="5">
                  <c:v>0.49493630784074916</c:v>
                </c:pt>
                <c:pt idx="6">
                  <c:v>0.68360223710075685</c:v>
                </c:pt>
                <c:pt idx="7">
                  <c:v>0.96118281601037392</c:v>
                </c:pt>
                <c:pt idx="8">
                  <c:v>1.4035699944991076</c:v>
                </c:pt>
                <c:pt idx="9">
                  <c:v>1.7345262618722601</c:v>
                </c:pt>
                <c:pt idx="10">
                  <c:v>2.1731858894912452</c:v>
                </c:pt>
                <c:pt idx="11">
                  <c:v>2.7514749767514624</c:v>
                </c:pt>
                <c:pt idx="12">
                  <c:v>3.4264756250270256</c:v>
                </c:pt>
                <c:pt idx="13">
                  <c:v>4.0885085630004605</c:v>
                </c:pt>
                <c:pt idx="14">
                  <c:v>3.9238551881833486</c:v>
                </c:pt>
                <c:pt idx="15">
                  <c:v>4.5425304313289496</c:v>
                </c:pt>
                <c:pt idx="16">
                  <c:v>5.2334179861015437</c:v>
                </c:pt>
                <c:pt idx="17">
                  <c:v>5.6456911613185419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7"/>
            <c:marker>
              <c:symbol val="squar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A1'!$A$47:$A$64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A1'!$M$25:$M$42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5.5833948281972523E-2</c:v>
                </c:pt>
                <c:pt idx="2">
                  <c:v>0.23245871712565891</c:v>
                </c:pt>
                <c:pt idx="3">
                  <c:v>0.1687354690855325</c:v>
                </c:pt>
                <c:pt idx="4">
                  <c:v>0.23549223786868412</c:v>
                </c:pt>
                <c:pt idx="5">
                  <c:v>0.32289998710245471</c:v>
                </c:pt>
                <c:pt idx="6">
                  <c:v>0.44890573023710933</c:v>
                </c:pt>
                <c:pt idx="7">
                  <c:v>0.66144022439470196</c:v>
                </c:pt>
                <c:pt idx="8">
                  <c:v>0.99101621589632627</c:v>
                </c:pt>
                <c:pt idx="9">
                  <c:v>1.2061036786464761</c:v>
                </c:pt>
                <c:pt idx="10">
                  <c:v>1.4759921566660998</c:v>
                </c:pt>
                <c:pt idx="11">
                  <c:v>1.83574332213212</c:v>
                </c:pt>
                <c:pt idx="12">
                  <c:v>2.2531745241178451</c:v>
                </c:pt>
                <c:pt idx="13">
                  <c:v>2.6014624596725828</c:v>
                </c:pt>
                <c:pt idx="14">
                  <c:v>2.4973616501087932</c:v>
                </c:pt>
                <c:pt idx="15">
                  <c:v>2.8732765344408508</c:v>
                </c:pt>
                <c:pt idx="16">
                  <c:v>3.2227814923160221</c:v>
                </c:pt>
                <c:pt idx="17">
                  <c:v>3.4107987917416862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A1'!$A$47:$A$64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A1'!$M$3:$M$20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3.8583308685484319E-2</c:v>
                </c:pt>
                <c:pt idx="2">
                  <c:v>0.19277926287708591</c:v>
                </c:pt>
                <c:pt idx="3">
                  <c:v>0.11330470555740035</c:v>
                </c:pt>
                <c:pt idx="4">
                  <c:v>0.15892251584579165</c:v>
                </c:pt>
                <c:pt idx="5">
                  <c:v>0.22262168041285735</c:v>
                </c:pt>
                <c:pt idx="6">
                  <c:v>0.32009548747070427</c:v>
                </c:pt>
                <c:pt idx="7">
                  <c:v>0.49282585473079887</c:v>
                </c:pt>
                <c:pt idx="8">
                  <c:v>0.76485908080065013</c:v>
                </c:pt>
                <c:pt idx="9">
                  <c:v>0.92973653894959174</c:v>
                </c:pt>
                <c:pt idx="10">
                  <c:v>1.1377602079190323</c:v>
                </c:pt>
                <c:pt idx="11">
                  <c:v>1.4173632088344927</c:v>
                </c:pt>
                <c:pt idx="12">
                  <c:v>1.7389340500499166</c:v>
                </c:pt>
                <c:pt idx="13">
                  <c:v>1.9951243971718666</c:v>
                </c:pt>
                <c:pt idx="14">
                  <c:v>1.873130679103471</c:v>
                </c:pt>
                <c:pt idx="15">
                  <c:v>2.1435654495740182</c:v>
                </c:pt>
                <c:pt idx="16">
                  <c:v>2.3858527611691027</c:v>
                </c:pt>
                <c:pt idx="17">
                  <c:v>2.4944169462013019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92448"/>
        <c:axId val="119593984"/>
      </c:lineChart>
      <c:catAx>
        <c:axId val="1195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39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19593984"/>
        <c:scaling>
          <c:orientation val="minMax"/>
          <c:max val="6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2448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28871391076105E-2"/>
          <c:y val="5.5E-2"/>
          <c:w val="0.63181612298462697"/>
          <c:h val="0.89"/>
        </c:manualLayout>
      </c:layout>
      <c:lineChart>
        <c:grouping val="standard"/>
        <c:varyColors val="0"/>
        <c:ser>
          <c:idx val="0"/>
          <c:order val="0"/>
          <c:tx>
            <c:v>Nominal ∆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</c:spPr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A1'!$A$47:$A$64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A1'!$N$47:$N$64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0.31058298533751727</c:v>
                </c:pt>
                <c:pt idx="2">
                  <c:v>0.69528907954134622</c:v>
                </c:pt>
                <c:pt idx="3">
                  <c:v>0.22599156936392628</c:v>
                </c:pt>
                <c:pt idx="4">
                  <c:v>0.61878692595271079</c:v>
                </c:pt>
                <c:pt idx="5">
                  <c:v>-0.19736101552566809</c:v>
                </c:pt>
                <c:pt idx="6">
                  <c:v>-0.58183381644484355</c:v>
                </c:pt>
                <c:pt idx="7">
                  <c:v>-0.85982664121825758</c:v>
                </c:pt>
                <c:pt idx="8">
                  <c:v>-0.54751892591771756</c:v>
                </c:pt>
                <c:pt idx="9">
                  <c:v>0.15696190903894802</c:v>
                </c:pt>
                <c:pt idx="10">
                  <c:v>1.4783573090786084</c:v>
                </c:pt>
                <c:pt idx="11">
                  <c:v>1.5004762463693733</c:v>
                </c:pt>
                <c:pt idx="12">
                  <c:v>3.2795681012259568</c:v>
                </c:pt>
                <c:pt idx="13">
                  <c:v>1.426371363540925</c:v>
                </c:pt>
                <c:pt idx="14">
                  <c:v>0.93351906880985447</c:v>
                </c:pt>
                <c:pt idx="15">
                  <c:v>2.2070640113030593</c:v>
                </c:pt>
                <c:pt idx="16">
                  <c:v>2.5902914270550208</c:v>
                </c:pt>
                <c:pt idx="17">
                  <c:v>1.9222548306290754</c:v>
                </c:pt>
              </c:numCache>
            </c:numRef>
          </c:val>
          <c:smooth val="0"/>
        </c:ser>
        <c:ser>
          <c:idx val="1"/>
          <c:order val="1"/>
          <c:tx>
            <c:v>Real ∆</c:v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none"/>
          </c:marker>
          <c:dPt>
            <c:idx val="16"/>
            <c:bubble3D val="0"/>
          </c:dPt>
          <c:dPt>
            <c:idx val="17"/>
            <c:marker>
              <c:symbol val="squar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A1'!$A$47:$A$64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A1'!$N$25:$N$42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0.27326099980030616</c:v>
                </c:pt>
                <c:pt idx="2">
                  <c:v>0.60938930136807268</c:v>
                </c:pt>
                <c:pt idx="3">
                  <c:v>0.1460806325677757</c:v>
                </c:pt>
                <c:pt idx="4">
                  <c:v>0.48087142294224283</c:v>
                </c:pt>
                <c:pt idx="5">
                  <c:v>-0.28972820750275363</c:v>
                </c:pt>
                <c:pt idx="6">
                  <c:v>-0.64012674483067566</c:v>
                </c:pt>
                <c:pt idx="7">
                  <c:v>-0.88125041602875587</c:v>
                </c:pt>
                <c:pt idx="8">
                  <c:v>-0.62518374502162377</c:v>
                </c:pt>
                <c:pt idx="9">
                  <c:v>-6.6610564530979466E-2</c:v>
                </c:pt>
                <c:pt idx="10">
                  <c:v>0.93382720704166022</c:v>
                </c:pt>
                <c:pt idx="11">
                  <c:v>0.89011243587083744</c:v>
                </c:pt>
                <c:pt idx="12">
                  <c:v>2.1452071300890947</c:v>
                </c:pt>
                <c:pt idx="13">
                  <c:v>0.71729790476986377</c:v>
                </c:pt>
                <c:pt idx="14">
                  <c:v>0.37335793146372653</c:v>
                </c:pt>
                <c:pt idx="15">
                  <c:v>1.2411865796047032</c:v>
                </c:pt>
                <c:pt idx="16">
                  <c:v>1.4322157120638863</c:v>
                </c:pt>
                <c:pt idx="17">
                  <c:v>0.93952397078737171</c:v>
                </c:pt>
              </c:numCache>
            </c:numRef>
          </c:val>
          <c:smooth val="0"/>
        </c:ser>
        <c:ser>
          <c:idx val="2"/>
          <c:order val="2"/>
          <c:tx>
            <c:v>Real PC ∆</c:v>
          </c:tx>
          <c:spPr>
            <a:ln>
              <a:solidFill>
                <a:schemeClr val="tx2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A1'!$A$47:$A$64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A1'!$N$3:$N$20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0.2524580917672461</c:v>
                </c:pt>
                <c:pt idx="2">
                  <c:v>0.55757450121315788</c:v>
                </c:pt>
                <c:pt idx="3">
                  <c:v>9.172440546938665E-2</c:v>
                </c:pt>
                <c:pt idx="4">
                  <c:v>0.38909421323284077</c:v>
                </c:pt>
                <c:pt idx="5">
                  <c:v>-0.34356811615145599</c:v>
                </c:pt>
                <c:pt idx="6">
                  <c:v>-0.67212009280071905</c:v>
                </c:pt>
                <c:pt idx="7">
                  <c:v>-0.89330192926914709</c:v>
                </c:pt>
                <c:pt idx="8">
                  <c:v>-0.66775863963648385</c:v>
                </c:pt>
                <c:pt idx="9">
                  <c:v>-0.1835398828982937</c:v>
                </c:pt>
                <c:pt idx="10">
                  <c:v>0.66965769804888486</c:v>
                </c:pt>
                <c:pt idx="11">
                  <c:v>0.61124889068111621</c:v>
                </c:pt>
                <c:pt idx="12">
                  <c:v>1.6480334509293311</c:v>
                </c:pt>
                <c:pt idx="13">
                  <c:v>0.42817571611120653</c:v>
                </c:pt>
                <c:pt idx="14">
                  <c:v>0.12823253442198523</c:v>
                </c:pt>
                <c:pt idx="15">
                  <c:v>0.81895537530726137</c:v>
                </c:pt>
                <c:pt idx="16">
                  <c:v>0.95016576420627996</c:v>
                </c:pt>
                <c:pt idx="17">
                  <c:v>0.53657120786952528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75936"/>
        <c:axId val="100398208"/>
      </c:lineChart>
      <c:catAx>
        <c:axId val="10037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82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0398208"/>
        <c:scaling>
          <c:orientation val="minMax"/>
          <c:max val="6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593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1b (old)'!$C$46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1b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 (old)'!$M$47:$M$64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6.3462118719133709E-2</c:v>
                </c:pt>
                <c:pt idx="2">
                  <c:v>0.23686700780044212</c:v>
                </c:pt>
                <c:pt idx="3">
                  <c:v>0.27169223733528192</c:v>
                </c:pt>
                <c:pt idx="4">
                  <c:v>0.32176555328165979</c:v>
                </c:pt>
                <c:pt idx="5">
                  <c:v>0.43256773376622087</c:v>
                </c:pt>
                <c:pt idx="6">
                  <c:v>0.54783526810510186</c:v>
                </c:pt>
                <c:pt idx="7">
                  <c:v>0.75698127983531405</c:v>
                </c:pt>
                <c:pt idx="8">
                  <c:v>1.0117681666310214</c:v>
                </c:pt>
                <c:pt idx="9">
                  <c:v>1.1779026851516157</c:v>
                </c:pt>
                <c:pt idx="10">
                  <c:v>1.3281403710146349</c:v>
                </c:pt>
                <c:pt idx="11">
                  <c:v>1.5345508007569768</c:v>
                </c:pt>
                <c:pt idx="12">
                  <c:v>1.7810086922515207</c:v>
                </c:pt>
                <c:pt idx="13">
                  <c:v>1.9766986896025458</c:v>
                </c:pt>
                <c:pt idx="14">
                  <c:v>1.9261192005848295</c:v>
                </c:pt>
                <c:pt idx="15">
                  <c:v>2.0716048372132225</c:v>
                </c:pt>
                <c:pt idx="16">
                  <c:v>2.220824921478421</c:v>
                </c:pt>
                <c:pt idx="17">
                  <c:v>2.2582772728119469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7"/>
            <c:marker>
              <c:symbol val="square"/>
              <c:size val="7"/>
            </c:marker>
            <c:bubble3D val="0"/>
          </c:dPt>
          <c:cat>
            <c:numRef>
              <c:f>'Figure 1b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 (old)'!$M$25:$M$42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3.4213082850807049E-2</c:v>
                </c:pt>
                <c:pt idx="2">
                  <c:v>0.18197495952410223</c:v>
                </c:pt>
                <c:pt idx="3">
                  <c:v>0.20016906806728313</c:v>
                </c:pt>
                <c:pt idx="4">
                  <c:v>0.22654330370465264</c:v>
                </c:pt>
                <c:pt idx="5">
                  <c:v>0.29926192964755682</c:v>
                </c:pt>
                <c:pt idx="6">
                  <c:v>0.38079975326746712</c:v>
                </c:pt>
                <c:pt idx="7">
                  <c:v>0.56478940429888091</c:v>
                </c:pt>
                <c:pt idx="8">
                  <c:v>0.7836644519574727</c:v>
                </c:pt>
                <c:pt idx="9">
                  <c:v>0.91160894383951996</c:v>
                </c:pt>
                <c:pt idx="10">
                  <c:v>1.0150113441810724</c:v>
                </c:pt>
                <c:pt idx="11">
                  <c:v>1.1722236784618263</c:v>
                </c:pt>
                <c:pt idx="12">
                  <c:v>1.3701586205022138</c:v>
                </c:pt>
                <c:pt idx="13">
                  <c:v>1.5068836651082385</c:v>
                </c:pt>
                <c:pt idx="14">
                  <c:v>1.463913981174054</c:v>
                </c:pt>
                <c:pt idx="15">
                  <c:v>1.5797533740040892</c:v>
                </c:pt>
                <c:pt idx="16">
                  <c:v>1.6795609823796946</c:v>
                </c:pt>
                <c:pt idx="17">
                  <c:v>1.6881189930923084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</c:marker>
            <c:bubble3D val="0"/>
          </c:dPt>
          <c:cat>
            <c:numRef>
              <c:f>'Figure 1b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 (old)'!$M$3:$M$20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1.754564034886388E-2</c:v>
                </c:pt>
                <c:pt idx="2">
                  <c:v>0.14908440363270017</c:v>
                </c:pt>
                <c:pt idx="3">
                  <c:v>0.15069367579783388</c:v>
                </c:pt>
                <c:pt idx="4">
                  <c:v>0.16089542551149383</c:v>
                </c:pt>
                <c:pt idx="5">
                  <c:v>0.21796819213936922</c:v>
                </c:pt>
                <c:pt idx="6">
                  <c:v>0.284315038410968</c:v>
                </c:pt>
                <c:pt idx="7">
                  <c:v>0.45519453065612581</c:v>
                </c:pt>
                <c:pt idx="8">
                  <c:v>0.66366619425891382</c:v>
                </c:pt>
                <c:pt idx="9">
                  <c:v>0.77938192733067202</c:v>
                </c:pt>
                <c:pt idx="10">
                  <c:v>0.86993173466021356</c:v>
                </c:pt>
                <c:pt idx="11">
                  <c:v>1.0169034514797812</c:v>
                </c:pt>
                <c:pt idx="12">
                  <c:v>1.2073284632172316</c:v>
                </c:pt>
                <c:pt idx="13">
                  <c:v>1.3338453771537055</c:v>
                </c:pt>
                <c:pt idx="14">
                  <c:v>1.2710032452669</c:v>
                </c:pt>
                <c:pt idx="15">
                  <c:v>1.3753209981883179</c:v>
                </c:pt>
                <c:pt idx="16">
                  <c:v>1.4627353291216354</c:v>
                </c:pt>
                <c:pt idx="17">
                  <c:v>1.4541028632758013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56160"/>
        <c:axId val="100157696"/>
      </c:lineChart>
      <c:catAx>
        <c:axId val="10015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76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01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616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6227193703283"/>
          <c:y val="5.5E-2"/>
          <c:w val="0.63181612298462697"/>
          <c:h val="0.89"/>
        </c:manualLayout>
      </c:layout>
      <c:lineChart>
        <c:grouping val="standard"/>
        <c:varyColors val="0"/>
        <c:ser>
          <c:idx val="0"/>
          <c:order val="0"/>
          <c:tx>
            <c:v>Nominal ∆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</c:spPr>
            </c:marker>
            <c:bubble3D val="0"/>
          </c:dPt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1b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 (old)'!$N$47:$N$64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0.30905397334276152</c:v>
                </c:pt>
                <c:pt idx="2">
                  <c:v>0.38463964152685987</c:v>
                </c:pt>
                <c:pt idx="3">
                  <c:v>0.23817905368957831</c:v>
                </c:pt>
                <c:pt idx="4">
                  <c:v>0.31358617916724923</c:v>
                </c:pt>
                <c:pt idx="5">
                  <c:v>-0.10986911019228177</c:v>
                </c:pt>
                <c:pt idx="6">
                  <c:v>-0.47324531624163263</c:v>
                </c:pt>
                <c:pt idx="7">
                  <c:v>-1.60456563394956</c:v>
                </c:pt>
                <c:pt idx="8">
                  <c:v>-0.59748236293797052</c:v>
                </c:pt>
                <c:pt idx="9">
                  <c:v>-9.2124092654680564E-2</c:v>
                </c:pt>
                <c:pt idx="10">
                  <c:v>0.73431147646192785</c:v>
                </c:pt>
                <c:pt idx="11">
                  <c:v>0.8438739351105411</c:v>
                </c:pt>
                <c:pt idx="12">
                  <c:v>1.4502740831478036</c:v>
                </c:pt>
                <c:pt idx="13">
                  <c:v>0.42882650806312039</c:v>
                </c:pt>
                <c:pt idx="14">
                  <c:v>0.62729769861927653</c:v>
                </c:pt>
                <c:pt idx="15">
                  <c:v>1.5485203517330872</c:v>
                </c:pt>
                <c:pt idx="16">
                  <c:v>1.4952325107645237</c:v>
                </c:pt>
                <c:pt idx="17">
                  <c:v>1.3888204528134325</c:v>
                </c:pt>
              </c:numCache>
            </c:numRef>
          </c:val>
          <c:smooth val="0"/>
        </c:ser>
        <c:ser>
          <c:idx val="1"/>
          <c:order val="1"/>
          <c:tx>
            <c:v>Real ∆</c:v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none"/>
          </c:marker>
          <c:dPt>
            <c:idx val="16"/>
            <c:bubble3D val="0"/>
          </c:dPt>
          <c:dPt>
            <c:idx val="17"/>
            <c:marker>
              <c:symbol val="squar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1b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 (old)'!$N$25:$N$42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0.27781301777089551</c:v>
                </c:pt>
                <c:pt idx="2">
                  <c:v>0.32802084983531782</c:v>
                </c:pt>
                <c:pt idx="3">
                  <c:v>0.1676494870228363</c:v>
                </c:pt>
                <c:pt idx="4">
                  <c:v>0.21919156045664762</c:v>
                </c:pt>
                <c:pt idx="5">
                  <c:v>-0.22780945927707788</c:v>
                </c:pt>
                <c:pt idx="6">
                  <c:v>-0.60659875841167266</c:v>
                </c:pt>
                <c:pt idx="7">
                  <c:v>-1.7260646011089964</c:v>
                </c:pt>
                <c:pt idx="8">
                  <c:v>-0.75841543807963541</c:v>
                </c:pt>
                <c:pt idx="9">
                  <c:v>-0.29785993586399978</c:v>
                </c:pt>
                <c:pt idx="10">
                  <c:v>0.45564211990972475</c:v>
                </c:pt>
                <c:pt idx="11">
                  <c:v>0.52494108861974875</c:v>
                </c:pt>
                <c:pt idx="12">
                  <c:v>1.0665693670168841</c:v>
                </c:pt>
                <c:pt idx="13">
                  <c:v>6.5425033613026068E-2</c:v>
                </c:pt>
                <c:pt idx="14">
                  <c:v>0.25433327467807537</c:v>
                </c:pt>
                <c:pt idx="15">
                  <c:v>1.0994587962748419</c:v>
                </c:pt>
                <c:pt idx="16">
                  <c:v>1.0128072921245597</c:v>
                </c:pt>
                <c:pt idx="17">
                  <c:v>0.88965306850365677</c:v>
                </c:pt>
              </c:numCache>
            </c:numRef>
          </c:val>
          <c:smooth val="0"/>
        </c:ser>
        <c:ser>
          <c:idx val="2"/>
          <c:order val="2"/>
          <c:tx>
            <c:v>Real PC ∆</c:v>
          </c:tx>
          <c:spPr>
            <a:ln>
              <a:solidFill>
                <a:schemeClr val="tx2"/>
              </a:solidFill>
              <a:prstDash val="sysDot"/>
            </a:ln>
          </c:spPr>
          <c:marker>
            <c:symbol val="none"/>
          </c:marker>
          <c:dPt>
            <c:idx val="14"/>
            <c:bubble3D val="0"/>
          </c:dPt>
          <c:dPt>
            <c:idx val="17"/>
            <c:marker>
              <c:symbol val="triang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1b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 (old)'!$N$3:$N$20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0.26325681922862015</c:v>
                </c:pt>
                <c:pt idx="2">
                  <c:v>0.29673055484842586</c:v>
                </c:pt>
                <c:pt idx="3">
                  <c:v>0.11799875298805125</c:v>
                </c:pt>
                <c:pt idx="4">
                  <c:v>0.15347229617671063</c:v>
                </c:pt>
                <c:pt idx="5">
                  <c:v>-0.29781859530792565</c:v>
                </c:pt>
                <c:pt idx="6">
                  <c:v>-0.65605217281004613</c:v>
                </c:pt>
                <c:pt idx="7">
                  <c:v>-1.0592426862567477</c:v>
                </c:pt>
                <c:pt idx="8">
                  <c:v>-0.80442389224787114</c:v>
                </c:pt>
                <c:pt idx="9">
                  <c:v>-0.4133289354039445</c:v>
                </c:pt>
                <c:pt idx="10">
                  <c:v>0.29828285287165968</c:v>
                </c:pt>
                <c:pt idx="11">
                  <c:v>0.35262516891297369</c:v>
                </c:pt>
                <c:pt idx="12">
                  <c:v>0.88611125571727933</c:v>
                </c:pt>
                <c:pt idx="13">
                  <c:v>-0.12309473363988618</c:v>
                </c:pt>
                <c:pt idx="14">
                  <c:v>4.468386494009749E-2</c:v>
                </c:pt>
                <c:pt idx="15">
                  <c:v>0.87159818728973859</c:v>
                </c:pt>
                <c:pt idx="16">
                  <c:v>0.76769276203831682</c:v>
                </c:pt>
                <c:pt idx="17">
                  <c:v>0.62823872156195015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27712"/>
        <c:axId val="100233600"/>
      </c:lineChart>
      <c:catAx>
        <c:axId val="10022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36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02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7712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'Figure 1'!$A$3:$A$20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1'!$B$3:$B$20</c:f>
              <c:numCache>
                <c:formatCode>#,##0.0</c:formatCode>
                <c:ptCount val="18"/>
                <c:pt idx="0">
                  <c:v>42.057069570958618</c:v>
                </c:pt>
                <c:pt idx="1">
                  <c:v>35.273320032119749</c:v>
                </c:pt>
                <c:pt idx="2">
                  <c:v>36.45135979127884</c:v>
                </c:pt>
                <c:pt idx="3">
                  <c:v>46.596290399074555</c:v>
                </c:pt>
                <c:pt idx="4">
                  <c:v>48.413769909918308</c:v>
                </c:pt>
                <c:pt idx="5">
                  <c:v>28.051080322265626</c:v>
                </c:pt>
                <c:pt idx="6">
                  <c:v>33.741423663616182</c:v>
                </c:pt>
                <c:pt idx="7">
                  <c:v>26.731486626148225</c:v>
                </c:pt>
                <c:pt idx="8">
                  <c:v>18.010519970417022</c:v>
                </c:pt>
                <c:pt idx="9">
                  <c:v>22.948519979000093</c:v>
                </c:pt>
                <c:pt idx="10">
                  <c:v>38.973740283608436</c:v>
                </c:pt>
                <c:pt idx="11">
                  <c:v>37.830570196986201</c:v>
                </c:pt>
                <c:pt idx="12">
                  <c:v>51.444884540557858</c:v>
                </c:pt>
                <c:pt idx="13">
                  <c:v>60.929065019607542</c:v>
                </c:pt>
                <c:pt idx="14">
                  <c:v>81.340650155544282</c:v>
                </c:pt>
                <c:pt idx="15">
                  <c:v>85.731170583724975</c:v>
                </c:pt>
                <c:pt idx="16">
                  <c:v>71.325270091056822</c:v>
                </c:pt>
                <c:pt idx="17">
                  <c:v>72.980519594669346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1'!$G$2</c:f>
              <c:strCache>
                <c:ptCount val="1"/>
                <c:pt idx="0">
                  <c:v>official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65000"/>
                  </a:schemeClr>
                </a:solidFill>
                <a:ln>
                  <a:solidFill>
                    <a:schemeClr val="bg1">
                      <a:lumMod val="65000"/>
                    </a:schemeClr>
                  </a:solidFill>
                </a:ln>
              </c:spPr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65000"/>
                  </a:schemeClr>
                </a:solidFill>
                <a:ln>
                  <a:solidFill>
                    <a:schemeClr val="bg1">
                      <a:lumMod val="65000"/>
                    </a:schemeClr>
                  </a:solidFill>
                </a:ln>
              </c:spPr>
            </c:marker>
            <c:bubble3D val="0"/>
          </c:dPt>
          <c:cat>
            <c:numRef>
              <c:f>'Figure 1'!$A$3:$A$20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1'!$G$3:$G$20</c:f>
              <c:numCache>
                <c:formatCode>#,##0.0</c:formatCode>
                <c:ptCount val="18"/>
                <c:pt idx="0">
                  <c:v>69.152313232421875</c:v>
                </c:pt>
                <c:pt idx="1">
                  <c:v>60.138168334960938</c:v>
                </c:pt>
                <c:pt idx="2">
                  <c:v>65.502479553222656</c:v>
                </c:pt>
                <c:pt idx="3">
                  <c:v>78.259727478027344</c:v>
                </c:pt>
                <c:pt idx="4">
                  <c:v>80.810783386230469</c:v>
                </c:pt>
                <c:pt idx="5">
                  <c:v>53.243659973144531</c:v>
                </c:pt>
                <c:pt idx="6">
                  <c:v>59.076519012451172</c:v>
                </c:pt>
                <c:pt idx="7">
                  <c:v>61.673999786376953</c:v>
                </c:pt>
                <c:pt idx="8">
                  <c:v>65.037712097167969</c:v>
                </c:pt>
                <c:pt idx="9">
                  <c:v>73.580787658691406</c:v>
                </c:pt>
                <c:pt idx="10">
                  <c:v>108.67640686035156</c:v>
                </c:pt>
                <c:pt idx="11">
                  <c:v>96.3634033203125</c:v>
                </c:pt>
                <c:pt idx="12">
                  <c:v>117.21830749511719</c:v>
                </c:pt>
                <c:pt idx="13">
                  <c:v>148.15794372558594</c:v>
                </c:pt>
                <c:pt idx="14">
                  <c:v>171.33505249023437</c:v>
                </c:pt>
                <c:pt idx="15">
                  <c:v>173.50819396972656</c:v>
                </c:pt>
                <c:pt idx="16">
                  <c:v>164.79652404785156</c:v>
                </c:pt>
                <c:pt idx="17">
                  <c:v>164.10319519042969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33824"/>
        <c:axId val="89539712"/>
      </c:lineChart>
      <c:catAx>
        <c:axId val="8953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97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8953971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382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'Figure 1'!$H$2</c:f>
              <c:strCache>
                <c:ptCount val="1"/>
                <c:pt idx="0">
                  <c:v>remittances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1'!$A$3:$A$20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1'!$H$3:$H$20</c:f>
              <c:numCache>
                <c:formatCode>#,##0.0</c:formatCode>
                <c:ptCount val="18"/>
                <c:pt idx="0">
                  <c:v>55.690617628644013</c:v>
                </c:pt>
                <c:pt idx="1">
                  <c:v>59.310308654125691</c:v>
                </c:pt>
                <c:pt idx="2">
                  <c:v>70.11938065406639</c:v>
                </c:pt>
                <c:pt idx="3">
                  <c:v>72.462269926257889</c:v>
                </c:pt>
                <c:pt idx="4">
                  <c:v>75.937634641917285</c:v>
                </c:pt>
                <c:pt idx="5">
                  <c:v>84.094398712441077</c:v>
                </c:pt>
                <c:pt idx="6">
                  <c:v>93.303365048490193</c:v>
                </c:pt>
                <c:pt idx="7">
                  <c:v>112.07870940875351</c:v>
                </c:pt>
                <c:pt idx="8">
                  <c:v>139.01692067968906</c:v>
                </c:pt>
                <c:pt idx="9">
                  <c:v>159.31991224258627</c:v>
                </c:pt>
                <c:pt idx="10">
                  <c:v>179.76930041744345</c:v>
                </c:pt>
                <c:pt idx="11">
                  <c:v>211.46011275616993</c:v>
                </c:pt>
                <c:pt idx="12">
                  <c:v>255.45058276852043</c:v>
                </c:pt>
                <c:pt idx="13">
                  <c:v>295.79808035922645</c:v>
                </c:pt>
                <c:pt idx="14">
                  <c:v>284.87384399794223</c:v>
                </c:pt>
                <c:pt idx="15">
                  <c:v>317.28273101282235</c:v>
                </c:pt>
                <c:pt idx="16">
                  <c:v>353.8195752876735</c:v>
                </c:pt>
                <c:pt idx="17">
                  <c:v>363.54836243513682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'Figure 1'!$C$2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1'!$A$3:$A$20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1'!$C$3:$C$20</c:f>
              <c:numCache>
                <c:formatCode>#,##0.0</c:formatCode>
                <c:ptCount val="18"/>
                <c:pt idx="0">
                  <c:v>47.208426327917117</c:v>
                </c:pt>
                <c:pt idx="1">
                  <c:v>51.30529894764188</c:v>
                </c:pt>
                <c:pt idx="2">
                  <c:v>61.287872642192674</c:v>
                </c:pt>
                <c:pt idx="3">
                  <c:v>59.021205815905148</c:v>
                </c:pt>
                <c:pt idx="4">
                  <c:v>63.757595674114256</c:v>
                </c:pt>
                <c:pt idx="5">
                  <c:v>70.573590553628435</c:v>
                </c:pt>
                <c:pt idx="6">
                  <c:v>79.480212175687527</c:v>
                </c:pt>
                <c:pt idx="7">
                  <c:v>92.584354485202766</c:v>
                </c:pt>
                <c:pt idx="8">
                  <c:v>113.46875700930326</c:v>
                </c:pt>
                <c:pt idx="9">
                  <c:v>129.09268157535118</c:v>
                </c:pt>
                <c:pt idx="10">
                  <c:v>149.80111228883359</c:v>
                </c:pt>
                <c:pt idx="11">
                  <c:v>177.10123006099599</c:v>
                </c:pt>
                <c:pt idx="12">
                  <c:v>208.96694843640921</c:v>
                </c:pt>
                <c:pt idx="13">
                  <c:v>240.22048161538265</c:v>
                </c:pt>
                <c:pt idx="14">
                  <c:v>232.4474549006861</c:v>
                </c:pt>
                <c:pt idx="15">
                  <c:v>261.65413953763141</c:v>
                </c:pt>
                <c:pt idx="16">
                  <c:v>294.2698537679882</c:v>
                </c:pt>
                <c:pt idx="17">
                  <c:v>313.73262158719632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04768"/>
        <c:axId val="100306304"/>
      </c:lineChart>
      <c:catAx>
        <c:axId val="10030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63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0306304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10030476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86550267440186E-2"/>
          <c:y val="5.5E-2"/>
          <c:w val="0.62668323814409721"/>
          <c:h val="0.82900866141732288"/>
        </c:manualLayout>
      </c:layout>
      <c:lineChart>
        <c:grouping val="standard"/>
        <c:varyColors val="0"/>
        <c:ser>
          <c:idx val="1"/>
          <c:order val="0"/>
          <c:tx>
            <c:v>Availabity Sample</c:v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7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1'!$A$3:$A$20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1'!$I$3:$I$20</c:f>
              <c:numCache>
                <c:formatCode>#,##0.0</c:formatCode>
                <c:ptCount val="18"/>
                <c:pt idx="0">
                  <c:v>90.042220000000043</c:v>
                </c:pt>
                <c:pt idx="1">
                  <c:v>121.46092000000004</c:v>
                </c:pt>
                <c:pt idx="2">
                  <c:v>130.33670000000006</c:v>
                </c:pt>
                <c:pt idx="3">
                  <c:v>113.58637000000004</c:v>
                </c:pt>
                <c:pt idx="4">
                  <c:v>121.97898999999998</c:v>
                </c:pt>
                <c:pt idx="5">
                  <c:v>80.561659999999975</c:v>
                </c:pt>
                <c:pt idx="6">
                  <c:v>54.482780000000027</c:v>
                </c:pt>
                <c:pt idx="7">
                  <c:v>8.0296400000000006</c:v>
                </c:pt>
                <c:pt idx="8">
                  <c:v>47.181110000000011</c:v>
                </c:pt>
                <c:pt idx="9">
                  <c:v>82.038200000000018</c:v>
                </c:pt>
                <c:pt idx="10">
                  <c:v>178.56676000000002</c:v>
                </c:pt>
                <c:pt idx="11">
                  <c:v>196.40369999999996</c:v>
                </c:pt>
                <c:pt idx="12">
                  <c:v>324.73050000000006</c:v>
                </c:pt>
                <c:pt idx="13">
                  <c:v>135.76366999999999</c:v>
                </c:pt>
                <c:pt idx="14">
                  <c:v>162.46545</c:v>
                </c:pt>
                <c:pt idx="15">
                  <c:v>351.11836999999997</c:v>
                </c:pt>
                <c:pt idx="16">
                  <c:v>336.58514999999994</c:v>
                </c:pt>
                <c:pt idx="17">
                  <c:v>309.10931000000011</c:v>
                </c:pt>
              </c:numCache>
            </c:numRef>
          </c:val>
          <c:smooth val="0"/>
        </c:ser>
        <c:ser>
          <c:idx val="0"/>
          <c:order val="1"/>
          <c:tx>
            <c:v>Constant Sample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1'!$A$3:$A$20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1'!$D$3:$D$20</c:f>
              <c:numCache>
                <c:formatCode>#,##0.0</c:formatCode>
                <c:ptCount val="18"/>
                <c:pt idx="0">
                  <c:v>54.86656</c:v>
                </c:pt>
                <c:pt idx="1">
                  <c:v>71.907180000000011</c:v>
                </c:pt>
                <c:pt idx="2">
                  <c:v>93.014680000000041</c:v>
                </c:pt>
                <c:pt idx="3">
                  <c:v>67.265940000000029</c:v>
                </c:pt>
                <c:pt idx="4">
                  <c:v>88.817269999999965</c:v>
                </c:pt>
                <c:pt idx="5">
                  <c:v>44.038040000000002</c:v>
                </c:pt>
                <c:pt idx="6">
                  <c:v>22.943340000000006</c:v>
                </c:pt>
                <c:pt idx="7">
                  <c:v>7.6908300000000001</c:v>
                </c:pt>
                <c:pt idx="8">
                  <c:v>24.826079999999997</c:v>
                </c:pt>
                <c:pt idx="9">
                  <c:v>63.478519999999989</c:v>
                </c:pt>
                <c:pt idx="10">
                  <c:v>135.97894000000002</c:v>
                </c:pt>
                <c:pt idx="11">
                  <c:v>137.19253</c:v>
                </c:pt>
                <c:pt idx="12">
                  <c:v>234.80518000000001</c:v>
                </c:pt>
                <c:pt idx="13">
                  <c:v>133.12664999999998</c:v>
                </c:pt>
                <c:pt idx="14">
                  <c:v>106.08554000000001</c:v>
                </c:pt>
                <c:pt idx="15">
                  <c:v>175.96056999999999</c:v>
                </c:pt>
                <c:pt idx="16">
                  <c:v>196.98693999999992</c:v>
                </c:pt>
                <c:pt idx="17">
                  <c:v>160.33407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13856"/>
        <c:axId val="99515392"/>
      </c:lineChart>
      <c:catAx>
        <c:axId val="9951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53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9515392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995138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'Figure 1'!$G$24</c:f>
              <c:strCache>
                <c:ptCount val="1"/>
                <c:pt idx="0">
                  <c:v>official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1'!$A$25:$A$42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1'!$G$25:$G$42</c:f>
              <c:numCache>
                <c:formatCode>#,##0.0</c:formatCode>
                <c:ptCount val="18"/>
                <c:pt idx="0">
                  <c:v>0.32181057162545551</c:v>
                </c:pt>
                <c:pt idx="1">
                  <c:v>0.24962981555130134</c:v>
                </c:pt>
                <c:pt idx="2">
                  <c:v>0.24628829206388309</c:v>
                </c:pt>
                <c:pt idx="3">
                  <c:v>0.29609250833259282</c:v>
                </c:pt>
                <c:pt idx="4">
                  <c:v>0.28992765353764449</c:v>
                </c:pt>
                <c:pt idx="5">
                  <c:v>0.24434937453944811</c:v>
                </c:pt>
                <c:pt idx="6">
                  <c:v>0.28558328435259506</c:v>
                </c:pt>
                <c:pt idx="7">
                  <c:v>0.33927386272346099</c:v>
                </c:pt>
                <c:pt idx="8">
                  <c:v>0.25887125525341059</c:v>
                </c:pt>
                <c:pt idx="9">
                  <c:v>0.23363511996059047</c:v>
                </c:pt>
                <c:pt idx="10">
                  <c:v>0.23270557956155613</c:v>
                </c:pt>
                <c:pt idx="11">
                  <c:v>0.19111107105669575</c:v>
                </c:pt>
                <c:pt idx="12">
                  <c:v>0.16807916544177817</c:v>
                </c:pt>
                <c:pt idx="13">
                  <c:v>0.25556824313080972</c:v>
                </c:pt>
                <c:pt idx="14">
                  <c:v>0.27693899619855777</c:v>
                </c:pt>
                <c:pt idx="15">
                  <c:v>0.20608893975131021</c:v>
                </c:pt>
                <c:pt idx="16">
                  <c:v>0.19269911518007637</c:v>
                </c:pt>
                <c:pt idx="17">
                  <c:v>0.19611719613047501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'Figure 1'!$B$24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'Figure 1'!$A$25:$A$42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1'!$B$25:$B$42</c:f>
              <c:numCache>
                <c:formatCode>#,##0.0</c:formatCode>
                <c:ptCount val="18"/>
                <c:pt idx="0">
                  <c:v>0.29179539075239591</c:v>
                </c:pt>
                <c:pt idx="1">
                  <c:v>0.22256454685018243</c:v>
                </c:pt>
                <c:pt idx="2">
                  <c:v>0.19109102049999541</c:v>
                </c:pt>
                <c:pt idx="3">
                  <c:v>0.26952431892394996</c:v>
                </c:pt>
                <c:pt idx="4">
                  <c:v>0.24087814601675184</c:v>
                </c:pt>
                <c:pt idx="5">
                  <c:v>0.19662517381061109</c:v>
                </c:pt>
                <c:pt idx="6">
                  <c:v>0.24779811001792723</c:v>
                </c:pt>
                <c:pt idx="7">
                  <c:v>0.21047309084033733</c:v>
                </c:pt>
                <c:pt idx="8">
                  <c:v>0.11522650482640709</c:v>
                </c:pt>
                <c:pt idx="9">
                  <c:v>0.10647990733048891</c:v>
                </c:pt>
                <c:pt idx="10">
                  <c:v>0.12001011589391879</c:v>
                </c:pt>
                <c:pt idx="11">
                  <c:v>0.10743526347432401</c:v>
                </c:pt>
                <c:pt idx="12">
                  <c:v>0.10388351609994183</c:v>
                </c:pt>
                <c:pt idx="13">
                  <c:v>0.14030026396039963</c:v>
                </c:pt>
                <c:pt idx="14">
                  <c:v>0.1937264963240333</c:v>
                </c:pt>
                <c:pt idx="15">
                  <c:v>0.16381359601769513</c:v>
                </c:pt>
                <c:pt idx="16">
                  <c:v>0.12678198377281963</c:v>
                </c:pt>
                <c:pt idx="17">
                  <c:v>0.13340808270825275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27008"/>
        <c:axId val="99628544"/>
      </c:lineChart>
      <c:catAx>
        <c:axId val="9962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85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96285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7008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'Figure 1'!$H$24</c:f>
              <c:strCache>
                <c:ptCount val="1"/>
                <c:pt idx="0">
                  <c:v>remittances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1'!$A$25:$A$42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1'!$H$25:$H$42</c:f>
              <c:numCache>
                <c:formatCode>#,##0.0</c:formatCode>
                <c:ptCount val="18"/>
                <c:pt idx="0">
                  <c:v>0.25916456956418921</c:v>
                </c:pt>
                <c:pt idx="1">
                  <c:v>0.24619342124214641</c:v>
                </c:pt>
                <c:pt idx="2">
                  <c:v>0.26364776752970492</c:v>
                </c:pt>
                <c:pt idx="3">
                  <c:v>0.27415806256114406</c:v>
                </c:pt>
                <c:pt idx="4">
                  <c:v>0.27244408857792918</c:v>
                </c:pt>
                <c:pt idx="5">
                  <c:v>0.38593165342165286</c:v>
                </c:pt>
                <c:pt idx="6">
                  <c:v>0.45104014043347707</c:v>
                </c:pt>
                <c:pt idx="7">
                  <c:v>0.61655441193822924</c:v>
                </c:pt>
                <c:pt idx="8">
                  <c:v>0.55333257578385786</c:v>
                </c:pt>
                <c:pt idx="9">
                  <c:v>0.50587562315270507</c:v>
                </c:pt>
                <c:pt idx="10">
                  <c:v>0.38493469235481992</c:v>
                </c:pt>
                <c:pt idx="11">
                  <c:v>0.41937465097896492</c:v>
                </c:pt>
                <c:pt idx="12">
                  <c:v>0.36629022957985741</c:v>
                </c:pt>
                <c:pt idx="13">
                  <c:v>0.51024328374111017</c:v>
                </c:pt>
                <c:pt idx="14">
                  <c:v>0.46045847159332054</c:v>
                </c:pt>
                <c:pt idx="15">
                  <c:v>0.37686094322001634</c:v>
                </c:pt>
                <c:pt idx="16">
                  <c:v>0.41372668195069234</c:v>
                </c:pt>
                <c:pt idx="17">
                  <c:v>0.43447103766546752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'Figure 1'!$C$24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1'!$A$25:$A$42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1'!$C$25:$C$42</c:f>
              <c:numCache>
                <c:formatCode>#,##0.0</c:formatCode>
                <c:ptCount val="18"/>
                <c:pt idx="0">
                  <c:v>0.32753592553372685</c:v>
                </c:pt>
                <c:pt idx="1">
                  <c:v>0.32372174212399613</c:v>
                </c:pt>
                <c:pt idx="2">
                  <c:v>0.321292873421759</c:v>
                </c:pt>
                <c:pt idx="3">
                  <c:v>0.34139306291039101</c:v>
                </c:pt>
                <c:pt idx="4">
                  <c:v>0.31721990394555155</c:v>
                </c:pt>
                <c:pt idx="5">
                  <c:v>0.49468841661800617</c:v>
                </c:pt>
                <c:pt idx="6">
                  <c:v>0.58370525669895312</c:v>
                </c:pt>
                <c:pt idx="7">
                  <c:v>0.72897237345927257</c:v>
                </c:pt>
                <c:pt idx="8">
                  <c:v>0.72594285443476636</c:v>
                </c:pt>
                <c:pt idx="9">
                  <c:v>0.59898314940424469</c:v>
                </c:pt>
                <c:pt idx="10">
                  <c:v>0.46127594416135359</c:v>
                </c:pt>
                <c:pt idx="11">
                  <c:v>0.50295084673996715</c:v>
                </c:pt>
                <c:pt idx="12">
                  <c:v>0.42197045529639032</c:v>
                </c:pt>
                <c:pt idx="13">
                  <c:v>0.55315138954596754</c:v>
                </c:pt>
                <c:pt idx="14">
                  <c:v>0.55361287291455552</c:v>
                </c:pt>
                <c:pt idx="15">
                  <c:v>0.49996407629493061</c:v>
                </c:pt>
                <c:pt idx="16">
                  <c:v>0.52307009531984927</c:v>
                </c:pt>
                <c:pt idx="17">
                  <c:v>0.5735019120367949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9888"/>
        <c:axId val="99671424"/>
      </c:lineChart>
      <c:catAx>
        <c:axId val="9966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14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96714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99669888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'Figure 1'!$I$24</c:f>
              <c:strCache>
                <c:ptCount val="1"/>
                <c:pt idx="0">
                  <c:v>private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1'!$A$25:$A$42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1'!$I$25:$I$42</c:f>
              <c:numCache>
                <c:formatCode>#,##0.0</c:formatCode>
                <c:ptCount val="18"/>
                <c:pt idx="0">
                  <c:v>0.41902485881035523</c:v>
                </c:pt>
                <c:pt idx="1">
                  <c:v>0.50417676320655225</c:v>
                </c:pt>
                <c:pt idx="2">
                  <c:v>0.49006394040641199</c:v>
                </c:pt>
                <c:pt idx="3">
                  <c:v>0.42974942910626318</c:v>
                </c:pt>
                <c:pt idx="4">
                  <c:v>0.4376282578844265</c:v>
                </c:pt>
                <c:pt idx="5">
                  <c:v>0.36971897203889903</c:v>
                </c:pt>
                <c:pt idx="6">
                  <c:v>0.26337657521392788</c:v>
                </c:pt>
                <c:pt idx="7">
                  <c:v>4.4171725338309667E-2</c:v>
                </c:pt>
                <c:pt idx="8">
                  <c:v>0.18779616896273155</c:v>
                </c:pt>
                <c:pt idx="9">
                  <c:v>0.26048925688670443</c:v>
                </c:pt>
                <c:pt idx="10">
                  <c:v>0.3823597280836239</c:v>
                </c:pt>
                <c:pt idx="11">
                  <c:v>0.38951427796433935</c:v>
                </c:pt>
                <c:pt idx="12">
                  <c:v>0.46563060497836434</c:v>
                </c:pt>
                <c:pt idx="13">
                  <c:v>0.23418847312808028</c:v>
                </c:pt>
                <c:pt idx="14">
                  <c:v>0.26260253220812163</c:v>
                </c:pt>
                <c:pt idx="15">
                  <c:v>0.41705011702867345</c:v>
                </c:pt>
                <c:pt idx="16">
                  <c:v>0.39357420286923123</c:v>
                </c:pt>
                <c:pt idx="17">
                  <c:v>0.36941176620405752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'Figure 1'!$D$24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'Figure 1'!$A$25:$A$42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1'!$D$25:$D$42</c:f>
              <c:numCache>
                <c:formatCode>#,##0.0</c:formatCode>
                <c:ptCount val="18"/>
                <c:pt idx="0">
                  <c:v>0.38066868371387724</c:v>
                </c:pt>
                <c:pt idx="1">
                  <c:v>0.45371371102582153</c:v>
                </c:pt>
                <c:pt idx="2">
                  <c:v>0.48761610607824563</c:v>
                </c:pt>
                <c:pt idx="3">
                  <c:v>0.38908261816565903</c:v>
                </c:pt>
                <c:pt idx="4">
                  <c:v>0.44190195003769667</c:v>
                </c:pt>
                <c:pt idx="5">
                  <c:v>0.30868640957138282</c:v>
                </c:pt>
                <c:pt idx="6">
                  <c:v>0.16849663328311967</c:v>
                </c:pt>
                <c:pt idx="7">
                  <c:v>6.0554535700390037E-2</c:v>
                </c:pt>
                <c:pt idx="8">
                  <c:v>0.15883064073882663</c:v>
                </c:pt>
                <c:pt idx="9">
                  <c:v>0.29453694326526653</c:v>
                </c:pt>
                <c:pt idx="10">
                  <c:v>0.41871393994472755</c:v>
                </c:pt>
                <c:pt idx="11">
                  <c:v>0.38961388978570882</c:v>
                </c:pt>
                <c:pt idx="12">
                  <c:v>0.47414602860366789</c:v>
                </c:pt>
                <c:pt idx="13">
                  <c:v>0.30654834649363283</c:v>
                </c:pt>
                <c:pt idx="14">
                  <c:v>0.2526606307614111</c:v>
                </c:pt>
                <c:pt idx="15">
                  <c:v>0.33622232768737431</c:v>
                </c:pt>
                <c:pt idx="16">
                  <c:v>0.35014792090733099</c:v>
                </c:pt>
                <c:pt idx="17">
                  <c:v>0.29309000525495227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18624"/>
        <c:axId val="100620160"/>
      </c:lineChart>
      <c:catAx>
        <c:axId val="10061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201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0620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0061862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2b (old)'!$B$46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'Figure 2b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 (old)'!$L$47:$L$64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-0.1716965923277208</c:v>
                </c:pt>
                <c:pt idx="2">
                  <c:v>-0.14027675328207242</c:v>
                </c:pt>
                <c:pt idx="3">
                  <c:v>0.10388553922211852</c:v>
                </c:pt>
                <c:pt idx="4">
                  <c:v>0.14337356127662612</c:v>
                </c:pt>
                <c:pt idx="5">
                  <c:v>-0.38222828623461258</c:v>
                </c:pt>
                <c:pt idx="6">
                  <c:v>-0.21367986128742636</c:v>
                </c:pt>
                <c:pt idx="7">
                  <c:v>-0.42453924907976642</c:v>
                </c:pt>
                <c:pt idx="8">
                  <c:v>-0.74366460286796987</c:v>
                </c:pt>
                <c:pt idx="9">
                  <c:v>-0.55381396859037857</c:v>
                </c:pt>
                <c:pt idx="10">
                  <c:v>-7.5358856167229565E-2</c:v>
                </c:pt>
                <c:pt idx="11">
                  <c:v>-0.10439563858113379</c:v>
                </c:pt>
                <c:pt idx="12">
                  <c:v>0.2068172041660799</c:v>
                </c:pt>
                <c:pt idx="13">
                  <c:v>0.38847856438163547</c:v>
                </c:pt>
                <c:pt idx="14">
                  <c:v>0.71465324359634086</c:v>
                </c:pt>
                <c:pt idx="15">
                  <c:v>0.7760779379299646</c:v>
                </c:pt>
                <c:pt idx="16">
                  <c:v>0.56389243768278718</c:v>
                </c:pt>
                <c:pt idx="17">
                  <c:v>0.5899274997273527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16"/>
            <c:bubble3D val="0"/>
          </c:dPt>
          <c:dPt>
            <c:idx val="17"/>
            <c:marker>
              <c:symbol val="squar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2b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 (old)'!$L$25:$L$42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-0.19958596262499356</c:v>
                </c:pt>
                <c:pt idx="2">
                  <c:v>-0.19032926812427423</c:v>
                </c:pt>
                <c:pt idx="3">
                  <c:v>3.5241307277200387E-2</c:v>
                </c:pt>
                <c:pt idx="4">
                  <c:v>5.203538887263208E-2</c:v>
                </c:pt>
                <c:pt idx="5">
                  <c:v>-0.49177670609750535</c:v>
                </c:pt>
                <c:pt idx="6">
                  <c:v>-0.35315500620027684</c:v>
                </c:pt>
                <c:pt idx="7">
                  <c:v>-0.56973305431512977</c:v>
                </c:pt>
                <c:pt idx="8">
                  <c:v>-0.89260715020104964</c:v>
                </c:pt>
                <c:pt idx="9">
                  <c:v>-0.73224171141130678</c:v>
                </c:pt>
                <c:pt idx="10">
                  <c:v>-0.31105319054002245</c:v>
                </c:pt>
                <c:pt idx="11">
                  <c:v>-0.36699779169431318</c:v>
                </c:pt>
                <c:pt idx="12">
                  <c:v>-0.10509276735965327</c:v>
                </c:pt>
                <c:pt idx="13">
                  <c:v>2.5114488564830711E-2</c:v>
                </c:pt>
                <c:pt idx="14">
                  <c:v>0.32953353013120701</c:v>
                </c:pt>
                <c:pt idx="15">
                  <c:v>0.36869523366096868</c:v>
                </c:pt>
                <c:pt idx="16">
                  <c:v>0.1411170810098826</c:v>
                </c:pt>
                <c:pt idx="17">
                  <c:v>0.14365945143380943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2b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 (old)'!$L$3:$L$20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-0.21207390063519102</c:v>
                </c:pt>
                <c:pt idx="2">
                  <c:v>-0.21802472387467353</c:v>
                </c:pt>
                <c:pt idx="3">
                  <c:v>-1.3464711361287006E-2</c:v>
                </c:pt>
                <c:pt idx="4">
                  <c:v>-1.2240821771021768E-2</c:v>
                </c:pt>
                <c:pt idx="5">
                  <c:v>-0.53342818243050272</c:v>
                </c:pt>
                <c:pt idx="6">
                  <c:v>-0.42187634020736547</c:v>
                </c:pt>
                <c:pt idx="7">
                  <c:v>-0.61994746877351403</c:v>
                </c:pt>
                <c:pt idx="8">
                  <c:v>-0.86824856887953161</c:v>
                </c:pt>
                <c:pt idx="9">
                  <c:v>-0.76443007731215518</c:v>
                </c:pt>
                <c:pt idx="10">
                  <c:v>-0.42804118772386873</c:v>
                </c:pt>
                <c:pt idx="11">
                  <c:v>-0.48705464040323199</c:v>
                </c:pt>
                <c:pt idx="12">
                  <c:v>-0.2638767329903513</c:v>
                </c:pt>
                <c:pt idx="13">
                  <c:v>-0.15458883463016845</c:v>
                </c:pt>
                <c:pt idx="14">
                  <c:v>0.12356076396019902</c:v>
                </c:pt>
                <c:pt idx="15">
                  <c:v>0.1488736675315516</c:v>
                </c:pt>
                <c:pt idx="16">
                  <c:v>-8.0852611955593359E-2</c:v>
                </c:pt>
                <c:pt idx="17">
                  <c:v>-9.0086231358890587E-2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62176"/>
        <c:axId val="101763712"/>
      </c:lineChart>
      <c:catAx>
        <c:axId val="10176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37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1763712"/>
        <c:scaling>
          <c:orientation val="minMax"/>
          <c:max val="1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217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Const'!$C$36</c:f>
              <c:strCache>
                <c:ptCount val="1"/>
                <c:pt idx="0">
                  <c:v>realpc_remittances_sum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Const'!$C$37:$C$49</c:f>
              <c:numCache>
                <c:formatCode>#,##0</c:formatCode>
                <c:ptCount val="13"/>
                <c:pt idx="0">
                  <c:v>21.216590881347656</c:v>
                </c:pt>
                <c:pt idx="1">
                  <c:v>22.908088684082031</c:v>
                </c:pt>
                <c:pt idx="2">
                  <c:v>25.905540466308594</c:v>
                </c:pt>
                <c:pt idx="3">
                  <c:v>30.626230239868164</c:v>
                </c:pt>
                <c:pt idx="4">
                  <c:v>33.487407684326172</c:v>
                </c:pt>
                <c:pt idx="5">
                  <c:v>37.097316741943359</c:v>
                </c:pt>
                <c:pt idx="6">
                  <c:v>41.949367523193359</c:v>
                </c:pt>
                <c:pt idx="7">
                  <c:v>47.529701232910156</c:v>
                </c:pt>
                <c:pt idx="8">
                  <c:v>51.9754638671875</c:v>
                </c:pt>
                <c:pt idx="9">
                  <c:v>49.858463287353516</c:v>
                </c:pt>
                <c:pt idx="10">
                  <c:v>54.551414489746094</c:v>
                </c:pt>
                <c:pt idx="11">
                  <c:v>58.755912780761719</c:v>
                </c:pt>
                <c:pt idx="12">
                  <c:v>60.639865875244141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10208"/>
        <c:axId val="98911744"/>
      </c:lineChart>
      <c:catAx>
        <c:axId val="9891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174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98911744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9891020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2b (old)'!$C$46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 (old)'!$M$47:$M$64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8.4113635919371627E-2</c:v>
                </c:pt>
                <c:pt idx="2">
                  <c:v>0.269653650667804</c:v>
                </c:pt>
                <c:pt idx="3">
                  <c:v>0.22967238855932515</c:v>
                </c:pt>
                <c:pt idx="4">
                  <c:v>0.3119374613882715</c:v>
                </c:pt>
                <c:pt idx="5">
                  <c:v>0.42236156726610607</c:v>
                </c:pt>
                <c:pt idx="6">
                  <c:v>0.5546506377886804</c:v>
                </c:pt>
                <c:pt idx="7">
                  <c:v>0.72923926141913686</c:v>
                </c:pt>
                <c:pt idx="8">
                  <c:v>0.96990643806083421</c:v>
                </c:pt>
                <c:pt idx="9">
                  <c:v>1.1270964395280612</c:v>
                </c:pt>
                <c:pt idx="10">
                  <c:v>1.3126281815653453</c:v>
                </c:pt>
                <c:pt idx="11">
                  <c:v>1.5266765574471468</c:v>
                </c:pt>
                <c:pt idx="12">
                  <c:v>1.7435420333727949</c:v>
                </c:pt>
                <c:pt idx="13">
                  <c:v>1.930215994688343</c:v>
                </c:pt>
                <c:pt idx="14">
                  <c:v>1.8858393313318607</c:v>
                </c:pt>
                <c:pt idx="15">
                  <c:v>2.0464404191184862</c:v>
                </c:pt>
                <c:pt idx="16">
                  <c:v>2.2083282739983221</c:v>
                </c:pt>
                <c:pt idx="17">
                  <c:v>2.2976115167580233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7"/>
            <c:marker>
              <c:symbol val="squar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 (old)'!$M$25:$M$42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5.4679763365534782E-2</c:v>
                </c:pt>
                <c:pt idx="2">
                  <c:v>0.21411217581725422</c:v>
                </c:pt>
                <c:pt idx="3">
                  <c:v>0.15877279887836829</c:v>
                </c:pt>
                <c:pt idx="4">
                  <c:v>0.21669022539399729</c:v>
                </c:pt>
                <c:pt idx="5">
                  <c:v>0.28892026794609993</c:v>
                </c:pt>
                <c:pt idx="6">
                  <c:v>0.38666856759649504</c:v>
                </c:pt>
                <c:pt idx="7">
                  <c:v>0.53711483469364185</c:v>
                </c:pt>
                <c:pt idx="8">
                  <c:v>0.74208998534847193</c:v>
                </c:pt>
                <c:pt idx="9">
                  <c:v>0.86126965041431247</c:v>
                </c:pt>
                <c:pt idx="10">
                  <c:v>0.99786762056997369</c:v>
                </c:pt>
                <c:pt idx="11">
                  <c:v>1.1617547346672428</c:v>
                </c:pt>
                <c:pt idx="12">
                  <c:v>1.3312192376137788</c:v>
                </c:pt>
                <c:pt idx="13">
                  <c:v>1.4589891932964032</c:v>
                </c:pt>
                <c:pt idx="14">
                  <c:v>1.4219476768989028</c:v>
                </c:pt>
                <c:pt idx="15">
                  <c:v>1.5515511315975334</c:v>
                </c:pt>
                <c:pt idx="16">
                  <c:v>1.6626894121309277</c:v>
                </c:pt>
                <c:pt idx="17">
                  <c:v>1.7192302533730976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 (old)'!$M$3:$M$20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3.8107582673312004E-2</c:v>
                </c:pt>
                <c:pt idx="2">
                  <c:v>0.1816221596837834</c:v>
                </c:pt>
                <c:pt idx="3">
                  <c:v>0.10932639434685924</c:v>
                </c:pt>
                <c:pt idx="4">
                  <c:v>0.15123803582539483</c:v>
                </c:pt>
                <c:pt idx="5">
                  <c:v>0.20791522125506012</c:v>
                </c:pt>
                <c:pt idx="6">
                  <c:v>0.29079774378809242</c:v>
                </c:pt>
                <c:pt idx="7">
                  <c:v>0.42756685947814388</c:v>
                </c:pt>
                <c:pt idx="8">
                  <c:v>0.62119296767788279</c:v>
                </c:pt>
                <c:pt idx="9">
                  <c:v>0.72787468608254424</c:v>
                </c:pt>
                <c:pt idx="10">
                  <c:v>0.85295066989932666</c:v>
                </c:pt>
                <c:pt idx="11">
                  <c:v>1.0069507416110279</c:v>
                </c:pt>
                <c:pt idx="12">
                  <c:v>1.1675639390339687</c:v>
                </c:pt>
                <c:pt idx="13">
                  <c:v>1.2850454469343811</c:v>
                </c:pt>
                <c:pt idx="14">
                  <c:v>1.2301559260167443</c:v>
                </c:pt>
                <c:pt idx="15">
                  <c:v>1.3494459058118675</c:v>
                </c:pt>
                <c:pt idx="16">
                  <c:v>1.4494329033245787</c:v>
                </c:pt>
                <c:pt idx="17">
                  <c:v>1.4923458352446513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46560"/>
        <c:axId val="105348096"/>
      </c:lineChart>
      <c:catAx>
        <c:axId val="1053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8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53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656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6227193703283"/>
          <c:y val="5.5E-2"/>
          <c:w val="0.63181612298462697"/>
          <c:h val="0.89"/>
        </c:manualLayout>
      </c:layout>
      <c:lineChart>
        <c:grouping val="standard"/>
        <c:varyColors val="0"/>
        <c:ser>
          <c:idx val="0"/>
          <c:order val="0"/>
          <c:tx>
            <c:v>Nominal ∆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</c:spPr>
            </c:marker>
            <c:bubble3D val="0"/>
          </c:dPt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2b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 (old)'!$N$47:$N$64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0.27940632944204929</c:v>
                </c:pt>
                <c:pt idx="2">
                  <c:v>0.56120436760505887</c:v>
                </c:pt>
                <c:pt idx="3">
                  <c:v>0.20884713867704194</c:v>
                </c:pt>
                <c:pt idx="4">
                  <c:v>0.50954704209687907</c:v>
                </c:pt>
                <c:pt idx="5">
                  <c:v>-0.21370232750173598</c:v>
                </c:pt>
                <c:pt idx="6">
                  <c:v>-0.76922024392400301</c:v>
                </c:pt>
                <c:pt idx="7">
                  <c:v>-1.3761130816991844</c:v>
                </c:pt>
                <c:pt idx="8">
                  <c:v>-0.70873221524960583</c:v>
                </c:pt>
                <c:pt idx="9">
                  <c:v>0.14841975593739229</c:v>
                </c:pt>
                <c:pt idx="10">
                  <c:v>1.0034437474040756</c:v>
                </c:pt>
                <c:pt idx="11">
                  <c:v>1.0141519552573093</c:v>
                </c:pt>
                <c:pt idx="12">
                  <c:v>1.6905840298273231</c:v>
                </c:pt>
                <c:pt idx="13">
                  <c:v>0.97796026658587887</c:v>
                </c:pt>
                <c:pt idx="14">
                  <c:v>0.71086143702208482</c:v>
                </c:pt>
                <c:pt idx="15">
                  <c:v>1.3205016611344584</c:v>
                </c:pt>
                <c:pt idx="16">
                  <c:v>1.4634317516309188</c:v>
                </c:pt>
                <c:pt idx="17">
                  <c:v>1.2045901841449784</c:v>
                </c:pt>
              </c:numCache>
            </c:numRef>
          </c:val>
          <c:smooth val="0"/>
        </c:ser>
        <c:ser>
          <c:idx val="1"/>
          <c:order val="1"/>
          <c:tx>
            <c:v>Real ∆</c:v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none"/>
          </c:marker>
          <c:dPt>
            <c:idx val="16"/>
            <c:bubble3D val="0"/>
          </c:dPt>
          <c:dPt>
            <c:idx val="17"/>
            <c:marker>
              <c:symbol val="squar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2b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 (old)'!$N$25:$N$42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0.24814904907274199</c:v>
                </c:pt>
                <c:pt idx="2">
                  <c:v>0.50090805502829272</c:v>
                </c:pt>
                <c:pt idx="3">
                  <c:v>0.1384565042669661</c:v>
                </c:pt>
                <c:pt idx="4">
                  <c:v>0.40978904085699797</c:v>
                </c:pt>
                <c:pt idx="5">
                  <c:v>-0.32833089806911481</c:v>
                </c:pt>
                <c:pt idx="6">
                  <c:v>-0.89168937254188385</c:v>
                </c:pt>
                <c:pt idx="7">
                  <c:v>-1.4959843961530077</c:v>
                </c:pt>
                <c:pt idx="8">
                  <c:v>-0.86161612533703025</c:v>
                </c:pt>
                <c:pt idx="9">
                  <c:v>-6.8385357226547885E-2</c:v>
                </c:pt>
                <c:pt idx="10">
                  <c:v>0.70700544879784788</c:v>
                </c:pt>
                <c:pt idx="11">
                  <c:v>0.68097438927113207</c:v>
                </c:pt>
                <c:pt idx="12">
                  <c:v>1.2846709589024412</c:v>
                </c:pt>
                <c:pt idx="13">
                  <c:v>0.57295624645216736</c:v>
                </c:pt>
                <c:pt idx="14">
                  <c:v>0.3285231519706644</c:v>
                </c:pt>
                <c:pt idx="15">
                  <c:v>0.87741764031664726</c:v>
                </c:pt>
                <c:pt idx="16">
                  <c:v>0.97373988354048546</c:v>
                </c:pt>
                <c:pt idx="17">
                  <c:v>0.7103618784667729</c:v>
                </c:pt>
              </c:numCache>
            </c:numRef>
          </c:val>
          <c:smooth val="0"/>
        </c:ser>
        <c:ser>
          <c:idx val="2"/>
          <c:order val="2"/>
          <c:tx>
            <c:v>Real PC ∆</c:v>
          </c:tx>
          <c:spPr>
            <a:ln>
              <a:solidFill>
                <a:schemeClr val="tx2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2b (old)'!$A$47:$A$64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 (old)'!$N$3:$N$20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0.2333390186008692</c:v>
                </c:pt>
                <c:pt idx="2">
                  <c:v>0.47431427813356747</c:v>
                </c:pt>
                <c:pt idx="3">
                  <c:v>8.9027998916304876E-2</c:v>
                </c:pt>
                <c:pt idx="4">
                  <c:v>0.34600731515501643</c:v>
                </c:pt>
                <c:pt idx="5">
                  <c:v>-0.38996271913018821</c:v>
                </c:pt>
                <c:pt idx="6">
                  <c:v>-0.8763704409728138</c:v>
                </c:pt>
                <c:pt idx="7">
                  <c:v>-1.0469164947807712</c:v>
                </c:pt>
                <c:pt idx="8">
                  <c:v>-0.86924056027975161</c:v>
                </c:pt>
                <c:pt idx="9">
                  <c:v>-0.1957741071811577</c:v>
                </c:pt>
                <c:pt idx="10">
                  <c:v>0.55405993835241507</c:v>
                </c:pt>
                <c:pt idx="11">
                  <c:v>0.51302159727204821</c:v>
                </c:pt>
                <c:pt idx="12">
                  <c:v>1.1169202852052829</c:v>
                </c:pt>
                <c:pt idx="13">
                  <c:v>0.37674909376282889</c:v>
                </c:pt>
                <c:pt idx="14">
                  <c:v>0.12304331653463157</c:v>
                </c:pt>
                <c:pt idx="15">
                  <c:v>0.65423128072484205</c:v>
                </c:pt>
                <c:pt idx="16">
                  <c:v>0.73720191327075335</c:v>
                </c:pt>
                <c:pt idx="17">
                  <c:v>0.45889668788372856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97632"/>
        <c:axId val="105407616"/>
      </c:lineChart>
      <c:catAx>
        <c:axId val="10539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7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54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7632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2'!$I$2</c:f>
              <c:strCache>
                <c:ptCount val="1"/>
                <c:pt idx="0">
                  <c:v>remittances share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2'!$I$3:$I$20</c:f>
              <c:numCache>
                <c:formatCode>#,##0.0</c:formatCode>
                <c:ptCount val="18"/>
                <c:pt idx="0">
                  <c:v>0.29927748954873357</c:v>
                </c:pt>
                <c:pt idx="1">
                  <c:v>0.30979033201573741</c:v>
                </c:pt>
                <c:pt idx="2">
                  <c:v>0.34471799554376592</c:v>
                </c:pt>
                <c:pt idx="3">
                  <c:v>0.3559259113077497</c:v>
                </c:pt>
                <c:pt idx="4">
                  <c:v>0.36215799749639055</c:v>
                </c:pt>
                <c:pt idx="5">
                  <c:v>0.38555083268016754</c:v>
                </c:pt>
                <c:pt idx="6">
                  <c:v>0.40206047140388523</c:v>
                </c:pt>
                <c:pt idx="7">
                  <c:v>0.44300233329406696</c:v>
                </c:pt>
                <c:pt idx="8">
                  <c:v>0.43780192961046172</c:v>
                </c:pt>
                <c:pt idx="9">
                  <c:v>0.42808026754462702</c:v>
                </c:pt>
                <c:pt idx="10">
                  <c:v>0.42191701011380467</c:v>
                </c:pt>
                <c:pt idx="11">
                  <c:v>0.41708894773758509</c:v>
                </c:pt>
                <c:pt idx="12">
                  <c:v>0.44369038528937155</c:v>
                </c:pt>
                <c:pt idx="13">
                  <c:v>0.43816326031360969</c:v>
                </c:pt>
                <c:pt idx="14">
                  <c:v>0.45291260440785674</c:v>
                </c:pt>
                <c:pt idx="15">
                  <c:v>0.48732883282057199</c:v>
                </c:pt>
                <c:pt idx="16">
                  <c:v>0.52065579829492847</c:v>
                </c:pt>
                <c:pt idx="17">
                  <c:v>0.54054188802826286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2'!$H$2</c:f>
              <c:strCache>
                <c:ptCount val="1"/>
                <c:pt idx="0">
                  <c:v>official share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2'!$H$3:$H$20</c:f>
              <c:numCache>
                <c:formatCode>#,##0.0</c:formatCode>
                <c:ptCount val="18"/>
                <c:pt idx="0">
                  <c:v>0.72644484822485655</c:v>
                </c:pt>
                <c:pt idx="1">
                  <c:v>0.66666808872365446</c:v>
                </c:pt>
                <c:pt idx="2">
                  <c:v>0.62185919873243278</c:v>
                </c:pt>
                <c:pt idx="3">
                  <c:v>0.61390217427901816</c:v>
                </c:pt>
                <c:pt idx="4">
                  <c:v>0.58534170421292153</c:v>
                </c:pt>
                <c:pt idx="5">
                  <c:v>0.5727688442550356</c:v>
                </c:pt>
                <c:pt idx="6">
                  <c:v>0.61701910023609374</c:v>
                </c:pt>
                <c:pt idx="7">
                  <c:v>0.59326114533152785</c:v>
                </c:pt>
                <c:pt idx="8">
                  <c:v>0.58440350221233239</c:v>
                </c:pt>
                <c:pt idx="9">
                  <c:v>0.57977143396575204</c:v>
                </c:pt>
                <c:pt idx="10">
                  <c:v>0.55786300959751978</c:v>
                </c:pt>
                <c:pt idx="11">
                  <c:v>0.52876704770044247</c:v>
                </c:pt>
                <c:pt idx="12">
                  <c:v>0.54147008803500851</c:v>
                </c:pt>
                <c:pt idx="13">
                  <c:v>0.51189189599474882</c:v>
                </c:pt>
                <c:pt idx="14">
                  <c:v>0.50460803926622688</c:v>
                </c:pt>
                <c:pt idx="15">
                  <c:v>0.49818559860626305</c:v>
                </c:pt>
                <c:pt idx="16">
                  <c:v>0.44676024727512192</c:v>
                </c:pt>
                <c:pt idx="17">
                  <c:v>0.4212122258288547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2'!$J$2</c:f>
              <c:strCache>
                <c:ptCount val="1"/>
                <c:pt idx="0">
                  <c:v>private share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2'!$J$3:$J$20</c:f>
              <c:numCache>
                <c:formatCode>#,##0.0</c:formatCode>
                <c:ptCount val="18"/>
                <c:pt idx="0">
                  <c:v>-2.5722337773590117E-2</c:v>
                </c:pt>
                <c:pt idx="1">
                  <c:v>2.3541579260608039E-2</c:v>
                </c:pt>
                <c:pt idx="2">
                  <c:v>3.3422805723801317E-2</c:v>
                </c:pt>
                <c:pt idx="3">
                  <c:v>3.0171914413232082E-2</c:v>
                </c:pt>
                <c:pt idx="4">
                  <c:v>5.2500298290687919E-2</c:v>
                </c:pt>
                <c:pt idx="5">
                  <c:v>4.1680323064796874E-2</c:v>
                </c:pt>
                <c:pt idx="6">
                  <c:v>-1.9079571639978993E-2</c:v>
                </c:pt>
                <c:pt idx="7">
                  <c:v>-3.6263478625594779E-2</c:v>
                </c:pt>
                <c:pt idx="8">
                  <c:v>-2.2205431822794094E-2</c:v>
                </c:pt>
                <c:pt idx="9">
                  <c:v>-7.8517015103791062E-3</c:v>
                </c:pt>
                <c:pt idx="10">
                  <c:v>2.0219980288675537E-2</c:v>
                </c:pt>
                <c:pt idx="11">
                  <c:v>5.4144004561972381E-2</c:v>
                </c:pt>
                <c:pt idx="12">
                  <c:v>1.4839526675619913E-2</c:v>
                </c:pt>
                <c:pt idx="13">
                  <c:v>4.994484369164149E-2</c:v>
                </c:pt>
                <c:pt idx="14">
                  <c:v>4.247935632591629E-2</c:v>
                </c:pt>
                <c:pt idx="15">
                  <c:v>1.4485568573164923E-2</c:v>
                </c:pt>
                <c:pt idx="16">
                  <c:v>3.2583954429949671E-2</c:v>
                </c:pt>
                <c:pt idx="17">
                  <c:v>3.8245886142882525E-2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76096"/>
        <c:axId val="105477632"/>
      </c:lineChart>
      <c:catAx>
        <c:axId val="10547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7763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5477632"/>
        <c:scaling>
          <c:orientation val="minMax"/>
          <c:max val="1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76096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2'!$B$46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noFill/>
                <a:round/>
              </a:ln>
              <a:effectLst/>
            </c:spPr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2'!$B$47:$B$64</c:f>
              <c:numCache>
                <c:formatCode>#,##0.0</c:formatCode>
                <c:ptCount val="18"/>
                <c:pt idx="0">
                  <c:v>42.057069570958618</c:v>
                </c:pt>
                <c:pt idx="1">
                  <c:v>35.273320032119749</c:v>
                </c:pt>
                <c:pt idx="2">
                  <c:v>36.45135979127884</c:v>
                </c:pt>
                <c:pt idx="3">
                  <c:v>46.596290399074555</c:v>
                </c:pt>
                <c:pt idx="4">
                  <c:v>48.413769909918308</c:v>
                </c:pt>
                <c:pt idx="5">
                  <c:v>28.051080322265626</c:v>
                </c:pt>
                <c:pt idx="6">
                  <c:v>33.741423663616182</c:v>
                </c:pt>
                <c:pt idx="7">
                  <c:v>26.731486626148225</c:v>
                </c:pt>
                <c:pt idx="8">
                  <c:v>18.010519970417022</c:v>
                </c:pt>
                <c:pt idx="9">
                  <c:v>22.948519979000093</c:v>
                </c:pt>
                <c:pt idx="10">
                  <c:v>38.973740283608436</c:v>
                </c:pt>
                <c:pt idx="11">
                  <c:v>37.830570196986201</c:v>
                </c:pt>
                <c:pt idx="12">
                  <c:v>51.444884540557858</c:v>
                </c:pt>
                <c:pt idx="13">
                  <c:v>60.929065019607542</c:v>
                </c:pt>
                <c:pt idx="14">
                  <c:v>81.340650155544282</c:v>
                </c:pt>
                <c:pt idx="15">
                  <c:v>85.731170583724975</c:v>
                </c:pt>
                <c:pt idx="16">
                  <c:v>71.325270091056822</c:v>
                </c:pt>
                <c:pt idx="17">
                  <c:v>72.980519594669346</c:v>
                </c:pt>
              </c:numCache>
            </c:numRef>
          </c:val>
        </c:ser>
        <c:ser>
          <c:idx val="1"/>
          <c:order val="1"/>
          <c:tx>
            <c:strRef>
              <c:f>'Figure 2'!$C$46</c:f>
              <c:strCache>
                <c:ptCount val="1"/>
                <c:pt idx="0">
                  <c:v>epol_remittances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2'!$C$47:$C$64</c:f>
              <c:numCache>
                <c:formatCode>#,##0.0</c:formatCode>
                <c:ptCount val="18"/>
                <c:pt idx="0">
                  <c:v>47.208426327917117</c:v>
                </c:pt>
                <c:pt idx="1">
                  <c:v>51.30529894764188</c:v>
                </c:pt>
                <c:pt idx="2">
                  <c:v>61.287872642192674</c:v>
                </c:pt>
                <c:pt idx="3">
                  <c:v>59.021205815905148</c:v>
                </c:pt>
                <c:pt idx="4">
                  <c:v>63.757595674114256</c:v>
                </c:pt>
                <c:pt idx="5">
                  <c:v>70.573590553628435</c:v>
                </c:pt>
                <c:pt idx="6">
                  <c:v>79.480212175687527</c:v>
                </c:pt>
                <c:pt idx="7">
                  <c:v>92.584354485202766</c:v>
                </c:pt>
                <c:pt idx="8">
                  <c:v>113.46875700930326</c:v>
                </c:pt>
                <c:pt idx="9">
                  <c:v>129.09268157535118</c:v>
                </c:pt>
                <c:pt idx="10">
                  <c:v>149.80111228883359</c:v>
                </c:pt>
                <c:pt idx="11">
                  <c:v>177.10123006099599</c:v>
                </c:pt>
                <c:pt idx="12">
                  <c:v>208.96694843640921</c:v>
                </c:pt>
                <c:pt idx="13">
                  <c:v>240.22048161538265</c:v>
                </c:pt>
                <c:pt idx="14">
                  <c:v>232.4474549006861</c:v>
                </c:pt>
                <c:pt idx="15">
                  <c:v>261.65413953763141</c:v>
                </c:pt>
                <c:pt idx="16">
                  <c:v>294.2698537679882</c:v>
                </c:pt>
                <c:pt idx="17">
                  <c:v>313.73262158719632</c:v>
                </c:pt>
              </c:numCache>
            </c:numRef>
          </c:val>
        </c:ser>
        <c:ser>
          <c:idx val="2"/>
          <c:order val="2"/>
          <c:tx>
            <c:strRef>
              <c:f>'Figure 2'!$D$46</c:f>
              <c:strCache>
                <c:ptCount val="1"/>
                <c:pt idx="0">
                  <c:v>epol_private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2'!$D$47:$D$64</c:f>
              <c:numCache>
                <c:formatCode>#,##0.0</c:formatCode>
                <c:ptCount val="18"/>
                <c:pt idx="0">
                  <c:v>54.86656</c:v>
                </c:pt>
                <c:pt idx="1">
                  <c:v>71.907180000000011</c:v>
                </c:pt>
                <c:pt idx="2">
                  <c:v>93.014680000000041</c:v>
                </c:pt>
                <c:pt idx="3">
                  <c:v>67.265940000000029</c:v>
                </c:pt>
                <c:pt idx="4">
                  <c:v>88.817269999999965</c:v>
                </c:pt>
                <c:pt idx="5">
                  <c:v>44.038040000000002</c:v>
                </c:pt>
                <c:pt idx="6">
                  <c:v>22.943340000000006</c:v>
                </c:pt>
                <c:pt idx="7">
                  <c:v>7.6908300000000001</c:v>
                </c:pt>
                <c:pt idx="8">
                  <c:v>24.826079999999997</c:v>
                </c:pt>
                <c:pt idx="9">
                  <c:v>63.478519999999989</c:v>
                </c:pt>
                <c:pt idx="10">
                  <c:v>135.97894000000002</c:v>
                </c:pt>
                <c:pt idx="11">
                  <c:v>137.19253</c:v>
                </c:pt>
                <c:pt idx="12">
                  <c:v>234.80518000000001</c:v>
                </c:pt>
                <c:pt idx="13">
                  <c:v>133.12664999999998</c:v>
                </c:pt>
                <c:pt idx="14">
                  <c:v>106.08554000000001</c:v>
                </c:pt>
                <c:pt idx="15">
                  <c:v>175.96056999999999</c:v>
                </c:pt>
                <c:pt idx="16">
                  <c:v>196.98693999999992</c:v>
                </c:pt>
                <c:pt idx="17">
                  <c:v>160.33407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11552"/>
        <c:axId val="107618688"/>
      </c:areaChart>
      <c:catAx>
        <c:axId val="10551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8688"/>
        <c:crosses val="autoZero"/>
        <c:auto val="1"/>
        <c:lblAlgn val="ctr"/>
        <c:lblOffset val="100"/>
        <c:tickLblSkip val="3"/>
        <c:noMultiLvlLbl val="0"/>
      </c:catAx>
      <c:valAx>
        <c:axId val="107618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15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2'!$I$46</c:f>
              <c:strCache>
                <c:ptCount val="1"/>
                <c:pt idx="0">
                  <c:v>remittances share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2'!$I$47:$I$64</c:f>
              <c:numCache>
                <c:formatCode>#,##0.0</c:formatCode>
                <c:ptCount val="18"/>
                <c:pt idx="0">
                  <c:v>0.32753592553372685</c:v>
                </c:pt>
                <c:pt idx="1">
                  <c:v>0.32372174212399613</c:v>
                </c:pt>
                <c:pt idx="2">
                  <c:v>0.321292873421759</c:v>
                </c:pt>
                <c:pt idx="3">
                  <c:v>0.34139306291039101</c:v>
                </c:pt>
                <c:pt idx="4">
                  <c:v>0.31721990394555155</c:v>
                </c:pt>
                <c:pt idx="5">
                  <c:v>0.49468841661800617</c:v>
                </c:pt>
                <c:pt idx="6">
                  <c:v>0.58370525669895312</c:v>
                </c:pt>
                <c:pt idx="7">
                  <c:v>0.72897237345927257</c:v>
                </c:pt>
                <c:pt idx="8">
                  <c:v>0.72594285443476636</c:v>
                </c:pt>
                <c:pt idx="9">
                  <c:v>0.59898314940424469</c:v>
                </c:pt>
                <c:pt idx="10">
                  <c:v>0.46127594416135359</c:v>
                </c:pt>
                <c:pt idx="11">
                  <c:v>0.50295084673996715</c:v>
                </c:pt>
                <c:pt idx="12">
                  <c:v>0.42197045529639032</c:v>
                </c:pt>
                <c:pt idx="13">
                  <c:v>0.55315138954596754</c:v>
                </c:pt>
                <c:pt idx="14">
                  <c:v>0.55361287291455552</c:v>
                </c:pt>
                <c:pt idx="15">
                  <c:v>0.49996407629493061</c:v>
                </c:pt>
                <c:pt idx="16">
                  <c:v>0.52307009531984927</c:v>
                </c:pt>
                <c:pt idx="17">
                  <c:v>0.5735019120367949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2'!$H$46</c:f>
              <c:strCache>
                <c:ptCount val="1"/>
                <c:pt idx="0">
                  <c:v>official share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2'!$H$47:$H$64</c:f>
              <c:numCache>
                <c:formatCode>#,##0.0</c:formatCode>
                <c:ptCount val="18"/>
                <c:pt idx="0">
                  <c:v>0.29179539075239591</c:v>
                </c:pt>
                <c:pt idx="1">
                  <c:v>0.22256454685018243</c:v>
                </c:pt>
                <c:pt idx="2">
                  <c:v>0.19109102049999541</c:v>
                </c:pt>
                <c:pt idx="3">
                  <c:v>0.26952431892394996</c:v>
                </c:pt>
                <c:pt idx="4">
                  <c:v>0.24087814601675184</c:v>
                </c:pt>
                <c:pt idx="5">
                  <c:v>0.19662517381061109</c:v>
                </c:pt>
                <c:pt idx="6">
                  <c:v>0.24779811001792723</c:v>
                </c:pt>
                <c:pt idx="7">
                  <c:v>0.21047309084033733</c:v>
                </c:pt>
                <c:pt idx="8">
                  <c:v>0.11522650482640709</c:v>
                </c:pt>
                <c:pt idx="9">
                  <c:v>0.10647990733048891</c:v>
                </c:pt>
                <c:pt idx="10">
                  <c:v>0.12001011589391879</c:v>
                </c:pt>
                <c:pt idx="11">
                  <c:v>0.10743526347432401</c:v>
                </c:pt>
                <c:pt idx="12">
                  <c:v>0.10388351609994183</c:v>
                </c:pt>
                <c:pt idx="13">
                  <c:v>0.14030026396039963</c:v>
                </c:pt>
                <c:pt idx="14">
                  <c:v>0.1937264963240333</c:v>
                </c:pt>
                <c:pt idx="15">
                  <c:v>0.16381359601769513</c:v>
                </c:pt>
                <c:pt idx="16">
                  <c:v>0.12678198377281963</c:v>
                </c:pt>
                <c:pt idx="17">
                  <c:v>0.13340808270825275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2'!$J$46</c:f>
              <c:strCache>
                <c:ptCount val="1"/>
                <c:pt idx="0">
                  <c:v>private share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2'!$J$47:$J$64</c:f>
              <c:numCache>
                <c:formatCode>#,##0.0</c:formatCode>
                <c:ptCount val="18"/>
                <c:pt idx="0">
                  <c:v>0.38066868371387724</c:v>
                </c:pt>
                <c:pt idx="1">
                  <c:v>0.45371371102582153</c:v>
                </c:pt>
                <c:pt idx="2">
                  <c:v>0.48761610607824563</c:v>
                </c:pt>
                <c:pt idx="3">
                  <c:v>0.38908261816565903</c:v>
                </c:pt>
                <c:pt idx="4">
                  <c:v>0.44190195003769667</c:v>
                </c:pt>
                <c:pt idx="5">
                  <c:v>0.30868640957138282</c:v>
                </c:pt>
                <c:pt idx="6">
                  <c:v>0.16849663328311967</c:v>
                </c:pt>
                <c:pt idx="7">
                  <c:v>6.0554535700390037E-2</c:v>
                </c:pt>
                <c:pt idx="8">
                  <c:v>0.15883064073882663</c:v>
                </c:pt>
                <c:pt idx="9">
                  <c:v>0.29453694326526653</c:v>
                </c:pt>
                <c:pt idx="10">
                  <c:v>0.41871393994472755</c:v>
                </c:pt>
                <c:pt idx="11">
                  <c:v>0.38961388978570882</c:v>
                </c:pt>
                <c:pt idx="12">
                  <c:v>0.47414602860366789</c:v>
                </c:pt>
                <c:pt idx="13">
                  <c:v>0.30654834649363283</c:v>
                </c:pt>
                <c:pt idx="14">
                  <c:v>0.2526606307614111</c:v>
                </c:pt>
                <c:pt idx="15">
                  <c:v>0.33622232768737431</c:v>
                </c:pt>
                <c:pt idx="16">
                  <c:v>0.35014792090733099</c:v>
                </c:pt>
                <c:pt idx="17">
                  <c:v>0.29309000525495227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44800"/>
        <c:axId val="107646336"/>
      </c:lineChart>
      <c:catAx>
        <c:axId val="10764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633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7646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4800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2'!$B$2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noFill/>
                <a:round/>
              </a:ln>
              <a:effectLst/>
            </c:spPr>
          </c:dPt>
          <c:cat>
            <c:numRef>
              <c:f>'Figure 2'!$A$3:$A$20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2'!$B$3:$B$20</c:f>
              <c:numCache>
                <c:formatCode>#,##0.0</c:formatCode>
                <c:ptCount val="18"/>
                <c:pt idx="0">
                  <c:v>8.4705599174499504</c:v>
                </c:pt>
                <c:pt idx="1">
                  <c:v>7.7542400207519533</c:v>
                </c:pt>
                <c:pt idx="2">
                  <c:v>7.1366400184631349</c:v>
                </c:pt>
                <c:pt idx="3">
                  <c:v>7.6703399887084958</c:v>
                </c:pt>
                <c:pt idx="4">
                  <c:v>7.4011299505233765</c:v>
                </c:pt>
                <c:pt idx="5">
                  <c:v>7.436730155944824</c:v>
                </c:pt>
                <c:pt idx="6">
                  <c:v>8.0485933628082282</c:v>
                </c:pt>
                <c:pt idx="7">
                  <c:v>9.0300866546630854</c:v>
                </c:pt>
                <c:pt idx="8">
                  <c:v>10.241139944076538</c:v>
                </c:pt>
                <c:pt idx="9">
                  <c:v>11.530890089035035</c:v>
                </c:pt>
                <c:pt idx="10">
                  <c:v>12.375080032348633</c:v>
                </c:pt>
                <c:pt idx="11">
                  <c:v>13.752200031280518</c:v>
                </c:pt>
                <c:pt idx="12">
                  <c:v>16.278554946899416</c:v>
                </c:pt>
                <c:pt idx="13">
                  <c:v>19.786075019836424</c:v>
                </c:pt>
                <c:pt idx="14">
                  <c:v>20.100999958038329</c:v>
                </c:pt>
                <c:pt idx="15">
                  <c:v>19.892249916076661</c:v>
                </c:pt>
                <c:pt idx="16">
                  <c:v>18.570109794616698</c:v>
                </c:pt>
                <c:pt idx="17">
                  <c:v>19.961549758911133</c:v>
                </c:pt>
              </c:numCache>
            </c:numRef>
          </c:val>
        </c:ser>
        <c:ser>
          <c:idx val="1"/>
          <c:order val="1"/>
          <c:tx>
            <c:strRef>
              <c:f>'Figure 2'!$C$2</c:f>
              <c:strCache>
                <c:ptCount val="1"/>
                <c:pt idx="0">
                  <c:v>epol_remittances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2'!$C$3:$C$20</c:f>
              <c:numCache>
                <c:formatCode>#,##0.0</c:formatCode>
                <c:ptCount val="18"/>
                <c:pt idx="0">
                  <c:v>3.4896632736280004</c:v>
                </c:pt>
                <c:pt idx="1">
                  <c:v>3.6032751997436838</c:v>
                </c:pt>
                <c:pt idx="2">
                  <c:v>3.9560856333662682</c:v>
                </c:pt>
                <c:pt idx="3">
                  <c:v>4.4470810902854527</c:v>
                </c:pt>
                <c:pt idx="4">
                  <c:v>4.579168685231938</c:v>
                </c:pt>
                <c:pt idx="5">
                  <c:v>5.0059243494144212</c:v>
                </c:pt>
                <c:pt idx="6">
                  <c:v>5.2446046489495055</c:v>
                </c:pt>
                <c:pt idx="7">
                  <c:v>6.742982393744791</c:v>
                </c:pt>
                <c:pt idx="8">
                  <c:v>7.6720806975904345</c:v>
                </c:pt>
                <c:pt idx="9">
                  <c:v>8.5139526115965758</c:v>
                </c:pt>
                <c:pt idx="10">
                  <c:v>9.3593887340452078</c:v>
                </c:pt>
                <c:pt idx="11">
                  <c:v>10.847670377850546</c:v>
                </c:pt>
                <c:pt idx="12">
                  <c:v>13.33894240133359</c:v>
                </c:pt>
                <c:pt idx="13">
                  <c:v>16.936253938253657</c:v>
                </c:pt>
                <c:pt idx="14">
                  <c:v>18.041718589017897</c:v>
                </c:pt>
                <c:pt idx="15">
                  <c:v>19.45874581862088</c:v>
                </c:pt>
                <c:pt idx="16">
                  <c:v>21.64166440168194</c:v>
                </c:pt>
                <c:pt idx="17">
                  <c:v>25.616668114082973</c:v>
                </c:pt>
              </c:numCache>
            </c:numRef>
          </c:val>
        </c:ser>
        <c:ser>
          <c:idx val="2"/>
          <c:order val="2"/>
          <c:tx>
            <c:strRef>
              <c:f>'Figure 2'!$D$2</c:f>
              <c:strCache>
                <c:ptCount val="1"/>
                <c:pt idx="0">
                  <c:v>epol_private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2'!$D$3:$D$20</c:f>
              <c:numCache>
                <c:formatCode>#,##0.0</c:formatCode>
                <c:ptCount val="18"/>
                <c:pt idx="0">
                  <c:v>-0.29993000000000003</c:v>
                </c:pt>
                <c:pt idx="1">
                  <c:v>0.27381999999999995</c:v>
                </c:pt>
                <c:pt idx="2">
                  <c:v>0.38356999999999991</c:v>
                </c:pt>
                <c:pt idx="3">
                  <c:v>0.37697999999999998</c:v>
                </c:pt>
                <c:pt idx="4">
                  <c:v>0.66381999999999997</c:v>
                </c:pt>
                <c:pt idx="5">
                  <c:v>0.54116999999999982</c:v>
                </c:pt>
                <c:pt idx="6">
                  <c:v>-0.24888000000000005</c:v>
                </c:pt>
                <c:pt idx="7">
                  <c:v>-0.55197000000000007</c:v>
                </c:pt>
                <c:pt idx="8">
                  <c:v>-0.38912999999999998</c:v>
                </c:pt>
                <c:pt idx="9">
                  <c:v>-0.15616000000000002</c:v>
                </c:pt>
                <c:pt idx="10">
                  <c:v>0.44854000000000005</c:v>
                </c:pt>
                <c:pt idx="11">
                  <c:v>1.40818</c:v>
                </c:pt>
                <c:pt idx="12">
                  <c:v>0.44613000000000003</c:v>
                </c:pt>
                <c:pt idx="13">
                  <c:v>1.9305099999999997</c:v>
                </c:pt>
                <c:pt idx="14">
                  <c:v>1.6921600000000001</c:v>
                </c:pt>
                <c:pt idx="15">
                  <c:v>0.57840000000000025</c:v>
                </c:pt>
                <c:pt idx="16">
                  <c:v>1.3543900000000004</c:v>
                </c:pt>
                <c:pt idx="17">
                  <c:v>1.8125000000000002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74912"/>
        <c:axId val="103176448"/>
      </c:areaChart>
      <c:catAx>
        <c:axId val="1031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6448"/>
        <c:crosses val="autoZero"/>
        <c:auto val="1"/>
        <c:lblAlgn val="ctr"/>
        <c:lblOffset val="100"/>
        <c:tickLblSkip val="3"/>
        <c:noMultiLvlLbl val="0"/>
      </c:catAx>
      <c:valAx>
        <c:axId val="10317644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49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2'!$B$2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noFill/>
                <a:round/>
              </a:ln>
              <a:effectLst/>
            </c:spPr>
          </c:dPt>
          <c:cat>
            <c:numRef>
              <c:f>'Figure 2'!$A$25:$A$42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2'!$B$25:$B$42</c:f>
              <c:numCache>
                <c:formatCode>#,##0.0</c:formatCode>
                <c:ptCount val="18"/>
                <c:pt idx="0">
                  <c:v>33.586509653508664</c:v>
                </c:pt>
                <c:pt idx="1">
                  <c:v>27.519080011367798</c:v>
                </c:pt>
                <c:pt idx="2">
                  <c:v>29.314719772815703</c:v>
                </c:pt>
                <c:pt idx="3">
                  <c:v>38.925950410366056</c:v>
                </c:pt>
                <c:pt idx="4">
                  <c:v>41.012639959394932</c:v>
                </c:pt>
                <c:pt idx="5">
                  <c:v>20.614350166320801</c:v>
                </c:pt>
                <c:pt idx="6">
                  <c:v>25.692830300807952</c:v>
                </c:pt>
                <c:pt idx="7">
                  <c:v>17.701399971485138</c:v>
                </c:pt>
                <c:pt idx="8">
                  <c:v>7.7693800263404844</c:v>
                </c:pt>
                <c:pt idx="9">
                  <c:v>11.417629889965058</c:v>
                </c:pt>
                <c:pt idx="10">
                  <c:v>26.598660251259805</c:v>
                </c:pt>
                <c:pt idx="11">
                  <c:v>24.078370165705682</c:v>
                </c:pt>
                <c:pt idx="12">
                  <c:v>35.166329593658446</c:v>
                </c:pt>
                <c:pt idx="13">
                  <c:v>41.142989999771117</c:v>
                </c:pt>
                <c:pt idx="14">
                  <c:v>61.239650197505952</c:v>
                </c:pt>
                <c:pt idx="15">
                  <c:v>65.83892066764831</c:v>
                </c:pt>
                <c:pt idx="16">
                  <c:v>52.755160296440124</c:v>
                </c:pt>
                <c:pt idx="17">
                  <c:v>53.018969835758206</c:v>
                </c:pt>
              </c:numCache>
            </c:numRef>
          </c:val>
        </c:ser>
        <c:ser>
          <c:idx val="1"/>
          <c:order val="1"/>
          <c:tx>
            <c:strRef>
              <c:f>'Figure 2'!$C$24</c:f>
              <c:strCache>
                <c:ptCount val="1"/>
                <c:pt idx="0">
                  <c:v>epol_remittances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2'!$C$25:$C$42</c:f>
              <c:numCache>
                <c:formatCode>#,##0.0</c:formatCode>
                <c:ptCount val="18"/>
                <c:pt idx="0">
                  <c:v>43.718763054289084</c:v>
                </c:pt>
                <c:pt idx="1">
                  <c:v>47.702023747898203</c:v>
                </c:pt>
                <c:pt idx="2">
                  <c:v>57.331787008826382</c:v>
                </c:pt>
                <c:pt idx="3">
                  <c:v>54.574124725619711</c:v>
                </c:pt>
                <c:pt idx="4">
                  <c:v>59.178426988882308</c:v>
                </c:pt>
                <c:pt idx="5">
                  <c:v>65.567666204213992</c:v>
                </c:pt>
                <c:pt idx="6">
                  <c:v>74.235607526738008</c:v>
                </c:pt>
                <c:pt idx="7">
                  <c:v>85.841372091457956</c:v>
                </c:pt>
                <c:pt idx="8">
                  <c:v>105.79667631171282</c:v>
                </c:pt>
                <c:pt idx="9">
                  <c:v>120.57872896375457</c:v>
                </c:pt>
                <c:pt idx="10">
                  <c:v>140.44172355478844</c:v>
                </c:pt>
                <c:pt idx="11">
                  <c:v>166.25355968314554</c:v>
                </c:pt>
                <c:pt idx="12">
                  <c:v>195.6280060350756</c:v>
                </c:pt>
                <c:pt idx="13">
                  <c:v>223.28422767712902</c:v>
                </c:pt>
                <c:pt idx="14">
                  <c:v>214.40573631166822</c:v>
                </c:pt>
                <c:pt idx="15">
                  <c:v>242.19539371901055</c:v>
                </c:pt>
                <c:pt idx="16">
                  <c:v>272.62818936630612</c:v>
                </c:pt>
                <c:pt idx="17">
                  <c:v>288.11595347311339</c:v>
                </c:pt>
              </c:numCache>
            </c:numRef>
          </c:val>
        </c:ser>
        <c:ser>
          <c:idx val="2"/>
          <c:order val="2"/>
          <c:tx>
            <c:strRef>
              <c:f>'Figure 2'!$D$24</c:f>
              <c:strCache>
                <c:ptCount val="1"/>
                <c:pt idx="0">
                  <c:v>epol_private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2'!$D$25:$D$42</c:f>
              <c:numCache>
                <c:formatCode>#,##0.0</c:formatCode>
                <c:ptCount val="18"/>
                <c:pt idx="0">
                  <c:v>55.166490000000003</c:v>
                </c:pt>
                <c:pt idx="1">
                  <c:v>71.633359999999996</c:v>
                </c:pt>
                <c:pt idx="2">
                  <c:v>92.631110000000007</c:v>
                </c:pt>
                <c:pt idx="3">
                  <c:v>66.888960000000012</c:v>
                </c:pt>
                <c:pt idx="4">
                  <c:v>88.153450000000021</c:v>
                </c:pt>
                <c:pt idx="5">
                  <c:v>43.496869999999994</c:v>
                </c:pt>
                <c:pt idx="6">
                  <c:v>23.192219999999995</c:v>
                </c:pt>
                <c:pt idx="7">
                  <c:v>8.2428000000000026</c:v>
                </c:pt>
                <c:pt idx="8">
                  <c:v>25.215210000000003</c:v>
                </c:pt>
                <c:pt idx="9">
                  <c:v>63.634679999999989</c:v>
                </c:pt>
                <c:pt idx="10">
                  <c:v>135.53040000000001</c:v>
                </c:pt>
                <c:pt idx="11">
                  <c:v>135.78434999999999</c:v>
                </c:pt>
                <c:pt idx="12">
                  <c:v>234.35905000000002</c:v>
                </c:pt>
                <c:pt idx="13">
                  <c:v>131.19614000000007</c:v>
                </c:pt>
                <c:pt idx="14">
                  <c:v>104.39338000000001</c:v>
                </c:pt>
                <c:pt idx="15">
                  <c:v>175.38217</c:v>
                </c:pt>
                <c:pt idx="16">
                  <c:v>195.63254999999987</c:v>
                </c:pt>
                <c:pt idx="17">
                  <c:v>158.52156999999994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98080"/>
        <c:axId val="103203968"/>
      </c:areaChart>
      <c:catAx>
        <c:axId val="1031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3968"/>
        <c:crosses val="autoZero"/>
        <c:auto val="1"/>
        <c:lblAlgn val="ctr"/>
        <c:lblOffset val="100"/>
        <c:tickLblSkip val="3"/>
        <c:noMultiLvlLbl val="0"/>
      </c:catAx>
      <c:valAx>
        <c:axId val="103203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808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2'!$I$24</c:f>
              <c:strCache>
                <c:ptCount val="1"/>
                <c:pt idx="0">
                  <c:v>remittances share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2'!$I$25:$I$42</c:f>
              <c:numCache>
                <c:formatCode>#,##0.0</c:formatCode>
                <c:ptCount val="18"/>
                <c:pt idx="0">
                  <c:v>0.33002326050965763</c:v>
                </c:pt>
                <c:pt idx="1">
                  <c:v>0.32482515360305741</c:v>
                </c:pt>
                <c:pt idx="2">
                  <c:v>0.31979333526424431</c:v>
                </c:pt>
                <c:pt idx="3">
                  <c:v>0.3402609453903695</c:v>
                </c:pt>
                <c:pt idx="4">
                  <c:v>0.31420307820871551</c:v>
                </c:pt>
                <c:pt idx="5">
                  <c:v>0.50561558661805461</c:v>
                </c:pt>
                <c:pt idx="6">
                  <c:v>0.60295005595827134</c:v>
                </c:pt>
                <c:pt idx="7">
                  <c:v>0.76791101487697588</c:v>
                </c:pt>
                <c:pt idx="8">
                  <c:v>0.76232678302564061</c:v>
                </c:pt>
                <c:pt idx="9">
                  <c:v>0.61635786258803038</c:v>
                </c:pt>
                <c:pt idx="10">
                  <c:v>0.4641615485413601</c:v>
                </c:pt>
                <c:pt idx="11">
                  <c:v>0.50979840613967797</c:v>
                </c:pt>
                <c:pt idx="12">
                  <c:v>0.42056666054499636</c:v>
                </c:pt>
                <c:pt idx="13">
                  <c:v>0.56438585676097008</c:v>
                </c:pt>
                <c:pt idx="14">
                  <c:v>0.56416806706610667</c:v>
                </c:pt>
                <c:pt idx="15">
                  <c:v>0.50100772634242952</c:v>
                </c:pt>
                <c:pt idx="16">
                  <c:v>0.52326270569243383</c:v>
                </c:pt>
                <c:pt idx="17">
                  <c:v>0.57662805813875295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2'!$H$24</c:f>
              <c:strCache>
                <c:ptCount val="1"/>
                <c:pt idx="0">
                  <c:v>official share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2'!$H$25:$H$42</c:f>
              <c:numCache>
                <c:formatCode>#,##0.0</c:formatCode>
                <c:ptCount val="18"/>
                <c:pt idx="0">
                  <c:v>0.25353712343658308</c:v>
                </c:pt>
                <c:pt idx="1">
                  <c:v>0.18739015013175889</c:v>
                </c:pt>
                <c:pt idx="2">
                  <c:v>0.16351578238861053</c:v>
                </c:pt>
                <c:pt idx="3">
                  <c:v>0.24269707949401095</c:v>
                </c:pt>
                <c:pt idx="4">
                  <c:v>0.2177532992407617</c:v>
                </c:pt>
                <c:pt idx="5">
                  <c:v>0.15896458354383836</c:v>
                </c:pt>
                <c:pt idx="6">
                  <c:v>0.20868009279803945</c:v>
                </c:pt>
                <c:pt idx="7">
                  <c:v>0.15835138332089951</c:v>
                </c:pt>
                <c:pt idx="8">
                  <c:v>5.5982916364340371E-2</c:v>
                </c:pt>
                <c:pt idx="9">
                  <c:v>5.836307958525145E-2</c:v>
                </c:pt>
                <c:pt idx="10">
                  <c:v>8.7908885043936971E-2</c:v>
                </c:pt>
                <c:pt idx="11">
                  <c:v>7.383369568935827E-2</c:v>
                </c:pt>
                <c:pt idx="12">
                  <c:v>7.5601577200443582E-2</c:v>
                </c:pt>
                <c:pt idx="13">
                  <c:v>0.10399535113741185</c:v>
                </c:pt>
                <c:pt idx="14">
                  <c:v>0.16114053510914031</c:v>
                </c:pt>
                <c:pt idx="15">
                  <c:v>0.1361950260160911</c:v>
                </c:pt>
                <c:pt idx="16">
                  <c:v>0.10125441532703432</c:v>
                </c:pt>
                <c:pt idx="17">
                  <c:v>0.10611083923807549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2'!$J$24</c:f>
              <c:strCache>
                <c:ptCount val="1"/>
                <c:pt idx="0">
                  <c:v>private share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2'!$J$25:$J$42</c:f>
              <c:numCache>
                <c:formatCode>#,##0.0</c:formatCode>
                <c:ptCount val="18"/>
                <c:pt idx="0">
                  <c:v>0.41643961605375929</c:v>
                </c:pt>
                <c:pt idx="1">
                  <c:v>0.48778469626518373</c:v>
                </c:pt>
                <c:pt idx="2">
                  <c:v>0.51669088234714511</c:v>
                </c:pt>
                <c:pt idx="3">
                  <c:v>0.41704197511561958</c:v>
                </c:pt>
                <c:pt idx="4">
                  <c:v>0.46804362255052279</c:v>
                </c:pt>
                <c:pt idx="5">
                  <c:v>0.33541982983810698</c:v>
                </c:pt>
                <c:pt idx="6">
                  <c:v>0.18836985124368924</c:v>
                </c:pt>
                <c:pt idx="7">
                  <c:v>7.3737601802124603E-2</c:v>
                </c:pt>
                <c:pt idx="8">
                  <c:v>0.1816903006100189</c:v>
                </c:pt>
                <c:pt idx="9">
                  <c:v>0.32527905782671801</c:v>
                </c:pt>
                <c:pt idx="10">
                  <c:v>0.44792956641470294</c:v>
                </c:pt>
                <c:pt idx="11">
                  <c:v>0.4163678981709637</c:v>
                </c:pt>
                <c:pt idx="12">
                  <c:v>0.50383176225455995</c:v>
                </c:pt>
                <c:pt idx="13">
                  <c:v>0.33161879210161815</c:v>
                </c:pt>
                <c:pt idx="14">
                  <c:v>0.2746913978247531</c:v>
                </c:pt>
                <c:pt idx="15">
                  <c:v>0.3627972476414793</c:v>
                </c:pt>
                <c:pt idx="16">
                  <c:v>0.37548287898053195</c:v>
                </c:pt>
                <c:pt idx="17">
                  <c:v>0.31726110262317159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50624"/>
        <c:axId val="103068800"/>
      </c:lineChart>
      <c:catAx>
        <c:axId val="1030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6880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30688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5062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2'!$N$46</c:f>
              <c:strCache>
                <c:ptCount val="1"/>
                <c:pt idx="0">
                  <c:v>sh_remittances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2'!$N$47:$N$64</c:f>
              <c:numCache>
                <c:formatCode>#,##0.0</c:formatCode>
                <c:ptCount val="18"/>
                <c:pt idx="0">
                  <c:v>0.29847699403762817</c:v>
                </c:pt>
                <c:pt idx="1">
                  <c:v>0.29573363065719604</c:v>
                </c:pt>
                <c:pt idx="2">
                  <c:v>0.31915679574012756</c:v>
                </c:pt>
                <c:pt idx="3">
                  <c:v>0.25761577486991882</c:v>
                </c:pt>
                <c:pt idx="4">
                  <c:v>0.37036266922950745</c:v>
                </c:pt>
                <c:pt idx="5">
                  <c:v>0.52912944555282593</c:v>
                </c:pt>
                <c:pt idx="6">
                  <c:v>0.45908662676811218</c:v>
                </c:pt>
                <c:pt idx="7">
                  <c:v>0.67839813232421875</c:v>
                </c:pt>
                <c:pt idx="8">
                  <c:v>0.5144726037979126</c:v>
                </c:pt>
                <c:pt idx="9">
                  <c:v>0.51041960716247559</c:v>
                </c:pt>
                <c:pt idx="10">
                  <c:v>1.716821551322937</c:v>
                </c:pt>
                <c:pt idx="11">
                  <c:v>0.39880591630935669</c:v>
                </c:pt>
                <c:pt idx="12">
                  <c:v>0.44043195247650146</c:v>
                </c:pt>
                <c:pt idx="13">
                  <c:v>0.45861935615539551</c:v>
                </c:pt>
                <c:pt idx="14">
                  <c:v>0.43491655588150024</c:v>
                </c:pt>
                <c:pt idx="15">
                  <c:v>0.46330440044403076</c:v>
                </c:pt>
                <c:pt idx="16">
                  <c:v>0.44962403178215027</c:v>
                </c:pt>
                <c:pt idx="17">
                  <c:v>0.38891667127609253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2'!$M$46</c:f>
              <c:strCache>
                <c:ptCount val="1"/>
                <c:pt idx="0">
                  <c:v>sh_official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2'!$M$47:$M$64</c:f>
              <c:numCache>
                <c:formatCode>#,##0.0</c:formatCode>
                <c:ptCount val="18"/>
                <c:pt idx="0">
                  <c:v>0.55209171772003174</c:v>
                </c:pt>
                <c:pt idx="1">
                  <c:v>0.47757413983345032</c:v>
                </c:pt>
                <c:pt idx="2">
                  <c:v>0.42089396715164185</c:v>
                </c:pt>
                <c:pt idx="3">
                  <c:v>0.17628543078899384</c:v>
                </c:pt>
                <c:pt idx="4">
                  <c:v>0.51457685232162476</c:v>
                </c:pt>
                <c:pt idx="5">
                  <c:v>0.3806900680065155</c:v>
                </c:pt>
                <c:pt idx="6">
                  <c:v>0.55915635824203491</c:v>
                </c:pt>
                <c:pt idx="7">
                  <c:v>0.52996325492858887</c:v>
                </c:pt>
                <c:pt idx="8">
                  <c:v>0.46449583768844604</c:v>
                </c:pt>
                <c:pt idx="9">
                  <c:v>0.35590273141860962</c:v>
                </c:pt>
                <c:pt idx="10">
                  <c:v>0.35058090090751648</c:v>
                </c:pt>
                <c:pt idx="11">
                  <c:v>0.29210013151168823</c:v>
                </c:pt>
                <c:pt idx="12">
                  <c:v>0.37139749526977539</c:v>
                </c:pt>
                <c:pt idx="13">
                  <c:v>0.38218584656715393</c:v>
                </c:pt>
                <c:pt idx="14">
                  <c:v>0.4191419780254364</c:v>
                </c:pt>
                <c:pt idx="15">
                  <c:v>0.61995589733123779</c:v>
                </c:pt>
                <c:pt idx="16">
                  <c:v>0.3616756796836853</c:v>
                </c:pt>
                <c:pt idx="17">
                  <c:v>0.2815595269203186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2'!$O$46</c:f>
              <c:strCache>
                <c:ptCount val="1"/>
                <c:pt idx="0">
                  <c:v>sh_private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2'!$O$47:$O$64</c:f>
              <c:numCache>
                <c:formatCode>#,##0.0</c:formatCode>
                <c:ptCount val="18"/>
                <c:pt idx="0">
                  <c:v>0.14943130314350128</c:v>
                </c:pt>
                <c:pt idx="1">
                  <c:v>0.22669222950935364</c:v>
                </c:pt>
                <c:pt idx="2">
                  <c:v>0.25994923710823059</c:v>
                </c:pt>
                <c:pt idx="3">
                  <c:v>0.56609874963760376</c:v>
                </c:pt>
                <c:pt idx="4">
                  <c:v>0.11506049335002899</c:v>
                </c:pt>
                <c:pt idx="5">
                  <c:v>9.0180501341819763E-2</c:v>
                </c:pt>
                <c:pt idx="6">
                  <c:v>-1.8242992460727692E-2</c:v>
                </c:pt>
                <c:pt idx="7">
                  <c:v>-0.20836137235164642</c:v>
                </c:pt>
                <c:pt idx="8">
                  <c:v>2.1031521260738373E-2</c:v>
                </c:pt>
                <c:pt idx="9">
                  <c:v>0.13367767632007599</c:v>
                </c:pt>
                <c:pt idx="10">
                  <c:v>-1.0674024820327759</c:v>
                </c:pt>
                <c:pt idx="11">
                  <c:v>0.30909392237663269</c:v>
                </c:pt>
                <c:pt idx="12">
                  <c:v>0.18817056715488434</c:v>
                </c:pt>
                <c:pt idx="13">
                  <c:v>0.15919479727745056</c:v>
                </c:pt>
                <c:pt idx="14">
                  <c:v>0.14594146609306335</c:v>
                </c:pt>
                <c:pt idx="15">
                  <c:v>-8.3260267972946167E-2</c:v>
                </c:pt>
                <c:pt idx="16">
                  <c:v>0.18870027363300323</c:v>
                </c:pt>
                <c:pt idx="17">
                  <c:v>0.32952380180358887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61344"/>
        <c:axId val="107967232"/>
      </c:lineChart>
      <c:catAx>
        <c:axId val="1079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723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79672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134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2'!$N$2</c:f>
              <c:strCache>
                <c:ptCount val="1"/>
                <c:pt idx="0">
                  <c:v>sh_remittances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2'!$N$3:$N$20</c:f>
              <c:numCache>
                <c:formatCode>#,##0.0</c:formatCode>
                <c:ptCount val="18"/>
                <c:pt idx="0">
                  <c:v>0.19897603988647461</c:v>
                </c:pt>
                <c:pt idx="1">
                  <c:v>0.18978026509284973</c:v>
                </c:pt>
                <c:pt idx="2">
                  <c:v>0.22269856929779053</c:v>
                </c:pt>
                <c:pt idx="3">
                  <c:v>0.21381604671478271</c:v>
                </c:pt>
                <c:pt idx="4">
                  <c:v>0.18788906931877136</c:v>
                </c:pt>
                <c:pt idx="5">
                  <c:v>0.28365451097488403</c:v>
                </c:pt>
                <c:pt idx="6">
                  <c:v>0.2592635452747345</c:v>
                </c:pt>
                <c:pt idx="7">
                  <c:v>0.13678257167339325</c:v>
                </c:pt>
                <c:pt idx="8">
                  <c:v>0.26635026931762695</c:v>
                </c:pt>
                <c:pt idx="9">
                  <c:v>0.26246553659439087</c:v>
                </c:pt>
                <c:pt idx="10">
                  <c:v>0.24206097424030304</c:v>
                </c:pt>
                <c:pt idx="11">
                  <c:v>0.19163216650485992</c:v>
                </c:pt>
                <c:pt idx="12">
                  <c:v>0.40335527062416077</c:v>
                </c:pt>
                <c:pt idx="13">
                  <c:v>0.23643368482589722</c:v>
                </c:pt>
                <c:pt idx="14">
                  <c:v>0.22080340981483459</c:v>
                </c:pt>
                <c:pt idx="15">
                  <c:v>0.29909422993659973</c:v>
                </c:pt>
                <c:pt idx="16">
                  <c:v>0.25996395945549011</c:v>
                </c:pt>
                <c:pt idx="17">
                  <c:v>0.26016956567764282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2'!$M$2</c:f>
              <c:strCache>
                <c:ptCount val="1"/>
                <c:pt idx="0">
                  <c:v>sh_official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2'!$M$3:$M$20</c:f>
              <c:numCache>
                <c:formatCode>#,##0.0</c:formatCode>
                <c:ptCount val="18"/>
                <c:pt idx="0">
                  <c:v>0.80490833520889282</c:v>
                </c:pt>
                <c:pt idx="1">
                  <c:v>0.82463598251342773</c:v>
                </c:pt>
                <c:pt idx="2">
                  <c:v>0.7406885027885437</c:v>
                </c:pt>
                <c:pt idx="3">
                  <c:v>0.72578024864196777</c:v>
                </c:pt>
                <c:pt idx="4">
                  <c:v>0.66120445728302002</c:v>
                </c:pt>
                <c:pt idx="5">
                  <c:v>0.67945462465286255</c:v>
                </c:pt>
                <c:pt idx="6">
                  <c:v>0.74342882633209229</c:v>
                </c:pt>
                <c:pt idx="7">
                  <c:v>0.6649431586265564</c:v>
                </c:pt>
                <c:pt idx="8">
                  <c:v>0.71361541748046875</c:v>
                </c:pt>
                <c:pt idx="9">
                  <c:v>0.74433249235153198</c:v>
                </c:pt>
                <c:pt idx="10">
                  <c:v>0.74226373434066772</c:v>
                </c:pt>
                <c:pt idx="11">
                  <c:v>0.47557947039604187</c:v>
                </c:pt>
                <c:pt idx="12">
                  <c:v>0.83359026908874512</c:v>
                </c:pt>
                <c:pt idx="13">
                  <c:v>0.74967879056930542</c:v>
                </c:pt>
                <c:pt idx="14">
                  <c:v>0.73845463991165161</c:v>
                </c:pt>
                <c:pt idx="15">
                  <c:v>0.79394382238388062</c:v>
                </c:pt>
                <c:pt idx="16">
                  <c:v>0.7159009575843811</c:v>
                </c:pt>
                <c:pt idx="17">
                  <c:v>0.74843508005142212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2'!$O$2</c:f>
              <c:strCache>
                <c:ptCount val="1"/>
                <c:pt idx="0">
                  <c:v>sh_private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2'!$O$3:$O$20</c:f>
              <c:numCache>
                <c:formatCode>#,##0.0</c:formatCode>
                <c:ptCount val="18"/>
                <c:pt idx="0">
                  <c:v>-3.8843974471092224E-3</c:v>
                </c:pt>
                <c:pt idx="1">
                  <c:v>-1.4416269958019257E-2</c:v>
                </c:pt>
                <c:pt idx="2">
                  <c:v>3.6612905561923981E-2</c:v>
                </c:pt>
                <c:pt idx="3">
                  <c:v>6.0403726994991302E-2</c:v>
                </c:pt>
                <c:pt idx="4">
                  <c:v>0.15090644359588623</c:v>
                </c:pt>
                <c:pt idx="5">
                  <c:v>3.6890879273414612E-2</c:v>
                </c:pt>
                <c:pt idx="6">
                  <c:v>-2.6923860423266888E-3</c:v>
                </c:pt>
                <c:pt idx="7">
                  <c:v>0.19827423989772797</c:v>
                </c:pt>
                <c:pt idx="8">
                  <c:v>2.0034341141581535E-2</c:v>
                </c:pt>
                <c:pt idx="9">
                  <c:v>-6.7979954183101654E-3</c:v>
                </c:pt>
                <c:pt idx="10">
                  <c:v>1.5675259754061699E-2</c:v>
                </c:pt>
                <c:pt idx="11">
                  <c:v>0.3327883780002594</c:v>
                </c:pt>
                <c:pt idx="12">
                  <c:v>-0.23694553971290588</c:v>
                </c:pt>
                <c:pt idx="13">
                  <c:v>1.3887537643313408E-2</c:v>
                </c:pt>
                <c:pt idx="14">
                  <c:v>4.0741961449384689E-2</c:v>
                </c:pt>
                <c:pt idx="15">
                  <c:v>-9.3038037419319153E-2</c:v>
                </c:pt>
                <c:pt idx="16">
                  <c:v>2.4135053157806396E-2</c:v>
                </c:pt>
                <c:pt idx="17">
                  <c:v>-8.6046475917100906E-3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01536"/>
        <c:axId val="107749376"/>
      </c:lineChart>
      <c:catAx>
        <c:axId val="108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4937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77493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1536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Const'!$D$36</c:f>
              <c:strCache>
                <c:ptCount val="1"/>
                <c:pt idx="0">
                  <c:v>realpc_private_sum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Const'!$D$37:$D$49</c:f>
              <c:numCache>
                <c:formatCode>#,##0</c:formatCode>
                <c:ptCount val="13"/>
                <c:pt idx="0">
                  <c:v>13.239188194274902</c:v>
                </c:pt>
                <c:pt idx="1">
                  <c:v>6.6128168106079102</c:v>
                </c:pt>
                <c:pt idx="2">
                  <c:v>2.151930570602417</c:v>
                </c:pt>
                <c:pt idx="3">
                  <c:v>6.7007803916931152</c:v>
                </c:pt>
                <c:pt idx="4">
                  <c:v>16.466703414916992</c:v>
                </c:pt>
                <c:pt idx="5">
                  <c:v>33.674343109130859</c:v>
                </c:pt>
                <c:pt idx="6">
                  <c:v>32.496330261230469</c:v>
                </c:pt>
                <c:pt idx="7">
                  <c:v>53.406627655029297</c:v>
                </c:pt>
                <c:pt idx="8">
                  <c:v>28.804035186767578</c:v>
                </c:pt>
                <c:pt idx="9">
                  <c:v>22.754657745361328</c:v>
                </c:pt>
                <c:pt idx="10">
                  <c:v>36.685440063476562</c:v>
                </c:pt>
                <c:pt idx="11">
                  <c:v>39.331745147705078</c:v>
                </c:pt>
                <c:pt idx="12">
                  <c:v>30.990200042724609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40416"/>
        <c:axId val="98941952"/>
      </c:lineChart>
      <c:catAx>
        <c:axId val="9894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195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98941952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989404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2'!$N$24</c:f>
              <c:strCache>
                <c:ptCount val="1"/>
                <c:pt idx="0">
                  <c:v>sh_remittances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2'!$N$25:$N$42</c:f>
              <c:numCache>
                <c:formatCode>#,##0.00</c:formatCode>
                <c:ptCount val="18"/>
                <c:pt idx="0">
                  <c:v>0.32654136419296265</c:v>
                </c:pt>
                <c:pt idx="1">
                  <c:v>0.32561790943145752</c:v>
                </c:pt>
                <c:pt idx="2">
                  <c:v>0.34636297821998596</c:v>
                </c:pt>
                <c:pt idx="3">
                  <c:v>0.26996955275535583</c:v>
                </c:pt>
                <c:pt idx="4">
                  <c:v>0.42182958126068115</c:v>
                </c:pt>
                <c:pt idx="5">
                  <c:v>0.59836596250534058</c:v>
                </c:pt>
                <c:pt idx="6">
                  <c:v>0.51544696092605591</c:v>
                </c:pt>
                <c:pt idx="7">
                  <c:v>0.8311614990234375</c:v>
                </c:pt>
                <c:pt idx="8">
                  <c:v>0.58445584774017334</c:v>
                </c:pt>
                <c:pt idx="9">
                  <c:v>0.58035534620285034</c:v>
                </c:pt>
                <c:pt idx="10">
                  <c:v>2.132779598236084</c:v>
                </c:pt>
                <c:pt idx="11">
                  <c:v>0.45723956823348999</c:v>
                </c:pt>
                <c:pt idx="12">
                  <c:v>0.4508894681930542</c:v>
                </c:pt>
                <c:pt idx="13">
                  <c:v>0.52128708362579346</c:v>
                </c:pt>
                <c:pt idx="14">
                  <c:v>0.49530744552612305</c:v>
                </c:pt>
                <c:pt idx="15">
                  <c:v>0.5096200704574585</c:v>
                </c:pt>
                <c:pt idx="16">
                  <c:v>0.50311791896820068</c:v>
                </c:pt>
                <c:pt idx="17">
                  <c:v>0.42522996664047241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2'!$M$24</c:f>
              <c:strCache>
                <c:ptCount val="1"/>
                <c:pt idx="0">
                  <c:v>sh_official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2'!$M$25:$M$42</c:f>
              <c:numCache>
                <c:formatCode>#,##0.00</c:formatCode>
                <c:ptCount val="18"/>
                <c:pt idx="0">
                  <c:v>0.48078444600105286</c:v>
                </c:pt>
                <c:pt idx="1">
                  <c:v>0.3796849250793457</c:v>
                </c:pt>
                <c:pt idx="2">
                  <c:v>0.3306955099105835</c:v>
                </c:pt>
                <c:pt idx="3">
                  <c:v>2.1299708634614944E-2</c:v>
                </c:pt>
                <c:pt idx="4">
                  <c:v>0.47322031855583191</c:v>
                </c:pt>
                <c:pt idx="5">
                  <c:v>0.29642313718795776</c:v>
                </c:pt>
                <c:pt idx="6">
                  <c:v>0.50718206167221069</c:v>
                </c:pt>
                <c:pt idx="7">
                  <c:v>0.49189198017120361</c:v>
                </c:pt>
                <c:pt idx="8">
                  <c:v>0.39423134922981262</c:v>
                </c:pt>
                <c:pt idx="9">
                  <c:v>0.24634560942649841</c:v>
                </c:pt>
                <c:pt idx="10">
                  <c:v>0.24010626971721649</c:v>
                </c:pt>
                <c:pt idx="11">
                  <c:v>0.24034954607486725</c:v>
                </c:pt>
                <c:pt idx="12">
                  <c:v>0.24103543162345886</c:v>
                </c:pt>
                <c:pt idx="13">
                  <c:v>0.27853399515151978</c:v>
                </c:pt>
                <c:pt idx="14">
                  <c:v>0.32907941937446594</c:v>
                </c:pt>
                <c:pt idx="15">
                  <c:v>0.57088238000869751</c:v>
                </c:pt>
                <c:pt idx="16">
                  <c:v>0.2617659866809845</c:v>
                </c:pt>
                <c:pt idx="17">
                  <c:v>0.14987668395042419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2'!$O$24</c:f>
              <c:strCache>
                <c:ptCount val="1"/>
                <c:pt idx="0">
                  <c:v>sh_private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2'!$O$25:$O$42</c:f>
              <c:numCache>
                <c:formatCode>#,##0.00</c:formatCode>
                <c:ptCount val="18"/>
                <c:pt idx="0">
                  <c:v>0.1926741898059845</c:v>
                </c:pt>
                <c:pt idx="1">
                  <c:v>0.29469719529151917</c:v>
                </c:pt>
                <c:pt idx="2">
                  <c:v>0.32294151186943054</c:v>
                </c:pt>
                <c:pt idx="3">
                  <c:v>0.70873069763183594</c:v>
                </c:pt>
                <c:pt idx="4">
                  <c:v>0.10495009273290634</c:v>
                </c:pt>
                <c:pt idx="5">
                  <c:v>0.10521090775728226</c:v>
                </c:pt>
                <c:pt idx="6">
                  <c:v>-2.2629061713814735E-2</c:v>
                </c:pt>
                <c:pt idx="7">
                  <c:v>-0.32305347919464111</c:v>
                </c:pt>
                <c:pt idx="8">
                  <c:v>2.1312776952981949E-2</c:v>
                </c:pt>
                <c:pt idx="9">
                  <c:v>0.17329901456832886</c:v>
                </c:pt>
                <c:pt idx="10">
                  <c:v>-1.3728859424591064</c:v>
                </c:pt>
                <c:pt idx="11">
                  <c:v>0.30241090059280396</c:v>
                </c:pt>
                <c:pt idx="12">
                  <c:v>0.30807510018348694</c:v>
                </c:pt>
                <c:pt idx="13">
                  <c:v>0.20017890632152557</c:v>
                </c:pt>
                <c:pt idx="14">
                  <c:v>0.17561312019824982</c:v>
                </c:pt>
                <c:pt idx="15">
                  <c:v>-8.0502435564994812E-2</c:v>
                </c:pt>
                <c:pt idx="16">
                  <c:v>0.23511610925197601</c:v>
                </c:pt>
                <c:pt idx="17">
                  <c:v>0.42489334940910339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83680"/>
        <c:axId val="107785216"/>
      </c:lineChart>
      <c:catAx>
        <c:axId val="10778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521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77852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3680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2a'!$I$2</c:f>
              <c:strCache>
                <c:ptCount val="1"/>
                <c:pt idx="0">
                  <c:v>remittances share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2a'!$A$47:$A$64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2a'!$I$3:$I$20</c:f>
              <c:numCache>
                <c:formatCode>#,##0.0</c:formatCode>
                <c:ptCount val="18"/>
                <c:pt idx="0">
                  <c:v>0.29927748954873357</c:v>
                </c:pt>
                <c:pt idx="1">
                  <c:v>0.30979033201573741</c:v>
                </c:pt>
                <c:pt idx="2">
                  <c:v>0.34471799554376592</c:v>
                </c:pt>
                <c:pt idx="3">
                  <c:v>0.3559259113077497</c:v>
                </c:pt>
                <c:pt idx="4">
                  <c:v>0.36215799749639055</c:v>
                </c:pt>
                <c:pt idx="5">
                  <c:v>0.38555083268016754</c:v>
                </c:pt>
                <c:pt idx="6">
                  <c:v>0.40206047140388523</c:v>
                </c:pt>
                <c:pt idx="7">
                  <c:v>0.44300233329406696</c:v>
                </c:pt>
                <c:pt idx="8">
                  <c:v>0.43780192961046172</c:v>
                </c:pt>
                <c:pt idx="9">
                  <c:v>0.42808026754462702</c:v>
                </c:pt>
                <c:pt idx="10">
                  <c:v>0.42191701011380467</c:v>
                </c:pt>
                <c:pt idx="11">
                  <c:v>0.41708894773758509</c:v>
                </c:pt>
                <c:pt idx="12">
                  <c:v>0.44369038528937155</c:v>
                </c:pt>
                <c:pt idx="13">
                  <c:v>0.43816326031360969</c:v>
                </c:pt>
                <c:pt idx="14">
                  <c:v>0.45291260440785674</c:v>
                </c:pt>
                <c:pt idx="15">
                  <c:v>0.48732883282057199</c:v>
                </c:pt>
                <c:pt idx="16">
                  <c:v>0.52065579829492847</c:v>
                </c:pt>
                <c:pt idx="17">
                  <c:v>0.54054188802826286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2a'!$H$2</c:f>
              <c:strCache>
                <c:ptCount val="1"/>
                <c:pt idx="0">
                  <c:v>official share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2a'!$A$47:$A$64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2a'!$H$3:$H$20</c:f>
              <c:numCache>
                <c:formatCode>#,##0.0</c:formatCode>
                <c:ptCount val="18"/>
                <c:pt idx="0">
                  <c:v>0.72644484822485655</c:v>
                </c:pt>
                <c:pt idx="1">
                  <c:v>0.66666808872365446</c:v>
                </c:pt>
                <c:pt idx="2">
                  <c:v>0.62185919873243278</c:v>
                </c:pt>
                <c:pt idx="3">
                  <c:v>0.61390217427901816</c:v>
                </c:pt>
                <c:pt idx="4">
                  <c:v>0.58534170421292153</c:v>
                </c:pt>
                <c:pt idx="5">
                  <c:v>0.5727688442550356</c:v>
                </c:pt>
                <c:pt idx="6">
                  <c:v>0.61701910023609374</c:v>
                </c:pt>
                <c:pt idx="7">
                  <c:v>0.59326114533152785</c:v>
                </c:pt>
                <c:pt idx="8">
                  <c:v>0.58440350221233239</c:v>
                </c:pt>
                <c:pt idx="9">
                  <c:v>0.57977143396575204</c:v>
                </c:pt>
                <c:pt idx="10">
                  <c:v>0.55786300959751978</c:v>
                </c:pt>
                <c:pt idx="11">
                  <c:v>0.52876704770044247</c:v>
                </c:pt>
                <c:pt idx="12">
                  <c:v>0.54147008803500851</c:v>
                </c:pt>
                <c:pt idx="13">
                  <c:v>0.51189189599474882</c:v>
                </c:pt>
                <c:pt idx="14">
                  <c:v>0.50460803926622688</c:v>
                </c:pt>
                <c:pt idx="15">
                  <c:v>0.49818559860626305</c:v>
                </c:pt>
                <c:pt idx="16">
                  <c:v>0.44676024727512192</c:v>
                </c:pt>
                <c:pt idx="17">
                  <c:v>0.4212122258288547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2a'!$J$2</c:f>
              <c:strCache>
                <c:ptCount val="1"/>
                <c:pt idx="0">
                  <c:v>private share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2a'!$A$47:$A$64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2a'!$J$3:$J$20</c:f>
              <c:numCache>
                <c:formatCode>#,##0.0</c:formatCode>
                <c:ptCount val="18"/>
                <c:pt idx="0">
                  <c:v>-2.5722337773590117E-2</c:v>
                </c:pt>
                <c:pt idx="1">
                  <c:v>2.3541579260608039E-2</c:v>
                </c:pt>
                <c:pt idx="2">
                  <c:v>3.3422805723801317E-2</c:v>
                </c:pt>
                <c:pt idx="3">
                  <c:v>3.0171914413232082E-2</c:v>
                </c:pt>
                <c:pt idx="4">
                  <c:v>5.2500298290687919E-2</c:v>
                </c:pt>
                <c:pt idx="5">
                  <c:v>4.1680323064796874E-2</c:v>
                </c:pt>
                <c:pt idx="6">
                  <c:v>-1.9079571639978993E-2</c:v>
                </c:pt>
                <c:pt idx="7">
                  <c:v>-3.6263478625594779E-2</c:v>
                </c:pt>
                <c:pt idx="8">
                  <c:v>-2.2205431822794094E-2</c:v>
                </c:pt>
                <c:pt idx="9">
                  <c:v>-7.8517015103791062E-3</c:v>
                </c:pt>
                <c:pt idx="10">
                  <c:v>2.0219980288675537E-2</c:v>
                </c:pt>
                <c:pt idx="11">
                  <c:v>5.4144004561972381E-2</c:v>
                </c:pt>
                <c:pt idx="12">
                  <c:v>1.4839526675619913E-2</c:v>
                </c:pt>
                <c:pt idx="13">
                  <c:v>4.994484369164149E-2</c:v>
                </c:pt>
                <c:pt idx="14">
                  <c:v>4.247935632591629E-2</c:v>
                </c:pt>
                <c:pt idx="15">
                  <c:v>1.4485568573164923E-2</c:v>
                </c:pt>
                <c:pt idx="16">
                  <c:v>3.2583954429949671E-2</c:v>
                </c:pt>
                <c:pt idx="17">
                  <c:v>3.8245886142882525E-2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13024"/>
        <c:axId val="114514560"/>
      </c:lineChart>
      <c:catAx>
        <c:axId val="1145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45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4514560"/>
        <c:scaling>
          <c:orientation val="minMax"/>
          <c:max val="1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302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2a'!$B$46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noFill/>
                <a:round/>
              </a:ln>
              <a:effectLst/>
            </c:spPr>
          </c:dPt>
          <c:cat>
            <c:numRef>
              <c:f>'Figure 2a'!$A$47:$A$64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2a'!$B$47:$B$64</c:f>
              <c:numCache>
                <c:formatCode>#,##0.0</c:formatCode>
                <c:ptCount val="18"/>
                <c:pt idx="0">
                  <c:v>42.057069570958618</c:v>
                </c:pt>
                <c:pt idx="1">
                  <c:v>35.273320032119749</c:v>
                </c:pt>
                <c:pt idx="2">
                  <c:v>36.45135979127884</c:v>
                </c:pt>
                <c:pt idx="3">
                  <c:v>46.596290399074555</c:v>
                </c:pt>
                <c:pt idx="4">
                  <c:v>48.413769909918308</c:v>
                </c:pt>
                <c:pt idx="5">
                  <c:v>28.051080322265626</c:v>
                </c:pt>
                <c:pt idx="6">
                  <c:v>33.741423663616182</c:v>
                </c:pt>
                <c:pt idx="7">
                  <c:v>26.731486626148225</c:v>
                </c:pt>
                <c:pt idx="8">
                  <c:v>18.010519970417022</c:v>
                </c:pt>
                <c:pt idx="9">
                  <c:v>22.948519979000093</c:v>
                </c:pt>
                <c:pt idx="10">
                  <c:v>38.973740283608436</c:v>
                </c:pt>
                <c:pt idx="11">
                  <c:v>37.830570196986201</c:v>
                </c:pt>
                <c:pt idx="12">
                  <c:v>51.444884540557858</c:v>
                </c:pt>
                <c:pt idx="13">
                  <c:v>60.929065019607542</c:v>
                </c:pt>
                <c:pt idx="14">
                  <c:v>81.340650155544282</c:v>
                </c:pt>
                <c:pt idx="15">
                  <c:v>85.731170583724975</c:v>
                </c:pt>
                <c:pt idx="16">
                  <c:v>71.325270091056822</c:v>
                </c:pt>
                <c:pt idx="17">
                  <c:v>72.980519594669346</c:v>
                </c:pt>
              </c:numCache>
            </c:numRef>
          </c:val>
        </c:ser>
        <c:ser>
          <c:idx val="1"/>
          <c:order val="1"/>
          <c:tx>
            <c:strRef>
              <c:f>'Figure 2a'!$C$46</c:f>
              <c:strCache>
                <c:ptCount val="1"/>
                <c:pt idx="0">
                  <c:v>epol_remittances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2a'!$A$47:$A$64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2a'!$C$47:$C$64</c:f>
              <c:numCache>
                <c:formatCode>#,##0.0</c:formatCode>
                <c:ptCount val="18"/>
                <c:pt idx="0">
                  <c:v>47.208426327917117</c:v>
                </c:pt>
                <c:pt idx="1">
                  <c:v>51.30529894764188</c:v>
                </c:pt>
                <c:pt idx="2">
                  <c:v>61.287872642192674</c:v>
                </c:pt>
                <c:pt idx="3">
                  <c:v>59.021205815905148</c:v>
                </c:pt>
                <c:pt idx="4">
                  <c:v>63.757595674114256</c:v>
                </c:pt>
                <c:pt idx="5">
                  <c:v>70.573590553628435</c:v>
                </c:pt>
                <c:pt idx="6">
                  <c:v>79.480212175687527</c:v>
                </c:pt>
                <c:pt idx="7">
                  <c:v>92.584354485202766</c:v>
                </c:pt>
                <c:pt idx="8">
                  <c:v>113.46875700930326</c:v>
                </c:pt>
                <c:pt idx="9">
                  <c:v>129.09268157535118</c:v>
                </c:pt>
                <c:pt idx="10">
                  <c:v>149.80111228883359</c:v>
                </c:pt>
                <c:pt idx="11">
                  <c:v>177.10123006099599</c:v>
                </c:pt>
                <c:pt idx="12">
                  <c:v>208.96694843640921</c:v>
                </c:pt>
                <c:pt idx="13">
                  <c:v>240.22048161538265</c:v>
                </c:pt>
                <c:pt idx="14">
                  <c:v>232.4474549006861</c:v>
                </c:pt>
                <c:pt idx="15">
                  <c:v>261.65413953763141</c:v>
                </c:pt>
                <c:pt idx="16">
                  <c:v>294.2698537679882</c:v>
                </c:pt>
                <c:pt idx="17">
                  <c:v>313.73262158719632</c:v>
                </c:pt>
              </c:numCache>
            </c:numRef>
          </c:val>
        </c:ser>
        <c:ser>
          <c:idx val="2"/>
          <c:order val="2"/>
          <c:tx>
            <c:strRef>
              <c:f>'Figure 2a'!$D$46</c:f>
              <c:strCache>
                <c:ptCount val="1"/>
                <c:pt idx="0">
                  <c:v>epol_private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2a'!$A$47:$A$64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2a'!$D$47:$D$64</c:f>
              <c:numCache>
                <c:formatCode>#,##0.0</c:formatCode>
                <c:ptCount val="18"/>
                <c:pt idx="0">
                  <c:v>54.86656</c:v>
                </c:pt>
                <c:pt idx="1">
                  <c:v>71.907180000000011</c:v>
                </c:pt>
                <c:pt idx="2">
                  <c:v>93.014680000000041</c:v>
                </c:pt>
                <c:pt idx="3">
                  <c:v>67.265940000000029</c:v>
                </c:pt>
                <c:pt idx="4">
                  <c:v>88.817269999999965</c:v>
                </c:pt>
                <c:pt idx="5">
                  <c:v>44.038040000000002</c:v>
                </c:pt>
                <c:pt idx="6">
                  <c:v>22.943340000000006</c:v>
                </c:pt>
                <c:pt idx="7">
                  <c:v>7.6908300000000001</c:v>
                </c:pt>
                <c:pt idx="8">
                  <c:v>24.826079999999997</c:v>
                </c:pt>
                <c:pt idx="9">
                  <c:v>63.478519999999989</c:v>
                </c:pt>
                <c:pt idx="10">
                  <c:v>135.97894000000002</c:v>
                </c:pt>
                <c:pt idx="11">
                  <c:v>137.19253</c:v>
                </c:pt>
                <c:pt idx="12">
                  <c:v>234.80518000000001</c:v>
                </c:pt>
                <c:pt idx="13">
                  <c:v>133.12664999999998</c:v>
                </c:pt>
                <c:pt idx="14">
                  <c:v>106.08554000000001</c:v>
                </c:pt>
                <c:pt idx="15">
                  <c:v>175.96056999999999</c:v>
                </c:pt>
                <c:pt idx="16">
                  <c:v>196.98693999999992</c:v>
                </c:pt>
                <c:pt idx="17">
                  <c:v>160.33407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78976"/>
        <c:axId val="100480512"/>
      </c:areaChart>
      <c:catAx>
        <c:axId val="1004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80512"/>
        <c:crosses val="autoZero"/>
        <c:auto val="1"/>
        <c:lblAlgn val="ctr"/>
        <c:lblOffset val="100"/>
        <c:tickLblSkip val="3"/>
        <c:noMultiLvlLbl val="0"/>
      </c:catAx>
      <c:valAx>
        <c:axId val="100480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897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2693867811978"/>
          <c:y val="5.5E-2"/>
          <c:w val="0.48026727420649579"/>
          <c:h val="0.82900866141732288"/>
        </c:manualLayout>
      </c:layout>
      <c:lineChart>
        <c:grouping val="standard"/>
        <c:varyColors val="0"/>
        <c:ser>
          <c:idx val="0"/>
          <c:order val="0"/>
          <c:tx>
            <c:v>Remittances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2a'!$A$47:$A$64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2a'!$I$47:$I$64</c:f>
              <c:numCache>
                <c:formatCode>#,##0.0</c:formatCode>
                <c:ptCount val="18"/>
                <c:pt idx="0">
                  <c:v>0.32753592553372685</c:v>
                </c:pt>
                <c:pt idx="1">
                  <c:v>0.32372174212399613</c:v>
                </c:pt>
                <c:pt idx="2">
                  <c:v>0.321292873421759</c:v>
                </c:pt>
                <c:pt idx="3">
                  <c:v>0.34139306291039101</c:v>
                </c:pt>
                <c:pt idx="4">
                  <c:v>0.31721990394555155</c:v>
                </c:pt>
                <c:pt idx="5">
                  <c:v>0.49468841661800617</c:v>
                </c:pt>
                <c:pt idx="6">
                  <c:v>0.58370525669895312</c:v>
                </c:pt>
                <c:pt idx="7">
                  <c:v>0.72897237345927257</c:v>
                </c:pt>
                <c:pt idx="8">
                  <c:v>0.72594285443476636</c:v>
                </c:pt>
                <c:pt idx="9">
                  <c:v>0.59898314940424469</c:v>
                </c:pt>
                <c:pt idx="10">
                  <c:v>0.46127594416135359</c:v>
                </c:pt>
                <c:pt idx="11">
                  <c:v>0.50295084673996715</c:v>
                </c:pt>
                <c:pt idx="12">
                  <c:v>0.42197045529639032</c:v>
                </c:pt>
                <c:pt idx="13">
                  <c:v>0.55315138954596754</c:v>
                </c:pt>
                <c:pt idx="14">
                  <c:v>0.55361287291455552</c:v>
                </c:pt>
                <c:pt idx="15">
                  <c:v>0.49996407629493061</c:v>
                </c:pt>
                <c:pt idx="16">
                  <c:v>0.52307009531984927</c:v>
                </c:pt>
                <c:pt idx="17">
                  <c:v>0.5735019120367949</c:v>
                </c:pt>
              </c:numCache>
            </c:numRef>
          </c:val>
          <c:smooth val="0"/>
        </c:ser>
        <c:ser>
          <c:idx val="1"/>
          <c:order val="1"/>
          <c:tx>
            <c:v>Official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2a'!$A$47:$A$64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2a'!$H$47:$H$64</c:f>
              <c:numCache>
                <c:formatCode>#,##0.0</c:formatCode>
                <c:ptCount val="18"/>
                <c:pt idx="0">
                  <c:v>0.29179539075239591</c:v>
                </c:pt>
                <c:pt idx="1">
                  <c:v>0.22256454685018243</c:v>
                </c:pt>
                <c:pt idx="2">
                  <c:v>0.19109102049999541</c:v>
                </c:pt>
                <c:pt idx="3">
                  <c:v>0.26952431892394996</c:v>
                </c:pt>
                <c:pt idx="4">
                  <c:v>0.24087814601675184</c:v>
                </c:pt>
                <c:pt idx="5">
                  <c:v>0.19662517381061109</c:v>
                </c:pt>
                <c:pt idx="6">
                  <c:v>0.24779811001792723</c:v>
                </c:pt>
                <c:pt idx="7">
                  <c:v>0.21047309084033733</c:v>
                </c:pt>
                <c:pt idx="8">
                  <c:v>0.11522650482640709</c:v>
                </c:pt>
                <c:pt idx="9">
                  <c:v>0.10647990733048891</c:v>
                </c:pt>
                <c:pt idx="10">
                  <c:v>0.12001011589391879</c:v>
                </c:pt>
                <c:pt idx="11">
                  <c:v>0.10743526347432401</c:v>
                </c:pt>
                <c:pt idx="12">
                  <c:v>0.10388351609994183</c:v>
                </c:pt>
                <c:pt idx="13">
                  <c:v>0.14030026396039963</c:v>
                </c:pt>
                <c:pt idx="14">
                  <c:v>0.1937264963240333</c:v>
                </c:pt>
                <c:pt idx="15">
                  <c:v>0.16381359601769513</c:v>
                </c:pt>
                <c:pt idx="16">
                  <c:v>0.12678198377281963</c:v>
                </c:pt>
                <c:pt idx="17">
                  <c:v>0.13340808270825275</c:v>
                </c:pt>
              </c:numCache>
            </c:numRef>
          </c:val>
          <c:smooth val="0"/>
        </c:ser>
        <c:ser>
          <c:idx val="2"/>
          <c:order val="2"/>
          <c:tx>
            <c:v>Private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2a'!$A$47:$A$64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2a'!$J$47:$J$64</c:f>
              <c:numCache>
                <c:formatCode>#,##0.0</c:formatCode>
                <c:ptCount val="18"/>
                <c:pt idx="0">
                  <c:v>0.38066868371387724</c:v>
                </c:pt>
                <c:pt idx="1">
                  <c:v>0.45371371102582153</c:v>
                </c:pt>
                <c:pt idx="2">
                  <c:v>0.48761610607824563</c:v>
                </c:pt>
                <c:pt idx="3">
                  <c:v>0.38908261816565903</c:v>
                </c:pt>
                <c:pt idx="4">
                  <c:v>0.44190195003769667</c:v>
                </c:pt>
                <c:pt idx="5">
                  <c:v>0.30868640957138282</c:v>
                </c:pt>
                <c:pt idx="6">
                  <c:v>0.16849663328311967</c:v>
                </c:pt>
                <c:pt idx="7">
                  <c:v>6.0554535700390037E-2</c:v>
                </c:pt>
                <c:pt idx="8">
                  <c:v>0.15883064073882663</c:v>
                </c:pt>
                <c:pt idx="9">
                  <c:v>0.29453694326526653</c:v>
                </c:pt>
                <c:pt idx="10">
                  <c:v>0.41871393994472755</c:v>
                </c:pt>
                <c:pt idx="11">
                  <c:v>0.38961388978570882</c:v>
                </c:pt>
                <c:pt idx="12">
                  <c:v>0.47414602860366789</c:v>
                </c:pt>
                <c:pt idx="13">
                  <c:v>0.30654834649363283</c:v>
                </c:pt>
                <c:pt idx="14">
                  <c:v>0.2526606307614111</c:v>
                </c:pt>
                <c:pt idx="15">
                  <c:v>0.33622232768737431</c:v>
                </c:pt>
                <c:pt idx="16">
                  <c:v>0.35014792090733099</c:v>
                </c:pt>
                <c:pt idx="17">
                  <c:v>0.29309000525495227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28896"/>
        <c:axId val="100530432"/>
      </c:lineChart>
      <c:catAx>
        <c:axId val="10052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3043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05304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8896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2a'!$B$2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noFill/>
                <a:round/>
              </a:ln>
              <a:effectLst/>
            </c:spPr>
          </c:dPt>
          <c:cat>
            <c:numRef>
              <c:f>'Figure 2a'!$A$3:$A$20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2a'!$B$3:$B$20</c:f>
              <c:numCache>
                <c:formatCode>#,##0.0</c:formatCode>
                <c:ptCount val="18"/>
                <c:pt idx="0">
                  <c:v>8.4705599174499504</c:v>
                </c:pt>
                <c:pt idx="1">
                  <c:v>7.7542400207519533</c:v>
                </c:pt>
                <c:pt idx="2">
                  <c:v>7.1366400184631349</c:v>
                </c:pt>
                <c:pt idx="3">
                  <c:v>7.6703399887084958</c:v>
                </c:pt>
                <c:pt idx="4">
                  <c:v>7.4011299505233765</c:v>
                </c:pt>
                <c:pt idx="5">
                  <c:v>7.436730155944824</c:v>
                </c:pt>
                <c:pt idx="6">
                  <c:v>8.0485933628082282</c:v>
                </c:pt>
                <c:pt idx="7">
                  <c:v>9.0300866546630854</c:v>
                </c:pt>
                <c:pt idx="8">
                  <c:v>10.241139944076538</c:v>
                </c:pt>
                <c:pt idx="9">
                  <c:v>11.530890089035035</c:v>
                </c:pt>
                <c:pt idx="10">
                  <c:v>12.375080032348633</c:v>
                </c:pt>
                <c:pt idx="11">
                  <c:v>13.752200031280518</c:v>
                </c:pt>
                <c:pt idx="12">
                  <c:v>16.278554946899416</c:v>
                </c:pt>
                <c:pt idx="13">
                  <c:v>19.786075019836424</c:v>
                </c:pt>
                <c:pt idx="14">
                  <c:v>20.100999958038329</c:v>
                </c:pt>
                <c:pt idx="15">
                  <c:v>19.892249916076661</c:v>
                </c:pt>
                <c:pt idx="16">
                  <c:v>18.570109794616698</c:v>
                </c:pt>
                <c:pt idx="17">
                  <c:v>19.961549758911133</c:v>
                </c:pt>
              </c:numCache>
            </c:numRef>
          </c:val>
        </c:ser>
        <c:ser>
          <c:idx val="1"/>
          <c:order val="1"/>
          <c:tx>
            <c:strRef>
              <c:f>'Figure 2a'!$C$2</c:f>
              <c:strCache>
                <c:ptCount val="1"/>
                <c:pt idx="0">
                  <c:v>epol_remittances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2a'!$A$3:$A$20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2a'!$C$3:$C$20</c:f>
              <c:numCache>
                <c:formatCode>#,##0.0</c:formatCode>
                <c:ptCount val="18"/>
                <c:pt idx="0">
                  <c:v>3.4896632736280004</c:v>
                </c:pt>
                <c:pt idx="1">
                  <c:v>3.6032751997436838</c:v>
                </c:pt>
                <c:pt idx="2">
                  <c:v>3.9560856333662682</c:v>
                </c:pt>
                <c:pt idx="3">
                  <c:v>4.4470810902854527</c:v>
                </c:pt>
                <c:pt idx="4">
                  <c:v>4.579168685231938</c:v>
                </c:pt>
                <c:pt idx="5">
                  <c:v>5.0059243494144212</c:v>
                </c:pt>
                <c:pt idx="6">
                  <c:v>5.2446046489495055</c:v>
                </c:pt>
                <c:pt idx="7">
                  <c:v>6.742982393744791</c:v>
                </c:pt>
                <c:pt idx="8">
                  <c:v>7.6720806975904345</c:v>
                </c:pt>
                <c:pt idx="9">
                  <c:v>8.5139526115965758</c:v>
                </c:pt>
                <c:pt idx="10">
                  <c:v>9.3593887340452078</c:v>
                </c:pt>
                <c:pt idx="11">
                  <c:v>10.847670377850546</c:v>
                </c:pt>
                <c:pt idx="12">
                  <c:v>13.33894240133359</c:v>
                </c:pt>
                <c:pt idx="13">
                  <c:v>16.936253938253657</c:v>
                </c:pt>
                <c:pt idx="14">
                  <c:v>18.041718589017897</c:v>
                </c:pt>
                <c:pt idx="15">
                  <c:v>19.45874581862088</c:v>
                </c:pt>
                <c:pt idx="16">
                  <c:v>21.64166440168194</c:v>
                </c:pt>
                <c:pt idx="17">
                  <c:v>25.616668114082973</c:v>
                </c:pt>
              </c:numCache>
            </c:numRef>
          </c:val>
        </c:ser>
        <c:ser>
          <c:idx val="2"/>
          <c:order val="2"/>
          <c:tx>
            <c:strRef>
              <c:f>'Figure 2a'!$D$2</c:f>
              <c:strCache>
                <c:ptCount val="1"/>
                <c:pt idx="0">
                  <c:v>epol_private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2a'!$A$3:$A$20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2a'!$D$3:$D$20</c:f>
              <c:numCache>
                <c:formatCode>#,##0.0</c:formatCode>
                <c:ptCount val="18"/>
                <c:pt idx="0">
                  <c:v>-0.29993000000000003</c:v>
                </c:pt>
                <c:pt idx="1">
                  <c:v>0.27381999999999995</c:v>
                </c:pt>
                <c:pt idx="2">
                  <c:v>0.38356999999999991</c:v>
                </c:pt>
                <c:pt idx="3">
                  <c:v>0.37697999999999998</c:v>
                </c:pt>
                <c:pt idx="4">
                  <c:v>0.66381999999999997</c:v>
                </c:pt>
                <c:pt idx="5">
                  <c:v>0.54116999999999982</c:v>
                </c:pt>
                <c:pt idx="6">
                  <c:v>-0.24888000000000005</c:v>
                </c:pt>
                <c:pt idx="7">
                  <c:v>-0.55197000000000007</c:v>
                </c:pt>
                <c:pt idx="8">
                  <c:v>-0.38912999999999998</c:v>
                </c:pt>
                <c:pt idx="9">
                  <c:v>-0.15616000000000002</c:v>
                </c:pt>
                <c:pt idx="10">
                  <c:v>0.44854000000000005</c:v>
                </c:pt>
                <c:pt idx="11">
                  <c:v>1.40818</c:v>
                </c:pt>
                <c:pt idx="12">
                  <c:v>0.44613000000000003</c:v>
                </c:pt>
                <c:pt idx="13">
                  <c:v>1.9305099999999997</c:v>
                </c:pt>
                <c:pt idx="14">
                  <c:v>1.6921600000000001</c:v>
                </c:pt>
                <c:pt idx="15">
                  <c:v>0.57840000000000025</c:v>
                </c:pt>
                <c:pt idx="16">
                  <c:v>1.3543900000000004</c:v>
                </c:pt>
                <c:pt idx="17">
                  <c:v>1.8125000000000002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93152"/>
        <c:axId val="114594944"/>
      </c:areaChart>
      <c:catAx>
        <c:axId val="1145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4944"/>
        <c:crosses val="autoZero"/>
        <c:auto val="1"/>
        <c:lblAlgn val="ctr"/>
        <c:lblOffset val="100"/>
        <c:tickLblSkip val="3"/>
        <c:noMultiLvlLbl val="0"/>
      </c:catAx>
      <c:valAx>
        <c:axId val="11459494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315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2a'!$B$2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noFill/>
                <a:round/>
              </a:ln>
              <a:effectLst/>
            </c:spPr>
          </c:dPt>
          <c:cat>
            <c:numRef>
              <c:f>'Figure 2a'!$A$25:$A$42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2a'!$B$25:$B$42</c:f>
              <c:numCache>
                <c:formatCode>#,##0.0</c:formatCode>
                <c:ptCount val="18"/>
                <c:pt idx="0">
                  <c:v>33.586509653508664</c:v>
                </c:pt>
                <c:pt idx="1">
                  <c:v>27.519080011367798</c:v>
                </c:pt>
                <c:pt idx="2">
                  <c:v>29.314719772815703</c:v>
                </c:pt>
                <c:pt idx="3">
                  <c:v>38.925950410366056</c:v>
                </c:pt>
                <c:pt idx="4">
                  <c:v>41.012639959394932</c:v>
                </c:pt>
                <c:pt idx="5">
                  <c:v>20.614350166320801</c:v>
                </c:pt>
                <c:pt idx="6">
                  <c:v>25.692830300807952</c:v>
                </c:pt>
                <c:pt idx="7">
                  <c:v>17.701399971485138</c:v>
                </c:pt>
                <c:pt idx="8">
                  <c:v>7.7693800263404844</c:v>
                </c:pt>
                <c:pt idx="9">
                  <c:v>11.417629889965058</c:v>
                </c:pt>
                <c:pt idx="10">
                  <c:v>26.598660251259805</c:v>
                </c:pt>
                <c:pt idx="11">
                  <c:v>24.078370165705682</c:v>
                </c:pt>
                <c:pt idx="12">
                  <c:v>35.166329593658446</c:v>
                </c:pt>
                <c:pt idx="13">
                  <c:v>41.142989999771117</c:v>
                </c:pt>
                <c:pt idx="14">
                  <c:v>61.239650197505952</c:v>
                </c:pt>
                <c:pt idx="15">
                  <c:v>65.83892066764831</c:v>
                </c:pt>
                <c:pt idx="16">
                  <c:v>52.755160296440124</c:v>
                </c:pt>
                <c:pt idx="17">
                  <c:v>53.018969835758206</c:v>
                </c:pt>
              </c:numCache>
            </c:numRef>
          </c:val>
        </c:ser>
        <c:ser>
          <c:idx val="1"/>
          <c:order val="1"/>
          <c:tx>
            <c:strRef>
              <c:f>'Figure 2a'!$C$24</c:f>
              <c:strCache>
                <c:ptCount val="1"/>
                <c:pt idx="0">
                  <c:v>epol_remittances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2a'!$A$25:$A$42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2a'!$C$25:$C$42</c:f>
              <c:numCache>
                <c:formatCode>#,##0.0</c:formatCode>
                <c:ptCount val="18"/>
                <c:pt idx="0">
                  <c:v>43.718763054289084</c:v>
                </c:pt>
                <c:pt idx="1">
                  <c:v>47.702023747898203</c:v>
                </c:pt>
                <c:pt idx="2">
                  <c:v>57.331787008826382</c:v>
                </c:pt>
                <c:pt idx="3">
                  <c:v>54.574124725619711</c:v>
                </c:pt>
                <c:pt idx="4">
                  <c:v>59.178426988882308</c:v>
                </c:pt>
                <c:pt idx="5">
                  <c:v>65.567666204213992</c:v>
                </c:pt>
                <c:pt idx="6">
                  <c:v>74.235607526738008</c:v>
                </c:pt>
                <c:pt idx="7">
                  <c:v>85.841372091457956</c:v>
                </c:pt>
                <c:pt idx="8">
                  <c:v>105.79667631171282</c:v>
                </c:pt>
                <c:pt idx="9">
                  <c:v>120.57872896375457</c:v>
                </c:pt>
                <c:pt idx="10">
                  <c:v>140.44172355478844</c:v>
                </c:pt>
                <c:pt idx="11">
                  <c:v>166.25355968314554</c:v>
                </c:pt>
                <c:pt idx="12">
                  <c:v>195.6280060350756</c:v>
                </c:pt>
                <c:pt idx="13">
                  <c:v>223.28422767712902</c:v>
                </c:pt>
                <c:pt idx="14">
                  <c:v>214.40573631166822</c:v>
                </c:pt>
                <c:pt idx="15">
                  <c:v>242.19539371901055</c:v>
                </c:pt>
                <c:pt idx="16">
                  <c:v>272.62818936630612</c:v>
                </c:pt>
                <c:pt idx="17">
                  <c:v>288.11595347311339</c:v>
                </c:pt>
              </c:numCache>
            </c:numRef>
          </c:val>
        </c:ser>
        <c:ser>
          <c:idx val="2"/>
          <c:order val="2"/>
          <c:tx>
            <c:strRef>
              <c:f>'Figure 2a'!$D$24</c:f>
              <c:strCache>
                <c:ptCount val="1"/>
                <c:pt idx="0">
                  <c:v>epol_private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2a'!$A$25:$A$42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2a'!$D$25:$D$42</c:f>
              <c:numCache>
                <c:formatCode>#,##0.0</c:formatCode>
                <c:ptCount val="18"/>
                <c:pt idx="0">
                  <c:v>55.166490000000003</c:v>
                </c:pt>
                <c:pt idx="1">
                  <c:v>71.633359999999996</c:v>
                </c:pt>
                <c:pt idx="2">
                  <c:v>92.631110000000007</c:v>
                </c:pt>
                <c:pt idx="3">
                  <c:v>66.888960000000012</c:v>
                </c:pt>
                <c:pt idx="4">
                  <c:v>88.153450000000021</c:v>
                </c:pt>
                <c:pt idx="5">
                  <c:v>43.496869999999994</c:v>
                </c:pt>
                <c:pt idx="6">
                  <c:v>23.192219999999995</c:v>
                </c:pt>
                <c:pt idx="7">
                  <c:v>8.2428000000000026</c:v>
                </c:pt>
                <c:pt idx="8">
                  <c:v>25.215210000000003</c:v>
                </c:pt>
                <c:pt idx="9">
                  <c:v>63.634679999999989</c:v>
                </c:pt>
                <c:pt idx="10">
                  <c:v>135.53040000000001</c:v>
                </c:pt>
                <c:pt idx="11">
                  <c:v>135.78434999999999</c:v>
                </c:pt>
                <c:pt idx="12">
                  <c:v>234.35905000000002</c:v>
                </c:pt>
                <c:pt idx="13">
                  <c:v>131.19614000000007</c:v>
                </c:pt>
                <c:pt idx="14">
                  <c:v>104.39338000000001</c:v>
                </c:pt>
                <c:pt idx="15">
                  <c:v>175.38217</c:v>
                </c:pt>
                <c:pt idx="16">
                  <c:v>195.63254999999987</c:v>
                </c:pt>
                <c:pt idx="17">
                  <c:v>158.52156999999994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50464"/>
        <c:axId val="115572736"/>
      </c:areaChart>
      <c:catAx>
        <c:axId val="1155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2736"/>
        <c:crosses val="autoZero"/>
        <c:auto val="1"/>
        <c:lblAlgn val="ctr"/>
        <c:lblOffset val="100"/>
        <c:tickLblSkip val="3"/>
        <c:noMultiLvlLbl val="0"/>
      </c:catAx>
      <c:valAx>
        <c:axId val="115572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046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2a'!$I$24</c:f>
              <c:strCache>
                <c:ptCount val="1"/>
                <c:pt idx="0">
                  <c:v>remittances share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2a'!$A$47:$A$64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2a'!$I$25:$I$42</c:f>
              <c:numCache>
                <c:formatCode>#,##0.0</c:formatCode>
                <c:ptCount val="18"/>
                <c:pt idx="0">
                  <c:v>0.33002326050965763</c:v>
                </c:pt>
                <c:pt idx="1">
                  <c:v>0.32482515360305741</c:v>
                </c:pt>
                <c:pt idx="2">
                  <c:v>0.31979333526424431</c:v>
                </c:pt>
                <c:pt idx="3">
                  <c:v>0.3402609453903695</c:v>
                </c:pt>
                <c:pt idx="4">
                  <c:v>0.31420307820871551</c:v>
                </c:pt>
                <c:pt idx="5">
                  <c:v>0.50561558661805461</c:v>
                </c:pt>
                <c:pt idx="6">
                  <c:v>0.60295005595827134</c:v>
                </c:pt>
                <c:pt idx="7">
                  <c:v>0.76791101487697588</c:v>
                </c:pt>
                <c:pt idx="8">
                  <c:v>0.76232678302564061</c:v>
                </c:pt>
                <c:pt idx="9">
                  <c:v>0.61635786258803038</c:v>
                </c:pt>
                <c:pt idx="10">
                  <c:v>0.4641615485413601</c:v>
                </c:pt>
                <c:pt idx="11">
                  <c:v>0.50979840613967797</c:v>
                </c:pt>
                <c:pt idx="12">
                  <c:v>0.42056666054499636</c:v>
                </c:pt>
                <c:pt idx="13" formatCode="#,##0.00">
                  <c:v>0.56438585676097008</c:v>
                </c:pt>
                <c:pt idx="14">
                  <c:v>0.56416806706610667</c:v>
                </c:pt>
                <c:pt idx="15">
                  <c:v>0.50100772634242952</c:v>
                </c:pt>
                <c:pt idx="16">
                  <c:v>0.52326270569243383</c:v>
                </c:pt>
                <c:pt idx="17">
                  <c:v>0.57662805813875295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2a'!$H$24</c:f>
              <c:strCache>
                <c:ptCount val="1"/>
                <c:pt idx="0">
                  <c:v>official share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2a'!$A$47:$A$64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2a'!$H$25:$H$42</c:f>
              <c:numCache>
                <c:formatCode>#,##0.0</c:formatCode>
                <c:ptCount val="18"/>
                <c:pt idx="0">
                  <c:v>0.25353712343658308</c:v>
                </c:pt>
                <c:pt idx="1">
                  <c:v>0.18739015013175889</c:v>
                </c:pt>
                <c:pt idx="2">
                  <c:v>0.16351578238861053</c:v>
                </c:pt>
                <c:pt idx="3">
                  <c:v>0.24269707949401095</c:v>
                </c:pt>
                <c:pt idx="4">
                  <c:v>0.2177532992407617</c:v>
                </c:pt>
                <c:pt idx="5">
                  <c:v>0.15896458354383836</c:v>
                </c:pt>
                <c:pt idx="6">
                  <c:v>0.20868009279803945</c:v>
                </c:pt>
                <c:pt idx="7">
                  <c:v>0.15835138332089951</c:v>
                </c:pt>
                <c:pt idx="8">
                  <c:v>5.5982916364340371E-2</c:v>
                </c:pt>
                <c:pt idx="9">
                  <c:v>5.836307958525145E-2</c:v>
                </c:pt>
                <c:pt idx="10">
                  <c:v>8.7908885043936971E-2</c:v>
                </c:pt>
                <c:pt idx="11">
                  <c:v>7.383369568935827E-2</c:v>
                </c:pt>
                <c:pt idx="12">
                  <c:v>7.5601577200443582E-2</c:v>
                </c:pt>
                <c:pt idx="13" formatCode="#,##0.00">
                  <c:v>0.10399535113741185</c:v>
                </c:pt>
                <c:pt idx="14">
                  <c:v>0.16114053510914031</c:v>
                </c:pt>
                <c:pt idx="15">
                  <c:v>0.1361950260160911</c:v>
                </c:pt>
                <c:pt idx="16">
                  <c:v>0.10125441532703432</c:v>
                </c:pt>
                <c:pt idx="17">
                  <c:v>0.10611083923807549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2a'!$J$24</c:f>
              <c:strCache>
                <c:ptCount val="1"/>
                <c:pt idx="0">
                  <c:v>private share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2a'!$A$47:$A$64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2a'!$J$25:$J$42</c:f>
              <c:numCache>
                <c:formatCode>#,##0.0</c:formatCode>
                <c:ptCount val="18"/>
                <c:pt idx="0">
                  <c:v>0.41643961605375929</c:v>
                </c:pt>
                <c:pt idx="1">
                  <c:v>0.48778469626518373</c:v>
                </c:pt>
                <c:pt idx="2">
                  <c:v>0.51669088234714511</c:v>
                </c:pt>
                <c:pt idx="3">
                  <c:v>0.41704197511561958</c:v>
                </c:pt>
                <c:pt idx="4">
                  <c:v>0.46804362255052279</c:v>
                </c:pt>
                <c:pt idx="5">
                  <c:v>0.33541982983810698</c:v>
                </c:pt>
                <c:pt idx="6">
                  <c:v>0.18836985124368924</c:v>
                </c:pt>
                <c:pt idx="7">
                  <c:v>7.3737601802124603E-2</c:v>
                </c:pt>
                <c:pt idx="8">
                  <c:v>0.1816903006100189</c:v>
                </c:pt>
                <c:pt idx="9">
                  <c:v>0.32527905782671801</c:v>
                </c:pt>
                <c:pt idx="10">
                  <c:v>0.44792956641470294</c:v>
                </c:pt>
                <c:pt idx="11">
                  <c:v>0.4163678981709637</c:v>
                </c:pt>
                <c:pt idx="12">
                  <c:v>0.50383176225455995</c:v>
                </c:pt>
                <c:pt idx="13" formatCode="#,##0.00">
                  <c:v>0.33161879210161815</c:v>
                </c:pt>
                <c:pt idx="14">
                  <c:v>0.2746913978247531</c:v>
                </c:pt>
                <c:pt idx="15">
                  <c:v>0.3627972476414793</c:v>
                </c:pt>
                <c:pt idx="16">
                  <c:v>0.37548287898053195</c:v>
                </c:pt>
                <c:pt idx="17">
                  <c:v>0.31726110262317159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98464"/>
        <c:axId val="115600000"/>
      </c:lineChart>
      <c:catAx>
        <c:axId val="11559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000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56000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9846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'Figure 2b'!$C$8</c:f>
              <c:strCache>
                <c:ptCount val="1"/>
                <c:pt idx="0">
                  <c:v>Net Official Flows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2b'!$B$14:$B$15</c:f>
              <c:strCache>
                <c:ptCount val="2"/>
                <c:pt idx="0">
                  <c:v>Weighted Avg</c:v>
                </c:pt>
                <c:pt idx="1">
                  <c:v>Unweighted Avg</c:v>
                </c:pt>
              </c:strCache>
            </c:strRef>
          </c:cat>
          <c:val>
            <c:numRef>
              <c:f>'Figure 2b'!$C$14:$C$15</c:f>
              <c:numCache>
                <c:formatCode>#,##0</c:formatCode>
                <c:ptCount val="2"/>
                <c:pt idx="0">
                  <c:v>47.407577613394167</c:v>
                </c:pt>
                <c:pt idx="1">
                  <c:v>66.645538806915283</c:v>
                </c:pt>
              </c:numCache>
            </c:numRef>
          </c:val>
        </c:ser>
        <c:ser>
          <c:idx val="5"/>
          <c:order val="1"/>
          <c:tx>
            <c:strRef>
              <c:f>'Figure 2b'!$D$8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ysClr val="window" lastClr="FFFFFF"/>
            </a:solidFill>
          </c:spPr>
          <c:invertIfNegative val="0"/>
          <c:cat>
            <c:strRef>
              <c:f>'Figure 2b'!$B$14:$B$15</c:f>
              <c:strCache>
                <c:ptCount val="2"/>
                <c:pt idx="0">
                  <c:v>Weighted Avg</c:v>
                </c:pt>
                <c:pt idx="1">
                  <c:v>Unweighted Avg</c:v>
                </c:pt>
              </c:strCache>
            </c:strRef>
          </c:cat>
          <c:val>
            <c:numRef>
              <c:f>'Figure 2b'!$D$14:$D$15</c:f>
              <c:numCache>
                <c:formatCode>#,##0</c:formatCode>
                <c:ptCount val="2"/>
                <c:pt idx="0">
                  <c:v>22.592422386605833</c:v>
                </c:pt>
                <c:pt idx="1">
                  <c:v>3.3544611930847168</c:v>
                </c:pt>
              </c:numCache>
            </c:numRef>
          </c:val>
        </c:ser>
        <c:ser>
          <c:idx val="6"/>
          <c:order val="2"/>
          <c:tx>
            <c:strRef>
              <c:f>'Figure 2b'!$E$8</c:f>
              <c:strCache>
                <c:ptCount val="1"/>
                <c:pt idx="0">
                  <c:v>Remittances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2b'!$B$14:$B$15</c:f>
              <c:strCache>
                <c:ptCount val="2"/>
                <c:pt idx="0">
                  <c:v>Weighted Avg</c:v>
                </c:pt>
                <c:pt idx="1">
                  <c:v>Unweighted Avg</c:v>
                </c:pt>
              </c:strCache>
            </c:strRef>
          </c:cat>
          <c:val>
            <c:numRef>
              <c:f>'Figure 2b'!$E$14:$E$15</c:f>
              <c:numCache>
                <c:formatCode>#,##0</c:formatCode>
                <c:ptCount val="2"/>
                <c:pt idx="0">
                  <c:v>49.039440817074471</c:v>
                </c:pt>
                <c:pt idx="1">
                  <c:v>28.948536515235901</c:v>
                </c:pt>
              </c:numCache>
            </c:numRef>
          </c:val>
        </c:ser>
        <c:ser>
          <c:idx val="7"/>
          <c:order val="3"/>
          <c:tx>
            <c:strRef>
              <c:f>'Figure 2b'!$F$8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ysClr val="window" lastClr="FFFFFF"/>
            </a:solidFill>
          </c:spPr>
          <c:invertIfNegative val="0"/>
          <c:cat>
            <c:strRef>
              <c:f>'Figure 2b'!$B$14:$B$15</c:f>
              <c:strCache>
                <c:ptCount val="2"/>
                <c:pt idx="0">
                  <c:v>Weighted Avg</c:v>
                </c:pt>
                <c:pt idx="1">
                  <c:v>Unweighted Avg</c:v>
                </c:pt>
              </c:strCache>
            </c:strRef>
          </c:cat>
          <c:val>
            <c:numRef>
              <c:f>'Figure 2b'!$F$14:$F$15</c:f>
              <c:numCache>
                <c:formatCode>#,##0</c:formatCode>
                <c:ptCount val="2"/>
                <c:pt idx="0">
                  <c:v>10.960559182925529</c:v>
                </c:pt>
                <c:pt idx="1">
                  <c:v>31.051463484764099</c:v>
                </c:pt>
              </c:numCache>
            </c:numRef>
          </c:val>
        </c:ser>
        <c:ser>
          <c:idx val="8"/>
          <c:order val="4"/>
          <c:tx>
            <c:strRef>
              <c:f>'Figure 2b'!$G$8</c:f>
              <c:strCache>
                <c:ptCount val="1"/>
                <c:pt idx="0">
                  <c:v>Net Private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2b'!$B$14:$B$15</c:f>
              <c:strCache>
                <c:ptCount val="2"/>
                <c:pt idx="0">
                  <c:v>Weighted Avg</c:v>
                </c:pt>
                <c:pt idx="1">
                  <c:v>Unweighted Avg</c:v>
                </c:pt>
              </c:strCache>
            </c:strRef>
          </c:cat>
          <c:val>
            <c:numRef>
              <c:f>'Figure 2b'!$G$14:$G$15</c:f>
              <c:numCache>
                <c:formatCode>#,##0</c:formatCode>
                <c:ptCount val="2"/>
                <c:pt idx="0">
                  <c:v>3.552981569531378</c:v>
                </c:pt>
                <c:pt idx="1">
                  <c:v>4.4059235602617264</c:v>
                </c:pt>
              </c:numCache>
            </c:numRef>
          </c:val>
        </c:ser>
        <c:ser>
          <c:idx val="9"/>
          <c:order val="5"/>
          <c:tx>
            <c:strRef>
              <c:f>'Figure 2b'!$H$8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'Figure 2b'!$B$14:$B$15</c:f>
              <c:strCache>
                <c:ptCount val="2"/>
                <c:pt idx="0">
                  <c:v>Weighted Avg</c:v>
                </c:pt>
                <c:pt idx="1">
                  <c:v>Unweighted Avg</c:v>
                </c:pt>
              </c:strCache>
            </c:strRef>
          </c:cat>
          <c:val>
            <c:numRef>
              <c:f>'Figure 2b'!$H$14:$H$15</c:f>
              <c:numCache>
                <c:formatCode>#,##0</c:formatCode>
                <c:ptCount val="2"/>
                <c:pt idx="0">
                  <c:v>31.447018430468621</c:v>
                </c:pt>
                <c:pt idx="1">
                  <c:v>30.594076439738274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275456"/>
        <c:axId val="116289536"/>
      </c:barChart>
      <c:catAx>
        <c:axId val="11627545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116289536"/>
        <c:crosses val="autoZero"/>
        <c:auto val="1"/>
        <c:lblAlgn val="ctr"/>
        <c:lblOffset val="100"/>
        <c:noMultiLvlLbl val="0"/>
      </c:catAx>
      <c:valAx>
        <c:axId val="116289536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116275456"/>
        <c:crosses val="autoZero"/>
        <c:crossBetween val="between"/>
      </c:valAx>
    </c:plotArea>
    <c:plotVisOnly val="0"/>
    <c:dispBlanksAs val="gap"/>
    <c:showDLblsOverMax val="0"/>
  </c:chart>
  <c:spPr>
    <a:ln>
      <a:noFill/>
    </a:ln>
  </c:spPr>
  <c:txPr>
    <a:bodyPr/>
    <a:lstStyle/>
    <a:p>
      <a:pPr algn="ctr">
        <a:defRPr lang="en-US" sz="10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'Figure 2b'!$C$8</c:f>
              <c:strCache>
                <c:ptCount val="1"/>
                <c:pt idx="0">
                  <c:v>Net Official Flows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2b'!$B$9:$B$10</c:f>
              <c:strCache>
                <c:ptCount val="2"/>
                <c:pt idx="0">
                  <c:v>Weighted Avg</c:v>
                </c:pt>
                <c:pt idx="1">
                  <c:v>Unweighted Avg</c:v>
                </c:pt>
              </c:strCache>
            </c:strRef>
          </c:cat>
          <c:val>
            <c:numRef>
              <c:f>'Figure 2b'!$C$9:$C$10</c:f>
              <c:numCache>
                <c:formatCode>#,##0</c:formatCode>
                <c:ptCount val="2"/>
                <c:pt idx="0">
                  <c:v>12.018667609693672</c:v>
                </c:pt>
                <c:pt idx="1">
                  <c:v>33.742877840995789</c:v>
                </c:pt>
              </c:numCache>
            </c:numRef>
          </c:val>
        </c:ser>
        <c:ser>
          <c:idx val="5"/>
          <c:order val="1"/>
          <c:tx>
            <c:strRef>
              <c:f>'Figure 2b'!$D$8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ysClr val="window" lastClr="FFFFFF"/>
            </a:solidFill>
          </c:spPr>
          <c:invertIfNegative val="0"/>
          <c:cat>
            <c:strRef>
              <c:f>'Figure 2b'!$B$9:$B$10</c:f>
              <c:strCache>
                <c:ptCount val="2"/>
                <c:pt idx="0">
                  <c:v>Weighted Avg</c:v>
                </c:pt>
                <c:pt idx="1">
                  <c:v>Unweighted Avg</c:v>
                </c:pt>
              </c:strCache>
            </c:strRef>
          </c:cat>
          <c:val>
            <c:numRef>
              <c:f>'Figure 2b'!$D$9:$D$10</c:f>
              <c:numCache>
                <c:formatCode>#,##0</c:formatCode>
                <c:ptCount val="2"/>
                <c:pt idx="0">
                  <c:v>57.981332390306328</c:v>
                </c:pt>
                <c:pt idx="1">
                  <c:v>36.257122159004211</c:v>
                </c:pt>
              </c:numCache>
            </c:numRef>
          </c:val>
        </c:ser>
        <c:ser>
          <c:idx val="6"/>
          <c:order val="2"/>
          <c:tx>
            <c:strRef>
              <c:f>'Figure 2b'!$E$8</c:f>
              <c:strCache>
                <c:ptCount val="1"/>
                <c:pt idx="0">
                  <c:v>Remittances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2b'!$B$9:$B$10</c:f>
              <c:strCache>
                <c:ptCount val="2"/>
                <c:pt idx="0">
                  <c:v>Weighted Avg</c:v>
                </c:pt>
                <c:pt idx="1">
                  <c:v>Unweighted Avg</c:v>
                </c:pt>
              </c:strCache>
            </c:strRef>
          </c:cat>
          <c:val>
            <c:numRef>
              <c:f>'Figure 2b'!$E$9:$E$10</c:f>
              <c:numCache>
                <c:formatCode>#,##0</c:formatCode>
                <c:ptCount val="2"/>
                <c:pt idx="0">
                  <c:v>54.419520659033402</c:v>
                </c:pt>
                <c:pt idx="1">
                  <c:v>47.191175818443298</c:v>
                </c:pt>
              </c:numCache>
            </c:numRef>
          </c:val>
        </c:ser>
        <c:ser>
          <c:idx val="7"/>
          <c:order val="3"/>
          <c:tx>
            <c:strRef>
              <c:f>'Figure 2b'!$F$8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ysClr val="window" lastClr="FFFFFF"/>
            </a:solidFill>
          </c:spPr>
          <c:invertIfNegative val="0"/>
          <c:cat>
            <c:strRef>
              <c:f>'Figure 2b'!$B$9:$B$10</c:f>
              <c:strCache>
                <c:ptCount val="2"/>
                <c:pt idx="0">
                  <c:v>Weighted Avg</c:v>
                </c:pt>
                <c:pt idx="1">
                  <c:v>Unweighted Avg</c:v>
                </c:pt>
              </c:strCache>
            </c:strRef>
          </c:cat>
          <c:val>
            <c:numRef>
              <c:f>'Figure 2b'!$F$9:$F$10</c:f>
              <c:numCache>
                <c:formatCode>#,##0</c:formatCode>
                <c:ptCount val="2"/>
                <c:pt idx="0">
                  <c:v>5.5804793409665976</c:v>
                </c:pt>
                <c:pt idx="1">
                  <c:v>12.808824181556702</c:v>
                </c:pt>
              </c:numCache>
            </c:numRef>
          </c:val>
        </c:ser>
        <c:ser>
          <c:idx val="8"/>
          <c:order val="4"/>
          <c:tx>
            <c:strRef>
              <c:f>'Figure 2b'!$G$8</c:f>
              <c:strCache>
                <c:ptCount val="1"/>
                <c:pt idx="0">
                  <c:v>Net Private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2b'!$B$9:$B$10</c:f>
              <c:strCache>
                <c:ptCount val="2"/>
                <c:pt idx="0">
                  <c:v>Weighted Avg</c:v>
                </c:pt>
                <c:pt idx="1">
                  <c:v>Unweighted Avg</c:v>
                </c:pt>
              </c:strCache>
            </c:strRef>
          </c:cat>
          <c:val>
            <c:numRef>
              <c:f>'Figure 2b'!$G$9:$G$10</c:f>
              <c:numCache>
                <c:formatCode>#,##0</c:formatCode>
                <c:ptCount val="2"/>
                <c:pt idx="0">
                  <c:v>33.561816819548135</c:v>
                </c:pt>
                <c:pt idx="1">
                  <c:v>19.065949320793152</c:v>
                </c:pt>
              </c:numCache>
            </c:numRef>
          </c:val>
        </c:ser>
        <c:ser>
          <c:idx val="9"/>
          <c:order val="5"/>
          <c:tx>
            <c:strRef>
              <c:f>'Figure 2b'!$H$8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'Figure 2b'!$B$9:$B$10</c:f>
              <c:strCache>
                <c:ptCount val="2"/>
                <c:pt idx="0">
                  <c:v>Weighted Avg</c:v>
                </c:pt>
                <c:pt idx="1">
                  <c:v>Unweighted Avg</c:v>
                </c:pt>
              </c:strCache>
            </c:strRef>
          </c:cat>
          <c:val>
            <c:numRef>
              <c:f>'Figure 2b'!$H$9:$H$10</c:f>
              <c:numCache>
                <c:formatCode>#,##0</c:formatCode>
                <c:ptCount val="2"/>
                <c:pt idx="0">
                  <c:v>1.4381831804518654</c:v>
                </c:pt>
                <c:pt idx="1">
                  <c:v>15.934050679206848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5099520"/>
        <c:axId val="115101056"/>
      </c:barChart>
      <c:catAx>
        <c:axId val="115099520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115101056"/>
        <c:crosses val="autoZero"/>
        <c:auto val="1"/>
        <c:lblAlgn val="ctr"/>
        <c:lblOffset val="100"/>
        <c:noMultiLvlLbl val="0"/>
      </c:catAx>
      <c:valAx>
        <c:axId val="115101056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115099520"/>
        <c:crosses val="autoZero"/>
        <c:crossBetween val="between"/>
      </c:valAx>
    </c:plotArea>
    <c:plotVisOnly val="0"/>
    <c:dispBlanksAs val="gap"/>
    <c:showDLblsOverMax val="0"/>
  </c:chart>
  <c:spPr>
    <a:ln>
      <a:noFill/>
    </a:ln>
  </c:spPr>
  <c:txPr>
    <a:bodyPr/>
    <a:lstStyle/>
    <a:p>
      <a:pPr algn="ctr">
        <a:defRPr lang="en-US" sz="10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 (ALT)'!$I$2</c:f>
              <c:strCache>
                <c:ptCount val="1"/>
                <c:pt idx="0">
                  <c:v>remittances share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(ALT)'!$I$3:$I$20</c:f>
              <c:numCache>
                <c:formatCode>#,##0.00</c:formatCode>
                <c:ptCount val="18"/>
                <c:pt idx="0">
                  <c:v>3.7152021401796603E-2</c:v>
                </c:pt>
                <c:pt idx="1">
                  <c:v>3.6668410975180261E-2</c:v>
                </c:pt>
                <c:pt idx="2">
                  <c:v>3.7277812798187489E-2</c:v>
                </c:pt>
                <c:pt idx="3">
                  <c:v>4.1656568142721125E-2</c:v>
                </c:pt>
                <c:pt idx="4">
                  <c:v>4.162237239063863E-2</c:v>
                </c:pt>
                <c:pt idx="5">
                  <c:v>4.3266453058620612E-2</c:v>
                </c:pt>
                <c:pt idx="6">
                  <c:v>4.4454944965703833E-2</c:v>
                </c:pt>
                <c:pt idx="7">
                  <c:v>5.4694150295056164E-2</c:v>
                </c:pt>
                <c:pt idx="8">
                  <c:v>5.6041834536237539E-2</c:v>
                </c:pt>
                <c:pt idx="9">
                  <c:v>5.4902392238928809E-2</c:v>
                </c:pt>
                <c:pt idx="10">
                  <c:v>5.3680493974154288E-2</c:v>
                </c:pt>
                <c:pt idx="11">
                  <c:v>5.2778926590311852E-2</c:v>
                </c:pt>
                <c:pt idx="12">
                  <c:v>5.2997964483233691E-2</c:v>
                </c:pt>
                <c:pt idx="13">
                  <c:v>5.6050716367684973E-2</c:v>
                </c:pt>
                <c:pt idx="14">
                  <c:v>5.6774512617706857E-2</c:v>
                </c:pt>
                <c:pt idx="15">
                  <c:v>5.5076657013959876E-2</c:v>
                </c:pt>
                <c:pt idx="16">
                  <c:v>5.659053353820833E-2</c:v>
                </c:pt>
                <c:pt idx="17">
                  <c:v>6.2797036926413571E-2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 (ALT)'!$H$2</c:f>
              <c:strCache>
                <c:ptCount val="1"/>
                <c:pt idx="0">
                  <c:v>official share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(ALT)'!$H$3:$H$20</c:f>
              <c:numCache>
                <c:formatCode>#,##0.00</c:formatCode>
                <c:ptCount val="18"/>
                <c:pt idx="0">
                  <c:v>9.0180168876616951E-2</c:v>
                </c:pt>
                <c:pt idx="1">
                  <c:v>7.8910336879444834E-2</c:v>
                </c:pt>
                <c:pt idx="2">
                  <c:v>6.7247869553811374E-2</c:v>
                </c:pt>
                <c:pt idx="3">
                  <c:v>7.1849384783079048E-2</c:v>
                </c:pt>
                <c:pt idx="4">
                  <c:v>6.7272600790112574E-2</c:v>
                </c:pt>
                <c:pt idx="5">
                  <c:v>6.4276028509990119E-2</c:v>
                </c:pt>
                <c:pt idx="6">
                  <c:v>6.8222449344515643E-2</c:v>
                </c:pt>
                <c:pt idx="7">
                  <c:v>7.3245470301937829E-2</c:v>
                </c:pt>
                <c:pt idx="8">
                  <c:v>7.4807903205273224E-2</c:v>
                </c:pt>
                <c:pt idx="9">
                  <c:v>7.4357173385002112E-2</c:v>
                </c:pt>
                <c:pt idx="10">
                  <c:v>7.0976901161263289E-2</c:v>
                </c:pt>
                <c:pt idx="11">
                  <c:v>6.6910804866294291E-2</c:v>
                </c:pt>
                <c:pt idx="12">
                  <c:v>6.4677562205223263E-2</c:v>
                </c:pt>
                <c:pt idx="13">
                  <c:v>6.5482230191509672E-2</c:v>
                </c:pt>
                <c:pt idx="14">
                  <c:v>6.3254754258324497E-2</c:v>
                </c:pt>
                <c:pt idx="15">
                  <c:v>5.6303660887296381E-2</c:v>
                </c:pt>
                <c:pt idx="16">
                  <c:v>4.8558761546029443E-2</c:v>
                </c:pt>
                <c:pt idx="17">
                  <c:v>4.8934005458330779E-2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 (ALT)'!$J$2</c:f>
              <c:strCache>
                <c:ptCount val="1"/>
                <c:pt idx="0">
                  <c:v>private share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(ALT)'!$J$3:$J$20</c:f>
              <c:numCache>
                <c:formatCode>#,##0.00</c:formatCode>
                <c:ptCount val="18"/>
                <c:pt idx="0">
                  <c:v>-3.193146417091446E-3</c:v>
                </c:pt>
                <c:pt idx="1">
                  <c:v>2.7865049813397781E-3</c:v>
                </c:pt>
                <c:pt idx="2">
                  <c:v>3.6143430603229696E-3</c:v>
                </c:pt>
                <c:pt idx="3">
                  <c:v>3.5312360489102319E-3</c:v>
                </c:pt>
                <c:pt idx="4">
                  <c:v>6.0337945901537075E-3</c:v>
                </c:pt>
                <c:pt idx="5">
                  <c:v>4.677359218277573E-3</c:v>
                </c:pt>
                <c:pt idx="6">
                  <c:v>-2.1095864118719568E-3</c:v>
                </c:pt>
                <c:pt idx="7">
                  <c:v>-4.4771776604915709E-3</c:v>
                </c:pt>
                <c:pt idx="8">
                  <c:v>-2.8424569465145483E-3</c:v>
                </c:pt>
                <c:pt idx="9">
                  <c:v>-1.007000856494475E-3</c:v>
                </c:pt>
                <c:pt idx="10">
                  <c:v>2.572587745990599E-3</c:v>
                </c:pt>
                <c:pt idx="11">
                  <c:v>6.8514460946104269E-3</c:v>
                </c:pt>
                <c:pt idx="12">
                  <c:v>1.7725529643595425E-3</c:v>
                </c:pt>
                <c:pt idx="13">
                  <c:v>6.3890438139082937E-3</c:v>
                </c:pt>
                <c:pt idx="14">
                  <c:v>5.3249671752256559E-3</c:v>
                </c:pt>
                <c:pt idx="15">
                  <c:v>1.6371218738254834E-3</c:v>
                </c:pt>
                <c:pt idx="16">
                  <c:v>3.5415784708710892E-3</c:v>
                </c:pt>
                <c:pt idx="17">
                  <c:v>4.4431863239291188E-3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35520"/>
        <c:axId val="114637056"/>
      </c:lineChart>
      <c:catAx>
        <c:axId val="11463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705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4637056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552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Const'!$B$2</c:f>
              <c:strCache>
                <c:ptCount val="1"/>
                <c:pt idx="0">
                  <c:v>realpc_official_sum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 PC,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Const'!$B$20:$B$32</c:f>
              <c:numCache>
                <c:formatCode>#,##0</c:formatCode>
                <c:ptCount val="13"/>
                <c:pt idx="0">
                  <c:v>6.9184317588806152</c:v>
                </c:pt>
                <c:pt idx="1">
                  <c:v>8.2744407653808594</c:v>
                </c:pt>
                <c:pt idx="2">
                  <c:v>5.5391302108764648</c:v>
                </c:pt>
                <c:pt idx="3">
                  <c:v>2.3472371101379395</c:v>
                </c:pt>
                <c:pt idx="4">
                  <c:v>3.3180100917816162</c:v>
                </c:pt>
                <c:pt idx="5">
                  <c:v>7.3853793144226074</c:v>
                </c:pt>
                <c:pt idx="6">
                  <c:v>6.3999905586242676</c:v>
                </c:pt>
                <c:pt idx="7">
                  <c:v>8.9831352233886719</c:v>
                </c:pt>
                <c:pt idx="8">
                  <c:v>10.006086349487305</c:v>
                </c:pt>
                <c:pt idx="9">
                  <c:v>14.777444839477539</c:v>
                </c:pt>
                <c:pt idx="10">
                  <c:v>15.456198692321777</c:v>
                </c:pt>
                <c:pt idx="11">
                  <c:v>11.871718406677246</c:v>
                </c:pt>
                <c:pt idx="12">
                  <c:v>11.560919761657715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50528"/>
        <c:axId val="99042432"/>
      </c:lineChart>
      <c:catAx>
        <c:axId val="9895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243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99042432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052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2 (ALT)'!$B$46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noFill/>
                <a:round/>
              </a:ln>
              <a:effectLst/>
            </c:spPr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(ALT)'!$B$47:$B$64</c:f>
              <c:numCache>
                <c:formatCode>#,##0.0</c:formatCode>
                <c:ptCount val="18"/>
                <c:pt idx="0">
                  <c:v>42.057069570958618</c:v>
                </c:pt>
                <c:pt idx="1">
                  <c:v>35.273320032119749</c:v>
                </c:pt>
                <c:pt idx="2">
                  <c:v>36.45135979127884</c:v>
                </c:pt>
                <c:pt idx="3">
                  <c:v>46.596290399074555</c:v>
                </c:pt>
                <c:pt idx="4">
                  <c:v>48.413769909918308</c:v>
                </c:pt>
                <c:pt idx="5">
                  <c:v>28.051080322265626</c:v>
                </c:pt>
                <c:pt idx="6">
                  <c:v>33.741423663616182</c:v>
                </c:pt>
                <c:pt idx="7">
                  <c:v>26.731486626148225</c:v>
                </c:pt>
                <c:pt idx="8">
                  <c:v>18.010519970417022</c:v>
                </c:pt>
                <c:pt idx="9">
                  <c:v>22.948519979000093</c:v>
                </c:pt>
                <c:pt idx="10">
                  <c:v>38.973740283608436</c:v>
                </c:pt>
                <c:pt idx="11">
                  <c:v>37.830570196986201</c:v>
                </c:pt>
                <c:pt idx="12">
                  <c:v>51.444884540557858</c:v>
                </c:pt>
                <c:pt idx="13">
                  <c:v>60.929065019607542</c:v>
                </c:pt>
                <c:pt idx="14">
                  <c:v>81.340650155544282</c:v>
                </c:pt>
                <c:pt idx="15">
                  <c:v>85.731170583724975</c:v>
                </c:pt>
                <c:pt idx="16">
                  <c:v>71.325270091056822</c:v>
                </c:pt>
                <c:pt idx="17">
                  <c:v>72.980519594669346</c:v>
                </c:pt>
              </c:numCache>
            </c:numRef>
          </c:val>
        </c:ser>
        <c:ser>
          <c:idx val="1"/>
          <c:order val="1"/>
          <c:tx>
            <c:strRef>
              <c:f>'Figure 2 (ALT)'!$C$46</c:f>
              <c:strCache>
                <c:ptCount val="1"/>
                <c:pt idx="0">
                  <c:v>epol_remittances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(ALT)'!$C$47:$C$64</c:f>
              <c:numCache>
                <c:formatCode>#,##0.0</c:formatCode>
                <c:ptCount val="18"/>
                <c:pt idx="0">
                  <c:v>47.208426327917117</c:v>
                </c:pt>
                <c:pt idx="1">
                  <c:v>51.30529894764188</c:v>
                </c:pt>
                <c:pt idx="2">
                  <c:v>61.287872642192674</c:v>
                </c:pt>
                <c:pt idx="3">
                  <c:v>59.021205815905148</c:v>
                </c:pt>
                <c:pt idx="4">
                  <c:v>63.757595674114256</c:v>
                </c:pt>
                <c:pt idx="5">
                  <c:v>70.573590553628435</c:v>
                </c:pt>
                <c:pt idx="6">
                  <c:v>79.480212175687527</c:v>
                </c:pt>
                <c:pt idx="7">
                  <c:v>92.584354485202766</c:v>
                </c:pt>
                <c:pt idx="8">
                  <c:v>113.46875700930326</c:v>
                </c:pt>
                <c:pt idx="9">
                  <c:v>129.09268157535118</c:v>
                </c:pt>
                <c:pt idx="10">
                  <c:v>149.80111228883359</c:v>
                </c:pt>
                <c:pt idx="11">
                  <c:v>177.10123006099599</c:v>
                </c:pt>
                <c:pt idx="12">
                  <c:v>208.96694843640921</c:v>
                </c:pt>
                <c:pt idx="13">
                  <c:v>240.22048161538265</c:v>
                </c:pt>
                <c:pt idx="14">
                  <c:v>232.4474549006861</c:v>
                </c:pt>
                <c:pt idx="15">
                  <c:v>261.65413953763141</c:v>
                </c:pt>
                <c:pt idx="16">
                  <c:v>294.2698537679882</c:v>
                </c:pt>
                <c:pt idx="17">
                  <c:v>313.73262158719632</c:v>
                </c:pt>
              </c:numCache>
            </c:numRef>
          </c:val>
        </c:ser>
        <c:ser>
          <c:idx val="2"/>
          <c:order val="2"/>
          <c:tx>
            <c:strRef>
              <c:f>'Figure 2 (ALT)'!$D$46</c:f>
              <c:strCache>
                <c:ptCount val="1"/>
                <c:pt idx="0">
                  <c:v>epol_private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(ALT)'!$D$47:$D$64</c:f>
              <c:numCache>
                <c:formatCode>#,##0.0</c:formatCode>
                <c:ptCount val="18"/>
                <c:pt idx="0">
                  <c:v>54.86656</c:v>
                </c:pt>
                <c:pt idx="1">
                  <c:v>71.907180000000011</c:v>
                </c:pt>
                <c:pt idx="2">
                  <c:v>93.014680000000041</c:v>
                </c:pt>
                <c:pt idx="3">
                  <c:v>67.265940000000029</c:v>
                </c:pt>
                <c:pt idx="4">
                  <c:v>88.817269999999965</c:v>
                </c:pt>
                <c:pt idx="5">
                  <c:v>44.038040000000002</c:v>
                </c:pt>
                <c:pt idx="6">
                  <c:v>22.943340000000006</c:v>
                </c:pt>
                <c:pt idx="7">
                  <c:v>7.6908300000000001</c:v>
                </c:pt>
                <c:pt idx="8">
                  <c:v>24.826079999999997</c:v>
                </c:pt>
                <c:pt idx="9">
                  <c:v>63.478519999999989</c:v>
                </c:pt>
                <c:pt idx="10">
                  <c:v>135.97894000000002</c:v>
                </c:pt>
                <c:pt idx="11">
                  <c:v>137.19253</c:v>
                </c:pt>
                <c:pt idx="12">
                  <c:v>234.80518000000001</c:v>
                </c:pt>
                <c:pt idx="13">
                  <c:v>133.12664999999998</c:v>
                </c:pt>
                <c:pt idx="14">
                  <c:v>106.08554000000001</c:v>
                </c:pt>
                <c:pt idx="15">
                  <c:v>175.96056999999999</c:v>
                </c:pt>
                <c:pt idx="16">
                  <c:v>196.98693999999992</c:v>
                </c:pt>
                <c:pt idx="17">
                  <c:v>160.33407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78400"/>
        <c:axId val="114684288"/>
      </c:areaChart>
      <c:catAx>
        <c:axId val="11467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4288"/>
        <c:crosses val="autoZero"/>
        <c:auto val="1"/>
        <c:lblAlgn val="ctr"/>
        <c:lblOffset val="100"/>
        <c:tickLblSkip val="3"/>
        <c:noMultiLvlLbl val="0"/>
      </c:catAx>
      <c:valAx>
        <c:axId val="114684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7840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 (ALT)'!$I$46</c:f>
              <c:strCache>
                <c:ptCount val="1"/>
                <c:pt idx="0">
                  <c:v>remittances share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(ALT)'!$I$47:$I$64</c:f>
              <c:numCache>
                <c:formatCode>#,##0.00</c:formatCode>
                <c:ptCount val="18"/>
                <c:pt idx="0">
                  <c:v>1.1642130931330191E-2</c:v>
                </c:pt>
                <c:pt idx="1">
                  <c:v>1.1496744606561225E-2</c:v>
                </c:pt>
                <c:pt idx="2">
                  <c:v>1.2906991441763358E-2</c:v>
                </c:pt>
                <c:pt idx="3">
                  <c:v>1.2559266894175235E-2</c:v>
                </c:pt>
                <c:pt idx="4">
                  <c:v>1.3704869534827146E-2</c:v>
                </c:pt>
                <c:pt idx="5">
                  <c:v>1.3929843104794679E-2</c:v>
                </c:pt>
                <c:pt idx="6">
                  <c:v>1.5719258832001596E-2</c:v>
                </c:pt>
                <c:pt idx="7">
                  <c:v>1.8117924384378276E-2</c:v>
                </c:pt>
                <c:pt idx="8">
                  <c:v>1.9917434304452964E-2</c:v>
                </c:pt>
                <c:pt idx="9">
                  <c:v>1.9320790564495205E-2</c:v>
                </c:pt>
                <c:pt idx="10">
                  <c:v>1.9031812912944798E-2</c:v>
                </c:pt>
                <c:pt idx="11">
                  <c:v>1.9101334748520993E-2</c:v>
                </c:pt>
                <c:pt idx="12">
                  <c:v>1.8336302298353837E-2</c:v>
                </c:pt>
                <c:pt idx="13">
                  <c:v>1.781212042687361E-2</c:v>
                </c:pt>
                <c:pt idx="14">
                  <c:v>1.6985113779613186E-2</c:v>
                </c:pt>
                <c:pt idx="15">
                  <c:v>1.5614388031923778E-2</c:v>
                </c:pt>
                <c:pt idx="16">
                  <c:v>1.5161541102976643E-2</c:v>
                </c:pt>
                <c:pt idx="17">
                  <c:v>1.5285538203059904E-2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 (ALT)'!$H$46</c:f>
              <c:strCache>
                <c:ptCount val="1"/>
                <c:pt idx="0">
                  <c:v>official share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(ALT)'!$H$47:$H$64</c:f>
              <c:numCache>
                <c:formatCode>#,##0.00</c:formatCode>
                <c:ptCount val="18"/>
                <c:pt idx="0">
                  <c:v>1.0371748194529708E-2</c:v>
                </c:pt>
                <c:pt idx="1">
                  <c:v>7.9042196450045208E-3</c:v>
                </c:pt>
                <c:pt idx="2">
                  <c:v>7.6765168798301571E-3</c:v>
                </c:pt>
                <c:pt idx="3">
                  <c:v>9.9153387212358082E-3</c:v>
                </c:pt>
                <c:pt idx="4">
                  <c:v>1.0406672229234564E-2</c:v>
                </c:pt>
                <c:pt idx="5">
                  <c:v>5.5367332842761793E-3</c:v>
                </c:pt>
                <c:pt idx="6">
                  <c:v>6.673235481005034E-3</c:v>
                </c:pt>
                <c:pt idx="7">
                  <c:v>5.231111196568084E-3</c:v>
                </c:pt>
                <c:pt idx="8">
                  <c:v>3.1614283768915141E-3</c:v>
                </c:pt>
                <c:pt idx="9">
                  <c:v>3.4346141304733256E-3</c:v>
                </c:pt>
                <c:pt idx="10">
                  <c:v>4.9515048470746663E-3</c:v>
                </c:pt>
                <c:pt idx="11">
                  <c:v>4.0802335749513278E-3</c:v>
                </c:pt>
                <c:pt idx="12">
                  <c:v>4.514153849198968E-3</c:v>
                </c:pt>
                <c:pt idx="13">
                  <c:v>4.5178322694552691E-3</c:v>
                </c:pt>
                <c:pt idx="14">
                  <c:v>5.943623682134593E-3</c:v>
                </c:pt>
                <c:pt idx="15">
                  <c:v>5.1160656823195658E-3</c:v>
                </c:pt>
                <c:pt idx="16">
                  <c:v>3.6748616969072201E-3</c:v>
                </c:pt>
                <c:pt idx="17">
                  <c:v>3.5557237073398635E-3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 (ALT)'!$J$46</c:f>
              <c:strCache>
                <c:ptCount val="1"/>
                <c:pt idx="0">
                  <c:v>private share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(ALT)'!$J$47:$J$64</c:f>
              <c:numCache>
                <c:formatCode>#,##0.00</c:formatCode>
                <c:ptCount val="18"/>
                <c:pt idx="0">
                  <c:v>1.3530713157747122E-2</c:v>
                </c:pt>
                <c:pt idx="1">
                  <c:v>1.6113315793787504E-2</c:v>
                </c:pt>
                <c:pt idx="2">
                  <c:v>1.9588535659041055E-2</c:v>
                </c:pt>
                <c:pt idx="3">
                  <c:v>1.4313684067768008E-2</c:v>
                </c:pt>
                <c:pt idx="4">
                  <c:v>1.9091515056671352E-2</c:v>
                </c:pt>
                <c:pt idx="5">
                  <c:v>8.6922456832704397E-3</c:v>
                </c:pt>
                <c:pt idx="6">
                  <c:v>4.5376363507109102E-3</c:v>
                </c:pt>
                <c:pt idx="7">
                  <c:v>1.5050261695714279E-3</c:v>
                </c:pt>
                <c:pt idx="8">
                  <c:v>4.3577794493382177E-3</c:v>
                </c:pt>
                <c:pt idx="9">
                  <c:v>9.5005787725328198E-3</c:v>
                </c:pt>
                <c:pt idx="10">
                  <c:v>1.7275744529791817E-2</c:v>
                </c:pt>
                <c:pt idx="11">
                  <c:v>1.479696351981267E-2</c:v>
                </c:pt>
                <c:pt idx="12">
                  <c:v>2.0603539430110316E-2</c:v>
                </c:pt>
                <c:pt idx="13">
                  <c:v>9.8712145853695095E-3</c:v>
                </c:pt>
                <c:pt idx="14">
                  <c:v>7.7517517584417637E-3</c:v>
                </c:pt>
                <c:pt idx="15">
                  <c:v>1.0500566217502302E-2</c:v>
                </c:pt>
                <c:pt idx="16">
                  <c:v>1.0149274719504038E-2</c:v>
                </c:pt>
                <c:pt idx="17">
                  <c:v>7.8117236895492142E-3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18592"/>
        <c:axId val="114720128"/>
      </c:lineChart>
      <c:catAx>
        <c:axId val="11471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2012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4720128"/>
        <c:scaling>
          <c:orientation val="minMax"/>
          <c:max val="0.1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18592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2 (ALT)'!$B$2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noFill/>
                <a:round/>
              </a:ln>
              <a:effectLst/>
            </c:spPr>
          </c:dPt>
          <c:cat>
            <c:numRef>
              <c:f>'Figure 2 (ALT)'!$A$3:$A$20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(ALT)'!$B$3:$B$20</c:f>
              <c:numCache>
                <c:formatCode>#,##0.0</c:formatCode>
                <c:ptCount val="18"/>
                <c:pt idx="0">
                  <c:v>8.4705599174499504</c:v>
                </c:pt>
                <c:pt idx="1">
                  <c:v>7.7542400207519533</c:v>
                </c:pt>
                <c:pt idx="2">
                  <c:v>7.1366400184631349</c:v>
                </c:pt>
                <c:pt idx="3">
                  <c:v>7.6703399887084958</c:v>
                </c:pt>
                <c:pt idx="4">
                  <c:v>7.4011299505233765</c:v>
                </c:pt>
                <c:pt idx="5">
                  <c:v>7.436730155944824</c:v>
                </c:pt>
                <c:pt idx="6">
                  <c:v>8.0485933628082282</c:v>
                </c:pt>
                <c:pt idx="7">
                  <c:v>9.0300866546630854</c:v>
                </c:pt>
                <c:pt idx="8">
                  <c:v>10.241139944076538</c:v>
                </c:pt>
                <c:pt idx="9">
                  <c:v>11.530890089035035</c:v>
                </c:pt>
                <c:pt idx="10">
                  <c:v>12.375080032348633</c:v>
                </c:pt>
                <c:pt idx="11">
                  <c:v>13.752200031280518</c:v>
                </c:pt>
                <c:pt idx="12">
                  <c:v>16.278554946899416</c:v>
                </c:pt>
                <c:pt idx="13">
                  <c:v>19.786075019836424</c:v>
                </c:pt>
                <c:pt idx="14">
                  <c:v>20.100999958038329</c:v>
                </c:pt>
                <c:pt idx="15">
                  <c:v>19.892249916076661</c:v>
                </c:pt>
                <c:pt idx="16">
                  <c:v>18.570109794616698</c:v>
                </c:pt>
                <c:pt idx="17">
                  <c:v>19.961549758911133</c:v>
                </c:pt>
              </c:numCache>
            </c:numRef>
          </c:val>
        </c:ser>
        <c:ser>
          <c:idx val="1"/>
          <c:order val="1"/>
          <c:tx>
            <c:strRef>
              <c:f>'Figure 2 (ALT)'!$C$2</c:f>
              <c:strCache>
                <c:ptCount val="1"/>
                <c:pt idx="0">
                  <c:v>epol_remittances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 (ALT)'!$A$3:$A$20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(ALT)'!$C$3:$C$20</c:f>
              <c:numCache>
                <c:formatCode>#,##0.0</c:formatCode>
                <c:ptCount val="18"/>
                <c:pt idx="0">
                  <c:v>3.4896632736280004</c:v>
                </c:pt>
                <c:pt idx="1">
                  <c:v>3.6032751997436838</c:v>
                </c:pt>
                <c:pt idx="2">
                  <c:v>3.9560856333662682</c:v>
                </c:pt>
                <c:pt idx="3">
                  <c:v>4.4470810902854527</c:v>
                </c:pt>
                <c:pt idx="4">
                  <c:v>4.579168685231938</c:v>
                </c:pt>
                <c:pt idx="5">
                  <c:v>5.0059243494144212</c:v>
                </c:pt>
                <c:pt idx="6">
                  <c:v>5.2446046489495055</c:v>
                </c:pt>
                <c:pt idx="7">
                  <c:v>6.742982393744791</c:v>
                </c:pt>
                <c:pt idx="8">
                  <c:v>7.6720806975904345</c:v>
                </c:pt>
                <c:pt idx="9">
                  <c:v>8.5139526115965758</c:v>
                </c:pt>
                <c:pt idx="10">
                  <c:v>9.3593887340452078</c:v>
                </c:pt>
                <c:pt idx="11">
                  <c:v>10.847670377850546</c:v>
                </c:pt>
                <c:pt idx="12">
                  <c:v>13.33894240133359</c:v>
                </c:pt>
                <c:pt idx="13">
                  <c:v>16.936253938253657</c:v>
                </c:pt>
                <c:pt idx="14">
                  <c:v>18.041718589017897</c:v>
                </c:pt>
                <c:pt idx="15">
                  <c:v>19.45874581862088</c:v>
                </c:pt>
                <c:pt idx="16">
                  <c:v>21.64166440168194</c:v>
                </c:pt>
                <c:pt idx="17">
                  <c:v>25.616668114082973</c:v>
                </c:pt>
              </c:numCache>
            </c:numRef>
          </c:val>
        </c:ser>
        <c:ser>
          <c:idx val="2"/>
          <c:order val="2"/>
          <c:tx>
            <c:strRef>
              <c:f>'Figure 2 (ALT)'!$D$2</c:f>
              <c:strCache>
                <c:ptCount val="1"/>
                <c:pt idx="0">
                  <c:v>epol_private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 (ALT)'!$A$3:$A$20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(ALT)'!$D$3:$D$20</c:f>
              <c:numCache>
                <c:formatCode>#,##0.0</c:formatCode>
                <c:ptCount val="18"/>
                <c:pt idx="0">
                  <c:v>-0.29993000000000003</c:v>
                </c:pt>
                <c:pt idx="1">
                  <c:v>0.27381999999999995</c:v>
                </c:pt>
                <c:pt idx="2">
                  <c:v>0.38356999999999991</c:v>
                </c:pt>
                <c:pt idx="3">
                  <c:v>0.37697999999999998</c:v>
                </c:pt>
                <c:pt idx="4">
                  <c:v>0.66381999999999997</c:v>
                </c:pt>
                <c:pt idx="5">
                  <c:v>0.54116999999999982</c:v>
                </c:pt>
                <c:pt idx="6">
                  <c:v>-0.24888000000000005</c:v>
                </c:pt>
                <c:pt idx="7">
                  <c:v>-0.55197000000000007</c:v>
                </c:pt>
                <c:pt idx="8">
                  <c:v>-0.38912999999999998</c:v>
                </c:pt>
                <c:pt idx="9">
                  <c:v>-0.15616000000000002</c:v>
                </c:pt>
                <c:pt idx="10">
                  <c:v>0.44854000000000005</c:v>
                </c:pt>
                <c:pt idx="11">
                  <c:v>1.40818</c:v>
                </c:pt>
                <c:pt idx="12">
                  <c:v>0.44613000000000003</c:v>
                </c:pt>
                <c:pt idx="13">
                  <c:v>1.9305099999999997</c:v>
                </c:pt>
                <c:pt idx="14">
                  <c:v>1.6921600000000001</c:v>
                </c:pt>
                <c:pt idx="15">
                  <c:v>0.57840000000000025</c:v>
                </c:pt>
                <c:pt idx="16">
                  <c:v>1.3543900000000004</c:v>
                </c:pt>
                <c:pt idx="17">
                  <c:v>1.8125000000000002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50208"/>
        <c:axId val="114751744"/>
      </c:areaChart>
      <c:catAx>
        <c:axId val="11475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1744"/>
        <c:crosses val="autoZero"/>
        <c:auto val="1"/>
        <c:lblAlgn val="ctr"/>
        <c:lblOffset val="100"/>
        <c:tickLblSkip val="3"/>
        <c:noMultiLvlLbl val="0"/>
      </c:catAx>
      <c:valAx>
        <c:axId val="11475174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020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2 (ALT)'!$B$2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noFill/>
                <a:round/>
              </a:ln>
              <a:effectLst/>
            </c:spPr>
          </c:dPt>
          <c:cat>
            <c:numRef>
              <c:f>'Figure 2 (ALT)'!$A$25:$A$42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(ALT)'!$B$25:$B$42</c:f>
              <c:numCache>
                <c:formatCode>#,##0.0</c:formatCode>
                <c:ptCount val="18"/>
                <c:pt idx="0">
                  <c:v>33.586509653508664</c:v>
                </c:pt>
                <c:pt idx="1">
                  <c:v>27.519080011367798</c:v>
                </c:pt>
                <c:pt idx="2">
                  <c:v>29.314719772815703</c:v>
                </c:pt>
                <c:pt idx="3">
                  <c:v>38.925950410366056</c:v>
                </c:pt>
                <c:pt idx="4">
                  <c:v>41.012639959394932</c:v>
                </c:pt>
                <c:pt idx="5">
                  <c:v>20.614350166320801</c:v>
                </c:pt>
                <c:pt idx="6">
                  <c:v>25.692830300807952</c:v>
                </c:pt>
                <c:pt idx="7">
                  <c:v>17.701399971485138</c:v>
                </c:pt>
                <c:pt idx="8">
                  <c:v>7.7693800263404844</c:v>
                </c:pt>
                <c:pt idx="9">
                  <c:v>11.417629889965058</c:v>
                </c:pt>
                <c:pt idx="10">
                  <c:v>26.598660251259805</c:v>
                </c:pt>
                <c:pt idx="11">
                  <c:v>24.078370165705682</c:v>
                </c:pt>
                <c:pt idx="12">
                  <c:v>35.166329593658446</c:v>
                </c:pt>
                <c:pt idx="13">
                  <c:v>41.142989999771117</c:v>
                </c:pt>
                <c:pt idx="14">
                  <c:v>61.239650197505952</c:v>
                </c:pt>
                <c:pt idx="15">
                  <c:v>65.83892066764831</c:v>
                </c:pt>
                <c:pt idx="16">
                  <c:v>52.755160296440124</c:v>
                </c:pt>
                <c:pt idx="17">
                  <c:v>53.018969835758206</c:v>
                </c:pt>
              </c:numCache>
            </c:numRef>
          </c:val>
        </c:ser>
        <c:ser>
          <c:idx val="1"/>
          <c:order val="1"/>
          <c:tx>
            <c:strRef>
              <c:f>'Figure 2 (ALT)'!$C$24</c:f>
              <c:strCache>
                <c:ptCount val="1"/>
                <c:pt idx="0">
                  <c:v>epol_remittances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 (ALT)'!$A$25:$A$42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(ALT)'!$C$25:$C$42</c:f>
              <c:numCache>
                <c:formatCode>#,##0.0</c:formatCode>
                <c:ptCount val="18"/>
                <c:pt idx="0">
                  <c:v>43.718763054289084</c:v>
                </c:pt>
                <c:pt idx="1">
                  <c:v>47.702023747898203</c:v>
                </c:pt>
                <c:pt idx="2">
                  <c:v>57.331787008826382</c:v>
                </c:pt>
                <c:pt idx="3">
                  <c:v>54.574124725619711</c:v>
                </c:pt>
                <c:pt idx="4">
                  <c:v>59.178426988882308</c:v>
                </c:pt>
                <c:pt idx="5">
                  <c:v>65.567666204213992</c:v>
                </c:pt>
                <c:pt idx="6">
                  <c:v>74.235607526738008</c:v>
                </c:pt>
                <c:pt idx="7">
                  <c:v>85.841372091457956</c:v>
                </c:pt>
                <c:pt idx="8">
                  <c:v>105.79667631171282</c:v>
                </c:pt>
                <c:pt idx="9">
                  <c:v>120.57872896375457</c:v>
                </c:pt>
                <c:pt idx="10">
                  <c:v>140.44172355478844</c:v>
                </c:pt>
                <c:pt idx="11">
                  <c:v>166.25355968314554</c:v>
                </c:pt>
                <c:pt idx="12">
                  <c:v>195.6280060350756</c:v>
                </c:pt>
                <c:pt idx="13">
                  <c:v>223.28422767712902</c:v>
                </c:pt>
                <c:pt idx="14">
                  <c:v>214.40573631166822</c:v>
                </c:pt>
                <c:pt idx="15">
                  <c:v>242.19539371901055</c:v>
                </c:pt>
                <c:pt idx="16">
                  <c:v>272.62818936630612</c:v>
                </c:pt>
                <c:pt idx="17">
                  <c:v>288.11595347311339</c:v>
                </c:pt>
              </c:numCache>
            </c:numRef>
          </c:val>
        </c:ser>
        <c:ser>
          <c:idx val="2"/>
          <c:order val="2"/>
          <c:tx>
            <c:strRef>
              <c:f>'Figure 2 (ALT)'!$D$24</c:f>
              <c:strCache>
                <c:ptCount val="1"/>
                <c:pt idx="0">
                  <c:v>epol_private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'Figure 2 (ALT)'!$A$25:$A$42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(ALT)'!$D$25:$D$42</c:f>
              <c:numCache>
                <c:formatCode>#,##0.0</c:formatCode>
                <c:ptCount val="18"/>
                <c:pt idx="0">
                  <c:v>55.166490000000003</c:v>
                </c:pt>
                <c:pt idx="1">
                  <c:v>71.633359999999996</c:v>
                </c:pt>
                <c:pt idx="2">
                  <c:v>92.631110000000007</c:v>
                </c:pt>
                <c:pt idx="3">
                  <c:v>66.888960000000012</c:v>
                </c:pt>
                <c:pt idx="4">
                  <c:v>88.153450000000021</c:v>
                </c:pt>
                <c:pt idx="5">
                  <c:v>43.496869999999994</c:v>
                </c:pt>
                <c:pt idx="6">
                  <c:v>23.192219999999995</c:v>
                </c:pt>
                <c:pt idx="7">
                  <c:v>8.2428000000000026</c:v>
                </c:pt>
                <c:pt idx="8">
                  <c:v>25.215210000000003</c:v>
                </c:pt>
                <c:pt idx="9">
                  <c:v>63.634679999999989</c:v>
                </c:pt>
                <c:pt idx="10">
                  <c:v>135.53040000000001</c:v>
                </c:pt>
                <c:pt idx="11">
                  <c:v>135.78434999999999</c:v>
                </c:pt>
                <c:pt idx="12">
                  <c:v>234.35905000000002</c:v>
                </c:pt>
                <c:pt idx="13">
                  <c:v>131.19614000000007</c:v>
                </c:pt>
                <c:pt idx="14">
                  <c:v>104.39338000000001</c:v>
                </c:pt>
                <c:pt idx="15">
                  <c:v>175.38217</c:v>
                </c:pt>
                <c:pt idx="16">
                  <c:v>195.63254999999987</c:v>
                </c:pt>
                <c:pt idx="17">
                  <c:v>158.52156999999994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63488"/>
        <c:axId val="114869376"/>
      </c:areaChart>
      <c:catAx>
        <c:axId val="11486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9376"/>
        <c:crosses val="autoZero"/>
        <c:auto val="1"/>
        <c:lblAlgn val="ctr"/>
        <c:lblOffset val="100"/>
        <c:tickLblSkip val="3"/>
        <c:noMultiLvlLbl val="0"/>
      </c:catAx>
      <c:valAx>
        <c:axId val="114869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348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 (ALT)'!$I$24</c:f>
              <c:strCache>
                <c:ptCount val="1"/>
                <c:pt idx="0">
                  <c:v>remittances share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(ALT)'!$I$25:$I$42</c:f>
              <c:numCache>
                <c:formatCode>#,##0.00</c:formatCode>
                <c:ptCount val="18"/>
                <c:pt idx="0">
                  <c:v>1.1037206703631432E-2</c:v>
                </c:pt>
                <c:pt idx="1">
                  <c:v>1.0929983535078127E-2</c:v>
                </c:pt>
                <c:pt idx="2">
                  <c:v>1.2349866979419708E-2</c:v>
                </c:pt>
                <c:pt idx="3">
                  <c:v>1.1882903548031218E-2</c:v>
                </c:pt>
                <c:pt idx="4">
                  <c:v>1.3028672693565292E-2</c:v>
                </c:pt>
                <c:pt idx="5">
                  <c:v>1.324422880897538E-2</c:v>
                </c:pt>
                <c:pt idx="6">
                  <c:v>1.5032758632968589E-2</c:v>
                </c:pt>
                <c:pt idx="7">
                  <c:v>1.721367744574057E-2</c:v>
                </c:pt>
                <c:pt idx="8">
                  <c:v>1.9027982964447271E-2</c:v>
                </c:pt>
                <c:pt idx="9">
                  <c:v>1.847534191117357E-2</c:v>
                </c:pt>
                <c:pt idx="10">
                  <c:v>1.8246918788676455E-2</c:v>
                </c:pt>
                <c:pt idx="11">
                  <c:v>1.8337860036725565E-2</c:v>
                </c:pt>
                <c:pt idx="12">
                  <c:v>1.7553513466022068E-2</c:v>
                </c:pt>
                <c:pt idx="13">
                  <c:v>1.6935756139060263E-2</c:v>
                </c:pt>
                <c:pt idx="14">
                  <c:v>1.6039227523752118E-2</c:v>
                </c:pt>
                <c:pt idx="15">
                  <c:v>1.4764462107991396E-2</c:v>
                </c:pt>
                <c:pt idx="16">
                  <c:v>1.4328835696406837E-2</c:v>
                </c:pt>
                <c:pt idx="17">
                  <c:v>1.4322104673388446E-2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 (ALT)'!$H$24</c:f>
              <c:strCache>
                <c:ptCount val="1"/>
                <c:pt idx="0">
                  <c:v>official share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(ALT)'!$H$25:$H$42</c:f>
              <c:numCache>
                <c:formatCode>#,##0.00</c:formatCode>
                <c:ptCount val="18"/>
                <c:pt idx="0">
                  <c:v>8.4792254766896825E-3</c:v>
                </c:pt>
                <c:pt idx="1">
                  <c:v>6.3054576680931784E-3</c:v>
                </c:pt>
                <c:pt idx="2">
                  <c:v>6.3146974588024389E-3</c:v>
                </c:pt>
                <c:pt idx="3">
                  <c:v>8.4756891029840256E-3</c:v>
                </c:pt>
                <c:pt idx="4">
                  <c:v>9.0293083057171927E-3</c:v>
                </c:pt>
                <c:pt idx="5">
                  <c:v>4.1639604725407387E-3</c:v>
                </c:pt>
                <c:pt idx="6">
                  <c:v>5.2028147862971932E-3</c:v>
                </c:pt>
                <c:pt idx="7">
                  <c:v>3.5496425793677135E-3</c:v>
                </c:pt>
                <c:pt idx="8">
                  <c:v>1.3973560979359109E-3</c:v>
                </c:pt>
                <c:pt idx="9">
                  <c:v>1.7494347290370638E-3</c:v>
                </c:pt>
                <c:pt idx="10">
                  <c:v>3.455836208838567E-3</c:v>
                </c:pt>
                <c:pt idx="11">
                  <c:v>2.6558576120276744E-3</c:v>
                </c:pt>
                <c:pt idx="12">
                  <c:v>3.1554410464224377E-3</c:v>
                </c:pt>
                <c:pt idx="13">
                  <c:v>3.12063083325115E-3</c:v>
                </c:pt>
                <c:pt idx="14">
                  <c:v>4.5812052414725196E-3</c:v>
                </c:pt>
                <c:pt idx="15">
                  <c:v>4.0136033741266161E-3</c:v>
                </c:pt>
                <c:pt idx="16">
                  <c:v>2.7727140974759357E-3</c:v>
                </c:pt>
                <c:pt idx="17">
                  <c:v>2.6355473430381029E-3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 (ALT)'!$J$24</c:f>
              <c:strCache>
                <c:ptCount val="1"/>
                <c:pt idx="0">
                  <c:v>private share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(ALT)'!$J$25:$J$42</c:f>
              <c:numCache>
                <c:formatCode>#,##0.00</c:formatCode>
                <c:ptCount val="18"/>
                <c:pt idx="0">
                  <c:v>1.3927291412332881E-2</c:v>
                </c:pt>
                <c:pt idx="1">
                  <c:v>1.6413380059097003E-2</c:v>
                </c:pt>
                <c:pt idx="2">
                  <c:v>1.9953710608739194E-2</c:v>
                </c:pt>
                <c:pt idx="3">
                  <c:v>1.4564320804122483E-2</c:v>
                </c:pt>
                <c:pt idx="4">
                  <c:v>1.9407789380314948E-2</c:v>
                </c:pt>
                <c:pt idx="5">
                  <c:v>8.7860760052068526E-3</c:v>
                </c:pt>
                <c:pt idx="6">
                  <c:v>4.6964395798489728E-3</c:v>
                </c:pt>
                <c:pt idx="7">
                  <c:v>1.6529197634280327E-3</c:v>
                </c:pt>
                <c:pt idx="8">
                  <c:v>4.5350629438615188E-3</c:v>
                </c:pt>
                <c:pt idx="9">
                  <c:v>9.7502476640097969E-3</c:v>
                </c:pt>
                <c:pt idx="10">
                  <c:v>1.7608814101687353E-2</c:v>
                </c:pt>
                <c:pt idx="11">
                  <c:v>1.4977089273897739E-2</c:v>
                </c:pt>
                <c:pt idx="12">
                  <c:v>2.1028812916089025E-2</c:v>
                </c:pt>
                <c:pt idx="13">
                  <c:v>9.9510200811805949E-3</c:v>
                </c:pt>
                <c:pt idx="14">
                  <c:v>7.8094420541041836E-3</c:v>
                </c:pt>
                <c:pt idx="15">
                  <c:v>1.0691464290962091E-2</c:v>
                </c:pt>
                <c:pt idx="16">
                  <c:v>1.0282086648247157E-2</c:v>
                </c:pt>
                <c:pt idx="17">
                  <c:v>7.880030561173838E-3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95104"/>
        <c:axId val="114909184"/>
      </c:lineChart>
      <c:catAx>
        <c:axId val="1148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918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4909184"/>
        <c:scaling>
          <c:orientation val="minMax"/>
          <c:max val="0.1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5104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42575928008998"/>
          <c:y val="5.5098374459911691E-2"/>
          <c:w val="0.51685995500562432"/>
          <c:h val="0.88980325108017666"/>
        </c:manualLayout>
      </c:layout>
      <c:lineChart>
        <c:grouping val="standard"/>
        <c:varyColors val="0"/>
        <c:ser>
          <c:idx val="0"/>
          <c:order val="0"/>
          <c:tx>
            <c:v>Remittances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7"/>
              <c:layout>
                <c:manualLayout>
                  <c:x val="0"/>
                  <c:y val="-2.504471566359622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(ALT)'!$N$47:$N$64</c:f>
              <c:numCache>
                <c:formatCode>#,##0.00</c:formatCode>
                <c:ptCount val="18"/>
                <c:pt idx="0">
                  <c:v>3.5679943859577179E-2</c:v>
                </c:pt>
                <c:pt idx="1">
                  <c:v>3.480999544262886E-2</c:v>
                </c:pt>
                <c:pt idx="2">
                  <c:v>3.6288689821958542E-2</c:v>
                </c:pt>
                <c:pt idx="3">
                  <c:v>3.6059856414794922E-2</c:v>
                </c:pt>
                <c:pt idx="4">
                  <c:v>3.7581522017717361E-2</c:v>
                </c:pt>
                <c:pt idx="5">
                  <c:v>3.8292579352855682E-2</c:v>
                </c:pt>
                <c:pt idx="6">
                  <c:v>4.0783900767564774E-2</c:v>
                </c:pt>
                <c:pt idx="7">
                  <c:v>4.3392661958932877E-2</c:v>
                </c:pt>
                <c:pt idx="8">
                  <c:v>4.6009596437215805E-2</c:v>
                </c:pt>
                <c:pt idx="9">
                  <c:v>4.9377024173736572E-2</c:v>
                </c:pt>
                <c:pt idx="10">
                  <c:v>5.0028063356876373E-2</c:v>
                </c:pt>
                <c:pt idx="11">
                  <c:v>5.2313994616270065E-2</c:v>
                </c:pt>
                <c:pt idx="12">
                  <c:v>5.2700165659189224E-2</c:v>
                </c:pt>
                <c:pt idx="13">
                  <c:v>5.103766918182373E-2</c:v>
                </c:pt>
                <c:pt idx="14">
                  <c:v>4.862482100725174E-2</c:v>
                </c:pt>
                <c:pt idx="15">
                  <c:v>4.808695986866951E-2</c:v>
                </c:pt>
                <c:pt idx="16">
                  <c:v>4.7729551792144775E-2</c:v>
                </c:pt>
                <c:pt idx="17">
                  <c:v>4.9800559878349304E-2</c:v>
                </c:pt>
              </c:numCache>
            </c:numRef>
          </c:val>
          <c:smooth val="0"/>
        </c:ser>
        <c:ser>
          <c:idx val="1"/>
          <c:order val="1"/>
          <c:tx>
            <c:v>Official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(ALT)'!$M$47:$M$64</c:f>
              <c:numCache>
                <c:formatCode>#,##0.00</c:formatCode>
                <c:ptCount val="18"/>
                <c:pt idx="0">
                  <c:v>8.6157090961933136E-2</c:v>
                </c:pt>
                <c:pt idx="1">
                  <c:v>7.3606617748737335E-2</c:v>
                </c:pt>
                <c:pt idx="2">
                  <c:v>5.4074712097644806E-2</c:v>
                </c:pt>
                <c:pt idx="3">
                  <c:v>5.6604564189910889E-2</c:v>
                </c:pt>
                <c:pt idx="4">
                  <c:v>6.2401063740253448E-2</c:v>
                </c:pt>
                <c:pt idx="5">
                  <c:v>4.7827739268541336E-2</c:v>
                </c:pt>
                <c:pt idx="6">
                  <c:v>5.2076335996389389E-2</c:v>
                </c:pt>
                <c:pt idx="7">
                  <c:v>5.5413722991943359E-2</c:v>
                </c:pt>
                <c:pt idx="8">
                  <c:v>5.0762098282575607E-2</c:v>
                </c:pt>
                <c:pt idx="9">
                  <c:v>4.9070615321397781E-2</c:v>
                </c:pt>
                <c:pt idx="10">
                  <c:v>4.6518202871084213E-2</c:v>
                </c:pt>
                <c:pt idx="11">
                  <c:v>4.3169084936380386E-2</c:v>
                </c:pt>
                <c:pt idx="12">
                  <c:v>4.0985871106386185E-2</c:v>
                </c:pt>
                <c:pt idx="13">
                  <c:v>3.9628643542528152E-2</c:v>
                </c:pt>
                <c:pt idx="14">
                  <c:v>4.8746578395366669E-2</c:v>
                </c:pt>
                <c:pt idx="15">
                  <c:v>4.9488309770822525E-2</c:v>
                </c:pt>
                <c:pt idx="16">
                  <c:v>4.1254919022321701E-2</c:v>
                </c:pt>
                <c:pt idx="17">
                  <c:v>3.6000605672597885E-2</c:v>
                </c:pt>
              </c:numCache>
            </c:numRef>
          </c:val>
          <c:smooth val="0"/>
        </c:ser>
        <c:ser>
          <c:idx val="2"/>
          <c:order val="2"/>
          <c:tx>
            <c:v>Private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(ALT)'!$O$47:$O$64</c:f>
              <c:numCache>
                <c:formatCode>#,##0.00</c:formatCode>
                <c:ptCount val="18"/>
                <c:pt idx="0">
                  <c:v>2.8692055493593216E-2</c:v>
                </c:pt>
                <c:pt idx="1">
                  <c:v>1.5941651538014412E-2</c:v>
                </c:pt>
                <c:pt idx="2">
                  <c:v>1.3976441696286201E-2</c:v>
                </c:pt>
                <c:pt idx="3">
                  <c:v>1.5500603243708611E-2</c:v>
                </c:pt>
                <c:pt idx="4">
                  <c:v>3.4571893513202667E-2</c:v>
                </c:pt>
                <c:pt idx="5">
                  <c:v>1.2602699920535088E-2</c:v>
                </c:pt>
                <c:pt idx="6">
                  <c:v>-3.0082983430474997E-3</c:v>
                </c:pt>
                <c:pt idx="7">
                  <c:v>-3.0699430499225855E-3</c:v>
                </c:pt>
                <c:pt idx="8">
                  <c:v>-7.1259010583162308E-3</c:v>
                </c:pt>
                <c:pt idx="9">
                  <c:v>8.4379008039832115E-3</c:v>
                </c:pt>
                <c:pt idx="10">
                  <c:v>1.6337445005774498E-2</c:v>
                </c:pt>
                <c:pt idx="11">
                  <c:v>3.2544888556003571E-2</c:v>
                </c:pt>
                <c:pt idx="12">
                  <c:v>3.0010702088475227E-2</c:v>
                </c:pt>
                <c:pt idx="13">
                  <c:v>1.5693901106715202E-2</c:v>
                </c:pt>
                <c:pt idx="14">
                  <c:v>1.947309635579586E-2</c:v>
                </c:pt>
                <c:pt idx="15">
                  <c:v>1.7898205667734146E-2</c:v>
                </c:pt>
                <c:pt idx="16">
                  <c:v>8.4689091891050339E-3</c:v>
                </c:pt>
                <c:pt idx="17">
                  <c:v>9.9918525665998459E-3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52832"/>
        <c:axId val="114954624"/>
      </c:lineChart>
      <c:catAx>
        <c:axId val="11495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462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4954624"/>
        <c:scaling>
          <c:orientation val="minMax"/>
          <c:max val="0.1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2832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 (ALT)'!$N$2</c:f>
              <c:strCache>
                <c:ptCount val="1"/>
                <c:pt idx="0">
                  <c:v>ysh_remittances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(ALT)'!$N$3:$N$20</c:f>
              <c:numCache>
                <c:formatCode>#,##0.00</c:formatCode>
                <c:ptCount val="18"/>
                <c:pt idx="0">
                  <c:v>4.1101075708866119E-2</c:v>
                </c:pt>
                <c:pt idx="1">
                  <c:v>3.5107798874378204E-2</c:v>
                </c:pt>
                <c:pt idx="2">
                  <c:v>3.4738503396511078E-2</c:v>
                </c:pt>
                <c:pt idx="3">
                  <c:v>4.1281543672084808E-2</c:v>
                </c:pt>
                <c:pt idx="4">
                  <c:v>3.9544951170682907E-2</c:v>
                </c:pt>
                <c:pt idx="5">
                  <c:v>3.9745531976222992E-2</c:v>
                </c:pt>
                <c:pt idx="6">
                  <c:v>4.0392272174358368E-2</c:v>
                </c:pt>
                <c:pt idx="7">
                  <c:v>4.0332771837711334E-2</c:v>
                </c:pt>
                <c:pt idx="8">
                  <c:v>4.0363162755966187E-2</c:v>
                </c:pt>
                <c:pt idx="9">
                  <c:v>3.6902707070112228E-2</c:v>
                </c:pt>
                <c:pt idx="10">
                  <c:v>3.4247323870658875E-2</c:v>
                </c:pt>
                <c:pt idx="11">
                  <c:v>3.5313181579113007E-2</c:v>
                </c:pt>
                <c:pt idx="12">
                  <c:v>3.5919174551963806E-2</c:v>
                </c:pt>
                <c:pt idx="13">
                  <c:v>3.6672074347734451E-2</c:v>
                </c:pt>
                <c:pt idx="14">
                  <c:v>3.4160956740379333E-2</c:v>
                </c:pt>
                <c:pt idx="15">
                  <c:v>3.2954014837741852E-2</c:v>
                </c:pt>
                <c:pt idx="16">
                  <c:v>3.557007759809494E-2</c:v>
                </c:pt>
                <c:pt idx="17">
                  <c:v>4.1297681629657745E-2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 (ALT)'!$M$2</c:f>
              <c:strCache>
                <c:ptCount val="1"/>
                <c:pt idx="0">
                  <c:v>ysh_official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(ALT)'!$M$3:$M$20</c:f>
              <c:numCache>
                <c:formatCode>#,##0.00</c:formatCode>
                <c:ptCount val="18"/>
                <c:pt idx="0">
                  <c:v>0.18886375427246094</c:v>
                </c:pt>
                <c:pt idx="1">
                  <c:v>0.14547064900398254</c:v>
                </c:pt>
                <c:pt idx="2">
                  <c:v>0.12078574299812317</c:v>
                </c:pt>
                <c:pt idx="3">
                  <c:v>0.12455223500728607</c:v>
                </c:pt>
                <c:pt idx="4">
                  <c:v>0.10870113968849182</c:v>
                </c:pt>
                <c:pt idx="5">
                  <c:v>0.10419407486915588</c:v>
                </c:pt>
                <c:pt idx="6">
                  <c:v>0.1155499592423439</c:v>
                </c:pt>
                <c:pt idx="7">
                  <c:v>0.13547156751155853</c:v>
                </c:pt>
                <c:pt idx="8">
                  <c:v>0.11907194554805756</c:v>
                </c:pt>
                <c:pt idx="9">
                  <c:v>0.12334921211004257</c:v>
                </c:pt>
                <c:pt idx="10">
                  <c:v>0.11089730262756348</c:v>
                </c:pt>
                <c:pt idx="11">
                  <c:v>0.11641522496938705</c:v>
                </c:pt>
                <c:pt idx="12">
                  <c:v>0.10522782057523727</c:v>
                </c:pt>
                <c:pt idx="13">
                  <c:v>0.10362540930509567</c:v>
                </c:pt>
                <c:pt idx="14">
                  <c:v>0.11052747815847397</c:v>
                </c:pt>
                <c:pt idx="15">
                  <c:v>0.10938480496406555</c:v>
                </c:pt>
                <c:pt idx="16">
                  <c:v>9.2938065528869629E-2</c:v>
                </c:pt>
                <c:pt idx="17">
                  <c:v>8.7386287748813629E-2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 (ALT)'!$O$2</c:f>
              <c:strCache>
                <c:ptCount val="1"/>
                <c:pt idx="0">
                  <c:v>ysh_private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(ALT)'!$O$3:$O$20</c:f>
              <c:numCache>
                <c:formatCode>#,##0.00</c:formatCode>
                <c:ptCount val="18"/>
                <c:pt idx="0">
                  <c:v>-2.7906699106097221E-3</c:v>
                </c:pt>
                <c:pt idx="1">
                  <c:v>4.2205811478197575E-3</c:v>
                </c:pt>
                <c:pt idx="2">
                  <c:v>7.0988945662975311E-3</c:v>
                </c:pt>
                <c:pt idx="3">
                  <c:v>3.1258974224328995E-2</c:v>
                </c:pt>
                <c:pt idx="4">
                  <c:v>8.6508080363273621E-2</c:v>
                </c:pt>
                <c:pt idx="5">
                  <c:v>3.8214693777263165E-3</c:v>
                </c:pt>
                <c:pt idx="6">
                  <c:v>-2.7763759135268629E-4</c:v>
                </c:pt>
                <c:pt idx="7">
                  <c:v>-4.6440877020359039E-2</c:v>
                </c:pt>
                <c:pt idx="8">
                  <c:v>3.6906648892909288E-3</c:v>
                </c:pt>
                <c:pt idx="9">
                  <c:v>-8.9104723883792758E-4</c:v>
                </c:pt>
                <c:pt idx="10">
                  <c:v>5.5276211351156235E-3</c:v>
                </c:pt>
                <c:pt idx="11">
                  <c:v>-1.2616556137800217E-2</c:v>
                </c:pt>
                <c:pt idx="12">
                  <c:v>-1.5301552601158619E-2</c:v>
                </c:pt>
                <c:pt idx="13">
                  <c:v>3.2630907371640205E-3</c:v>
                </c:pt>
                <c:pt idx="14">
                  <c:v>6.9561619311571121E-3</c:v>
                </c:pt>
                <c:pt idx="15">
                  <c:v>4.3226155685260892E-4</c:v>
                </c:pt>
                <c:pt idx="16">
                  <c:v>5.9740049764513969E-3</c:v>
                </c:pt>
                <c:pt idx="17">
                  <c:v>8.4168277680873871E-3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80736"/>
        <c:axId val="114982272"/>
      </c:lineChart>
      <c:catAx>
        <c:axId val="1149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8227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4982272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8073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 (ALT)'!$N$24</c:f>
              <c:strCache>
                <c:ptCount val="1"/>
                <c:pt idx="0">
                  <c:v>ysh_remittances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(ALT)'!$N$25:$N$42</c:f>
              <c:numCache>
                <c:formatCode>#,##0.00</c:formatCode>
                <c:ptCount val="18"/>
                <c:pt idx="0">
                  <c:v>3.4150909632444382E-2</c:v>
                </c:pt>
                <c:pt idx="1">
                  <c:v>3.4725997596979141E-2</c:v>
                </c:pt>
                <c:pt idx="2">
                  <c:v>3.672591969370842E-2</c:v>
                </c:pt>
                <c:pt idx="3">
                  <c:v>3.45870740711689E-2</c:v>
                </c:pt>
                <c:pt idx="4">
                  <c:v>3.7027731537818909E-2</c:v>
                </c:pt>
                <c:pt idx="5">
                  <c:v>3.7882775068283081E-2</c:v>
                </c:pt>
                <c:pt idx="6">
                  <c:v>4.0894359350204468E-2</c:v>
                </c:pt>
                <c:pt idx="7">
                  <c:v>4.4255711138248444E-2</c:v>
                </c:pt>
                <c:pt idx="8">
                  <c:v>4.7602180391550064E-2</c:v>
                </c:pt>
                <c:pt idx="9">
                  <c:v>5.2895423024892807E-2</c:v>
                </c:pt>
                <c:pt idx="10">
                  <c:v>5.4479043930768967E-2</c:v>
                </c:pt>
                <c:pt idx="11">
                  <c:v>5.7109098881483078E-2</c:v>
                </c:pt>
                <c:pt idx="12">
                  <c:v>5.7433266192674637E-2</c:v>
                </c:pt>
                <c:pt idx="13">
                  <c:v>5.5089503526687622E-2</c:v>
                </c:pt>
                <c:pt idx="14">
                  <c:v>5.2704375237226486E-2</c:v>
                </c:pt>
                <c:pt idx="15">
                  <c:v>5.235522985458374E-2</c:v>
                </c:pt>
                <c:pt idx="16">
                  <c:v>5.1159147173166275E-2</c:v>
                </c:pt>
                <c:pt idx="17">
                  <c:v>5.2198808640241623E-2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 (ALT)'!$M$24</c:f>
              <c:strCache>
                <c:ptCount val="1"/>
                <c:pt idx="0">
                  <c:v>ysh_official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(ALT)'!$M$25:$M$42</c:f>
              <c:numCache>
                <c:formatCode>#,##0.00</c:formatCode>
                <c:ptCount val="18"/>
                <c:pt idx="0">
                  <c:v>5.7188540697097778E-2</c:v>
                </c:pt>
                <c:pt idx="1">
                  <c:v>5.3337272256612778E-2</c:v>
                </c:pt>
                <c:pt idx="2">
                  <c:v>3.5258777439594269E-2</c:v>
                </c:pt>
                <c:pt idx="3">
                  <c:v>3.7439838051795959E-2</c:v>
                </c:pt>
                <c:pt idx="4">
                  <c:v>4.9342066049575806E-2</c:v>
                </c:pt>
                <c:pt idx="5">
                  <c:v>3.1929541379213333E-2</c:v>
                </c:pt>
                <c:pt idx="6">
                  <c:v>3.4173518419265747E-2</c:v>
                </c:pt>
                <c:pt idx="7">
                  <c:v>3.283330425620079E-2</c:v>
                </c:pt>
                <c:pt idx="8">
                  <c:v>3.1495217233896255E-2</c:v>
                </c:pt>
                <c:pt idx="9">
                  <c:v>2.8120243921875954E-2</c:v>
                </c:pt>
                <c:pt idx="10">
                  <c:v>2.8359994292259216E-2</c:v>
                </c:pt>
                <c:pt idx="11">
                  <c:v>2.2509917616844177E-2</c:v>
                </c:pt>
                <c:pt idx="12">
                  <c:v>2.2866345942020416E-2</c:v>
                </c:pt>
                <c:pt idx="13">
                  <c:v>2.1578274667263031E-2</c:v>
                </c:pt>
                <c:pt idx="14">
                  <c:v>3.1321197748184204E-2</c:v>
                </c:pt>
                <c:pt idx="15">
                  <c:v>3.2594427466392517E-2</c:v>
                </c:pt>
                <c:pt idx="16">
                  <c:v>2.6677621528506279E-2</c:v>
                </c:pt>
                <c:pt idx="17">
                  <c:v>2.1507211029529572E-2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 (ALT)'!$O$24</c:f>
              <c:strCache>
                <c:ptCount val="1"/>
                <c:pt idx="0">
                  <c:v>ysh_private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'Figure 2 (ALT)'!$A$47:$A$64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 (ALT)'!$O$25:$O$42</c:f>
              <c:numCache>
                <c:formatCode>#,##0.00</c:formatCode>
                <c:ptCount val="18"/>
                <c:pt idx="0">
                  <c:v>3.7571799010038376E-2</c:v>
                </c:pt>
                <c:pt idx="1">
                  <c:v>1.9247593358159065E-2</c:v>
                </c:pt>
                <c:pt idx="2">
                  <c:v>1.5916263684630394E-2</c:v>
                </c:pt>
                <c:pt idx="3">
                  <c:v>1.1055935174226761E-2</c:v>
                </c:pt>
                <c:pt idx="4">
                  <c:v>1.9923228770494461E-2</c:v>
                </c:pt>
                <c:pt idx="5">
                  <c:v>1.5079457312822342E-2</c:v>
                </c:pt>
                <c:pt idx="6">
                  <c:v>-3.77848488278687E-3</c:v>
                </c:pt>
                <c:pt idx="7">
                  <c:v>9.1628842055797577E-3</c:v>
                </c:pt>
                <c:pt idx="8">
                  <c:v>-1.0176727548241615E-2</c:v>
                </c:pt>
                <c:pt idx="9">
                  <c:v>1.1069142259657383E-2</c:v>
                </c:pt>
                <c:pt idx="10">
                  <c:v>1.9386369735002518E-2</c:v>
                </c:pt>
                <c:pt idx="11">
                  <c:v>4.528273269534111E-2</c:v>
                </c:pt>
                <c:pt idx="12">
                  <c:v>4.2791083455085754E-2</c:v>
                </c:pt>
                <c:pt idx="13">
                  <c:v>1.9200026988983154E-2</c:v>
                </c:pt>
                <c:pt idx="14">
                  <c:v>2.3003514856100082E-2</c:v>
                </c:pt>
                <c:pt idx="15">
                  <c:v>2.2824497893452644E-2</c:v>
                </c:pt>
                <c:pt idx="16">
                  <c:v>9.172600694000721E-3</c:v>
                </c:pt>
                <c:pt idx="17">
                  <c:v>1.0436089709401131E-2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43392"/>
        <c:axId val="114444928"/>
      </c:lineChart>
      <c:catAx>
        <c:axId val="11444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4492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4444928"/>
        <c:scaling>
          <c:orientation val="minMax"/>
          <c:max val="0.1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43392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'Cont Avg Flows'!$B$36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'Cont Avg Flows'!$A$37:$A$49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'Cont Avg Flows'!$B$37:$B$49</c:f>
              <c:numCache>
                <c:formatCode>#,##0.0</c:formatCode>
                <c:ptCount val="13"/>
                <c:pt idx="0">
                  <c:v>0.35962924361228943</c:v>
                </c:pt>
                <c:pt idx="1">
                  <c:v>0.43258237838745117</c:v>
                </c:pt>
                <c:pt idx="2">
                  <c:v>0.34271135926246643</c:v>
                </c:pt>
                <c:pt idx="3">
                  <c:v>0.23090410232543945</c:v>
                </c:pt>
                <c:pt idx="4">
                  <c:v>0.29421180486679077</c:v>
                </c:pt>
                <c:pt idx="5">
                  <c:v>0.49966332316398621</c:v>
                </c:pt>
                <c:pt idx="6">
                  <c:v>0.48500731587409973</c:v>
                </c:pt>
                <c:pt idx="7">
                  <c:v>0.65954983234405518</c:v>
                </c:pt>
                <c:pt idx="8">
                  <c:v>0.78114181756973267</c:v>
                </c:pt>
                <c:pt idx="9">
                  <c:v>1.0428287982940674</c:v>
                </c:pt>
                <c:pt idx="10">
                  <c:v>1.0991175174713135</c:v>
                </c:pt>
                <c:pt idx="11">
                  <c:v>0.91442650556564331</c:v>
                </c:pt>
                <c:pt idx="12">
                  <c:v>0.93564772605895996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50912"/>
        <c:axId val="115352704"/>
      </c:lineChart>
      <c:catAx>
        <c:axId val="1153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27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53527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09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'Cont Avg Flows'!$C$36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'Cont Avg Flows'!$A$37:$A$49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'Cont Avg Flows'!$C$37:$C$49</c:f>
              <c:numCache>
                <c:formatCode>#,##0.0</c:formatCode>
                <c:ptCount val="13"/>
                <c:pt idx="0">
                  <c:v>0.90478962248241568</c:v>
                </c:pt>
                <c:pt idx="1">
                  <c:v>1.0189770791754804</c:v>
                </c:pt>
                <c:pt idx="2">
                  <c:v>1.1869789036564455</c:v>
                </c:pt>
                <c:pt idx="3">
                  <c:v>1.4547276539654266</c:v>
                </c:pt>
                <c:pt idx="4">
                  <c:v>1.6550343791711686</c:v>
                </c:pt>
                <c:pt idx="5">
                  <c:v>1.9205270806260726</c:v>
                </c:pt>
                <c:pt idx="6">
                  <c:v>2.2705285905255916</c:v>
                </c:pt>
                <c:pt idx="7">
                  <c:v>2.6790634414924268</c:v>
                </c:pt>
                <c:pt idx="8">
                  <c:v>3.0797497642997769</c:v>
                </c:pt>
                <c:pt idx="9">
                  <c:v>2.9800955756498224</c:v>
                </c:pt>
                <c:pt idx="10">
                  <c:v>3.3545402504824544</c:v>
                </c:pt>
                <c:pt idx="11">
                  <c:v>3.7726904329229227</c:v>
                </c:pt>
                <c:pt idx="12">
                  <c:v>4.022213097271746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85472"/>
        <c:axId val="115387008"/>
      </c:lineChart>
      <c:catAx>
        <c:axId val="1153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700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538700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153854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Const'!$C$19</c:f>
              <c:strCache>
                <c:ptCount val="1"/>
                <c:pt idx="0">
                  <c:v>realpc_remittances_sum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Const'!$C$20:$C$32</c:f>
              <c:numCache>
                <c:formatCode>#,##0</c:formatCode>
                <c:ptCount val="13"/>
                <c:pt idx="0">
                  <c:v>22.005321502685547</c:v>
                </c:pt>
                <c:pt idx="1">
                  <c:v>23.907764434814453</c:v>
                </c:pt>
                <c:pt idx="2">
                  <c:v>26.861520767211914</c:v>
                </c:pt>
                <c:pt idx="3">
                  <c:v>31.962638854980469</c:v>
                </c:pt>
                <c:pt idx="4">
                  <c:v>35.040672302246094</c:v>
                </c:pt>
                <c:pt idx="5">
                  <c:v>38.995021820068359</c:v>
                </c:pt>
                <c:pt idx="6">
                  <c:v>44.189918518066406</c:v>
                </c:pt>
                <c:pt idx="7">
                  <c:v>49.972599029541016</c:v>
                </c:pt>
                <c:pt idx="8">
                  <c:v>54.303325653076172</c:v>
                </c:pt>
                <c:pt idx="9">
                  <c:v>51.737216949462891</c:v>
                </c:pt>
                <c:pt idx="10">
                  <c:v>56.857250213623047</c:v>
                </c:pt>
                <c:pt idx="11">
                  <c:v>61.350681304931641</c:v>
                </c:pt>
                <c:pt idx="12">
                  <c:v>62.824413299560547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71872"/>
        <c:axId val="99073408"/>
      </c:lineChart>
      <c:catAx>
        <c:axId val="9907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340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99073408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9907187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'Cont Avg Flows'!$D$36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'Cont Avg Flows'!$A$37:$A$49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'Cont Avg Flows'!$D$37:$D$49</c:f>
              <c:numCache>
                <c:formatCode>#,##0.0</c:formatCode>
                <c:ptCount val="13"/>
                <c:pt idx="0">
                  <c:v>0.56459025641025651</c:v>
                </c:pt>
                <c:pt idx="1">
                  <c:v>0.29414538461538481</c:v>
                </c:pt>
                <c:pt idx="2">
                  <c:v>9.8600384615384645E-2</c:v>
                </c:pt>
                <c:pt idx="3">
                  <c:v>0.31828307692307695</c:v>
                </c:pt>
                <c:pt idx="4">
                  <c:v>0.81382717948717953</c:v>
                </c:pt>
                <c:pt idx="5">
                  <c:v>1.7433197435897438</c:v>
                </c:pt>
                <c:pt idx="6">
                  <c:v>1.7588785897435906</c:v>
                </c:pt>
                <c:pt idx="7">
                  <c:v>3.0103228205128203</c:v>
                </c:pt>
                <c:pt idx="8">
                  <c:v>1.706751923076923</c:v>
                </c:pt>
                <c:pt idx="9">
                  <c:v>1.3600710256410253</c:v>
                </c:pt>
                <c:pt idx="10">
                  <c:v>2.2559047435897446</c:v>
                </c:pt>
                <c:pt idx="11">
                  <c:v>2.5254735897435885</c:v>
                </c:pt>
                <c:pt idx="12">
                  <c:v>2.0555650000000001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89408"/>
        <c:axId val="115499392"/>
      </c:lineChart>
      <c:catAx>
        <c:axId val="11548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939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54993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noFill/>
          <a:ln>
            <a:noFill/>
          </a:ln>
        </c:spPr>
        <c:crossAx val="1154894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'Cont Avg Flows'!$B$2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'Cont Avg Flows'!$A$20:$A$32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'Cont Avg Flows'!$B$20:$B$32</c:f>
              <c:numCache>
                <c:formatCode>#,##0.0</c:formatCode>
                <c:ptCount val="13"/>
                <c:pt idx="0">
                  <c:v>0.35541984438896179</c:v>
                </c:pt>
                <c:pt idx="1">
                  <c:v>0.4429798424243927</c:v>
                </c:pt>
                <c:pt idx="2">
                  <c:v>0.30519655346870422</c:v>
                </c:pt>
                <c:pt idx="3">
                  <c:v>0.13395483791828156</c:v>
                </c:pt>
                <c:pt idx="4">
                  <c:v>0.19685567915439606</c:v>
                </c:pt>
                <c:pt idx="5">
                  <c:v>0.45859760046005249</c:v>
                </c:pt>
                <c:pt idx="6">
                  <c:v>0.41514432430267334</c:v>
                </c:pt>
                <c:pt idx="7">
                  <c:v>0.60631603002548218</c:v>
                </c:pt>
                <c:pt idx="8">
                  <c:v>0.70936185121536255</c:v>
                </c:pt>
                <c:pt idx="9">
                  <c:v>1.0558561086654663</c:v>
                </c:pt>
                <c:pt idx="10">
                  <c:v>1.1351537704467773</c:v>
                </c:pt>
                <c:pt idx="11">
                  <c:v>0.90957170724868774</c:v>
                </c:pt>
                <c:pt idx="12">
                  <c:v>0.91412019729614258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36640"/>
        <c:axId val="115538176"/>
      </c:lineChart>
      <c:catAx>
        <c:axId val="11553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817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553817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664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'Cont Avg Flows'!$C$19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'Cont Avg Flows'!$A$20:$A$32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'Cont Avg Flows'!$C$20:$C$32</c:f>
              <c:numCache>
                <c:formatCode>#,##0.0</c:formatCode>
                <c:ptCount val="13"/>
                <c:pt idx="0">
                  <c:v>1.1304770035209308</c:v>
                </c:pt>
                <c:pt idx="1">
                  <c:v>1.2799242677023792</c:v>
                </c:pt>
                <c:pt idx="2">
                  <c:v>1.4800236567492753</c:v>
                </c:pt>
                <c:pt idx="3">
                  <c:v>1.8240806260640141</c:v>
                </c:pt>
                <c:pt idx="4">
                  <c:v>2.0789436028233554</c:v>
                </c:pt>
                <c:pt idx="5">
                  <c:v>2.4214090268066975</c:v>
                </c:pt>
                <c:pt idx="6">
                  <c:v>2.8664406841921641</c:v>
                </c:pt>
                <c:pt idx="7">
                  <c:v>3.3728966557771654</c:v>
                </c:pt>
                <c:pt idx="8">
                  <c:v>3.8497280633987772</c:v>
                </c:pt>
                <c:pt idx="9">
                  <c:v>3.6966506260632439</c:v>
                </c:pt>
                <c:pt idx="10">
                  <c:v>4.1757826503277675</c:v>
                </c:pt>
                <c:pt idx="11">
                  <c:v>4.7004860235570005</c:v>
                </c:pt>
                <c:pt idx="12">
                  <c:v>4.9675164391916118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16000"/>
        <c:axId val="115621888"/>
      </c:lineChart>
      <c:catAx>
        <c:axId val="1156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18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562188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156160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'Cont Avg Flows'!$B$2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'Cont Avg Flows'!$A$3:$A$15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'Cont Avg Flows'!$B$3:$B$15</c:f>
              <c:numCache>
                <c:formatCode>#,##0.0</c:formatCode>
                <c:ptCount val="13"/>
                <c:pt idx="0">
                  <c:v>0.37183651328086853</c:v>
                </c:pt>
                <c:pt idx="1">
                  <c:v>0.40242967009544373</c:v>
                </c:pt>
                <c:pt idx="2">
                  <c:v>0.45150431990623474</c:v>
                </c:pt>
                <c:pt idx="3">
                  <c:v>0.51205700635910034</c:v>
                </c:pt>
                <c:pt idx="4">
                  <c:v>0.57654452323913574</c:v>
                </c:pt>
                <c:pt idx="5">
                  <c:v>0.61875402927398682</c:v>
                </c:pt>
                <c:pt idx="6">
                  <c:v>0.6876099705696106</c:v>
                </c:pt>
                <c:pt idx="7">
                  <c:v>0.81392771005630493</c:v>
                </c:pt>
                <c:pt idx="8">
                  <c:v>0.98930376768112183</c:v>
                </c:pt>
                <c:pt idx="9">
                  <c:v>1.0050499439239502</c:v>
                </c:pt>
                <c:pt idx="10">
                  <c:v>0.99461251497268677</c:v>
                </c:pt>
                <c:pt idx="11">
                  <c:v>0.92850548028945923</c:v>
                </c:pt>
                <c:pt idx="12">
                  <c:v>0.99807751178741455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63232"/>
        <c:axId val="115664768"/>
      </c:lineChart>
      <c:catAx>
        <c:axId val="1156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47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56647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32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'Cont Avg Flows'!$C$19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cat>
            <c:numRef>
              <c:f>'Cont Avg Flows'!$A$3:$A$15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'Cont Avg Flows'!$C$3:$C$15</c:f>
              <c:numCache>
                <c:formatCode>#,##0.0</c:formatCode>
                <c:ptCount val="13"/>
                <c:pt idx="0">
                  <c:v>0.25029621747072117</c:v>
                </c:pt>
                <c:pt idx="1">
                  <c:v>0.26223023244747529</c:v>
                </c:pt>
                <c:pt idx="2">
                  <c:v>0.33714911968723948</c:v>
                </c:pt>
                <c:pt idx="3">
                  <c:v>0.38360403487952172</c:v>
                </c:pt>
                <c:pt idx="4">
                  <c:v>0.42569763057982873</c:v>
                </c:pt>
                <c:pt idx="5">
                  <c:v>0.46796943670226027</c:v>
                </c:pt>
                <c:pt idx="6">
                  <c:v>0.54238351889252734</c:v>
                </c:pt>
                <c:pt idx="7">
                  <c:v>0.66694712006667944</c:v>
                </c:pt>
                <c:pt idx="8">
                  <c:v>0.84681269691268268</c:v>
                </c:pt>
                <c:pt idx="9">
                  <c:v>0.90208592945089461</c:v>
                </c:pt>
                <c:pt idx="10">
                  <c:v>0.97293729093104353</c:v>
                </c:pt>
                <c:pt idx="11">
                  <c:v>1.0820832200840971</c:v>
                </c:pt>
                <c:pt idx="12">
                  <c:v>1.2808334057041482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97536"/>
        <c:axId val="115699072"/>
      </c:lineChart>
      <c:catAx>
        <c:axId val="11569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907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56990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156975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'Cont Avg Flows'!$D$2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'Cont Avg Flows'!$A$3:$A$15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'Cont Avg Flows'!$D$3:$D$15</c:f>
              <c:numCache>
                <c:formatCode>#,##0.0</c:formatCode>
                <c:ptCount val="13"/>
                <c:pt idx="0">
                  <c:v>2.7058499999999992E-2</c:v>
                </c:pt>
                <c:pt idx="1">
                  <c:v>-1.2443999999999998E-2</c:v>
                </c:pt>
                <c:pt idx="2">
                  <c:v>-2.7598499999999995E-2</c:v>
                </c:pt>
                <c:pt idx="3">
                  <c:v>-1.9456500000000002E-2</c:v>
                </c:pt>
                <c:pt idx="4">
                  <c:v>-7.8079999999999998E-3</c:v>
                </c:pt>
                <c:pt idx="5">
                  <c:v>2.2427000000000002E-2</c:v>
                </c:pt>
                <c:pt idx="6">
                  <c:v>7.0408999999999999E-2</c:v>
                </c:pt>
                <c:pt idx="7">
                  <c:v>2.23065E-2</c:v>
                </c:pt>
                <c:pt idx="8">
                  <c:v>9.65255E-2</c:v>
                </c:pt>
                <c:pt idx="9">
                  <c:v>8.4607999999999989E-2</c:v>
                </c:pt>
                <c:pt idx="10">
                  <c:v>2.8919999999999994E-2</c:v>
                </c:pt>
                <c:pt idx="11">
                  <c:v>6.7719500000000016E-2</c:v>
                </c:pt>
                <c:pt idx="12">
                  <c:v>9.0625000000000011E-2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28384"/>
        <c:axId val="115729920"/>
      </c:lineChart>
      <c:catAx>
        <c:axId val="1157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992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5729920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83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'Cont Avg Flows'!$D$19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'Cont Avg Flows'!$A$20:$A$32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'Cont Avg Flows'!$D$20:$D$32</c:f>
              <c:numCache>
                <c:formatCode>#,##0.0</c:formatCode>
                <c:ptCount val="13"/>
                <c:pt idx="0">
                  <c:v>0.74994603448275865</c:v>
                </c:pt>
                <c:pt idx="1">
                  <c:v>0.39986586206896552</c:v>
                </c:pt>
                <c:pt idx="2">
                  <c:v>0.14211724137931037</c:v>
                </c:pt>
                <c:pt idx="3">
                  <c:v>0.43474499999999983</c:v>
                </c:pt>
                <c:pt idx="4">
                  <c:v>1.0971496551724138</c:v>
                </c:pt>
                <c:pt idx="5">
                  <c:v>2.3367310344827583</c:v>
                </c:pt>
                <c:pt idx="6">
                  <c:v>2.341109482758621</c:v>
                </c:pt>
                <c:pt idx="7">
                  <c:v>4.0406732758620691</c:v>
                </c:pt>
                <c:pt idx="8">
                  <c:v>2.2620024137931036</c:v>
                </c:pt>
                <c:pt idx="9">
                  <c:v>1.7998858620689653</c:v>
                </c:pt>
                <c:pt idx="10">
                  <c:v>3.0238305172413789</c:v>
                </c:pt>
                <c:pt idx="11">
                  <c:v>3.3729749999999989</c:v>
                </c:pt>
                <c:pt idx="12">
                  <c:v>2.7331305172413796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66784"/>
        <c:axId val="115768320"/>
      </c:lineChart>
      <c:catAx>
        <c:axId val="11576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832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576832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157667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'ResourceDep (orig)'!$B$2</c:f>
              <c:strCache>
                <c:ptCount val="1"/>
                <c:pt idx="0">
                  <c:v>epol_trv_tot_resource_rev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'ResourceDep (orig)'!$A$3:$A$11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'ResourceDep (orig)'!$B$3:$B$11</c:f>
              <c:numCache>
                <c:formatCode>#,##0.0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34272"/>
        <c:axId val="116135808"/>
      </c:lineChart>
      <c:catAx>
        <c:axId val="11613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35808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11613580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3427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'ResourceDep (orig)'!$C$15</c:f>
              <c:strCache>
                <c:ptCount val="1"/>
                <c:pt idx="0">
                  <c:v>epol_trv_tot_nresource_rev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5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'ResourceDep (orig)'!$A$3:$A$11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'ResourceDep (orig)'!$C$3:$C$11</c:f>
              <c:numCache>
                <c:formatCode>#,##0.0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72288"/>
        <c:axId val="116173824"/>
      </c:lineChart>
      <c:catAx>
        <c:axId val="11617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3824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11617382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1617228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'ResourceDep (orig)'!$D$2</c:f>
              <c:strCache>
                <c:ptCount val="1"/>
                <c:pt idx="0">
                  <c:v>epol_trv_social_contrib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7"/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'ResourceDep (orig)'!$A$3:$A$11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'ResourceDep (orig)'!$D$3:$D$11</c:f>
              <c:numCache>
                <c:formatCode>#,##0.0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94304"/>
        <c:axId val="116208384"/>
      </c:lineChart>
      <c:catAx>
        <c:axId val="11619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08384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11620838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430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Const'!$B$2</c:f>
              <c:strCache>
                <c:ptCount val="1"/>
                <c:pt idx="0">
                  <c:v>realpc_official_sum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 PC,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Const'!$B$3:$B$15</c:f>
              <c:numCache>
                <c:formatCode>#,##0</c:formatCode>
                <c:ptCount val="13"/>
                <c:pt idx="0">
                  <c:v>21.44929313659668</c:v>
                </c:pt>
                <c:pt idx="1">
                  <c:v>22.084684371948242</c:v>
                </c:pt>
                <c:pt idx="2">
                  <c:v>23.875179290771484</c:v>
                </c:pt>
                <c:pt idx="3">
                  <c:v>25.930685043334961</c:v>
                </c:pt>
                <c:pt idx="4">
                  <c:v>27.862192153930664</c:v>
                </c:pt>
                <c:pt idx="5">
                  <c:v>28.34882926940918</c:v>
                </c:pt>
                <c:pt idx="6">
                  <c:v>29.926376342773438</c:v>
                </c:pt>
                <c:pt idx="7">
                  <c:v>33.783500671386719</c:v>
                </c:pt>
                <c:pt idx="8">
                  <c:v>38.795536041259766</c:v>
                </c:pt>
                <c:pt idx="9">
                  <c:v>38.803787231445313</c:v>
                </c:pt>
                <c:pt idx="10">
                  <c:v>37.059959411621094</c:v>
                </c:pt>
                <c:pt idx="11">
                  <c:v>32.892101287841797</c:v>
                </c:pt>
                <c:pt idx="12">
                  <c:v>33.968341827392578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12448"/>
        <c:axId val="99113984"/>
      </c:lineChart>
      <c:catAx>
        <c:axId val="9911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1398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99113984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1244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'ResourceDep (orig)'!$B$2</c:f>
              <c:strCache>
                <c:ptCount val="1"/>
                <c:pt idx="0">
                  <c:v>epol_trv_tot_resource_rev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7"/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'ResourceDep (orig)'!$A$16:$A$24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'ResourceDep (orig)'!$B$16:$B$24</c:f>
              <c:numCache>
                <c:formatCode>#,##0.0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28864"/>
        <c:axId val="116230400"/>
      </c:lineChart>
      <c:catAx>
        <c:axId val="11622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30400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11623040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886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'ResourceDep (orig)'!$C$15</c:f>
              <c:strCache>
                <c:ptCount val="1"/>
                <c:pt idx="0">
                  <c:v>epol_trv_tot_nresource_rev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dPt>
            <c:idx val="12"/>
            <c:bubble3D val="0"/>
          </c:dPt>
          <c:dPt>
            <c:idx val="15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'ResourceDep (orig)'!$A$16:$A$24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'ResourceDep (orig)'!$C$16:$C$24</c:f>
              <c:numCache>
                <c:formatCode>#,##0.0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44448"/>
        <c:axId val="115946240"/>
      </c:lineChart>
      <c:catAx>
        <c:axId val="11594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6240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11594624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1594444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'ResourceDep (orig)'!$D$2</c:f>
              <c:strCache>
                <c:ptCount val="1"/>
                <c:pt idx="0">
                  <c:v>epol_trv_social_contrib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7"/>
            <c:marker>
              <c:symbol val="circle"/>
              <c:size val="7"/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'ResourceDep (orig)'!$A$16:$A$23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'ResourceDep (orig)'!$D$16:$D$23</c:f>
              <c:numCache>
                <c:formatCode>#,##0.0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74912"/>
        <c:axId val="115976448"/>
      </c:lineChart>
      <c:catAx>
        <c:axId val="11597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6448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115976448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491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'ResourceDep (orig)'!$E$2</c:f>
              <c:strCache>
                <c:ptCount val="1"/>
                <c:pt idx="0">
                  <c:v>epol_trv_grants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7"/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'ResourceDep (orig)'!$A$3:$A$11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'ResourceDep (orig)'!$E$3:$E$11</c:f>
              <c:numCache>
                <c:formatCode>#,##0.0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17408"/>
        <c:axId val="116019200"/>
      </c:lineChart>
      <c:catAx>
        <c:axId val="1160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9200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11601920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740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'ResourceDep (orig)'!$E$15</c:f>
              <c:strCache>
                <c:ptCount val="1"/>
                <c:pt idx="0">
                  <c:v>epol_trv_grants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7"/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'ResourceDep (orig)'!$A$16:$A$24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'ResourceDep (orig)'!$E$16:$E$24</c:f>
              <c:numCache>
                <c:formatCode>#,##0.0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56064"/>
        <c:axId val="116057600"/>
      </c:lineChart>
      <c:catAx>
        <c:axId val="11605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600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11605760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606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3'!$G$2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'Figure 3'!$A$3:$A$20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3'!$G$3:$G$20</c:f>
              <c:numCache>
                <c:formatCode>#,##0.0</c:formatCode>
                <c:ptCount val="18"/>
                <c:pt idx="0">
                  <c:v>11.660293191077951</c:v>
                </c:pt>
                <c:pt idx="1">
                  <c:v>11.631335220495638</c:v>
                </c:pt>
                <c:pt idx="2">
                  <c:v>11.476295651829403</c:v>
                </c:pt>
                <c:pt idx="3">
                  <c:v>12.494401078993949</c:v>
                </c:pt>
                <c:pt idx="4">
                  <c:v>12.644118635755314</c:v>
                </c:pt>
                <c:pt idx="5">
                  <c:v>12.983824505359244</c:v>
                </c:pt>
                <c:pt idx="6">
                  <c:v>13.044318011757735</c:v>
                </c:pt>
                <c:pt idx="7">
                  <c:v>15.221099048407876</c:v>
                </c:pt>
                <c:pt idx="8">
                  <c:v>17.524090641666973</c:v>
                </c:pt>
                <c:pt idx="9">
                  <c:v>19.888682700631612</c:v>
                </c:pt>
                <c:pt idx="10">
                  <c:v>22.18300876639384</c:v>
                </c:pt>
                <c:pt idx="11">
                  <c:v>26.008050409131066</c:v>
                </c:pt>
                <c:pt idx="12">
                  <c:v>30.063627348233005</c:v>
                </c:pt>
                <c:pt idx="13">
                  <c:v>38.652838958090079</c:v>
                </c:pt>
                <c:pt idx="14">
                  <c:v>39.834878547056228</c:v>
                </c:pt>
                <c:pt idx="15">
                  <c:v>39.929395734697543</c:v>
                </c:pt>
                <c:pt idx="16">
                  <c:v>41.566164196298637</c:v>
                </c:pt>
                <c:pt idx="17">
                  <c:v>47.390717872994102</c:v>
                </c:pt>
              </c:numCache>
            </c:numRef>
          </c:val>
        </c:ser>
        <c:ser>
          <c:idx val="1"/>
          <c:order val="1"/>
          <c:tx>
            <c:strRef>
              <c:f>'Figure 3'!$E$2</c:f>
              <c:strCache>
                <c:ptCount val="1"/>
                <c:pt idx="0">
                  <c:v>epol_taxr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'Figure 3'!$E$3:$E$20</c:f>
              <c:numCache>
                <c:formatCode>#,##0.0</c:formatCode>
                <c:ptCount val="18"/>
                <c:pt idx="0">
                  <c:v>3.6663922882080078</c:v>
                </c:pt>
                <c:pt idx="1">
                  <c:v>3.8042437725067137</c:v>
                </c:pt>
                <c:pt idx="2">
                  <c:v>4.2546580314636229</c:v>
                </c:pt>
                <c:pt idx="3">
                  <c:v>4.4292449493408199</c:v>
                </c:pt>
                <c:pt idx="4">
                  <c:v>4.3762020606994625</c:v>
                </c:pt>
                <c:pt idx="5">
                  <c:v>4.5953923778533934</c:v>
                </c:pt>
                <c:pt idx="6">
                  <c:v>4.9089526672363277</c:v>
                </c:pt>
                <c:pt idx="7">
                  <c:v>5.345777095794678</c:v>
                </c:pt>
                <c:pt idx="8">
                  <c:v>6.1497232742309569</c:v>
                </c:pt>
                <c:pt idx="9">
                  <c:v>7.8731041908264157</c:v>
                </c:pt>
                <c:pt idx="10">
                  <c:v>9.1027874069213865</c:v>
                </c:pt>
                <c:pt idx="11">
                  <c:v>10.467044155120849</c:v>
                </c:pt>
                <c:pt idx="12">
                  <c:v>14.073142601013183</c:v>
                </c:pt>
                <c:pt idx="13">
                  <c:v>17.336890529632569</c:v>
                </c:pt>
                <c:pt idx="14">
                  <c:v>18.189029655456544</c:v>
                </c:pt>
                <c:pt idx="15">
                  <c:v>19.742589641571044</c:v>
                </c:pt>
                <c:pt idx="16">
                  <c:v>21.121867618560792</c:v>
                </c:pt>
                <c:pt idx="17">
                  <c:v>24.787498229980468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33152"/>
        <c:axId val="115234688"/>
      </c:areaChart>
      <c:catAx>
        <c:axId val="11523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46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523468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3152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dLbls>
            <c:dLbl>
              <c:idx val="12"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3'!$A$3:$A$20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3'!$H$3:$H$20</c:f>
              <c:numCache>
                <c:formatCode>#,##0.0</c:formatCode>
                <c:ptCount val="18"/>
                <c:pt idx="0">
                  <c:v>76.078374589449609</c:v>
                </c:pt>
                <c:pt idx="1">
                  <c:v>75.354058475996595</c:v>
                </c:pt>
                <c:pt idx="2">
                  <c:v>72.953591262669221</c:v>
                </c:pt>
                <c:pt idx="3">
                  <c:v>73.828069070192896</c:v>
                </c:pt>
                <c:pt idx="4">
                  <c:v>74.288368951761313</c:v>
                </c:pt>
                <c:pt idx="5">
                  <c:v>73.858947139779659</c:v>
                </c:pt>
                <c:pt idx="6">
                  <c:v>72.657056449441441</c:v>
                </c:pt>
                <c:pt idx="7">
                  <c:v>74.007831533027641</c:v>
                </c:pt>
                <c:pt idx="8">
                  <c:v>74.02309870273514</c:v>
                </c:pt>
                <c:pt idx="9">
                  <c:v>71.640499145071672</c:v>
                </c:pt>
                <c:pt idx="10">
                  <c:v>70.904408644439485</c:v>
                </c:pt>
                <c:pt idx="11">
                  <c:v>71.303585966904464</c:v>
                </c:pt>
                <c:pt idx="12">
                  <c:v>68.114697524997439</c:v>
                </c:pt>
                <c:pt idx="13">
                  <c:v>69.035587976123054</c:v>
                </c:pt>
                <c:pt idx="14">
                  <c:v>68.652525796825159</c:v>
                </c:pt>
                <c:pt idx="15">
                  <c:v>66.914810162454174</c:v>
                </c:pt>
                <c:pt idx="16">
                  <c:v>66.306379372475192</c:v>
                </c:pt>
                <c:pt idx="17">
                  <c:v>65.65792344518897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2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'Figure 3'!$I$3:$I$20</c:f>
              <c:numCache>
                <c:formatCode>#,##0.0</c:formatCode>
                <c:ptCount val="18"/>
                <c:pt idx="0">
                  <c:v>23.921625410550394</c:v>
                </c:pt>
                <c:pt idx="1">
                  <c:v>24.645941524003408</c:v>
                </c:pt>
                <c:pt idx="2">
                  <c:v>27.046408737330772</c:v>
                </c:pt>
                <c:pt idx="3">
                  <c:v>26.171930929807107</c:v>
                </c:pt>
                <c:pt idx="4">
                  <c:v>25.711631048238697</c:v>
                </c:pt>
                <c:pt idx="5">
                  <c:v>26.141052860220338</c:v>
                </c:pt>
                <c:pt idx="6">
                  <c:v>27.342943550558559</c:v>
                </c:pt>
                <c:pt idx="7">
                  <c:v>25.992168466972366</c:v>
                </c:pt>
                <c:pt idx="8">
                  <c:v>25.976901297264853</c:v>
                </c:pt>
                <c:pt idx="9">
                  <c:v>28.35950085492831</c:v>
                </c:pt>
                <c:pt idx="10">
                  <c:v>29.095591355560511</c:v>
                </c:pt>
                <c:pt idx="11">
                  <c:v>28.696414033095518</c:v>
                </c:pt>
                <c:pt idx="12">
                  <c:v>31.885302475002565</c:v>
                </c:pt>
                <c:pt idx="13">
                  <c:v>30.964412023876946</c:v>
                </c:pt>
                <c:pt idx="14">
                  <c:v>31.347474203174848</c:v>
                </c:pt>
                <c:pt idx="15">
                  <c:v>33.085189837545826</c:v>
                </c:pt>
                <c:pt idx="16">
                  <c:v>33.693620627524808</c:v>
                </c:pt>
                <c:pt idx="17">
                  <c:v>34.342076554811023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93024"/>
        <c:axId val="116594560"/>
      </c:lineChart>
      <c:catAx>
        <c:axId val="1165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45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65945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659302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3'!$G$2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'Figure 3'!$A$3:$A$20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3'!$G$25:$G$42</c:f>
              <c:numCache>
                <c:formatCode>#,##0.0</c:formatCode>
                <c:ptCount val="18"/>
                <c:pt idx="0">
                  <c:v>132.47176270779775</c:v>
                </c:pt>
                <c:pt idx="1">
                  <c:v>146.854463759266</c:v>
                </c:pt>
                <c:pt idx="2">
                  <c:v>179.27761678164211</c:v>
                </c:pt>
                <c:pt idx="3">
                  <c:v>160.38903513598578</c:v>
                </c:pt>
                <c:pt idx="4">
                  <c:v>188.34451694827726</c:v>
                </c:pt>
                <c:pt idx="5">
                  <c:v>129.6788863705348</c:v>
                </c:pt>
                <c:pt idx="6">
                  <c:v>123.12065782754595</c:v>
                </c:pt>
                <c:pt idx="7">
                  <c:v>111.7855720629431</c:v>
                </c:pt>
                <c:pt idx="8">
                  <c:v>138.78126633805331</c:v>
                </c:pt>
                <c:pt idx="9">
                  <c:v>195.63103885371964</c:v>
                </c:pt>
                <c:pt idx="10">
                  <c:v>302.57078380604827</c:v>
                </c:pt>
                <c:pt idx="11">
                  <c:v>326.11627984885121</c:v>
                </c:pt>
                <c:pt idx="12">
                  <c:v>465.1533856287341</c:v>
                </c:pt>
                <c:pt idx="13">
                  <c:v>395.62335767690018</c:v>
                </c:pt>
                <c:pt idx="14">
                  <c:v>380.03876650917414</c:v>
                </c:pt>
                <c:pt idx="15">
                  <c:v>483.41648438665891</c:v>
                </c:pt>
                <c:pt idx="16">
                  <c:v>521.01589966274605</c:v>
                </c:pt>
                <c:pt idx="17">
                  <c:v>499.65649330887152</c:v>
                </c:pt>
              </c:numCache>
            </c:numRef>
          </c:val>
        </c:ser>
        <c:ser>
          <c:idx val="1"/>
          <c:order val="1"/>
          <c:tx>
            <c:strRef>
              <c:f>'Figure 3'!$E$24</c:f>
              <c:strCache>
                <c:ptCount val="1"/>
                <c:pt idx="0">
                  <c:v>epol_taxr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'Figure 3'!$E$25:$E$42</c:f>
              <c:numCache>
                <c:formatCode>#,##0.0</c:formatCode>
                <c:ptCount val="18"/>
                <c:pt idx="0">
                  <c:v>501.71894236373902</c:v>
                </c:pt>
                <c:pt idx="1">
                  <c:v>548.6829572715759</c:v>
                </c:pt>
                <c:pt idx="2">
                  <c:v>593.47114854049687</c:v>
                </c:pt>
                <c:pt idx="3">
                  <c:v>601.87357980346678</c:v>
                </c:pt>
                <c:pt idx="4">
                  <c:v>590.6316039047241</c:v>
                </c:pt>
                <c:pt idx="5">
                  <c:v>665.31240876770016</c:v>
                </c:pt>
                <c:pt idx="6">
                  <c:v>683.5840763244629</c:v>
                </c:pt>
                <c:pt idx="7">
                  <c:v>697.74856372833256</c:v>
                </c:pt>
                <c:pt idx="8">
                  <c:v>784.87388295745848</c:v>
                </c:pt>
                <c:pt idx="9">
                  <c:v>945.50029936218266</c:v>
                </c:pt>
                <c:pt idx="10">
                  <c:v>1150.4006772232055</c:v>
                </c:pt>
                <c:pt idx="11">
                  <c:v>1391.3359042282104</c:v>
                </c:pt>
                <c:pt idx="12">
                  <c:v>1800.4442126617432</c:v>
                </c:pt>
                <c:pt idx="13">
                  <c:v>2122.3065780410766</c:v>
                </c:pt>
                <c:pt idx="14">
                  <c:v>2111.6796686553953</c:v>
                </c:pt>
                <c:pt idx="15">
                  <c:v>2649.2028344650271</c:v>
                </c:pt>
                <c:pt idx="16">
                  <c:v>3238.8007367095947</c:v>
                </c:pt>
                <c:pt idx="17">
                  <c:v>3452.1909357376098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19520"/>
        <c:axId val="116629504"/>
      </c:areaChart>
      <c:catAx>
        <c:axId val="11661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95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66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9520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3'!$H$25:$H$42</c:f>
              <c:numCache>
                <c:formatCode>#,##0.0</c:formatCode>
                <c:ptCount val="18"/>
                <c:pt idx="0">
                  <c:v>20.888316660657292</c:v>
                </c:pt>
                <c:pt idx="1">
                  <c:v>21.113812042149505</c:v>
                </c:pt>
                <c:pt idx="2">
                  <c:v>23.199987476771433</c:v>
                </c:pt>
                <c:pt idx="3">
                  <c:v>21.041178196667257</c:v>
                </c:pt>
                <c:pt idx="4">
                  <c:v>24.178471188825988</c:v>
                </c:pt>
                <c:pt idx="5">
                  <c:v>16.311988214661639</c:v>
                </c:pt>
                <c:pt idx="6">
                  <c:v>15.262171227613758</c:v>
                </c:pt>
                <c:pt idx="7">
                  <c:v>13.808629818145812</c:v>
                </c:pt>
                <c:pt idx="8">
                  <c:v>15.025225209203267</c:v>
                </c:pt>
                <c:pt idx="9">
                  <c:v>17.143604097279308</c:v>
                </c:pt>
                <c:pt idx="10">
                  <c:v>20.824275763249585</c:v>
                </c:pt>
                <c:pt idx="11">
                  <c:v>18.988376088275331</c:v>
                </c:pt>
                <c:pt idx="12">
                  <c:v>20.531156370386288</c:v>
                </c:pt>
                <c:pt idx="13">
                  <c:v>15.712246479332235</c:v>
                </c:pt>
                <c:pt idx="14">
                  <c:v>15.252075079826341</c:v>
                </c:pt>
                <c:pt idx="15">
                  <c:v>15.431702201334291</c:v>
                </c:pt>
                <c:pt idx="16">
                  <c:v>13.857481628823482</c:v>
                </c:pt>
                <c:pt idx="17">
                  <c:v>12.643618011068581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</c:dPt>
          <c:val>
            <c:numRef>
              <c:f>'Figure 3'!$I$25:$I$42</c:f>
              <c:numCache>
                <c:formatCode>#,##0.0</c:formatCode>
                <c:ptCount val="18"/>
                <c:pt idx="0">
                  <c:v>79.111683339342704</c:v>
                </c:pt>
                <c:pt idx="1">
                  <c:v>78.886187957850495</c:v>
                </c:pt>
                <c:pt idx="2">
                  <c:v>76.80001252322856</c:v>
                </c:pt>
                <c:pt idx="3">
                  <c:v>78.958821803332739</c:v>
                </c:pt>
                <c:pt idx="4">
                  <c:v>75.821528811174005</c:v>
                </c:pt>
                <c:pt idx="5">
                  <c:v>83.688011785338361</c:v>
                </c:pt>
                <c:pt idx="6">
                  <c:v>84.737828772386237</c:v>
                </c:pt>
                <c:pt idx="7">
                  <c:v>86.191370181854182</c:v>
                </c:pt>
                <c:pt idx="8">
                  <c:v>84.974774790796729</c:v>
                </c:pt>
                <c:pt idx="9">
                  <c:v>82.856395902720678</c:v>
                </c:pt>
                <c:pt idx="10">
                  <c:v>79.175724236750426</c:v>
                </c:pt>
                <c:pt idx="11">
                  <c:v>81.011623911724655</c:v>
                </c:pt>
                <c:pt idx="12">
                  <c:v>79.468843629613701</c:v>
                </c:pt>
                <c:pt idx="13">
                  <c:v>84.287753520667778</c:v>
                </c:pt>
                <c:pt idx="14">
                  <c:v>84.747924920173674</c:v>
                </c:pt>
                <c:pt idx="15">
                  <c:v>84.568297798665711</c:v>
                </c:pt>
                <c:pt idx="16">
                  <c:v>86.142518371176521</c:v>
                </c:pt>
                <c:pt idx="17">
                  <c:v>87.356381988931417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91488"/>
        <c:axId val="116993024"/>
      </c:lineChart>
      <c:catAx>
        <c:axId val="11699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9302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69930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699148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3'!$G$2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'Figure 3'!$A$3:$A$20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3'!$G$47:$G$64</c:f>
              <c:numCache>
                <c:formatCode>#,##0.0</c:formatCode>
                <c:ptCount val="18"/>
                <c:pt idx="0">
                  <c:v>144.13205589887573</c:v>
                </c:pt>
                <c:pt idx="1">
                  <c:v>158.48579897976163</c:v>
                </c:pt>
                <c:pt idx="2">
                  <c:v>190.75391243347156</c:v>
                </c:pt>
                <c:pt idx="3">
                  <c:v>172.88343621497972</c:v>
                </c:pt>
                <c:pt idx="4">
                  <c:v>200.98863558403252</c:v>
                </c:pt>
                <c:pt idx="5">
                  <c:v>142.66271087589405</c:v>
                </c:pt>
                <c:pt idx="6">
                  <c:v>136.16497583930371</c:v>
                </c:pt>
                <c:pt idx="7">
                  <c:v>127.006671111351</c:v>
                </c:pt>
                <c:pt idx="8">
                  <c:v>156.30535697972027</c:v>
                </c:pt>
                <c:pt idx="9">
                  <c:v>215.51972155435124</c:v>
                </c:pt>
                <c:pt idx="10">
                  <c:v>324.75379257244208</c:v>
                </c:pt>
                <c:pt idx="11">
                  <c:v>352.12433025798219</c:v>
                </c:pt>
                <c:pt idx="12">
                  <c:v>495.21701297696706</c:v>
                </c:pt>
                <c:pt idx="13">
                  <c:v>434.27619663499019</c:v>
                </c:pt>
                <c:pt idx="14">
                  <c:v>419.87364505623043</c:v>
                </c:pt>
                <c:pt idx="15">
                  <c:v>523.34588012135634</c:v>
                </c:pt>
                <c:pt idx="16">
                  <c:v>562.58206385904498</c:v>
                </c:pt>
                <c:pt idx="17">
                  <c:v>547.04721118186569</c:v>
                </c:pt>
              </c:numCache>
            </c:numRef>
          </c:val>
        </c:ser>
        <c:ser>
          <c:idx val="1"/>
          <c:order val="1"/>
          <c:tx>
            <c:strRef>
              <c:f>'Figure 3'!$E$2</c:f>
              <c:strCache>
                <c:ptCount val="1"/>
                <c:pt idx="0">
                  <c:v>epol_taxr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'Figure 3'!$E$47:$E$64</c:f>
              <c:numCache>
                <c:formatCode>#,##0.0</c:formatCode>
                <c:ptCount val="18"/>
                <c:pt idx="0">
                  <c:v>505.38533465194701</c:v>
                </c:pt>
                <c:pt idx="1">
                  <c:v>552.48720104408267</c:v>
                </c:pt>
                <c:pt idx="2">
                  <c:v>597.72580657196045</c:v>
                </c:pt>
                <c:pt idx="3">
                  <c:v>606.30282475280762</c:v>
                </c:pt>
                <c:pt idx="4">
                  <c:v>595.00780596542359</c:v>
                </c:pt>
                <c:pt idx="5">
                  <c:v>669.90780114555355</c:v>
                </c:pt>
                <c:pt idx="6">
                  <c:v>688.49302899169925</c:v>
                </c:pt>
                <c:pt idx="7">
                  <c:v>703.09434082412724</c:v>
                </c:pt>
                <c:pt idx="8">
                  <c:v>791.02360623168943</c:v>
                </c:pt>
                <c:pt idx="9">
                  <c:v>953.37340355300898</c:v>
                </c:pt>
                <c:pt idx="10">
                  <c:v>1159.5034646301269</c:v>
                </c:pt>
                <c:pt idx="11">
                  <c:v>1401.8029483833313</c:v>
                </c:pt>
                <c:pt idx="12">
                  <c:v>1814.5173552627564</c:v>
                </c:pt>
                <c:pt idx="13">
                  <c:v>2139.643468570709</c:v>
                </c:pt>
                <c:pt idx="14">
                  <c:v>2129.8686983108519</c:v>
                </c:pt>
                <c:pt idx="15">
                  <c:v>2668.9454241065978</c:v>
                </c:pt>
                <c:pt idx="16">
                  <c:v>3259.9226043281556</c:v>
                </c:pt>
                <c:pt idx="17">
                  <c:v>3476.9784339675903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6656"/>
        <c:axId val="116720768"/>
      </c:areaChart>
      <c:catAx>
        <c:axId val="1170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07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67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6656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Const'!$C$19</c:f>
              <c:strCache>
                <c:ptCount val="1"/>
                <c:pt idx="0">
                  <c:v>realpc_remittances_sum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Const'!$C$3:$C$15</c:f>
              <c:numCache>
                <c:formatCode>#,##0</c:formatCode>
                <c:ptCount val="13"/>
                <c:pt idx="0">
                  <c:v>14.438272476196289</c:v>
                </c:pt>
                <c:pt idx="1">
                  <c:v>14.390768051147461</c:v>
                </c:pt>
                <c:pt idx="2">
                  <c:v>17.828168869018555</c:v>
                </c:pt>
                <c:pt idx="3">
                  <c:v>19.425798416137695</c:v>
                </c:pt>
                <c:pt idx="4">
                  <c:v>20.57234001159668</c:v>
                </c:pt>
                <c:pt idx="5">
                  <c:v>21.440485000610352</c:v>
                </c:pt>
                <c:pt idx="6">
                  <c:v>23.605783462524414</c:v>
                </c:pt>
                <c:pt idx="7">
                  <c:v>27.68281364440918</c:v>
                </c:pt>
                <c:pt idx="8">
                  <c:v>33.207752227783203</c:v>
                </c:pt>
                <c:pt idx="9">
                  <c:v>34.828464508056641</c:v>
                </c:pt>
                <c:pt idx="10">
                  <c:v>36.252326965332031</c:v>
                </c:pt>
                <c:pt idx="11">
                  <c:v>38.332561492919922</c:v>
                </c:pt>
                <c:pt idx="12">
                  <c:v>43.591594696044922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2176"/>
        <c:axId val="99140352"/>
      </c:lineChart>
      <c:catAx>
        <c:axId val="991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035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99140352"/>
        <c:scaling>
          <c:orientation val="minMax"/>
          <c:max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9912217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3'!$H$47:$H$64</c:f>
              <c:numCache>
                <c:formatCode>#,##0.0</c:formatCode>
                <c:ptCount val="18"/>
                <c:pt idx="0">
                  <c:v>22.190638464144072</c:v>
                </c:pt>
                <c:pt idx="1">
                  <c:v>22.291394887632357</c:v>
                </c:pt>
                <c:pt idx="2">
                  <c:v>24.192621298374501</c:v>
                </c:pt>
                <c:pt idx="3">
                  <c:v>22.187690527326556</c:v>
                </c:pt>
                <c:pt idx="4">
                  <c:v>25.249941468682419</c:v>
                </c:pt>
                <c:pt idx="5">
                  <c:v>17.556963828405394</c:v>
                </c:pt>
                <c:pt idx="6">
                  <c:v>16.511690305753834</c:v>
                </c:pt>
                <c:pt idx="7">
                  <c:v>15.300146522556332</c:v>
                </c:pt>
                <c:pt idx="8">
                  <c:v>16.499585999128641</c:v>
                </c:pt>
                <c:pt idx="9">
                  <c:v>18.437932170621348</c:v>
                </c:pt>
                <c:pt idx="10">
                  <c:v>21.879885781021329</c:v>
                </c:pt>
                <c:pt idx="11">
                  <c:v>20.076335806280216</c:v>
                </c:pt>
                <c:pt idx="12">
                  <c:v>21.44043141005768</c:v>
                </c:pt>
                <c:pt idx="13">
                  <c:v>16.872173693124342</c:v>
                </c:pt>
                <c:pt idx="14">
                  <c:v>16.467297025069715</c:v>
                </c:pt>
                <c:pt idx="15">
                  <c:v>16.394051489856938</c:v>
                </c:pt>
                <c:pt idx="16">
                  <c:v>14.717629216809986</c:v>
                </c:pt>
                <c:pt idx="17">
                  <c:v>13.594525965342049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</c:dPt>
          <c:val>
            <c:numRef>
              <c:f>'Figure 3'!$I$47:$I$64</c:f>
              <c:numCache>
                <c:formatCode>#,##0.0</c:formatCode>
                <c:ptCount val="18"/>
                <c:pt idx="0">
                  <c:v>77.809361535855942</c:v>
                </c:pt>
                <c:pt idx="1">
                  <c:v>77.70860511236765</c:v>
                </c:pt>
                <c:pt idx="2">
                  <c:v>75.80737870162551</c:v>
                </c:pt>
                <c:pt idx="3">
                  <c:v>77.812309472673448</c:v>
                </c:pt>
                <c:pt idx="4">
                  <c:v>74.750058531317592</c:v>
                </c:pt>
                <c:pt idx="5">
                  <c:v>82.443036171594613</c:v>
                </c:pt>
                <c:pt idx="6">
                  <c:v>83.488309694246169</c:v>
                </c:pt>
                <c:pt idx="7">
                  <c:v>84.699853477443668</c:v>
                </c:pt>
                <c:pt idx="8">
                  <c:v>83.500414000871359</c:v>
                </c:pt>
                <c:pt idx="9">
                  <c:v>81.562067829378648</c:v>
                </c:pt>
                <c:pt idx="10">
                  <c:v>78.120114218978671</c:v>
                </c:pt>
                <c:pt idx="11">
                  <c:v>79.923664193719787</c:v>
                </c:pt>
                <c:pt idx="12">
                  <c:v>78.559568589942302</c:v>
                </c:pt>
                <c:pt idx="13">
                  <c:v>83.127826306875647</c:v>
                </c:pt>
                <c:pt idx="14">
                  <c:v>83.532702974930288</c:v>
                </c:pt>
                <c:pt idx="15">
                  <c:v>83.605948510143051</c:v>
                </c:pt>
                <c:pt idx="16">
                  <c:v>85.282370783190018</c:v>
                </c:pt>
                <c:pt idx="17">
                  <c:v>86.405474034657942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42784"/>
        <c:axId val="116756864"/>
      </c:lineChart>
      <c:catAx>
        <c:axId val="11674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686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67568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674278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3'!$M$2</c:f>
              <c:strCache>
                <c:ptCount val="1"/>
                <c:pt idx="0">
                  <c:v>sh_tax_other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3'!$M$3:$M$20</c:f>
              <c:numCache>
                <c:formatCode>#,##0.0</c:formatCode>
                <c:ptCount val="18"/>
                <c:pt idx="0">
                  <c:v>63.590669631958008</c:v>
                </c:pt>
                <c:pt idx="1">
                  <c:v>60.162276029586792</c:v>
                </c:pt>
                <c:pt idx="2">
                  <c:v>58.1523597240448</c:v>
                </c:pt>
                <c:pt idx="3">
                  <c:v>60.236608982086182</c:v>
                </c:pt>
                <c:pt idx="4">
                  <c:v>61.990702152252197</c:v>
                </c:pt>
                <c:pt idx="5">
                  <c:v>58.390706777572632</c:v>
                </c:pt>
                <c:pt idx="6">
                  <c:v>58.013010025024414</c:v>
                </c:pt>
                <c:pt idx="7">
                  <c:v>68.496024608612061</c:v>
                </c:pt>
                <c:pt idx="8">
                  <c:v>58.445501327514648</c:v>
                </c:pt>
                <c:pt idx="9">
                  <c:v>56.178075075149536</c:v>
                </c:pt>
                <c:pt idx="10">
                  <c:v>54.700493812561035</c:v>
                </c:pt>
                <c:pt idx="11">
                  <c:v>14.759165048599243</c:v>
                </c:pt>
                <c:pt idx="12">
                  <c:v>48.774755001068115</c:v>
                </c:pt>
                <c:pt idx="13">
                  <c:v>52.095496654510498</c:v>
                </c:pt>
                <c:pt idx="14">
                  <c:v>51.601558923721313</c:v>
                </c:pt>
                <c:pt idx="15">
                  <c:v>48.26093316078186</c:v>
                </c:pt>
                <c:pt idx="16">
                  <c:v>47.088143229484558</c:v>
                </c:pt>
                <c:pt idx="17">
                  <c:v>45.347282290458679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3'!$L$2</c:f>
              <c:strCache>
                <c:ptCount val="1"/>
                <c:pt idx="0">
                  <c:v>sh_tax_taxrev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3'!$L$3:$L$20</c:f>
              <c:numCache>
                <c:formatCode>#,##0.0</c:formatCode>
                <c:ptCount val="18"/>
                <c:pt idx="0">
                  <c:v>36.409327387809753</c:v>
                </c:pt>
                <c:pt idx="1">
                  <c:v>39.837726950645447</c:v>
                </c:pt>
                <c:pt idx="2">
                  <c:v>41.847643256187439</c:v>
                </c:pt>
                <c:pt idx="3">
                  <c:v>39.76338803768158</c:v>
                </c:pt>
                <c:pt idx="4">
                  <c:v>38.009294867515564</c:v>
                </c:pt>
                <c:pt idx="5">
                  <c:v>41.609296202659607</c:v>
                </c:pt>
                <c:pt idx="6">
                  <c:v>41.986989974975586</c:v>
                </c:pt>
                <c:pt idx="7">
                  <c:v>31.503975391387939</c:v>
                </c:pt>
                <c:pt idx="8">
                  <c:v>41.554495692253113</c:v>
                </c:pt>
                <c:pt idx="9">
                  <c:v>43.821921944618225</c:v>
                </c:pt>
                <c:pt idx="10">
                  <c:v>45.299509167671204</c:v>
                </c:pt>
                <c:pt idx="11">
                  <c:v>85.240834951400757</c:v>
                </c:pt>
                <c:pt idx="12">
                  <c:v>51.225244998931885</c:v>
                </c:pt>
                <c:pt idx="13">
                  <c:v>47.904503345489502</c:v>
                </c:pt>
                <c:pt idx="14">
                  <c:v>48.398441076278687</c:v>
                </c:pt>
                <c:pt idx="15">
                  <c:v>51.73906683921814</c:v>
                </c:pt>
                <c:pt idx="16">
                  <c:v>52.911859750747681</c:v>
                </c:pt>
                <c:pt idx="17">
                  <c:v>54.652714729309082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86304"/>
        <c:axId val="116787840"/>
      </c:lineChart>
      <c:catAx>
        <c:axId val="1167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78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67878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678630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3'!$M$2</c:f>
              <c:strCache>
                <c:ptCount val="1"/>
                <c:pt idx="0">
                  <c:v>sh_tax_other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3'!$M$25:$M$42</c:f>
              <c:numCache>
                <c:formatCode>#,##0.0</c:formatCode>
                <c:ptCount val="18"/>
                <c:pt idx="0">
                  <c:v>38.678547739982605</c:v>
                </c:pt>
                <c:pt idx="1">
                  <c:v>55.629462003707886</c:v>
                </c:pt>
                <c:pt idx="2">
                  <c:v>23.716799914836884</c:v>
                </c:pt>
                <c:pt idx="3">
                  <c:v>30.464246869087219</c:v>
                </c:pt>
                <c:pt idx="4">
                  <c:v>34.384182095527649</c:v>
                </c:pt>
                <c:pt idx="5">
                  <c:v>31.154713034629822</c:v>
                </c:pt>
                <c:pt idx="6">
                  <c:v>26.937273144721985</c:v>
                </c:pt>
                <c:pt idx="7">
                  <c:v>29.955929517745972</c:v>
                </c:pt>
                <c:pt idx="8">
                  <c:v>31.828105449676514</c:v>
                </c:pt>
                <c:pt idx="9">
                  <c:v>31.496229767799377</c:v>
                </c:pt>
                <c:pt idx="10">
                  <c:v>32.900151610374451</c:v>
                </c:pt>
                <c:pt idx="11">
                  <c:v>33.700206875801086</c:v>
                </c:pt>
                <c:pt idx="12">
                  <c:v>34.696090221405029</c:v>
                </c:pt>
                <c:pt idx="13">
                  <c:v>30.239462852478027</c:v>
                </c:pt>
                <c:pt idx="14">
                  <c:v>33.561563491821289</c:v>
                </c:pt>
                <c:pt idx="15">
                  <c:v>32.092854380607605</c:v>
                </c:pt>
                <c:pt idx="16">
                  <c:v>28.663718700408936</c:v>
                </c:pt>
                <c:pt idx="17">
                  <c:v>24.171467125415802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3'!$L$2</c:f>
              <c:strCache>
                <c:ptCount val="1"/>
                <c:pt idx="0">
                  <c:v>sh_tax_taxrev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3'!$L$25:$L$42</c:f>
              <c:numCache>
                <c:formatCode>#,##0.0</c:formatCode>
                <c:ptCount val="18"/>
                <c:pt idx="0">
                  <c:v>61.321455240249634</c:v>
                </c:pt>
                <c:pt idx="1">
                  <c:v>44.370537996292114</c:v>
                </c:pt>
                <c:pt idx="2">
                  <c:v>76.283198595046997</c:v>
                </c:pt>
                <c:pt idx="3">
                  <c:v>69.53575611114502</c:v>
                </c:pt>
                <c:pt idx="4">
                  <c:v>65.615814924240112</c:v>
                </c:pt>
                <c:pt idx="5">
                  <c:v>68.845283985137939</c:v>
                </c:pt>
                <c:pt idx="6">
                  <c:v>73.062723875045776</c:v>
                </c:pt>
                <c:pt idx="7">
                  <c:v>70.044070482254028</c:v>
                </c:pt>
                <c:pt idx="8">
                  <c:v>68.171894550323486</c:v>
                </c:pt>
                <c:pt idx="9">
                  <c:v>68.503773212432861</c:v>
                </c:pt>
                <c:pt idx="10">
                  <c:v>67.099851369857788</c:v>
                </c:pt>
                <c:pt idx="11">
                  <c:v>66.299790143966675</c:v>
                </c:pt>
                <c:pt idx="12">
                  <c:v>65.303909778594971</c:v>
                </c:pt>
                <c:pt idx="13">
                  <c:v>69.760537147521973</c:v>
                </c:pt>
                <c:pt idx="14">
                  <c:v>66.438436508178711</c:v>
                </c:pt>
                <c:pt idx="15">
                  <c:v>67.907148599624634</c:v>
                </c:pt>
                <c:pt idx="16">
                  <c:v>71.336281299591064</c:v>
                </c:pt>
                <c:pt idx="17">
                  <c:v>75.828534364700317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25472"/>
        <c:axId val="116827264"/>
      </c:lineChart>
      <c:catAx>
        <c:axId val="11682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726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68272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682547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29175028164365"/>
          <c:y val="5.4828671195559391E-2"/>
          <c:w val="0.59990516318285991"/>
          <c:h val="0.82954131126476049"/>
        </c:manualLayout>
      </c:layout>
      <c:lineChart>
        <c:grouping val="standard"/>
        <c:varyColors val="0"/>
        <c:ser>
          <c:idx val="0"/>
          <c:order val="0"/>
          <c:tx>
            <c:v>Other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3'!$A$3:$A$20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3'!$M$47:$M$64</c:f>
              <c:numCache>
                <c:formatCode>#,##0.0</c:formatCode>
                <c:ptCount val="18"/>
                <c:pt idx="0">
                  <c:v>44.159215688705444</c:v>
                </c:pt>
                <c:pt idx="1">
                  <c:v>56.626677513122559</c:v>
                </c:pt>
                <c:pt idx="2">
                  <c:v>31.292623281478882</c:v>
                </c:pt>
                <c:pt idx="3">
                  <c:v>37.014168500900269</c:v>
                </c:pt>
                <c:pt idx="4">
                  <c:v>40.457618236541748</c:v>
                </c:pt>
                <c:pt idx="5">
                  <c:v>37.146633863449097</c:v>
                </c:pt>
                <c:pt idx="6">
                  <c:v>33.773934841156006</c:v>
                </c:pt>
                <c:pt idx="7">
                  <c:v>38.434752821922302</c:v>
                </c:pt>
                <c:pt idx="8">
                  <c:v>37.683933973312378</c:v>
                </c:pt>
                <c:pt idx="9">
                  <c:v>36.926233768463135</c:v>
                </c:pt>
                <c:pt idx="10">
                  <c:v>37.696224451065063</c:v>
                </c:pt>
                <c:pt idx="11">
                  <c:v>29.533177614212036</c:v>
                </c:pt>
                <c:pt idx="12">
                  <c:v>37.793397903442383</c:v>
                </c:pt>
                <c:pt idx="13">
                  <c:v>35.04779040813446</c:v>
                </c:pt>
                <c:pt idx="14">
                  <c:v>37.530362606048584</c:v>
                </c:pt>
                <c:pt idx="15">
                  <c:v>35.649830102920532</c:v>
                </c:pt>
                <c:pt idx="16">
                  <c:v>32.717090845108032</c:v>
                </c:pt>
                <c:pt idx="17">
                  <c:v>28.830146789550781</c:v>
                </c:pt>
              </c:numCache>
            </c:numRef>
          </c:val>
          <c:smooth val="0"/>
        </c:ser>
        <c:ser>
          <c:idx val="1"/>
          <c:order val="1"/>
          <c:tx>
            <c:v>Tax Rev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7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'Figure 3'!$L$47:$L$64</c:f>
              <c:numCache>
                <c:formatCode>#,##0.0</c:formatCode>
                <c:ptCount val="18"/>
                <c:pt idx="0">
                  <c:v>55.840784311294556</c:v>
                </c:pt>
                <c:pt idx="1">
                  <c:v>43.373319506645203</c:v>
                </c:pt>
                <c:pt idx="2">
                  <c:v>68.707376718521118</c:v>
                </c:pt>
                <c:pt idx="3">
                  <c:v>62.985831499099731</c:v>
                </c:pt>
                <c:pt idx="4">
                  <c:v>59.542381763458252</c:v>
                </c:pt>
                <c:pt idx="5">
                  <c:v>62.853366136550903</c:v>
                </c:pt>
                <c:pt idx="6">
                  <c:v>66.226065158843994</c:v>
                </c:pt>
                <c:pt idx="7">
                  <c:v>61.565250158309937</c:v>
                </c:pt>
                <c:pt idx="8">
                  <c:v>62.316066026687622</c:v>
                </c:pt>
                <c:pt idx="9">
                  <c:v>63.073766231536865</c:v>
                </c:pt>
                <c:pt idx="10">
                  <c:v>62.303775548934937</c:v>
                </c:pt>
                <c:pt idx="11">
                  <c:v>70.466822385787964</c:v>
                </c:pt>
                <c:pt idx="12">
                  <c:v>62.206602096557617</c:v>
                </c:pt>
                <c:pt idx="13">
                  <c:v>64.952206611633301</c:v>
                </c:pt>
                <c:pt idx="14">
                  <c:v>62.469637393951416</c:v>
                </c:pt>
                <c:pt idx="15">
                  <c:v>64.350169897079468</c:v>
                </c:pt>
                <c:pt idx="16">
                  <c:v>67.282909154891968</c:v>
                </c:pt>
                <c:pt idx="17">
                  <c:v>71.169853210449219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57856"/>
        <c:axId val="116871936"/>
      </c:lineChart>
      <c:catAx>
        <c:axId val="1168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193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68719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685785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3a'!$H$2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'Figure 3a'!$A$3:$A$20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3a'!$H$3:$H$20</c:f>
              <c:numCache>
                <c:formatCode>#,##0.0</c:formatCode>
                <c:ptCount val="18"/>
                <c:pt idx="0">
                  <c:v>6.6111082923710347</c:v>
                </c:pt>
                <c:pt idx="1">
                  <c:v>6.2137794219255449</c:v>
                </c:pt>
                <c:pt idx="2">
                  <c:v>6.2256583794951439</c:v>
                </c:pt>
                <c:pt idx="3">
                  <c:v>7.0721093714684251</c:v>
                </c:pt>
                <c:pt idx="4">
                  <c:v>7.2859739227294922</c:v>
                </c:pt>
                <c:pt idx="5">
                  <c:v>7.075763552606106</c:v>
                </c:pt>
                <c:pt idx="6">
                  <c:v>7.4445924658775331</c:v>
                </c:pt>
                <c:pt idx="7">
                  <c:v>8.573638933181762</c:v>
                </c:pt>
                <c:pt idx="8">
                  <c:v>9.5715674663782107</c:v>
                </c:pt>
                <c:pt idx="9">
                  <c:v>10.898117337167262</c:v>
                </c:pt>
                <c:pt idx="10">
                  <c:v>11.242548966407776</c:v>
                </c:pt>
                <c:pt idx="11">
                  <c:v>12.467329838961364</c:v>
                </c:pt>
                <c:pt idx="12">
                  <c:v>14.405684853553772</c:v>
                </c:pt>
                <c:pt idx="13">
                  <c:v>18.298525232195853</c:v>
                </c:pt>
                <c:pt idx="14">
                  <c:v>18.934306039333343</c:v>
                </c:pt>
                <c:pt idx="15">
                  <c:v>17.94761341494322</c:v>
                </c:pt>
                <c:pt idx="16">
                  <c:v>16.615730326056482</c:v>
                </c:pt>
                <c:pt idx="17">
                  <c:v>18.305209008336067</c:v>
                </c:pt>
              </c:numCache>
            </c:numRef>
          </c:val>
        </c:ser>
        <c:ser>
          <c:idx val="1"/>
          <c:order val="1"/>
          <c:tx>
            <c:strRef>
              <c:f>'Figure 3a'!$E$2</c:f>
              <c:strCache>
                <c:ptCount val="1"/>
                <c:pt idx="0">
                  <c:v>epol_taxr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'Figure 3a'!$E$3:$E$20</c:f>
              <c:numCache>
                <c:formatCode>#,##0.0</c:formatCode>
                <c:ptCount val="18"/>
                <c:pt idx="0">
                  <c:v>3.6663922882080078</c:v>
                </c:pt>
                <c:pt idx="1">
                  <c:v>3.8042437725067137</c:v>
                </c:pt>
                <c:pt idx="2">
                  <c:v>4.2546580314636229</c:v>
                </c:pt>
                <c:pt idx="3">
                  <c:v>4.4292449493408199</c:v>
                </c:pt>
                <c:pt idx="4">
                  <c:v>4.3762020606994625</c:v>
                </c:pt>
                <c:pt idx="5">
                  <c:v>4.5953923778533934</c:v>
                </c:pt>
                <c:pt idx="6">
                  <c:v>4.9089526672363277</c:v>
                </c:pt>
                <c:pt idx="7">
                  <c:v>5.345777095794678</c:v>
                </c:pt>
                <c:pt idx="8">
                  <c:v>6.1497232742309569</c:v>
                </c:pt>
                <c:pt idx="9">
                  <c:v>7.8731041908264157</c:v>
                </c:pt>
                <c:pt idx="10">
                  <c:v>9.1027874069213865</c:v>
                </c:pt>
                <c:pt idx="11">
                  <c:v>10.467044155120849</c:v>
                </c:pt>
                <c:pt idx="12">
                  <c:v>14.073142601013183</c:v>
                </c:pt>
                <c:pt idx="13">
                  <c:v>17.336890529632569</c:v>
                </c:pt>
                <c:pt idx="14">
                  <c:v>18.189029655456544</c:v>
                </c:pt>
                <c:pt idx="15">
                  <c:v>19.742589641571044</c:v>
                </c:pt>
                <c:pt idx="16">
                  <c:v>21.121867618560792</c:v>
                </c:pt>
                <c:pt idx="17">
                  <c:v>24.787498229980468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68896"/>
        <c:axId val="116370432"/>
      </c:areaChart>
      <c:catAx>
        <c:axId val="1163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043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637043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8896"/>
        <c:crosses val="autoZero"/>
        <c:crossBetween val="midCat"/>
        <c:majorUnit val="2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3a'!$I$2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3a'!$A$3:$A$20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3a'!$I$3:$I$20</c:f>
              <c:numCache>
                <c:formatCode>#,##0.0</c:formatCode>
                <c:ptCount val="18"/>
                <c:pt idx="0">
                  <c:v>64.326031806446849</c:v>
                </c:pt>
                <c:pt idx="1">
                  <c:v>62.026003547076961</c:v>
                </c:pt>
                <c:pt idx="2">
                  <c:v>59.403343709978728</c:v>
                </c:pt>
                <c:pt idx="3">
                  <c:v>61.489361810834339</c:v>
                </c:pt>
                <c:pt idx="4">
                  <c:v>62.475252757995534</c:v>
                </c:pt>
                <c:pt idx="5">
                  <c:v>60.626073327833005</c:v>
                </c:pt>
                <c:pt idx="6">
                  <c:v>60.262802180745609</c:v>
                </c:pt>
                <c:pt idx="7">
                  <c:v>61.594817737567276</c:v>
                </c:pt>
                <c:pt idx="8">
                  <c:v>60.882834776754038</c:v>
                </c:pt>
                <c:pt idx="9">
                  <c:v>58.05758203276654</c:v>
                </c:pt>
                <c:pt idx="10">
                  <c:v>55.258604527894221</c:v>
                </c:pt>
                <c:pt idx="11">
                  <c:v>54.360890086550107</c:v>
                </c:pt>
                <c:pt idx="12">
                  <c:v>50.583841194078481</c:v>
                </c:pt>
                <c:pt idx="13">
                  <c:v>51.349268251829059</c:v>
                </c:pt>
                <c:pt idx="14">
                  <c:v>51.003784236960946</c:v>
                </c:pt>
                <c:pt idx="15">
                  <c:v>47.618776126071324</c:v>
                </c:pt>
                <c:pt idx="16">
                  <c:v>44.029644786722514</c:v>
                </c:pt>
                <c:pt idx="17">
                  <c:v>42.478670247154291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3a'!$J$2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3a'!$J$3:$J$20</c:f>
              <c:numCache>
                <c:formatCode>#,##0.0</c:formatCode>
                <c:ptCount val="18"/>
                <c:pt idx="0">
                  <c:v>35.673968193553144</c:v>
                </c:pt>
                <c:pt idx="1">
                  <c:v>37.973996452923046</c:v>
                </c:pt>
                <c:pt idx="2">
                  <c:v>40.596656290021258</c:v>
                </c:pt>
                <c:pt idx="3">
                  <c:v>38.510638189165661</c:v>
                </c:pt>
                <c:pt idx="4">
                  <c:v>37.524747242004452</c:v>
                </c:pt>
                <c:pt idx="5">
                  <c:v>39.373926672167002</c:v>
                </c:pt>
                <c:pt idx="6">
                  <c:v>39.737197819254384</c:v>
                </c:pt>
                <c:pt idx="7">
                  <c:v>38.405182262432731</c:v>
                </c:pt>
                <c:pt idx="8">
                  <c:v>39.117165223245962</c:v>
                </c:pt>
                <c:pt idx="9">
                  <c:v>41.94241796723346</c:v>
                </c:pt>
                <c:pt idx="10">
                  <c:v>44.741395472105793</c:v>
                </c:pt>
                <c:pt idx="11">
                  <c:v>45.639109913449886</c:v>
                </c:pt>
                <c:pt idx="12">
                  <c:v>49.416158805921519</c:v>
                </c:pt>
                <c:pt idx="13">
                  <c:v>48.650731748170926</c:v>
                </c:pt>
                <c:pt idx="14">
                  <c:v>48.996215763039046</c:v>
                </c:pt>
                <c:pt idx="15">
                  <c:v>52.381223873928676</c:v>
                </c:pt>
                <c:pt idx="16">
                  <c:v>55.970355213277479</c:v>
                </c:pt>
                <c:pt idx="17">
                  <c:v>57.521329752845716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5088"/>
        <c:axId val="116426624"/>
      </c:lineChart>
      <c:catAx>
        <c:axId val="1164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662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64266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642508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3a'!$H$2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'Figure 3a'!$A$3:$A$20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3a'!$H$25:$H$42</c:f>
              <c:numCache>
                <c:formatCode>#,##0.0</c:formatCode>
                <c:ptCount val="18"/>
                <c:pt idx="0">
                  <c:v>113.88765354701877</c:v>
                </c:pt>
                <c:pt idx="1">
                  <c:v>128.33354941424727</c:v>
                </c:pt>
                <c:pt idx="2">
                  <c:v>154.23126190659406</c:v>
                </c:pt>
                <c:pt idx="3">
                  <c:v>139.5767372225225</c:v>
                </c:pt>
                <c:pt idx="4">
                  <c:v>167.64331199207902</c:v>
                </c:pt>
                <c:pt idx="5">
                  <c:v>115.16895863986014</c:v>
                </c:pt>
                <c:pt idx="6">
                  <c:v>104.05778796543183</c:v>
                </c:pt>
                <c:pt idx="7">
                  <c:v>89.295090442657468</c:v>
                </c:pt>
                <c:pt idx="8">
                  <c:v>113.99132254192233</c:v>
                </c:pt>
                <c:pt idx="9">
                  <c:v>158.25899547043443</c:v>
                </c:pt>
                <c:pt idx="10">
                  <c:v>238.10627770185471</c:v>
                </c:pt>
                <c:pt idx="11">
                  <c:v>259.16045678371188</c:v>
                </c:pt>
                <c:pt idx="12">
                  <c:v>366.64239738440517</c:v>
                </c:pt>
                <c:pt idx="13">
                  <c:v>317.45647714531418</c:v>
                </c:pt>
                <c:pt idx="14">
                  <c:v>315.91117013645174</c:v>
                </c:pt>
                <c:pt idx="15">
                  <c:v>409.8874735845327</c:v>
                </c:pt>
                <c:pt idx="16">
                  <c:v>438.5364444687367</c:v>
                </c:pt>
                <c:pt idx="17">
                  <c:v>405.38389821362495</c:v>
                </c:pt>
              </c:numCache>
            </c:numRef>
          </c:val>
        </c:ser>
        <c:ser>
          <c:idx val="1"/>
          <c:order val="1"/>
          <c:tx>
            <c:strRef>
              <c:f>'Figure 3a'!$E$24</c:f>
              <c:strCache>
                <c:ptCount val="1"/>
                <c:pt idx="0">
                  <c:v>epol_taxr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'Figure 3a'!$E$25:$E$42</c:f>
              <c:numCache>
                <c:formatCode>#,##0.0</c:formatCode>
                <c:ptCount val="18"/>
                <c:pt idx="0">
                  <c:v>501.71894236373902</c:v>
                </c:pt>
                <c:pt idx="1">
                  <c:v>548.6829572715759</c:v>
                </c:pt>
                <c:pt idx="2">
                  <c:v>593.47114854049687</c:v>
                </c:pt>
                <c:pt idx="3">
                  <c:v>601.87357980346678</c:v>
                </c:pt>
                <c:pt idx="4">
                  <c:v>590.6316039047241</c:v>
                </c:pt>
                <c:pt idx="5">
                  <c:v>665.31240876770016</c:v>
                </c:pt>
                <c:pt idx="6">
                  <c:v>683.5840763244629</c:v>
                </c:pt>
                <c:pt idx="7">
                  <c:v>697.74856372833256</c:v>
                </c:pt>
                <c:pt idx="8">
                  <c:v>784.87388295745848</c:v>
                </c:pt>
                <c:pt idx="9">
                  <c:v>945.50029936218266</c:v>
                </c:pt>
                <c:pt idx="10">
                  <c:v>1150.4006772232055</c:v>
                </c:pt>
                <c:pt idx="11">
                  <c:v>1391.3359042282104</c:v>
                </c:pt>
                <c:pt idx="12">
                  <c:v>1800.4442126617432</c:v>
                </c:pt>
                <c:pt idx="13">
                  <c:v>2122.3065780410766</c:v>
                </c:pt>
                <c:pt idx="14">
                  <c:v>2111.6796686553953</c:v>
                </c:pt>
                <c:pt idx="15">
                  <c:v>2649.2028344650271</c:v>
                </c:pt>
                <c:pt idx="16">
                  <c:v>3238.8007367095947</c:v>
                </c:pt>
                <c:pt idx="17">
                  <c:v>3452.1909357376098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47488"/>
        <c:axId val="116453376"/>
      </c:areaChart>
      <c:catAx>
        <c:axId val="11644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37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645337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47488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3a'!$I$2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3a'!$A$3:$A$20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3a'!$I$25:$I$42</c:f>
              <c:numCache>
                <c:formatCode>#,##0.0</c:formatCode>
                <c:ptCount val="18"/>
                <c:pt idx="0">
                  <c:v>18.500070386433716</c:v>
                </c:pt>
                <c:pt idx="1">
                  <c:v>18.955748958393098</c:v>
                </c:pt>
                <c:pt idx="2">
                  <c:v>20.627359194197464</c:v>
                </c:pt>
                <c:pt idx="3">
                  <c:v>18.82482669673335</c:v>
                </c:pt>
                <c:pt idx="4">
                  <c:v>22.108513479416523</c:v>
                </c:pt>
                <c:pt idx="5">
                  <c:v>14.756144534545939</c:v>
                </c:pt>
                <c:pt idx="6">
                  <c:v>13.211307407998941</c:v>
                </c:pt>
                <c:pt idx="7">
                  <c:v>11.345633748449938</c:v>
                </c:pt>
                <c:pt idx="8">
                  <c:v>12.681692632500152</c:v>
                </c:pt>
                <c:pt idx="9">
                  <c:v>14.338180091560099</c:v>
                </c:pt>
                <c:pt idx="10">
                  <c:v>17.148367666239427</c:v>
                </c:pt>
                <c:pt idx="11">
                  <c:v>15.701970807425477</c:v>
                </c:pt>
                <c:pt idx="12">
                  <c:v>16.918677623899743</c:v>
                </c:pt>
                <c:pt idx="13">
                  <c:v>13.011774912751164</c:v>
                </c:pt>
                <c:pt idx="14">
                  <c:v>13.013361440005806</c:v>
                </c:pt>
                <c:pt idx="15">
                  <c:v>13.398998797321291</c:v>
                </c:pt>
                <c:pt idx="16">
                  <c:v>11.925380319033357</c:v>
                </c:pt>
                <c:pt idx="17">
                  <c:v>10.508775996923397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3a'!$J$2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3a'!$J$25:$J$42</c:f>
              <c:numCache>
                <c:formatCode>#,##0.0</c:formatCode>
                <c:ptCount val="18"/>
                <c:pt idx="0">
                  <c:v>81.499929613566295</c:v>
                </c:pt>
                <c:pt idx="1">
                  <c:v>81.044251041606898</c:v>
                </c:pt>
                <c:pt idx="2">
                  <c:v>79.372640805802547</c:v>
                </c:pt>
                <c:pt idx="3">
                  <c:v>81.175173303266646</c:v>
                </c:pt>
                <c:pt idx="4">
                  <c:v>77.89148652058347</c:v>
                </c:pt>
                <c:pt idx="5">
                  <c:v>85.243855465454061</c:v>
                </c:pt>
                <c:pt idx="6">
                  <c:v>86.788692592001055</c:v>
                </c:pt>
                <c:pt idx="7">
                  <c:v>88.654366251550059</c:v>
                </c:pt>
                <c:pt idx="8">
                  <c:v>87.318307367499841</c:v>
                </c:pt>
                <c:pt idx="9">
                  <c:v>85.661819908439895</c:v>
                </c:pt>
                <c:pt idx="10">
                  <c:v>82.851632333760577</c:v>
                </c:pt>
                <c:pt idx="11">
                  <c:v>84.298029192574518</c:v>
                </c:pt>
                <c:pt idx="12">
                  <c:v>83.081322376100246</c:v>
                </c:pt>
                <c:pt idx="13">
                  <c:v>86.988225087248821</c:v>
                </c:pt>
                <c:pt idx="14">
                  <c:v>86.986638559994191</c:v>
                </c:pt>
                <c:pt idx="15">
                  <c:v>86.601001202678702</c:v>
                </c:pt>
                <c:pt idx="16">
                  <c:v>88.074619680966649</c:v>
                </c:pt>
                <c:pt idx="17">
                  <c:v>89.49122400307661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91392"/>
        <c:axId val="116492928"/>
      </c:lineChart>
      <c:catAx>
        <c:axId val="11649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9292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6492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649139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3a'!$H$2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'Figure 3a'!$A$3:$A$20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3a'!$H$47:$H$64</c:f>
              <c:numCache>
                <c:formatCode>#,##0.0</c:formatCode>
                <c:ptCount val="18"/>
                <c:pt idx="0">
                  <c:v>120.4987618393898</c:v>
                </c:pt>
                <c:pt idx="1">
                  <c:v>134.54732883617282</c:v>
                </c:pt>
                <c:pt idx="2">
                  <c:v>160.4569202860892</c:v>
                </c:pt>
                <c:pt idx="3">
                  <c:v>146.64884659399092</c:v>
                </c:pt>
                <c:pt idx="4">
                  <c:v>174.92928591480853</c:v>
                </c:pt>
                <c:pt idx="5">
                  <c:v>122.24472219246627</c:v>
                </c:pt>
                <c:pt idx="6">
                  <c:v>111.50238043130935</c:v>
                </c:pt>
                <c:pt idx="7">
                  <c:v>97.868729375839223</c:v>
                </c:pt>
                <c:pt idx="8">
                  <c:v>123.56289000830054</c:v>
                </c:pt>
                <c:pt idx="9">
                  <c:v>169.15711280760169</c:v>
                </c:pt>
                <c:pt idx="10">
                  <c:v>249.34882666826249</c:v>
                </c:pt>
                <c:pt idx="11">
                  <c:v>271.62778662267328</c:v>
                </c:pt>
                <c:pt idx="12">
                  <c:v>381.04808223795891</c:v>
                </c:pt>
                <c:pt idx="13">
                  <c:v>335.7550023775101</c:v>
                </c:pt>
                <c:pt idx="14">
                  <c:v>334.84547617578505</c:v>
                </c:pt>
                <c:pt idx="15">
                  <c:v>427.83508699947595</c:v>
                </c:pt>
                <c:pt idx="16">
                  <c:v>455.15217479479315</c:v>
                </c:pt>
                <c:pt idx="17">
                  <c:v>423.68910722196108</c:v>
                </c:pt>
              </c:numCache>
            </c:numRef>
          </c:val>
        </c:ser>
        <c:ser>
          <c:idx val="1"/>
          <c:order val="1"/>
          <c:tx>
            <c:strRef>
              <c:f>'Figure 3a'!$E$2</c:f>
              <c:strCache>
                <c:ptCount val="1"/>
                <c:pt idx="0">
                  <c:v>epol_taxr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'Figure 3a'!$E$47:$E$64</c:f>
              <c:numCache>
                <c:formatCode>#,##0.0</c:formatCode>
                <c:ptCount val="18"/>
                <c:pt idx="0">
                  <c:v>505.38533465194701</c:v>
                </c:pt>
                <c:pt idx="1">
                  <c:v>552.48720104408267</c:v>
                </c:pt>
                <c:pt idx="2">
                  <c:v>597.72580657196045</c:v>
                </c:pt>
                <c:pt idx="3">
                  <c:v>606.30282475280762</c:v>
                </c:pt>
                <c:pt idx="4">
                  <c:v>595.00780596542359</c:v>
                </c:pt>
                <c:pt idx="5">
                  <c:v>669.90780114555355</c:v>
                </c:pt>
                <c:pt idx="6">
                  <c:v>688.49302899169925</c:v>
                </c:pt>
                <c:pt idx="7">
                  <c:v>703.09434082412724</c:v>
                </c:pt>
                <c:pt idx="8">
                  <c:v>791.02360623168943</c:v>
                </c:pt>
                <c:pt idx="9">
                  <c:v>953.37340355300898</c:v>
                </c:pt>
                <c:pt idx="10">
                  <c:v>1159.5034646301269</c:v>
                </c:pt>
                <c:pt idx="11">
                  <c:v>1401.8029483833313</c:v>
                </c:pt>
                <c:pt idx="12">
                  <c:v>1814.5173552627564</c:v>
                </c:pt>
                <c:pt idx="13">
                  <c:v>2139.643468570709</c:v>
                </c:pt>
                <c:pt idx="14">
                  <c:v>2129.8686983108519</c:v>
                </c:pt>
                <c:pt idx="15">
                  <c:v>2668.9454241065978</c:v>
                </c:pt>
                <c:pt idx="16">
                  <c:v>3259.9226043281556</c:v>
                </c:pt>
                <c:pt idx="17">
                  <c:v>3476.9784339675903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30176"/>
        <c:axId val="116544256"/>
      </c:areaChart>
      <c:catAx>
        <c:axId val="11653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425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6544256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0176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3a'!$I$2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3a'!$A$3:$A$20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3a'!$I$47:$I$64</c:f>
              <c:numCache>
                <c:formatCode>#,##0.0</c:formatCode>
                <c:ptCount val="18"/>
                <c:pt idx="0">
                  <c:v>19.252568089666696</c:v>
                </c:pt>
                <c:pt idx="1">
                  <c:v>19.583779706039422</c:v>
                </c:pt>
                <c:pt idx="2">
                  <c:v>21.163357407393253</c:v>
                </c:pt>
                <c:pt idx="3">
                  <c:v>19.476528464526989</c:v>
                </c:pt>
                <c:pt idx="4">
                  <c:v>22.719945273401599</c:v>
                </c:pt>
                <c:pt idx="5">
                  <c:v>15.431967782838605</c:v>
                </c:pt>
                <c:pt idx="6">
                  <c:v>13.937877532538556</c:v>
                </c:pt>
                <c:pt idx="7">
                  <c:v>12.218881621022247</c:v>
                </c:pt>
                <c:pt idx="8">
                  <c:v>13.510246490221228</c:v>
                </c:pt>
                <c:pt idx="9">
                  <c:v>15.069266299862472</c:v>
                </c:pt>
                <c:pt idx="10">
                  <c:v>17.6987203135727</c:v>
                </c:pt>
                <c:pt idx="11">
                  <c:v>16.231791429461143</c:v>
                </c:pt>
                <c:pt idx="12">
                  <c:v>17.355350732416273</c:v>
                </c:pt>
                <c:pt idx="13">
                  <c:v>13.563674952457117</c:v>
                </c:pt>
                <c:pt idx="14">
                  <c:v>13.585570271876591</c:v>
                </c:pt>
                <c:pt idx="15">
                  <c:v>13.815479833495417</c:v>
                </c:pt>
                <c:pt idx="16">
                  <c:v>12.251494299725644</c:v>
                </c:pt>
                <c:pt idx="17">
                  <c:v>10.86196408045461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3a'!$J$2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3a'!$J$47:$J$64</c:f>
              <c:numCache>
                <c:formatCode>#,##0.0</c:formatCode>
                <c:ptCount val="18"/>
                <c:pt idx="0">
                  <c:v>80.747431910333319</c:v>
                </c:pt>
                <c:pt idx="1">
                  <c:v>80.416220293960578</c:v>
                </c:pt>
                <c:pt idx="2">
                  <c:v>78.836642592606751</c:v>
                </c:pt>
                <c:pt idx="3">
                  <c:v>80.523471535473007</c:v>
                </c:pt>
                <c:pt idx="4">
                  <c:v>77.280054726598394</c:v>
                </c:pt>
                <c:pt idx="5">
                  <c:v>84.568032217161388</c:v>
                </c:pt>
                <c:pt idx="6">
                  <c:v>86.06212246746145</c:v>
                </c:pt>
                <c:pt idx="7">
                  <c:v>87.781118378977752</c:v>
                </c:pt>
                <c:pt idx="8">
                  <c:v>86.48975350977878</c:v>
                </c:pt>
                <c:pt idx="9">
                  <c:v>84.930733700137537</c:v>
                </c:pt>
                <c:pt idx="10">
                  <c:v>82.301279686427293</c:v>
                </c:pt>
                <c:pt idx="11">
                  <c:v>83.76820857053886</c:v>
                </c:pt>
                <c:pt idx="12">
                  <c:v>82.644649267583731</c:v>
                </c:pt>
                <c:pt idx="13">
                  <c:v>86.436325047542866</c:v>
                </c:pt>
                <c:pt idx="14">
                  <c:v>86.414429728123423</c:v>
                </c:pt>
                <c:pt idx="15">
                  <c:v>86.184520166504569</c:v>
                </c:pt>
                <c:pt idx="16">
                  <c:v>87.748505700274364</c:v>
                </c:pt>
                <c:pt idx="17">
                  <c:v>89.138035919545388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78176"/>
        <c:axId val="116579712"/>
      </c:lineChart>
      <c:catAx>
        <c:axId val="11657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971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65797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657817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Const'!$D$2</c:f>
              <c:strCache>
                <c:ptCount val="1"/>
                <c:pt idx="0">
                  <c:v>realpc_private_sum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Real Flows PC,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Const'!$D$3:$D$15</c:f>
              <c:numCache>
                <c:formatCode>#,##0</c:formatCode>
                <c:ptCount val="13"/>
                <c:pt idx="0">
                  <c:v>1.5608624219894409</c:v>
                </c:pt>
                <c:pt idx="1">
                  <c:v>-0.68290644884109497</c:v>
                </c:pt>
                <c:pt idx="2">
                  <c:v>-1.4593859910964966</c:v>
                </c:pt>
                <c:pt idx="3">
                  <c:v>-0.98528170585632324</c:v>
                </c:pt>
                <c:pt idx="4">
                  <c:v>-0.37733080983161926</c:v>
                </c:pt>
                <c:pt idx="5">
                  <c:v>1.0275152921676636</c:v>
                </c:pt>
                <c:pt idx="6">
                  <c:v>3.0643625259399414</c:v>
                </c:pt>
                <c:pt idx="7">
                  <c:v>0.92587053775787354</c:v>
                </c:pt>
                <c:pt idx="8">
                  <c:v>3.7852466106414795</c:v>
                </c:pt>
                <c:pt idx="9">
                  <c:v>3.2666144371032715</c:v>
                </c:pt>
                <c:pt idx="10">
                  <c:v>1.0775794982910156</c:v>
                </c:pt>
                <c:pt idx="11">
                  <c:v>2.3989484310150146</c:v>
                </c:pt>
                <c:pt idx="12">
                  <c:v>3.08431077003479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71136"/>
        <c:axId val="99772672"/>
      </c:lineChart>
      <c:catAx>
        <c:axId val="997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7267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99772672"/>
        <c:scaling>
          <c:orientation val="minMax"/>
          <c:max val="7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7113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3a'!$K$2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3a'!$A$3:$A$20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3a'!$K$3:$K$20</c:f>
              <c:numCache>
                <c:formatCode>#,##0.0</c:formatCode>
                <c:ptCount val="18"/>
                <c:pt idx="0">
                  <c:v>7.0383878761004617</c:v>
                </c:pt>
                <c:pt idx="1">
                  <c:v>6.3233976013958584</c:v>
                </c:pt>
                <c:pt idx="2">
                  <c:v>5.8663777563077986</c:v>
                </c:pt>
                <c:pt idx="3">
                  <c:v>6.6245656412449421</c:v>
                </c:pt>
                <c:pt idx="4">
                  <c:v>6.6225889607071498</c:v>
                </c:pt>
                <c:pt idx="5">
                  <c:v>6.1156176209203483</c:v>
                </c:pt>
                <c:pt idx="6">
                  <c:v>6.310274472814041</c:v>
                </c:pt>
                <c:pt idx="7">
                  <c:v>6.9543099626360423</c:v>
                </c:pt>
                <c:pt idx="8">
                  <c:v>6.9916913200831097</c:v>
                </c:pt>
                <c:pt idx="9">
                  <c:v>7.0276725747340656</c:v>
                </c:pt>
                <c:pt idx="10">
                  <c:v>6.448130312721255</c:v>
                </c:pt>
                <c:pt idx="11">
                  <c:v>6.0659317939021911</c:v>
                </c:pt>
                <c:pt idx="12">
                  <c:v>5.7236319886123104</c:v>
                </c:pt>
                <c:pt idx="13">
                  <c:v>6.0559168011771893</c:v>
                </c:pt>
                <c:pt idx="14">
                  <c:v>5.9583347996127403</c:v>
                </c:pt>
                <c:pt idx="15">
                  <c:v>5.0799499489224091</c:v>
                </c:pt>
                <c:pt idx="16">
                  <c:v>4.3448277675234959</c:v>
                </c:pt>
                <c:pt idx="17">
                  <c:v>4.4873629971036086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3a'!$L$2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3a'!$L$3:$L$20</c:f>
              <c:numCache>
                <c:formatCode>#,##0.0</c:formatCode>
                <c:ptCount val="18"/>
                <c:pt idx="0">
                  <c:v>3.903353248672393</c:v>
                </c:pt>
                <c:pt idx="1">
                  <c:v>3.8713549858742193</c:v>
                </c:pt>
                <c:pt idx="2">
                  <c:v>4.0091231665844402</c:v>
                </c:pt>
                <c:pt idx="3">
                  <c:v>4.148949396404551</c:v>
                </c:pt>
                <c:pt idx="4">
                  <c:v>3.9777506431363809</c:v>
                </c:pt>
                <c:pt idx="5">
                  <c:v>3.971820481577891</c:v>
                </c:pt>
                <c:pt idx="6">
                  <c:v>4.1609851508053497</c:v>
                </c:pt>
                <c:pt idx="7">
                  <c:v>4.3361040982769783</c:v>
                </c:pt>
                <c:pt idx="8">
                  <c:v>4.4921552283247186</c:v>
                </c:pt>
                <c:pt idx="9">
                  <c:v>5.0769868490217984</c:v>
                </c:pt>
                <c:pt idx="10">
                  <c:v>5.220876474205979</c:v>
                </c:pt>
                <c:pt idx="11">
                  <c:v>5.0927004217300089</c:v>
                </c:pt>
                <c:pt idx="12">
                  <c:v>5.5915071022528133</c:v>
                </c:pt>
                <c:pt idx="13">
                  <c:v>5.7376627518507677</c:v>
                </c:pt>
                <c:pt idx="14">
                  <c:v>5.7238077879463001</c:v>
                </c:pt>
                <c:pt idx="15">
                  <c:v>5.5880057655906556</c:v>
                </c:pt>
                <c:pt idx="16">
                  <c:v>5.5231323047633305</c:v>
                </c:pt>
                <c:pt idx="17">
                  <c:v>6.0764398973719418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04032"/>
        <c:axId val="117405568"/>
      </c:lineChart>
      <c:catAx>
        <c:axId val="11740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55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74055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740403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3a'!$K$24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3a'!$A$3:$A$20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3a'!$K$25:$K$42</c:f>
              <c:numCache>
                <c:formatCode>#,##0.0</c:formatCode>
                <c:ptCount val="18"/>
                <c:pt idx="0">
                  <c:v>2.8751993088850436</c:v>
                </c:pt>
                <c:pt idx="1">
                  <c:v>2.94051168459632</c:v>
                </c:pt>
                <c:pt idx="2">
                  <c:v>3.3223028061574977</c:v>
                </c:pt>
                <c:pt idx="3">
                  <c:v>3.0391269018108833</c:v>
                </c:pt>
                <c:pt idx="4">
                  <c:v>3.6908210514287254</c:v>
                </c:pt>
                <c:pt idx="5">
                  <c:v>2.3263357203640993</c:v>
                </c:pt>
                <c:pt idx="6">
                  <c:v>2.1071769498236317</c:v>
                </c:pt>
                <c:pt idx="7">
                  <c:v>1.7906247849003025</c:v>
                </c:pt>
                <c:pt idx="8">
                  <c:v>2.0501825000927543</c:v>
                </c:pt>
                <c:pt idx="9">
                  <c:v>2.4248796425064767</c:v>
                </c:pt>
                <c:pt idx="10">
                  <c:v>3.09360053574453</c:v>
                </c:pt>
                <c:pt idx="11">
                  <c:v>2.8585542424541344</c:v>
                </c:pt>
                <c:pt idx="12">
                  <c:v>3.2898470879204464</c:v>
                </c:pt>
                <c:pt idx="13">
                  <c:v>2.4078572578231863</c:v>
                </c:pt>
                <c:pt idx="14">
                  <c:v>2.3632628596036143</c:v>
                </c:pt>
                <c:pt idx="15">
                  <c:v>2.4987131172693888</c:v>
                </c:pt>
                <c:pt idx="16">
                  <c:v>2.3048668130338132</c:v>
                </c:pt>
                <c:pt idx="17">
                  <c:v>2.0151437479020364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3a'!$L$24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3a'!$L$25:$L$42</c:f>
              <c:numCache>
                <c:formatCode>#,##0.0</c:formatCode>
                <c:ptCount val="18"/>
                <c:pt idx="0">
                  <c:v>12.666359446445183</c:v>
                </c:pt>
                <c:pt idx="1">
                  <c:v>12.571994263074714</c:v>
                </c:pt>
                <c:pt idx="2">
                  <c:v>12.783989690518816</c:v>
                </c:pt>
                <c:pt idx="3">
                  <c:v>13.105122130443206</c:v>
                </c:pt>
                <c:pt idx="4">
                  <c:v>13.003295696243864</c:v>
                </c:pt>
                <c:pt idx="5">
                  <c:v>13.438864430107877</c:v>
                </c:pt>
                <c:pt idx="6">
                  <c:v>13.842621845621977</c:v>
                </c:pt>
                <c:pt idx="7">
                  <c:v>13.991876436284814</c:v>
                </c:pt>
                <c:pt idx="8">
                  <c:v>14.116291167930278</c:v>
                </c:pt>
                <c:pt idx="9">
                  <c:v>14.487166565741646</c:v>
                </c:pt>
                <c:pt idx="10">
                  <c:v>14.946603616368478</c:v>
                </c:pt>
                <c:pt idx="11">
                  <c:v>15.346512354041645</c:v>
                </c:pt>
                <c:pt idx="12">
                  <c:v>16.155213342057412</c:v>
                </c:pt>
                <c:pt idx="13">
                  <c:v>16.097360316018758</c:v>
                </c:pt>
                <c:pt idx="14">
                  <c:v>15.797017022721393</c:v>
                </c:pt>
                <c:pt idx="15">
                  <c:v>16.149793051482025</c:v>
                </c:pt>
                <c:pt idx="16">
                  <c:v>17.022540375441</c:v>
                </c:pt>
                <c:pt idx="17">
                  <c:v>17.160674144609899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39104"/>
        <c:axId val="117440896"/>
      </c:lineChart>
      <c:catAx>
        <c:axId val="11743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089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744089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74391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4945309525709"/>
          <c:y val="5.4828671195559391E-2"/>
          <c:w val="0.6472621685899943"/>
          <c:h val="0.82954131126476049"/>
        </c:manualLayout>
      </c:layout>
      <c:lineChart>
        <c:grouping val="standard"/>
        <c:varyColors val="0"/>
        <c:ser>
          <c:idx val="0"/>
          <c:order val="0"/>
          <c:tx>
            <c:strRef>
              <c:f>'Figure 3a'!$I$2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3a'!$A$3:$A$20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3a'!$K$47:$K$64</c:f>
              <c:numCache>
                <c:formatCode>#,##0.0</c:formatCode>
                <c:ptCount val="18"/>
                <c:pt idx="0">
                  <c:v>2.9716355140771875</c:v>
                </c:pt>
                <c:pt idx="1">
                  <c:v>3.0150029506758909</c:v>
                </c:pt>
                <c:pt idx="2">
                  <c:v>3.3791613375049669</c:v>
                </c:pt>
                <c:pt idx="3">
                  <c:v>3.1205767124475798</c:v>
                </c:pt>
                <c:pt idx="4">
                  <c:v>3.7601528350233422</c:v>
                </c:pt>
                <c:pt idx="5">
                  <c:v>2.4128711422671376</c:v>
                </c:pt>
                <c:pt idx="6">
                  <c:v>2.2052467279650916</c:v>
                </c:pt>
                <c:pt idx="7">
                  <c:v>1.9152028960897849</c:v>
                </c:pt>
                <c:pt idx="8">
                  <c:v>2.1689280900529231</c:v>
                </c:pt>
                <c:pt idx="9">
                  <c:v>2.5317075369161732</c:v>
                </c:pt>
                <c:pt idx="10">
                  <c:v>3.1679071982207265</c:v>
                </c:pt>
                <c:pt idx="11">
                  <c:v>2.9296540049397417</c:v>
                </c:pt>
                <c:pt idx="12">
                  <c:v>3.3435970991601227</c:v>
                </c:pt>
                <c:pt idx="13">
                  <c:v>2.4895914353584745</c:v>
                </c:pt>
                <c:pt idx="14">
                  <c:v>2.4467415717089351</c:v>
                </c:pt>
                <c:pt idx="15">
                  <c:v>2.5531348649352843</c:v>
                </c:pt>
                <c:pt idx="16">
                  <c:v>2.3450612823226145</c:v>
                </c:pt>
                <c:pt idx="17">
                  <c:v>2.0642788122884612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3a'!$J$2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'Figure 3a'!$L$47:$L$64</c:f>
              <c:numCache>
                <c:formatCode>#,##0.0</c:formatCode>
                <c:ptCount val="18"/>
                <c:pt idx="0">
                  <c:v>12.463372949402206</c:v>
                </c:pt>
                <c:pt idx="1">
                  <c:v>12.380405882206851</c:v>
                </c:pt>
                <c:pt idx="2">
                  <c:v>12.58787674844865</c:v>
                </c:pt>
                <c:pt idx="3">
                  <c:v>12.901666256216737</c:v>
                </c:pt>
                <c:pt idx="4">
                  <c:v>12.789855493673558</c:v>
                </c:pt>
                <c:pt idx="5">
                  <c:v>13.222666568940467</c:v>
                </c:pt>
                <c:pt idx="6">
                  <c:v>13.61672274204102</c:v>
                </c:pt>
                <c:pt idx="7">
                  <c:v>13.758923063152928</c:v>
                </c:pt>
                <c:pt idx="8">
                  <c:v>13.885020974627743</c:v>
                </c:pt>
                <c:pt idx="9">
                  <c:v>14.26876228382937</c:v>
                </c:pt>
                <c:pt idx="10">
                  <c:v>14.731167661961898</c:v>
                </c:pt>
                <c:pt idx="11">
                  <c:v>15.119210272741523</c:v>
                </c:pt>
                <c:pt idx="12">
                  <c:v>15.921914446595977</c:v>
                </c:pt>
                <c:pt idx="13">
                  <c:v>15.865252986119454</c:v>
                </c:pt>
                <c:pt idx="14">
                  <c:v>15.563113905421243</c:v>
                </c:pt>
                <c:pt idx="15">
                  <c:v>15.927112623430975</c:v>
                </c:pt>
                <c:pt idx="16">
                  <c:v>16.795961232580968</c:v>
                </c:pt>
                <c:pt idx="17">
                  <c:v>16.940376303474586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67392"/>
        <c:axId val="117493760"/>
      </c:lineChart>
      <c:catAx>
        <c:axId val="11746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37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749376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746739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3 (ResDep)'!$G$2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'Figure 3 (ResDep)'!$A$3:$A$20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 (ResDep)'!$G$3:$G$20</c:f>
              <c:numCache>
                <c:formatCode>#,##0.0</c:formatCode>
                <c:ptCount val="18"/>
                <c:pt idx="0">
                  <c:v>10.348684186283002</c:v>
                </c:pt>
                <c:pt idx="1">
                  <c:v>7.8449623683777023</c:v>
                </c:pt>
                <c:pt idx="2">
                  <c:v>13.756597570628131</c:v>
                </c:pt>
                <c:pt idx="3">
                  <c:v>14.829411107681512</c:v>
                </c:pt>
                <c:pt idx="4">
                  <c:v>11.798371718084212</c:v>
                </c:pt>
                <c:pt idx="5">
                  <c:v>11.077627377551131</c:v>
                </c:pt>
                <c:pt idx="6">
                  <c:v>15.461487045637611</c:v>
                </c:pt>
                <c:pt idx="7">
                  <c:v>14.287977420073656</c:v>
                </c:pt>
                <c:pt idx="8">
                  <c:v>17.088396032474979</c:v>
                </c:pt>
                <c:pt idx="9">
                  <c:v>17.699976677224441</c:v>
                </c:pt>
                <c:pt idx="10">
                  <c:v>44.67360846361445</c:v>
                </c:pt>
                <c:pt idx="11">
                  <c:v>46.293375243348557</c:v>
                </c:pt>
                <c:pt idx="12">
                  <c:v>53.622987327878604</c:v>
                </c:pt>
                <c:pt idx="13">
                  <c:v>51.304460324100461</c:v>
                </c:pt>
                <c:pt idx="14">
                  <c:v>48.465052313171192</c:v>
                </c:pt>
                <c:pt idx="15">
                  <c:v>48.806364091867565</c:v>
                </c:pt>
                <c:pt idx="16">
                  <c:v>54.642018247523367</c:v>
                </c:pt>
                <c:pt idx="17">
                  <c:v>60.810086995828172</c:v>
                </c:pt>
              </c:numCache>
            </c:numRef>
          </c:val>
        </c:ser>
        <c:ser>
          <c:idx val="1"/>
          <c:order val="1"/>
          <c:tx>
            <c:strRef>
              <c:f>'Figure 3 (ResDep)'!$E$2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'Figure 3 (ResDep)'!$E$3:$E$20</c:f>
              <c:numCache>
                <c:formatCode>#,##0.0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80320"/>
        <c:axId val="99481856"/>
      </c:areaChart>
      <c:catAx>
        <c:axId val="9948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185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9948185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0320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 (ResDep)'!$H$2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dLbls>
            <c:dLbl>
              <c:idx val="12"/>
              <c:layout>
                <c:manualLayout>
                  <c:x val="-0.10332710477732379"/>
                  <c:y val="0.115152723496411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3 (ResDep)'!$A$3:$A$20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 (ResDep)'!$H$3:$H$20</c:f>
              <c:numCache>
                <c:formatCode>#,##0.0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 (ResDep)'!$I$2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2"/>
              <c:layout>
                <c:manualLayout>
                  <c:x val="-0.12234913082847261"/>
                  <c:y val="-0.1051838781006445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'Figure 3 (ResDep)'!$I$3:$I$20</c:f>
              <c:numCache>
                <c:formatCode>#,##0.0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18112"/>
        <c:axId val="117819648"/>
      </c:lineChart>
      <c:catAx>
        <c:axId val="1178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96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78196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781811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3 (ResDep)'!$G$2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'Figure 3 (ResDep)'!$A$3:$A$20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 (ResDep)'!$G$25:$G$42</c:f>
              <c:numCache>
                <c:formatCode>#,##0.0</c:formatCode>
                <c:ptCount val="18"/>
                <c:pt idx="0">
                  <c:v>133.78337171259273</c:v>
                </c:pt>
                <c:pt idx="1">
                  <c:v>150.64083661138392</c:v>
                </c:pt>
                <c:pt idx="2">
                  <c:v>176.99731486284338</c:v>
                </c:pt>
                <c:pt idx="3">
                  <c:v>158.0540251072982</c:v>
                </c:pt>
                <c:pt idx="4">
                  <c:v>189.19026386594834</c:v>
                </c:pt>
                <c:pt idx="5">
                  <c:v>131.58508349834293</c:v>
                </c:pt>
                <c:pt idx="6">
                  <c:v>120.7034887936661</c:v>
                </c:pt>
                <c:pt idx="7">
                  <c:v>112.71869369127738</c:v>
                </c:pt>
                <c:pt idx="8">
                  <c:v>139.2169609472453</c:v>
                </c:pt>
                <c:pt idx="9">
                  <c:v>197.81974487712688</c:v>
                </c:pt>
                <c:pt idx="10">
                  <c:v>280.08018410882761</c:v>
                </c:pt>
                <c:pt idx="11">
                  <c:v>305.83095501463379</c:v>
                </c:pt>
                <c:pt idx="12">
                  <c:v>441.59402564908839</c:v>
                </c:pt>
                <c:pt idx="13">
                  <c:v>382.97173631088975</c:v>
                </c:pt>
                <c:pt idx="14">
                  <c:v>371.40859274305922</c:v>
                </c:pt>
                <c:pt idx="15">
                  <c:v>474.53951602948882</c:v>
                </c:pt>
                <c:pt idx="16">
                  <c:v>507.94004561152138</c:v>
                </c:pt>
                <c:pt idx="17">
                  <c:v>486.23712418603748</c:v>
                </c:pt>
              </c:numCache>
            </c:numRef>
          </c:val>
        </c:ser>
        <c:ser>
          <c:idx val="1"/>
          <c:order val="1"/>
          <c:tx>
            <c:strRef>
              <c:f>'Figure 3 (ResDep)'!$E$24</c:f>
              <c:strCache>
                <c:ptCount val="1"/>
                <c:pt idx="0">
                  <c:v>epol_taxr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'Figure 3 (ResDep)'!$E$25:$E$42</c:f>
              <c:numCache>
                <c:formatCode>#,##0.0</c:formatCode>
                <c:ptCount val="18"/>
                <c:pt idx="0">
                  <c:v>499.34912283706666</c:v>
                </c:pt>
                <c:pt idx="1">
                  <c:v>546.23283156776426</c:v>
                </c:pt>
                <c:pt idx="2">
                  <c:v>590.74602449798579</c:v>
                </c:pt>
                <c:pt idx="3">
                  <c:v>599.39982977294926</c:v>
                </c:pt>
                <c:pt idx="4">
                  <c:v>588.91388848495478</c:v>
                </c:pt>
                <c:pt idx="5">
                  <c:v>663.21753465080258</c:v>
                </c:pt>
                <c:pt idx="6">
                  <c:v>680.99063459777835</c:v>
                </c:pt>
                <c:pt idx="7">
                  <c:v>694.95926184463497</c:v>
                </c:pt>
                <c:pt idx="8">
                  <c:v>782.0830214233398</c:v>
                </c:pt>
                <c:pt idx="9">
                  <c:v>942.06416936111452</c:v>
                </c:pt>
                <c:pt idx="10">
                  <c:v>1145.8290159606934</c:v>
                </c:pt>
                <c:pt idx="11">
                  <c:v>1384.3147238044739</c:v>
                </c:pt>
                <c:pt idx="12">
                  <c:v>1793.5047927627563</c:v>
                </c:pt>
                <c:pt idx="13">
                  <c:v>2114.4773745765688</c:v>
                </c:pt>
                <c:pt idx="14">
                  <c:v>2103.8771092605589</c:v>
                </c:pt>
                <c:pt idx="15">
                  <c:v>2638.2562032203673</c:v>
                </c:pt>
                <c:pt idx="16">
                  <c:v>3223.336476764679</c:v>
                </c:pt>
                <c:pt idx="17">
                  <c:v>3433.4590244827273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44608"/>
        <c:axId val="117862784"/>
      </c:areaChart>
      <c:catAx>
        <c:axId val="1178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278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786278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44608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 (ResDep)'!$H$2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 (ResDep)'!$A$3:$A$20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 (ResDep)'!$H$25:$H$42</c:f>
              <c:numCache>
                <c:formatCode>#,##0.0</c:formatCode>
                <c:ptCount val="18"/>
                <c:pt idx="0">
                  <c:v>21.130391010455316</c:v>
                </c:pt>
                <c:pt idx="1">
                  <c:v>21.616663606330736</c:v>
                </c:pt>
                <c:pt idx="2">
                  <c:v>23.054229947497724</c:v>
                </c:pt>
                <c:pt idx="3">
                  <c:v>20.866488973415596</c:v>
                </c:pt>
                <c:pt idx="4">
                  <c:v>24.314259639194013</c:v>
                </c:pt>
                <c:pt idx="5">
                  <c:v>16.555693261902523</c:v>
                </c:pt>
                <c:pt idx="6">
                  <c:v>15.056052585623108</c:v>
                </c:pt>
                <c:pt idx="7">
                  <c:v>13.955895777356709</c:v>
                </c:pt>
                <c:pt idx="8">
                  <c:v>15.110926257593963</c:v>
                </c:pt>
                <c:pt idx="9">
                  <c:v>17.354376389224278</c:v>
                </c:pt>
                <c:pt idx="10">
                  <c:v>19.642217337202968</c:v>
                </c:pt>
                <c:pt idx="11">
                  <c:v>18.094946420731947</c:v>
                </c:pt>
                <c:pt idx="12">
                  <c:v>19.757248404921274</c:v>
                </c:pt>
                <c:pt idx="13">
                  <c:v>15.334516112514592</c:v>
                </c:pt>
                <c:pt idx="14">
                  <c:v>15.004675720561178</c:v>
                </c:pt>
                <c:pt idx="15">
                  <c:v>15.244801099374641</c:v>
                </c:pt>
                <c:pt idx="16">
                  <c:v>13.613036786886232</c:v>
                </c:pt>
                <c:pt idx="17">
                  <c:v>12.404969817652239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 (ResDep)'!$I$2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 (ResDep)'!$I$25:$I$42</c:f>
              <c:numCache>
                <c:formatCode>#,##0.0</c:formatCode>
                <c:ptCount val="18"/>
                <c:pt idx="0">
                  <c:v>78.869608989544673</c:v>
                </c:pt>
                <c:pt idx="1">
                  <c:v>78.383336393669282</c:v>
                </c:pt>
                <c:pt idx="2">
                  <c:v>76.945770052502269</c:v>
                </c:pt>
                <c:pt idx="3">
                  <c:v>79.133511026584401</c:v>
                </c:pt>
                <c:pt idx="4">
                  <c:v>75.68574036080598</c:v>
                </c:pt>
                <c:pt idx="5">
                  <c:v>83.444306738097481</c:v>
                </c:pt>
                <c:pt idx="6">
                  <c:v>84.943947414376879</c:v>
                </c:pt>
                <c:pt idx="7">
                  <c:v>86.044104222643298</c:v>
                </c:pt>
                <c:pt idx="8">
                  <c:v>84.88907374240604</c:v>
                </c:pt>
                <c:pt idx="9">
                  <c:v>82.645623610775715</c:v>
                </c:pt>
                <c:pt idx="10">
                  <c:v>80.357782662797035</c:v>
                </c:pt>
                <c:pt idx="11">
                  <c:v>81.905053579268056</c:v>
                </c:pt>
                <c:pt idx="12">
                  <c:v>80.24275159507873</c:v>
                </c:pt>
                <c:pt idx="13">
                  <c:v>84.665483887485408</c:v>
                </c:pt>
                <c:pt idx="14">
                  <c:v>84.995324279438819</c:v>
                </c:pt>
                <c:pt idx="15">
                  <c:v>84.755198900625359</c:v>
                </c:pt>
                <c:pt idx="16">
                  <c:v>86.386963213113759</c:v>
                </c:pt>
                <c:pt idx="17">
                  <c:v>87.59503018234777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92608"/>
        <c:axId val="117894144"/>
      </c:lineChart>
      <c:catAx>
        <c:axId val="1178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414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78941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789260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3 (ResDep)'!$G$2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'Figure 3 (ResDep)'!$A$3:$A$20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 (ResDep)'!$G$47:$G$64</c:f>
              <c:numCache>
                <c:formatCode>#,##0.0</c:formatCode>
                <c:ptCount val="18"/>
                <c:pt idx="0">
                  <c:v>144.13205589887573</c:v>
                </c:pt>
                <c:pt idx="1">
                  <c:v>158.48579897976163</c:v>
                </c:pt>
                <c:pt idx="2">
                  <c:v>190.75391243347156</c:v>
                </c:pt>
                <c:pt idx="3">
                  <c:v>172.88343621497972</c:v>
                </c:pt>
                <c:pt idx="4">
                  <c:v>200.98863558403252</c:v>
                </c:pt>
                <c:pt idx="5">
                  <c:v>142.66271087589405</c:v>
                </c:pt>
                <c:pt idx="6">
                  <c:v>136.16497583930371</c:v>
                </c:pt>
                <c:pt idx="7">
                  <c:v>127.006671111351</c:v>
                </c:pt>
                <c:pt idx="8">
                  <c:v>156.30535697972027</c:v>
                </c:pt>
                <c:pt idx="9">
                  <c:v>215.51972155435124</c:v>
                </c:pt>
                <c:pt idx="10">
                  <c:v>324.75379257244208</c:v>
                </c:pt>
                <c:pt idx="11">
                  <c:v>352.12433025798219</c:v>
                </c:pt>
                <c:pt idx="12">
                  <c:v>495.21701297696706</c:v>
                </c:pt>
                <c:pt idx="13">
                  <c:v>434.27619663499019</c:v>
                </c:pt>
                <c:pt idx="14">
                  <c:v>419.87364505623043</c:v>
                </c:pt>
                <c:pt idx="15">
                  <c:v>523.34588012135634</c:v>
                </c:pt>
                <c:pt idx="16">
                  <c:v>562.58206385904498</c:v>
                </c:pt>
                <c:pt idx="17">
                  <c:v>547.04721118186569</c:v>
                </c:pt>
              </c:numCache>
            </c:numRef>
          </c:val>
        </c:ser>
        <c:ser>
          <c:idx val="1"/>
          <c:order val="1"/>
          <c:tx>
            <c:strRef>
              <c:f>'Figure 3 (ResDep)'!$E$2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'Figure 3 (ResDep)'!$E$47:$E$64</c:f>
              <c:numCache>
                <c:formatCode>#,##0.0</c:formatCode>
                <c:ptCount val="18"/>
                <c:pt idx="0">
                  <c:v>505.38533465194701</c:v>
                </c:pt>
                <c:pt idx="1">
                  <c:v>552.48720104408267</c:v>
                </c:pt>
                <c:pt idx="2">
                  <c:v>597.72580657196045</c:v>
                </c:pt>
                <c:pt idx="3">
                  <c:v>606.30282475280762</c:v>
                </c:pt>
                <c:pt idx="4">
                  <c:v>595.00780596542359</c:v>
                </c:pt>
                <c:pt idx="5">
                  <c:v>669.90780114555355</c:v>
                </c:pt>
                <c:pt idx="6">
                  <c:v>688.49302899169925</c:v>
                </c:pt>
                <c:pt idx="7">
                  <c:v>703.09434082412724</c:v>
                </c:pt>
                <c:pt idx="8">
                  <c:v>791.02360623168943</c:v>
                </c:pt>
                <c:pt idx="9">
                  <c:v>953.37340355300898</c:v>
                </c:pt>
                <c:pt idx="10">
                  <c:v>1159.5034646301269</c:v>
                </c:pt>
                <c:pt idx="11">
                  <c:v>1401.8029483833313</c:v>
                </c:pt>
                <c:pt idx="12">
                  <c:v>1814.5173552627564</c:v>
                </c:pt>
                <c:pt idx="13">
                  <c:v>2139.643468570709</c:v>
                </c:pt>
                <c:pt idx="14">
                  <c:v>2129.8686983108519</c:v>
                </c:pt>
                <c:pt idx="15">
                  <c:v>2668.9454241065978</c:v>
                </c:pt>
                <c:pt idx="16">
                  <c:v>3259.9226043281556</c:v>
                </c:pt>
                <c:pt idx="17">
                  <c:v>3476.9784339675903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31392"/>
        <c:axId val="117937280"/>
      </c:areaChart>
      <c:catAx>
        <c:axId val="11793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3728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793728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31392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 (ResDep)'!$H$2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 (ResDep)'!$A$3:$A$20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 (ResDep)'!$H$47:$H$64</c:f>
              <c:numCache>
                <c:formatCode>#,##0.0</c:formatCode>
                <c:ptCount val="18"/>
                <c:pt idx="0">
                  <c:v>22.190638464144072</c:v>
                </c:pt>
                <c:pt idx="1">
                  <c:v>22.291394887632357</c:v>
                </c:pt>
                <c:pt idx="2">
                  <c:v>24.192621298374501</c:v>
                </c:pt>
                <c:pt idx="3">
                  <c:v>22.187690527326556</c:v>
                </c:pt>
                <c:pt idx="4">
                  <c:v>25.249941468682419</c:v>
                </c:pt>
                <c:pt idx="5">
                  <c:v>17.556963828405394</c:v>
                </c:pt>
                <c:pt idx="6">
                  <c:v>16.511690305753834</c:v>
                </c:pt>
                <c:pt idx="7">
                  <c:v>15.300146522556332</c:v>
                </c:pt>
                <c:pt idx="8">
                  <c:v>16.499585999128641</c:v>
                </c:pt>
                <c:pt idx="9">
                  <c:v>18.437932170621348</c:v>
                </c:pt>
                <c:pt idx="10">
                  <c:v>21.879885781021329</c:v>
                </c:pt>
                <c:pt idx="11">
                  <c:v>20.076335806280216</c:v>
                </c:pt>
                <c:pt idx="12">
                  <c:v>21.44043141005768</c:v>
                </c:pt>
                <c:pt idx="13">
                  <c:v>16.872173693124342</c:v>
                </c:pt>
                <c:pt idx="14">
                  <c:v>16.467297025069715</c:v>
                </c:pt>
                <c:pt idx="15">
                  <c:v>16.394051489856938</c:v>
                </c:pt>
                <c:pt idx="16">
                  <c:v>14.717629216809986</c:v>
                </c:pt>
                <c:pt idx="17">
                  <c:v>13.594525965342049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 (ResDep)'!$I$2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 (ResDep)'!$I$47:$I$64</c:f>
              <c:numCache>
                <c:formatCode>#,##0.0</c:formatCode>
                <c:ptCount val="18"/>
                <c:pt idx="0">
                  <c:v>77.809361535855942</c:v>
                </c:pt>
                <c:pt idx="1">
                  <c:v>77.70860511236765</c:v>
                </c:pt>
                <c:pt idx="2">
                  <c:v>75.80737870162551</c:v>
                </c:pt>
                <c:pt idx="3">
                  <c:v>77.812309472673448</c:v>
                </c:pt>
                <c:pt idx="4">
                  <c:v>74.750058531317592</c:v>
                </c:pt>
                <c:pt idx="5">
                  <c:v>82.443036171594613</c:v>
                </c:pt>
                <c:pt idx="6">
                  <c:v>83.488309694246169</c:v>
                </c:pt>
                <c:pt idx="7">
                  <c:v>84.699853477443668</c:v>
                </c:pt>
                <c:pt idx="8">
                  <c:v>83.500414000871359</c:v>
                </c:pt>
                <c:pt idx="9">
                  <c:v>81.562067829378648</c:v>
                </c:pt>
                <c:pt idx="10">
                  <c:v>78.120114218978671</c:v>
                </c:pt>
                <c:pt idx="11">
                  <c:v>79.923664193719787</c:v>
                </c:pt>
                <c:pt idx="12">
                  <c:v>78.559568589942302</c:v>
                </c:pt>
                <c:pt idx="13">
                  <c:v>83.127826306875647</c:v>
                </c:pt>
                <c:pt idx="14">
                  <c:v>83.532702974930288</c:v>
                </c:pt>
                <c:pt idx="15">
                  <c:v>83.605948510143051</c:v>
                </c:pt>
                <c:pt idx="16">
                  <c:v>85.282370783190018</c:v>
                </c:pt>
                <c:pt idx="17">
                  <c:v>86.405474034657942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06240"/>
        <c:axId val="117960704"/>
      </c:lineChart>
      <c:catAx>
        <c:axId val="11690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07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79607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69062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 (ResDep)'!$M$2</c:f>
              <c:strCache>
                <c:ptCount val="1"/>
                <c:pt idx="0">
                  <c:v>sh_tax_other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 (ResDep)'!$A$3:$A$20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 (ResDep)'!$M$3:$M$20</c:f>
              <c:numCache>
                <c:formatCode>#,##0.0</c:formatCode>
                <c:ptCount val="18"/>
                <c:pt idx="0">
                  <c:v>54.55777645111084</c:v>
                </c:pt>
                <c:pt idx="1">
                  <c:v>47.550427913665771</c:v>
                </c:pt>
                <c:pt idx="2">
                  <c:v>49.350586533546448</c:v>
                </c:pt>
                <c:pt idx="3">
                  <c:v>37.93371319770813</c:v>
                </c:pt>
                <c:pt idx="4">
                  <c:v>44.131410121917725</c:v>
                </c:pt>
                <c:pt idx="5">
                  <c:v>46.377065777778625</c:v>
                </c:pt>
                <c:pt idx="6">
                  <c:v>44.457191228866577</c:v>
                </c:pt>
                <c:pt idx="7">
                  <c:v>45.82689106464386</c:v>
                </c:pt>
                <c:pt idx="8">
                  <c:v>47.899436950683594</c:v>
                </c:pt>
                <c:pt idx="9">
                  <c:v>41.256454586982727</c:v>
                </c:pt>
                <c:pt idx="10">
                  <c:v>42.601019144058228</c:v>
                </c:pt>
                <c:pt idx="11">
                  <c:v>39.835730195045471</c:v>
                </c:pt>
                <c:pt idx="12">
                  <c:v>37.705746293067932</c:v>
                </c:pt>
                <c:pt idx="13">
                  <c:v>36.852279305458069</c:v>
                </c:pt>
                <c:pt idx="14">
                  <c:v>41.419517993927002</c:v>
                </c:pt>
                <c:pt idx="15">
                  <c:v>37.52199113368988</c:v>
                </c:pt>
                <c:pt idx="16">
                  <c:v>33.670458197593689</c:v>
                </c:pt>
                <c:pt idx="17">
                  <c:v>32.360801100730896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 (ResDep)'!$L$2</c:f>
              <c:strCache>
                <c:ptCount val="1"/>
                <c:pt idx="0">
                  <c:v>sh_tax_taxrev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 (ResDep)'!$L$3:$L$20</c:f>
              <c:numCache>
                <c:formatCode>#,##0.0</c:formatCode>
                <c:ptCount val="18"/>
                <c:pt idx="0">
                  <c:v>45.44222354888916</c:v>
                </c:pt>
                <c:pt idx="1">
                  <c:v>52.449572086334229</c:v>
                </c:pt>
                <c:pt idx="2">
                  <c:v>50.649416446685791</c:v>
                </c:pt>
                <c:pt idx="3">
                  <c:v>62.06628680229187</c:v>
                </c:pt>
                <c:pt idx="4">
                  <c:v>55.868589878082275</c:v>
                </c:pt>
                <c:pt idx="5">
                  <c:v>53.622937202453613</c:v>
                </c:pt>
                <c:pt idx="6">
                  <c:v>55.542808771133423</c:v>
                </c:pt>
                <c:pt idx="7">
                  <c:v>54.173105955123901</c:v>
                </c:pt>
                <c:pt idx="8">
                  <c:v>52.100563049316406</c:v>
                </c:pt>
                <c:pt idx="9">
                  <c:v>58.743548393249512</c:v>
                </c:pt>
                <c:pt idx="10">
                  <c:v>57.398980855941772</c:v>
                </c:pt>
                <c:pt idx="11">
                  <c:v>60.164272785186768</c:v>
                </c:pt>
                <c:pt idx="12">
                  <c:v>62.294250726699829</c:v>
                </c:pt>
                <c:pt idx="13">
                  <c:v>63.147717714309692</c:v>
                </c:pt>
                <c:pt idx="14">
                  <c:v>58.580482006072998</c:v>
                </c:pt>
                <c:pt idx="15">
                  <c:v>62.478005886077881</c:v>
                </c:pt>
                <c:pt idx="16">
                  <c:v>66.329538822174072</c:v>
                </c:pt>
                <c:pt idx="17">
                  <c:v>67.639201879501343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25312"/>
        <c:axId val="118126848"/>
      </c:lineChart>
      <c:catAx>
        <c:axId val="1181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68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812684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812531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Const'!$D$19</c:f>
              <c:strCache>
                <c:ptCount val="1"/>
                <c:pt idx="0">
                  <c:v>realpc_private_sum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Const'!$D$20:$D$32</c:f>
              <c:numCache>
                <c:formatCode>#,##0</c:formatCode>
                <c:ptCount val="13"/>
                <c:pt idx="0">
                  <c:v>14.598089218139648</c:v>
                </c:pt>
                <c:pt idx="1">
                  <c:v>7.4691128730773926</c:v>
                </c:pt>
                <c:pt idx="2">
                  <c:v>2.5793406963348389</c:v>
                </c:pt>
                <c:pt idx="3">
                  <c:v>7.6178631782531738</c:v>
                </c:pt>
                <c:pt idx="4">
                  <c:v>18.492500305175781</c:v>
                </c:pt>
                <c:pt idx="5">
                  <c:v>37.63134765625</c:v>
                </c:pt>
                <c:pt idx="6">
                  <c:v>36.091251373291016</c:v>
                </c:pt>
                <c:pt idx="7">
                  <c:v>59.866329193115234</c:v>
                </c:pt>
                <c:pt idx="8">
                  <c:v>31.907257080078125</c:v>
                </c:pt>
                <c:pt idx="9">
                  <c:v>25.190662384033203</c:v>
                </c:pt>
                <c:pt idx="10">
                  <c:v>41.172328948974609</c:v>
                </c:pt>
                <c:pt idx="11">
                  <c:v>44.024024963378906</c:v>
                </c:pt>
                <c:pt idx="12">
                  <c:v>34.566028594970703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78944"/>
        <c:axId val="99780480"/>
      </c:lineChart>
      <c:catAx>
        <c:axId val="997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048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99780480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9977894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 (ResDep)'!$M$2</c:f>
              <c:strCache>
                <c:ptCount val="1"/>
                <c:pt idx="0">
                  <c:v>sh_tax_other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 (ResDep)'!$A$3:$A$20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 (ResDep)'!$M$25:$M$42</c:f>
              <c:numCache>
                <c:formatCode>#,##0.0</c:formatCode>
                <c:ptCount val="18"/>
                <c:pt idx="0">
                  <c:v>41.876602172851563</c:v>
                </c:pt>
                <c:pt idx="1">
                  <c:v>58.619028329849243</c:v>
                </c:pt>
                <c:pt idx="2">
                  <c:v>27.328681945800781</c:v>
                </c:pt>
                <c:pt idx="3">
                  <c:v>36.812314391136169</c:v>
                </c:pt>
                <c:pt idx="4">
                  <c:v>39.651176333427429</c:v>
                </c:pt>
                <c:pt idx="5">
                  <c:v>35.120439529418945</c:v>
                </c:pt>
                <c:pt idx="6">
                  <c:v>31.428828835487366</c:v>
                </c:pt>
                <c:pt idx="7">
                  <c:v>36.812087893486023</c:v>
                </c:pt>
                <c:pt idx="8">
                  <c:v>35.441505908966064</c:v>
                </c:pt>
                <c:pt idx="9">
                  <c:v>35.975697636604309</c:v>
                </c:pt>
                <c:pt idx="10">
                  <c:v>36.619561910629272</c:v>
                </c:pt>
                <c:pt idx="11">
                  <c:v>27.271643280982971</c:v>
                </c:pt>
                <c:pt idx="12">
                  <c:v>37.812638282775879</c:v>
                </c:pt>
                <c:pt idx="13">
                  <c:v>34.651681780815125</c:v>
                </c:pt>
                <c:pt idx="14">
                  <c:v>36.676645278930664</c:v>
                </c:pt>
                <c:pt idx="15">
                  <c:v>35.238867998123169</c:v>
                </c:pt>
                <c:pt idx="16">
                  <c:v>32.507815957069397</c:v>
                </c:pt>
                <c:pt idx="17">
                  <c:v>28.05512547492981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 (ResDep)'!$L$2</c:f>
              <c:strCache>
                <c:ptCount val="1"/>
                <c:pt idx="0">
                  <c:v>sh_tax_taxrev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 (ResDep)'!$L$25:$L$42</c:f>
              <c:numCache>
                <c:formatCode>#,##0.0</c:formatCode>
                <c:ptCount val="18"/>
                <c:pt idx="0">
                  <c:v>58.123397827148438</c:v>
                </c:pt>
                <c:pt idx="1">
                  <c:v>41.380971670150757</c:v>
                </c:pt>
                <c:pt idx="2">
                  <c:v>72.671318054199219</c:v>
                </c:pt>
                <c:pt idx="3">
                  <c:v>63.187682628631592</c:v>
                </c:pt>
                <c:pt idx="4">
                  <c:v>60.34882664680481</c:v>
                </c:pt>
                <c:pt idx="5">
                  <c:v>64.879560470581055</c:v>
                </c:pt>
                <c:pt idx="6">
                  <c:v>68.571168184280396</c:v>
                </c:pt>
                <c:pt idx="7">
                  <c:v>63.187915086746216</c:v>
                </c:pt>
                <c:pt idx="8">
                  <c:v>64.558494091033936</c:v>
                </c:pt>
                <c:pt idx="9">
                  <c:v>64.024299383163452</c:v>
                </c:pt>
                <c:pt idx="10">
                  <c:v>63.380438089370728</c:v>
                </c:pt>
                <c:pt idx="11">
                  <c:v>72.728359699249268</c:v>
                </c:pt>
                <c:pt idx="12">
                  <c:v>62.187361717224121</c:v>
                </c:pt>
                <c:pt idx="13">
                  <c:v>65.348315238952637</c:v>
                </c:pt>
                <c:pt idx="14">
                  <c:v>63.323354721069336</c:v>
                </c:pt>
                <c:pt idx="15">
                  <c:v>64.761132001876831</c:v>
                </c:pt>
                <c:pt idx="16">
                  <c:v>67.492181062698364</c:v>
                </c:pt>
                <c:pt idx="17">
                  <c:v>71.94487452507019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48096"/>
        <c:axId val="118149888"/>
      </c:lineChart>
      <c:catAx>
        <c:axId val="1181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98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81498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814809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29175028164365"/>
          <c:y val="5.4828671195559391E-2"/>
          <c:w val="0.59990516318285991"/>
          <c:h val="0.82954131126476049"/>
        </c:manualLayout>
      </c:layout>
      <c:lineChart>
        <c:grouping val="standard"/>
        <c:varyColors val="0"/>
        <c:ser>
          <c:idx val="0"/>
          <c:order val="0"/>
          <c:tx>
            <c:v>Other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3 (ResDep)'!$A$3:$A$20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 (ResDep)'!$M$47:$M$64</c:f>
              <c:numCache>
                <c:formatCode>#,##0.0</c:formatCode>
                <c:ptCount val="18"/>
                <c:pt idx="0">
                  <c:v>44.159215688705444</c:v>
                </c:pt>
                <c:pt idx="1">
                  <c:v>56.626677513122559</c:v>
                </c:pt>
                <c:pt idx="2">
                  <c:v>31.292623281478882</c:v>
                </c:pt>
                <c:pt idx="3">
                  <c:v>37.014168500900269</c:v>
                </c:pt>
                <c:pt idx="4">
                  <c:v>40.457618236541748</c:v>
                </c:pt>
                <c:pt idx="5">
                  <c:v>37.146633863449097</c:v>
                </c:pt>
                <c:pt idx="6">
                  <c:v>33.773934841156006</c:v>
                </c:pt>
                <c:pt idx="7">
                  <c:v>38.434752821922302</c:v>
                </c:pt>
                <c:pt idx="8">
                  <c:v>37.683933973312378</c:v>
                </c:pt>
                <c:pt idx="9">
                  <c:v>36.926233768463135</c:v>
                </c:pt>
                <c:pt idx="10">
                  <c:v>37.696224451065063</c:v>
                </c:pt>
                <c:pt idx="11">
                  <c:v>29.533177614212036</c:v>
                </c:pt>
                <c:pt idx="12">
                  <c:v>37.793397903442383</c:v>
                </c:pt>
                <c:pt idx="13">
                  <c:v>35.04779040813446</c:v>
                </c:pt>
                <c:pt idx="14">
                  <c:v>37.530362606048584</c:v>
                </c:pt>
                <c:pt idx="15">
                  <c:v>35.649830102920532</c:v>
                </c:pt>
                <c:pt idx="16">
                  <c:v>32.717090845108032</c:v>
                </c:pt>
                <c:pt idx="17">
                  <c:v>28.830146789550781</c:v>
                </c:pt>
              </c:numCache>
            </c:numRef>
          </c:val>
          <c:smooth val="0"/>
        </c:ser>
        <c:ser>
          <c:idx val="1"/>
          <c:order val="1"/>
          <c:tx>
            <c:v>Tax Rev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7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'Figure 3 (ResDep)'!$L$47:$L$64</c:f>
              <c:numCache>
                <c:formatCode>#,##0.0</c:formatCode>
                <c:ptCount val="18"/>
                <c:pt idx="0">
                  <c:v>55.840784311294556</c:v>
                </c:pt>
                <c:pt idx="1">
                  <c:v>43.373319506645203</c:v>
                </c:pt>
                <c:pt idx="2">
                  <c:v>68.707376718521118</c:v>
                </c:pt>
                <c:pt idx="3">
                  <c:v>62.985831499099731</c:v>
                </c:pt>
                <c:pt idx="4">
                  <c:v>59.542381763458252</c:v>
                </c:pt>
                <c:pt idx="5">
                  <c:v>62.853366136550903</c:v>
                </c:pt>
                <c:pt idx="6">
                  <c:v>66.226065158843994</c:v>
                </c:pt>
                <c:pt idx="7">
                  <c:v>61.565250158309937</c:v>
                </c:pt>
                <c:pt idx="8">
                  <c:v>62.316066026687622</c:v>
                </c:pt>
                <c:pt idx="9">
                  <c:v>63.073766231536865</c:v>
                </c:pt>
                <c:pt idx="10">
                  <c:v>62.303775548934937</c:v>
                </c:pt>
                <c:pt idx="11">
                  <c:v>70.466822385787964</c:v>
                </c:pt>
                <c:pt idx="12">
                  <c:v>62.206602096557617</c:v>
                </c:pt>
                <c:pt idx="13">
                  <c:v>64.952206611633301</c:v>
                </c:pt>
                <c:pt idx="14">
                  <c:v>62.469637393951416</c:v>
                </c:pt>
                <c:pt idx="15">
                  <c:v>64.350169897079468</c:v>
                </c:pt>
                <c:pt idx="16">
                  <c:v>67.282909154891968</c:v>
                </c:pt>
                <c:pt idx="17">
                  <c:v>71.169853210449219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84576"/>
        <c:axId val="118194560"/>
      </c:lineChart>
      <c:catAx>
        <c:axId val="1181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45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81945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818457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3b'!$H$2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'Figure 3b'!$A$3:$A$20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3b'!$H$3:$H$20</c:f>
              <c:numCache>
                <c:formatCode>#,##0.0</c:formatCode>
                <c:ptCount val="18"/>
                <c:pt idx="0">
                  <c:v>8.3030941716730595</c:v>
                </c:pt>
                <c:pt idx="1">
                  <c:v>5.9439143870770934</c:v>
                </c:pt>
                <c:pt idx="2">
                  <c:v>6.7110115775167944</c:v>
                </c:pt>
                <c:pt idx="3">
                  <c:v>6.858637152314186</c:v>
                </c:pt>
                <c:pt idx="4">
                  <c:v>6.4044496996402742</c:v>
                </c:pt>
                <c:pt idx="5">
                  <c:v>7.083852876424789</c:v>
                </c:pt>
                <c:pt idx="6">
                  <c:v>7.5393447424918412</c:v>
                </c:pt>
                <c:pt idx="7">
                  <c:v>8.1186019859313969</c:v>
                </c:pt>
                <c:pt idx="8">
                  <c:v>10.492591196656226</c:v>
                </c:pt>
                <c:pt idx="9">
                  <c:v>10.117510003089905</c:v>
                </c:pt>
                <c:pt idx="10">
                  <c:v>13.450188048362731</c:v>
                </c:pt>
                <c:pt idx="11">
                  <c:v>14.663654661655427</c:v>
                </c:pt>
                <c:pt idx="12">
                  <c:v>16.25902473473549</c:v>
                </c:pt>
                <c:pt idx="13">
                  <c:v>18.348228731393814</c:v>
                </c:pt>
                <c:pt idx="14">
                  <c:v>20.30257454061508</c:v>
                </c:pt>
                <c:pt idx="15">
                  <c:v>21.413008887767795</c:v>
                </c:pt>
                <c:pt idx="16">
                  <c:v>18.161392531394956</c:v>
                </c:pt>
                <c:pt idx="17">
                  <c:v>21.810224710464478</c:v>
                </c:pt>
              </c:numCache>
            </c:numRef>
          </c:val>
        </c:ser>
        <c:ser>
          <c:idx val="1"/>
          <c:order val="1"/>
          <c:tx>
            <c:strRef>
              <c:f>'Figure 3b'!$E$2</c:f>
              <c:strCache>
                <c:ptCount val="1"/>
                <c:pt idx="0">
                  <c:v>epol_taxr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'Figure 3b'!$E$3:$E$20</c:f>
              <c:numCache>
                <c:formatCode>#,##0.0</c:formatCode>
                <c:ptCount val="18"/>
                <c:pt idx="0">
                  <c:v>6.036211814880371</c:v>
                </c:pt>
                <c:pt idx="1">
                  <c:v>6.2543694763183595</c:v>
                </c:pt>
                <c:pt idx="2">
                  <c:v>6.9797820739746097</c:v>
                </c:pt>
                <c:pt idx="3">
                  <c:v>6.9029949798583985</c:v>
                </c:pt>
                <c:pt idx="4">
                  <c:v>6.0939174804687504</c:v>
                </c:pt>
                <c:pt idx="5">
                  <c:v>6.6902664947509765</c:v>
                </c:pt>
                <c:pt idx="6">
                  <c:v>7.5023943939208984</c:v>
                </c:pt>
                <c:pt idx="7">
                  <c:v>8.1350789794921869</c:v>
                </c:pt>
                <c:pt idx="8">
                  <c:v>8.9405848083496089</c:v>
                </c:pt>
                <c:pt idx="9">
                  <c:v>11.30923419189453</c:v>
                </c:pt>
                <c:pt idx="10">
                  <c:v>13.674448669433593</c:v>
                </c:pt>
                <c:pt idx="11">
                  <c:v>17.488224578857423</c:v>
                </c:pt>
                <c:pt idx="12">
                  <c:v>21.012562500000001</c:v>
                </c:pt>
                <c:pt idx="13">
                  <c:v>25.166093994140624</c:v>
                </c:pt>
                <c:pt idx="14">
                  <c:v>25.991589050292969</c:v>
                </c:pt>
                <c:pt idx="15">
                  <c:v>30.689220886230469</c:v>
                </c:pt>
                <c:pt idx="16">
                  <c:v>36.586127563476559</c:v>
                </c:pt>
                <c:pt idx="17">
                  <c:v>43.519409484863282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52256"/>
        <c:axId val="117553792"/>
      </c:areaChart>
      <c:catAx>
        <c:axId val="11755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379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755379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2256"/>
        <c:crosses val="autoZero"/>
        <c:crossBetween val="midCat"/>
        <c:majorUnit val="2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3b'!$I$2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3b'!$A$3:$A$20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3b'!$I$3:$I$20</c:f>
              <c:numCache>
                <c:formatCode>#,##0.0</c:formatCode>
                <c:ptCount val="18"/>
                <c:pt idx="0">
                  <c:v>57.904435399169387</c:v>
                </c:pt>
                <c:pt idx="1">
                  <c:v>48.727464073151808</c:v>
                </c:pt>
                <c:pt idx="2">
                  <c:v>49.018426165423449</c:v>
                </c:pt>
                <c:pt idx="3">
                  <c:v>49.838835150081835</c:v>
                </c:pt>
                <c:pt idx="4">
                  <c:v>51.242291151702325</c:v>
                </c:pt>
                <c:pt idx="5">
                  <c:v>51.428717041967296</c:v>
                </c:pt>
                <c:pt idx="6">
                  <c:v>50.122826051681393</c:v>
                </c:pt>
                <c:pt idx="7">
                  <c:v>49.949313039932797</c:v>
                </c:pt>
                <c:pt idx="8">
                  <c:v>53.993187701039794</c:v>
                </c:pt>
                <c:pt idx="9">
                  <c:v>47.219073093980406</c:v>
                </c:pt>
                <c:pt idx="10">
                  <c:v>49.586610830213033</c:v>
                </c:pt>
                <c:pt idx="11">
                  <c:v>45.60745750493659</c:v>
                </c:pt>
                <c:pt idx="12">
                  <c:v>43.623107951739684</c:v>
                </c:pt>
                <c:pt idx="13">
                  <c:v>42.165952684418031</c:v>
                </c:pt>
                <c:pt idx="14">
                  <c:v>43.8555812780737</c:v>
                </c:pt>
                <c:pt idx="15">
                  <c:v>41.098066206859357</c:v>
                </c:pt>
                <c:pt idx="16">
                  <c:v>33.172995781221196</c:v>
                </c:pt>
                <c:pt idx="17">
                  <c:v>33.384887240076267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3b'!$J$2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3b'!$J$3:$J$20</c:f>
              <c:numCache>
                <c:formatCode>#,##0.0</c:formatCode>
                <c:ptCount val="18"/>
                <c:pt idx="0">
                  <c:v>42.095564600830613</c:v>
                </c:pt>
                <c:pt idx="1">
                  <c:v>51.272535926848192</c:v>
                </c:pt>
                <c:pt idx="2">
                  <c:v>50.981573834576551</c:v>
                </c:pt>
                <c:pt idx="3">
                  <c:v>50.161164849918173</c:v>
                </c:pt>
                <c:pt idx="4">
                  <c:v>48.757708848297675</c:v>
                </c:pt>
                <c:pt idx="5">
                  <c:v>48.571282958032711</c:v>
                </c:pt>
                <c:pt idx="6">
                  <c:v>49.8771739483186</c:v>
                </c:pt>
                <c:pt idx="7">
                  <c:v>50.050686960067203</c:v>
                </c:pt>
                <c:pt idx="8">
                  <c:v>46.006812298960213</c:v>
                </c:pt>
                <c:pt idx="9">
                  <c:v>52.780926906019587</c:v>
                </c:pt>
                <c:pt idx="10">
                  <c:v>50.413389169786967</c:v>
                </c:pt>
                <c:pt idx="11">
                  <c:v>54.39254249506341</c:v>
                </c:pt>
                <c:pt idx="12">
                  <c:v>56.376892048260316</c:v>
                </c:pt>
                <c:pt idx="13">
                  <c:v>57.834047315581962</c:v>
                </c:pt>
                <c:pt idx="14">
                  <c:v>56.1444187219263</c:v>
                </c:pt>
                <c:pt idx="15">
                  <c:v>58.90193379314065</c:v>
                </c:pt>
                <c:pt idx="16">
                  <c:v>66.827004218778796</c:v>
                </c:pt>
                <c:pt idx="17">
                  <c:v>66.615112759923733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87968"/>
        <c:axId val="117589504"/>
      </c:lineChart>
      <c:catAx>
        <c:axId val="11758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95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75895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758796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3b'!$H$2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'Figure 3b'!$A$3:$A$20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3b'!$H$25:$H$42</c:f>
              <c:numCache>
                <c:formatCode>#,##0.0</c:formatCode>
                <c:ptCount val="18"/>
                <c:pt idx="0">
                  <c:v>112.19566766771675</c:v>
                </c:pt>
                <c:pt idx="1">
                  <c:v>128.60341444909574</c:v>
                </c:pt>
                <c:pt idx="2">
                  <c:v>153.74590870857236</c:v>
                </c:pt>
                <c:pt idx="3">
                  <c:v>139.79020944167672</c:v>
                </c:pt>
                <c:pt idx="4">
                  <c:v>168.52483621516825</c:v>
                </c:pt>
                <c:pt idx="5">
                  <c:v>115.16086931604147</c:v>
                </c:pt>
                <c:pt idx="6">
                  <c:v>103.9630356888175</c:v>
                </c:pt>
                <c:pt idx="7">
                  <c:v>89.750127389907846</c:v>
                </c:pt>
                <c:pt idx="8">
                  <c:v>113.07029881164432</c:v>
                </c:pt>
                <c:pt idx="9">
                  <c:v>159.03960280451179</c:v>
                </c:pt>
                <c:pt idx="10">
                  <c:v>235.89863861989977</c:v>
                </c:pt>
                <c:pt idx="11">
                  <c:v>256.96413196101787</c:v>
                </c:pt>
                <c:pt idx="12">
                  <c:v>364.78905750322343</c:v>
                </c:pt>
                <c:pt idx="13">
                  <c:v>317.40677364611622</c:v>
                </c:pt>
                <c:pt idx="14">
                  <c:v>314.54290163516998</c:v>
                </c:pt>
                <c:pt idx="15">
                  <c:v>406.42207811170817</c:v>
                </c:pt>
                <c:pt idx="16">
                  <c:v>436.99078226339816</c:v>
                </c:pt>
                <c:pt idx="17">
                  <c:v>401.8788825114965</c:v>
                </c:pt>
              </c:numCache>
            </c:numRef>
          </c:val>
        </c:ser>
        <c:ser>
          <c:idx val="1"/>
          <c:order val="1"/>
          <c:tx>
            <c:strRef>
              <c:f>'Figure 3b'!$E$24</c:f>
              <c:strCache>
                <c:ptCount val="1"/>
                <c:pt idx="0">
                  <c:v>epol_taxr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'Figure 3b'!$E$25:$E$42</c:f>
              <c:numCache>
                <c:formatCode>#,##0.0</c:formatCode>
                <c:ptCount val="18"/>
                <c:pt idx="0">
                  <c:v>499.34912283706666</c:v>
                </c:pt>
                <c:pt idx="1">
                  <c:v>546.23283156776426</c:v>
                </c:pt>
                <c:pt idx="2">
                  <c:v>590.74602449798579</c:v>
                </c:pt>
                <c:pt idx="3">
                  <c:v>599.39982977294926</c:v>
                </c:pt>
                <c:pt idx="4">
                  <c:v>588.91388848495478</c:v>
                </c:pt>
                <c:pt idx="5">
                  <c:v>663.21753465080258</c:v>
                </c:pt>
                <c:pt idx="6">
                  <c:v>680.99063459777835</c:v>
                </c:pt>
                <c:pt idx="7">
                  <c:v>694.95926184463497</c:v>
                </c:pt>
                <c:pt idx="8">
                  <c:v>782.0830214233398</c:v>
                </c:pt>
                <c:pt idx="9">
                  <c:v>942.06416936111452</c:v>
                </c:pt>
                <c:pt idx="10">
                  <c:v>1145.8290159606934</c:v>
                </c:pt>
                <c:pt idx="11">
                  <c:v>1384.3147238044739</c:v>
                </c:pt>
                <c:pt idx="12">
                  <c:v>1793.5047927627563</c:v>
                </c:pt>
                <c:pt idx="13">
                  <c:v>2114.4773745765688</c:v>
                </c:pt>
                <c:pt idx="14">
                  <c:v>2103.8771092605589</c:v>
                </c:pt>
                <c:pt idx="15">
                  <c:v>2638.2562032203673</c:v>
                </c:pt>
                <c:pt idx="16">
                  <c:v>3223.336476764679</c:v>
                </c:pt>
                <c:pt idx="17">
                  <c:v>3433.4590244827273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6272"/>
        <c:axId val="117607808"/>
      </c:areaChart>
      <c:catAx>
        <c:axId val="1176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780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760780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6272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3b'!$I$2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3b'!$A$3:$A$20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3b'!$I$25:$I$42</c:f>
              <c:numCache>
                <c:formatCode>#,##0.0</c:formatCode>
                <c:ptCount val="18"/>
                <c:pt idx="0">
                  <c:v>18.346271509419257</c:v>
                </c:pt>
                <c:pt idx="1">
                  <c:v>19.056980891017925</c:v>
                </c:pt>
                <c:pt idx="2">
                  <c:v>20.65111814528094</c:v>
                </c:pt>
                <c:pt idx="3">
                  <c:v>18.911268013053977</c:v>
                </c:pt>
                <c:pt idx="4">
                  <c:v>22.249302909867566</c:v>
                </c:pt>
                <c:pt idx="5">
                  <c:v>14.79497230770381</c:v>
                </c:pt>
                <c:pt idx="6">
                  <c:v>13.244480486454616</c:v>
                </c:pt>
                <c:pt idx="7">
                  <c:v>11.437371416882883</c:v>
                </c:pt>
                <c:pt idx="8">
                  <c:v>12.631389087845038</c:v>
                </c:pt>
                <c:pt idx="9">
                  <c:v>14.443652526202527</c:v>
                </c:pt>
                <c:pt idx="10">
                  <c:v>17.072730493441849</c:v>
                </c:pt>
                <c:pt idx="11">
                  <c:v>15.656335975958816</c:v>
                </c:pt>
                <c:pt idx="12">
                  <c:v>16.901732702350433</c:v>
                </c:pt>
                <c:pt idx="13">
                  <c:v>13.051887108935242</c:v>
                </c:pt>
                <c:pt idx="14">
                  <c:v>13.006132111794358</c:v>
                </c:pt>
                <c:pt idx="15">
                  <c:v>13.3486050267976</c:v>
                </c:pt>
                <c:pt idx="16">
                  <c:v>11.938571371878695</c:v>
                </c:pt>
                <c:pt idx="17">
                  <c:v>10.478317484845846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3b'!$J$2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3b'!$J$25:$J$42</c:f>
              <c:numCache>
                <c:formatCode>#,##0.0</c:formatCode>
                <c:ptCount val="18"/>
                <c:pt idx="0">
                  <c:v>81.653728490580761</c:v>
                </c:pt>
                <c:pt idx="1">
                  <c:v>80.943019108982057</c:v>
                </c:pt>
                <c:pt idx="2">
                  <c:v>79.348881854719068</c:v>
                </c:pt>
                <c:pt idx="3">
                  <c:v>81.088731986946016</c:v>
                </c:pt>
                <c:pt idx="4">
                  <c:v>77.750697090132434</c:v>
                </c:pt>
                <c:pt idx="5">
                  <c:v>85.205027692296184</c:v>
                </c:pt>
                <c:pt idx="6">
                  <c:v>86.75551951354538</c:v>
                </c:pt>
                <c:pt idx="7">
                  <c:v>88.562628583117103</c:v>
                </c:pt>
                <c:pt idx="8">
                  <c:v>87.368610912154963</c:v>
                </c:pt>
                <c:pt idx="9">
                  <c:v>85.556347473797473</c:v>
                </c:pt>
                <c:pt idx="10">
                  <c:v>82.927269506558162</c:v>
                </c:pt>
                <c:pt idx="11">
                  <c:v>84.343664024041189</c:v>
                </c:pt>
                <c:pt idx="12">
                  <c:v>83.098267297649556</c:v>
                </c:pt>
                <c:pt idx="13">
                  <c:v>86.948112891064767</c:v>
                </c:pt>
                <c:pt idx="14">
                  <c:v>86.993867888205642</c:v>
                </c:pt>
                <c:pt idx="15">
                  <c:v>86.6513949732024</c:v>
                </c:pt>
                <c:pt idx="16">
                  <c:v>88.061428628121305</c:v>
                </c:pt>
                <c:pt idx="17">
                  <c:v>89.521682515154154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11616"/>
        <c:axId val="117713152"/>
      </c:lineChart>
      <c:catAx>
        <c:axId val="1177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315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77131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77116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3b'!$H$2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'Figure 3b'!$A$3:$A$20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3b'!$H$47:$H$64</c:f>
              <c:numCache>
                <c:formatCode>#,##0.0</c:formatCode>
                <c:ptCount val="18"/>
                <c:pt idx="0">
                  <c:v>120.4987618393898</c:v>
                </c:pt>
                <c:pt idx="1">
                  <c:v>134.54732883617282</c:v>
                </c:pt>
                <c:pt idx="2">
                  <c:v>160.4569202860892</c:v>
                </c:pt>
                <c:pt idx="3">
                  <c:v>146.64884659399092</c:v>
                </c:pt>
                <c:pt idx="4">
                  <c:v>174.92928591480853</c:v>
                </c:pt>
                <c:pt idx="5">
                  <c:v>122.24472219246627</c:v>
                </c:pt>
                <c:pt idx="6">
                  <c:v>111.50238043130935</c:v>
                </c:pt>
                <c:pt idx="7">
                  <c:v>97.868729375839223</c:v>
                </c:pt>
                <c:pt idx="8">
                  <c:v>123.56289000830054</c:v>
                </c:pt>
                <c:pt idx="9">
                  <c:v>169.15711280760169</c:v>
                </c:pt>
                <c:pt idx="10">
                  <c:v>249.34882666826249</c:v>
                </c:pt>
                <c:pt idx="11">
                  <c:v>271.62778662267328</c:v>
                </c:pt>
                <c:pt idx="12">
                  <c:v>381.04808223795891</c:v>
                </c:pt>
                <c:pt idx="13">
                  <c:v>335.7550023775101</c:v>
                </c:pt>
                <c:pt idx="14">
                  <c:v>334.84547617578505</c:v>
                </c:pt>
                <c:pt idx="15">
                  <c:v>427.83508699947595</c:v>
                </c:pt>
                <c:pt idx="16">
                  <c:v>455.15217479479315</c:v>
                </c:pt>
                <c:pt idx="17">
                  <c:v>423.68910722196108</c:v>
                </c:pt>
              </c:numCache>
            </c:numRef>
          </c:val>
        </c:ser>
        <c:ser>
          <c:idx val="1"/>
          <c:order val="1"/>
          <c:tx>
            <c:strRef>
              <c:f>'Figure 3b'!$E$2</c:f>
              <c:strCache>
                <c:ptCount val="1"/>
                <c:pt idx="0">
                  <c:v>epol_taxr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'Figure 3b'!$E$47:$E$64</c:f>
              <c:numCache>
                <c:formatCode>#,##0.0</c:formatCode>
                <c:ptCount val="18"/>
                <c:pt idx="0">
                  <c:v>505.38533465194701</c:v>
                </c:pt>
                <c:pt idx="1">
                  <c:v>552.48720104408267</c:v>
                </c:pt>
                <c:pt idx="2">
                  <c:v>597.72580657196045</c:v>
                </c:pt>
                <c:pt idx="3">
                  <c:v>606.30282475280762</c:v>
                </c:pt>
                <c:pt idx="4">
                  <c:v>595.00780596542359</c:v>
                </c:pt>
                <c:pt idx="5">
                  <c:v>669.90780114555355</c:v>
                </c:pt>
                <c:pt idx="6">
                  <c:v>688.49302899169925</c:v>
                </c:pt>
                <c:pt idx="7">
                  <c:v>703.09434082412724</c:v>
                </c:pt>
                <c:pt idx="8">
                  <c:v>791.02360623168943</c:v>
                </c:pt>
                <c:pt idx="9">
                  <c:v>953.37340355300898</c:v>
                </c:pt>
                <c:pt idx="10">
                  <c:v>1159.5034646301269</c:v>
                </c:pt>
                <c:pt idx="11">
                  <c:v>1401.8029483833313</c:v>
                </c:pt>
                <c:pt idx="12">
                  <c:v>1814.5173552627564</c:v>
                </c:pt>
                <c:pt idx="13">
                  <c:v>2139.643468570709</c:v>
                </c:pt>
                <c:pt idx="14">
                  <c:v>2129.8686983108519</c:v>
                </c:pt>
                <c:pt idx="15">
                  <c:v>2668.9454241065978</c:v>
                </c:pt>
                <c:pt idx="16">
                  <c:v>3259.9226043281556</c:v>
                </c:pt>
                <c:pt idx="17">
                  <c:v>3476.9784339675903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2688"/>
        <c:axId val="117764480"/>
      </c:areaChart>
      <c:catAx>
        <c:axId val="11776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448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7764480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2688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3b'!$I$2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3b'!$A$3:$A$20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3b'!$I$47:$I$64</c:f>
              <c:numCache>
                <c:formatCode>#,##0.0</c:formatCode>
                <c:ptCount val="18"/>
                <c:pt idx="0">
                  <c:v>19.252568089666696</c:v>
                </c:pt>
                <c:pt idx="1">
                  <c:v>19.583779706039422</c:v>
                </c:pt>
                <c:pt idx="2">
                  <c:v>21.163357407393253</c:v>
                </c:pt>
                <c:pt idx="3">
                  <c:v>19.476528464526989</c:v>
                </c:pt>
                <c:pt idx="4">
                  <c:v>22.719945273401599</c:v>
                </c:pt>
                <c:pt idx="5">
                  <c:v>15.431967782838605</c:v>
                </c:pt>
                <c:pt idx="6">
                  <c:v>13.937877532538556</c:v>
                </c:pt>
                <c:pt idx="7">
                  <c:v>12.218881621022247</c:v>
                </c:pt>
                <c:pt idx="8">
                  <c:v>13.510246490221228</c:v>
                </c:pt>
                <c:pt idx="9">
                  <c:v>15.069266299862472</c:v>
                </c:pt>
                <c:pt idx="10">
                  <c:v>17.6987203135727</c:v>
                </c:pt>
                <c:pt idx="11">
                  <c:v>16.231791429461143</c:v>
                </c:pt>
                <c:pt idx="12">
                  <c:v>17.355350732416273</c:v>
                </c:pt>
                <c:pt idx="13">
                  <c:v>13.563674952457117</c:v>
                </c:pt>
                <c:pt idx="14">
                  <c:v>13.585570271876591</c:v>
                </c:pt>
                <c:pt idx="15">
                  <c:v>13.815479833495417</c:v>
                </c:pt>
                <c:pt idx="16">
                  <c:v>12.251494299725644</c:v>
                </c:pt>
                <c:pt idx="17">
                  <c:v>10.86196408045461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3b'!$J$2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3b'!$J$47:$J$64</c:f>
              <c:numCache>
                <c:formatCode>#,##0.0</c:formatCode>
                <c:ptCount val="18"/>
                <c:pt idx="0">
                  <c:v>80.747431910333319</c:v>
                </c:pt>
                <c:pt idx="1">
                  <c:v>80.416220293960578</c:v>
                </c:pt>
                <c:pt idx="2">
                  <c:v>78.836642592606751</c:v>
                </c:pt>
                <c:pt idx="3">
                  <c:v>80.523471535473007</c:v>
                </c:pt>
                <c:pt idx="4">
                  <c:v>77.280054726598394</c:v>
                </c:pt>
                <c:pt idx="5">
                  <c:v>84.568032217161388</c:v>
                </c:pt>
                <c:pt idx="6">
                  <c:v>86.06212246746145</c:v>
                </c:pt>
                <c:pt idx="7">
                  <c:v>87.781118378977752</c:v>
                </c:pt>
                <c:pt idx="8">
                  <c:v>86.48975350977878</c:v>
                </c:pt>
                <c:pt idx="9">
                  <c:v>84.930733700137537</c:v>
                </c:pt>
                <c:pt idx="10">
                  <c:v>82.301279686427293</c:v>
                </c:pt>
                <c:pt idx="11">
                  <c:v>83.76820857053886</c:v>
                </c:pt>
                <c:pt idx="12">
                  <c:v>82.644649267583731</c:v>
                </c:pt>
                <c:pt idx="13">
                  <c:v>86.436325047542866</c:v>
                </c:pt>
                <c:pt idx="14">
                  <c:v>86.414429728123423</c:v>
                </c:pt>
                <c:pt idx="15">
                  <c:v>86.184520166504569</c:v>
                </c:pt>
                <c:pt idx="16">
                  <c:v>87.748505700274364</c:v>
                </c:pt>
                <c:pt idx="17">
                  <c:v>89.138035919545388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11104"/>
        <c:axId val="118512640"/>
      </c:lineChart>
      <c:catAx>
        <c:axId val="1185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126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85126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851110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3b'!$I$2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3b'!$A$3:$A$20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3b'!$K$3:$K$20</c:f>
              <c:numCache>
                <c:formatCode>#,##0.0</c:formatCode>
                <c:ptCount val="18"/>
                <c:pt idx="0">
                  <c:v>4.1178516695072265</c:v>
                </c:pt>
                <c:pt idx="1">
                  <c:v>2.930481922012286</c:v>
                </c:pt>
                <c:pt idx="2">
                  <c:v>2.9175445576189576</c:v>
                </c:pt>
                <c:pt idx="3">
                  <c:v>2.9872130371734578</c:v>
                </c:pt>
                <c:pt idx="4">
                  <c:v>2.8220652469172749</c:v>
                </c:pt>
                <c:pt idx="5">
                  <c:v>2.7372439762271066</c:v>
                </c:pt>
                <c:pt idx="6">
                  <c:v>2.7592002163377076</c:v>
                </c:pt>
                <c:pt idx="7">
                  <c:v>3.0253167570520296</c:v>
                </c:pt>
                <c:pt idx="8">
                  <c:v>3.6610250843515053</c:v>
                </c:pt>
                <c:pt idx="9">
                  <c:v>2.7790169955789437</c:v>
                </c:pt>
                <c:pt idx="10">
                  <c:v>2.9318630459205237</c:v>
                </c:pt>
                <c:pt idx="11">
                  <c:v>2.4619028114436894</c:v>
                </c:pt>
                <c:pt idx="12">
                  <c:v>2.2145041124180955</c:v>
                </c:pt>
                <c:pt idx="13">
                  <c:v>1.9347905507260053</c:v>
                </c:pt>
                <c:pt idx="14">
                  <c:v>2.2503431069413806</c:v>
                </c:pt>
                <c:pt idx="15">
                  <c:v>1.7257898357889749</c:v>
                </c:pt>
                <c:pt idx="16">
                  <c:v>1.411479606463462</c:v>
                </c:pt>
                <c:pt idx="17">
                  <c:v>1.5045326900648246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3b'!$L$2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3b'!$L$3:$L$20</c:f>
              <c:numCache>
                <c:formatCode>#,##0.0</c:formatCode>
                <c:ptCount val="18"/>
                <c:pt idx="0">
                  <c:v>2.9936098983682724</c:v>
                </c:pt>
                <c:pt idx="1">
                  <c:v>3.0835431822141888</c:v>
                </c:pt>
                <c:pt idx="2">
                  <c:v>3.0343898185951272</c:v>
                </c:pt>
                <c:pt idx="3">
                  <c:v>3.0065326596871014</c:v>
                </c:pt>
                <c:pt idx="4">
                  <c:v>2.6852319162063978</c:v>
                </c:pt>
                <c:pt idx="5">
                  <c:v>2.5851597967338988</c:v>
                </c:pt>
                <c:pt idx="6">
                  <c:v>2.7456773687623621</c:v>
                </c:pt>
                <c:pt idx="7">
                  <c:v>3.0314567457855177</c:v>
                </c:pt>
                <c:pt idx="8">
                  <c:v>3.1195063868085167</c:v>
                </c:pt>
                <c:pt idx="9">
                  <c:v>3.106352651656294</c:v>
                </c:pt>
                <c:pt idx="10">
                  <c:v>2.980747226960125</c:v>
                </c:pt>
                <c:pt idx="11">
                  <c:v>2.9361240598792979</c:v>
                </c:pt>
                <c:pt idx="12">
                  <c:v>2.8619432486181817</c:v>
                </c:pt>
                <c:pt idx="13">
                  <c:v>2.6537232324357967</c:v>
                </c:pt>
                <c:pt idx="14">
                  <c:v>2.8809150849697045</c:v>
                </c:pt>
                <c:pt idx="15">
                  <c:v>2.4734097739993239</c:v>
                </c:pt>
                <c:pt idx="16">
                  <c:v>2.8434258466716518</c:v>
                </c:pt>
                <c:pt idx="17">
                  <c:v>3.0020953516759796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4624"/>
        <c:axId val="118556160"/>
      </c:lineChart>
      <c:catAx>
        <c:axId val="1185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61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855616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855462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3b'!$K$24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'Figure 3b'!$A$3:$A$20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3b'!$K$25:$K$42</c:f>
              <c:numCache>
                <c:formatCode>#,##0.0</c:formatCode>
                <c:ptCount val="18"/>
                <c:pt idx="0">
                  <c:v>2.9116564298443093</c:v>
                </c:pt>
                <c:pt idx="1">
                  <c:v>3.0190274590611561</c:v>
                </c:pt>
                <c:pt idx="2">
                  <c:v>3.4026613034093813</c:v>
                </c:pt>
                <c:pt idx="3">
                  <c:v>3.1274271708958232</c:v>
                </c:pt>
                <c:pt idx="4">
                  <c:v>3.8082612421293529</c:v>
                </c:pt>
                <c:pt idx="5">
                  <c:v>2.3954098893520883</c:v>
                </c:pt>
                <c:pt idx="6">
                  <c:v>2.1736003197829841</c:v>
                </c:pt>
                <c:pt idx="7">
                  <c:v>1.85367439978094</c:v>
                </c:pt>
                <c:pt idx="8">
                  <c:v>2.0898872723113233</c:v>
                </c:pt>
                <c:pt idx="9">
                  <c:v>2.5174554103307791</c:v>
                </c:pt>
                <c:pt idx="10">
                  <c:v>3.1825162868170791</c:v>
                </c:pt>
                <c:pt idx="11">
                  <c:v>2.9617657886079747</c:v>
                </c:pt>
                <c:pt idx="12">
                  <c:v>3.4213475839494292</c:v>
                </c:pt>
                <c:pt idx="13">
                  <c:v>2.5315546204047714</c:v>
                </c:pt>
                <c:pt idx="14">
                  <c:v>2.460602811926131</c:v>
                </c:pt>
                <c:pt idx="15">
                  <c:v>2.6192929981440529</c:v>
                </c:pt>
                <c:pt idx="16">
                  <c:v>2.4113461099072566</c:v>
                </c:pt>
                <c:pt idx="17">
                  <c:v>2.1068172249263446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3b'!$L$24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val>
            <c:numRef>
              <c:f>'Figure 3b'!$L$25:$L$42</c:f>
              <c:numCache>
                <c:formatCode>#,##0.0</c:formatCode>
                <c:ptCount val="18"/>
                <c:pt idx="0">
                  <c:v>12.958905762312394</c:v>
                </c:pt>
                <c:pt idx="1">
                  <c:v>12.823080356055067</c:v>
                </c:pt>
                <c:pt idx="2">
                  <c:v>13.074225223855663</c:v>
                </c:pt>
                <c:pt idx="3">
                  <c:v>13.409947101083391</c:v>
                </c:pt>
                <c:pt idx="4">
                  <c:v>13.308055873767294</c:v>
                </c:pt>
                <c:pt idx="5">
                  <c:v>13.795292191954189</c:v>
                </c:pt>
                <c:pt idx="6">
                  <c:v>14.23776683052515</c:v>
                </c:pt>
                <c:pt idx="7">
                  <c:v>14.353497092828823</c:v>
                </c:pt>
                <c:pt idx="8">
                  <c:v>14.455302316713253</c:v>
                </c:pt>
                <c:pt idx="9">
                  <c:v>14.912037619661541</c:v>
                </c:pt>
                <c:pt idx="10">
                  <c:v>15.458416913877324</c:v>
                </c:pt>
                <c:pt idx="11">
                  <c:v>15.955596441967129</c:v>
                </c:pt>
                <c:pt idx="12">
                  <c:v>16.821237269339846</c:v>
                </c:pt>
                <c:pt idx="13">
                  <c:v>16.864526569047783</c:v>
                </c:pt>
                <c:pt idx="14">
                  <c:v>16.458187115594146</c:v>
                </c:pt>
                <c:pt idx="15">
                  <c:v>17.002929645239046</c:v>
                </c:pt>
                <c:pt idx="16">
                  <c:v>17.786599144976275</c:v>
                </c:pt>
                <c:pt idx="17">
                  <c:v>17.999628566330756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85600"/>
        <c:axId val="118595584"/>
      </c:lineChart>
      <c:catAx>
        <c:axId val="11858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9558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85955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1858560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1.xml"/><Relationship Id="rId3" Type="http://schemas.openxmlformats.org/officeDocument/2006/relationships/chart" Target="../charts/chart76.xml"/><Relationship Id="rId7" Type="http://schemas.openxmlformats.org/officeDocument/2006/relationships/chart" Target="../charts/chart80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6" Type="http://schemas.openxmlformats.org/officeDocument/2006/relationships/chart" Target="../charts/chart79.xml"/><Relationship Id="rId5" Type="http://schemas.openxmlformats.org/officeDocument/2006/relationships/chart" Target="../charts/chart78.xml"/><Relationship Id="rId4" Type="http://schemas.openxmlformats.org/officeDocument/2006/relationships/chart" Target="../charts/chart77.xml"/><Relationship Id="rId9" Type="http://schemas.openxmlformats.org/officeDocument/2006/relationships/chart" Target="../charts/chart82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3" Type="http://schemas.openxmlformats.org/officeDocument/2006/relationships/chart" Target="../charts/chart85.xml"/><Relationship Id="rId7" Type="http://schemas.openxmlformats.org/officeDocument/2006/relationships/chart" Target="../charts/chart89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5" Type="http://schemas.openxmlformats.org/officeDocument/2006/relationships/chart" Target="../charts/chart87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9.xml"/><Relationship Id="rId3" Type="http://schemas.openxmlformats.org/officeDocument/2006/relationships/chart" Target="../charts/chart94.xml"/><Relationship Id="rId7" Type="http://schemas.openxmlformats.org/officeDocument/2006/relationships/chart" Target="../charts/chart98.xml"/><Relationship Id="rId2" Type="http://schemas.openxmlformats.org/officeDocument/2006/relationships/chart" Target="../charts/chart93.xml"/><Relationship Id="rId1" Type="http://schemas.openxmlformats.org/officeDocument/2006/relationships/chart" Target="../charts/chart92.xml"/><Relationship Id="rId6" Type="http://schemas.openxmlformats.org/officeDocument/2006/relationships/chart" Target="../charts/chart97.xml"/><Relationship Id="rId5" Type="http://schemas.openxmlformats.org/officeDocument/2006/relationships/chart" Target="../charts/chart96.xml"/><Relationship Id="rId4" Type="http://schemas.openxmlformats.org/officeDocument/2006/relationships/chart" Target="../charts/chart95.xml"/><Relationship Id="rId9" Type="http://schemas.openxmlformats.org/officeDocument/2006/relationships/chart" Target="../charts/chart10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5.xml"/><Relationship Id="rId1" Type="http://schemas.openxmlformats.org/officeDocument/2006/relationships/chart" Target="../charts/chart10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2</xdr:rowOff>
    </xdr:from>
    <xdr:to>
      <xdr:col>10</xdr:col>
      <xdr:colOff>0</xdr:colOff>
      <xdr:row>54</xdr:row>
      <xdr:rowOff>517072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10</xdr:col>
      <xdr:colOff>0</xdr:colOff>
      <xdr:row>54</xdr:row>
      <xdr:rowOff>272143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9</xdr:col>
      <xdr:colOff>0</xdr:colOff>
      <xdr:row>30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29</xdr:row>
      <xdr:rowOff>1</xdr:rowOff>
    </xdr:from>
    <xdr:to>
      <xdr:col>10</xdr:col>
      <xdr:colOff>0</xdr:colOff>
      <xdr:row>30</xdr:row>
      <xdr:rowOff>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30</xdr:row>
      <xdr:rowOff>1</xdr:rowOff>
    </xdr:from>
    <xdr:to>
      <xdr:col>10</xdr:col>
      <xdr:colOff>0</xdr:colOff>
      <xdr:row>31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10</xdr:col>
      <xdr:colOff>2500312</xdr:colOff>
      <xdr:row>30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10</xdr:col>
      <xdr:colOff>2500312</xdr:colOff>
      <xdr:row>30</xdr:row>
      <xdr:rowOff>2547937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69</xdr:row>
      <xdr:rowOff>0</xdr:rowOff>
    </xdr:from>
    <xdr:to>
      <xdr:col>19</xdr:col>
      <xdr:colOff>0</xdr:colOff>
      <xdr:row>70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69</xdr:row>
      <xdr:rowOff>0</xdr:rowOff>
    </xdr:from>
    <xdr:to>
      <xdr:col>20</xdr:col>
      <xdr:colOff>0</xdr:colOff>
      <xdr:row>70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19</xdr:col>
      <xdr:colOff>0</xdr:colOff>
      <xdr:row>70</xdr:row>
      <xdr:rowOff>2547937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20</xdr:col>
      <xdr:colOff>0</xdr:colOff>
      <xdr:row>70</xdr:row>
      <xdr:rowOff>2547937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68</xdr:row>
      <xdr:rowOff>0</xdr:rowOff>
    </xdr:from>
    <xdr:to>
      <xdr:col>19</xdr:col>
      <xdr:colOff>0</xdr:colOff>
      <xdr:row>69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68</xdr:row>
      <xdr:rowOff>0</xdr:rowOff>
    </xdr:from>
    <xdr:to>
      <xdr:col>20</xdr:col>
      <xdr:colOff>0</xdr:colOff>
      <xdr:row>69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69</xdr:row>
      <xdr:rowOff>0</xdr:rowOff>
    </xdr:from>
    <xdr:to>
      <xdr:col>21</xdr:col>
      <xdr:colOff>-1</xdr:colOff>
      <xdr:row>70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21</xdr:col>
      <xdr:colOff>-1</xdr:colOff>
      <xdr:row>71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2500311</xdr:colOff>
      <xdr:row>68</xdr:row>
      <xdr:rowOff>0</xdr:rowOff>
    </xdr:from>
    <xdr:to>
      <xdr:col>21</xdr:col>
      <xdr:colOff>726281</xdr:colOff>
      <xdr:row>69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69</xdr:row>
      <xdr:rowOff>0</xdr:rowOff>
    </xdr:from>
    <xdr:to>
      <xdr:col>16</xdr:col>
      <xdr:colOff>0</xdr:colOff>
      <xdr:row>70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69</xdr:row>
      <xdr:rowOff>0</xdr:rowOff>
    </xdr:from>
    <xdr:to>
      <xdr:col>17</xdr:col>
      <xdr:colOff>0</xdr:colOff>
      <xdr:row>70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16</xdr:col>
      <xdr:colOff>0</xdr:colOff>
      <xdr:row>70</xdr:row>
      <xdr:rowOff>2547937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17</xdr:col>
      <xdr:colOff>0</xdr:colOff>
      <xdr:row>70</xdr:row>
      <xdr:rowOff>2547937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68</xdr:row>
      <xdr:rowOff>0</xdr:rowOff>
    </xdr:from>
    <xdr:to>
      <xdr:col>16</xdr:col>
      <xdr:colOff>0</xdr:colOff>
      <xdr:row>69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68</xdr:row>
      <xdr:rowOff>0</xdr:rowOff>
    </xdr:from>
    <xdr:to>
      <xdr:col>17</xdr:col>
      <xdr:colOff>0</xdr:colOff>
      <xdr:row>69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69</xdr:row>
      <xdr:rowOff>0</xdr:rowOff>
    </xdr:from>
    <xdr:to>
      <xdr:col>18</xdr:col>
      <xdr:colOff>0</xdr:colOff>
      <xdr:row>70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18</xdr:col>
      <xdr:colOff>0</xdr:colOff>
      <xdr:row>70</xdr:row>
      <xdr:rowOff>2547937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68</xdr:row>
      <xdr:rowOff>0</xdr:rowOff>
    </xdr:from>
    <xdr:to>
      <xdr:col>18</xdr:col>
      <xdr:colOff>583406</xdr:colOff>
      <xdr:row>69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69</xdr:row>
      <xdr:rowOff>0</xdr:rowOff>
    </xdr:from>
    <xdr:to>
      <xdr:col>19</xdr:col>
      <xdr:colOff>0</xdr:colOff>
      <xdr:row>70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69</xdr:row>
      <xdr:rowOff>0</xdr:rowOff>
    </xdr:from>
    <xdr:to>
      <xdr:col>20</xdr:col>
      <xdr:colOff>0</xdr:colOff>
      <xdr:row>70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19</xdr:col>
      <xdr:colOff>0</xdr:colOff>
      <xdr:row>70</xdr:row>
      <xdr:rowOff>2547937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20</xdr:col>
      <xdr:colOff>0</xdr:colOff>
      <xdr:row>70</xdr:row>
      <xdr:rowOff>2547937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68</xdr:row>
      <xdr:rowOff>0</xdr:rowOff>
    </xdr:from>
    <xdr:to>
      <xdr:col>19</xdr:col>
      <xdr:colOff>0</xdr:colOff>
      <xdr:row>69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68</xdr:row>
      <xdr:rowOff>0</xdr:rowOff>
    </xdr:from>
    <xdr:to>
      <xdr:col>20</xdr:col>
      <xdr:colOff>0</xdr:colOff>
      <xdr:row>69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69</xdr:row>
      <xdr:rowOff>0</xdr:rowOff>
    </xdr:from>
    <xdr:to>
      <xdr:col>21</xdr:col>
      <xdr:colOff>-1</xdr:colOff>
      <xdr:row>70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21</xdr:col>
      <xdr:colOff>-1</xdr:colOff>
      <xdr:row>71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21</xdr:col>
      <xdr:colOff>678656</xdr:colOff>
      <xdr:row>69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69</xdr:row>
      <xdr:rowOff>0</xdr:rowOff>
    </xdr:from>
    <xdr:to>
      <xdr:col>16</xdr:col>
      <xdr:colOff>0</xdr:colOff>
      <xdr:row>70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69</xdr:row>
      <xdr:rowOff>0</xdr:rowOff>
    </xdr:from>
    <xdr:to>
      <xdr:col>17</xdr:col>
      <xdr:colOff>0</xdr:colOff>
      <xdr:row>70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16</xdr:col>
      <xdr:colOff>0</xdr:colOff>
      <xdr:row>70</xdr:row>
      <xdr:rowOff>2547937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17</xdr:col>
      <xdr:colOff>0</xdr:colOff>
      <xdr:row>70</xdr:row>
      <xdr:rowOff>2547937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68</xdr:row>
      <xdr:rowOff>0</xdr:rowOff>
    </xdr:from>
    <xdr:to>
      <xdr:col>16</xdr:col>
      <xdr:colOff>0</xdr:colOff>
      <xdr:row>69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2500311</xdr:colOff>
      <xdr:row>68</xdr:row>
      <xdr:rowOff>0</xdr:rowOff>
    </xdr:from>
    <xdr:to>
      <xdr:col>17</xdr:col>
      <xdr:colOff>0</xdr:colOff>
      <xdr:row>69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69</xdr:row>
      <xdr:rowOff>0</xdr:rowOff>
    </xdr:from>
    <xdr:to>
      <xdr:col>18</xdr:col>
      <xdr:colOff>0</xdr:colOff>
      <xdr:row>70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18</xdr:col>
      <xdr:colOff>0</xdr:colOff>
      <xdr:row>70</xdr:row>
      <xdr:rowOff>2547937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-1</xdr:colOff>
      <xdr:row>68</xdr:row>
      <xdr:rowOff>0</xdr:rowOff>
    </xdr:from>
    <xdr:to>
      <xdr:col>18</xdr:col>
      <xdr:colOff>678656</xdr:colOff>
      <xdr:row>69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5952</xdr:colOff>
      <xdr:row>17</xdr:row>
      <xdr:rowOff>202406</xdr:rowOff>
    </xdr:from>
    <xdr:to>
      <xdr:col>14</xdr:col>
      <xdr:colOff>2345532</xdr:colOff>
      <xdr:row>20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14</xdr:col>
      <xdr:colOff>2339580</xdr:colOff>
      <xdr:row>47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21</xdr:row>
      <xdr:rowOff>261937</xdr:rowOff>
    </xdr:from>
    <xdr:to>
      <xdr:col>18</xdr:col>
      <xdr:colOff>2339580</xdr:colOff>
      <xdr:row>49</xdr:row>
      <xdr:rowOff>178593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178592</xdr:colOff>
      <xdr:row>17</xdr:row>
      <xdr:rowOff>146446</xdr:rowOff>
    </xdr:from>
    <xdr:to>
      <xdr:col>16</xdr:col>
      <xdr:colOff>7179467</xdr:colOff>
      <xdr:row>18</xdr:row>
      <xdr:rowOff>1869282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178592</xdr:colOff>
      <xdr:row>21</xdr:row>
      <xdr:rowOff>166687</xdr:rowOff>
    </xdr:from>
    <xdr:to>
      <xdr:col>16</xdr:col>
      <xdr:colOff>7179467</xdr:colOff>
      <xdr:row>31</xdr:row>
      <xdr:rowOff>127398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0.2517</cdr:x>
      <cdr:y>0.0222</cdr:y>
    </cdr:from>
    <cdr:to>
      <cdr:x>0.37245</cdr:x>
      <cdr:y>0.13017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62127" y="44054"/>
          <a:ext cx="845343" cy="214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Res</a:t>
          </a:r>
          <a:r>
            <a:rPr lang="en-US" sz="1000"/>
            <a:t> </a:t>
          </a:r>
          <a:r>
            <a: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Rev</a:t>
          </a:r>
        </a:p>
      </cdr:txBody>
    </cdr:sp>
  </cdr:relSizeAnchor>
  <cdr:relSizeAnchor xmlns:cdr="http://schemas.openxmlformats.org/drawingml/2006/chartDrawing">
    <cdr:from>
      <cdr:x>0.43413</cdr:x>
      <cdr:y>0.0136</cdr:y>
    </cdr:from>
    <cdr:to>
      <cdr:x>0.55488</cdr:x>
      <cdr:y>0.12158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039269" y="26988"/>
          <a:ext cx="845343" cy="214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Non-Res</a:t>
          </a:r>
          <a:r>
            <a:rPr lang="en-US" sz="1000"/>
            <a:t> </a:t>
          </a:r>
          <a:r>
            <a: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Rev</a:t>
          </a:r>
        </a:p>
      </cdr:txBody>
    </cdr:sp>
  </cdr:relSizeAnchor>
  <cdr:relSizeAnchor xmlns:cdr="http://schemas.openxmlformats.org/drawingml/2006/chartDrawing">
    <cdr:from>
      <cdr:x>0.65862</cdr:x>
      <cdr:y>0.0196</cdr:y>
    </cdr:from>
    <cdr:to>
      <cdr:x>0.77937</cdr:x>
      <cdr:y>0.12757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610894" y="38894"/>
          <a:ext cx="845343" cy="214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Official</a:t>
          </a:r>
        </a:p>
      </cdr:txBody>
    </cdr:sp>
  </cdr:relSizeAnchor>
  <cdr:relSizeAnchor xmlns:cdr="http://schemas.openxmlformats.org/drawingml/2006/chartDrawing">
    <cdr:from>
      <cdr:x>0.77256</cdr:x>
      <cdr:y>0.0196</cdr:y>
    </cdr:from>
    <cdr:to>
      <cdr:x>0.89331</cdr:x>
      <cdr:y>0.12757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408613" y="38894"/>
          <a:ext cx="845343" cy="214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Remittances</a:t>
          </a:r>
        </a:p>
      </cdr:txBody>
    </cdr:sp>
  </cdr:relSizeAnchor>
  <cdr:relSizeAnchor xmlns:cdr="http://schemas.openxmlformats.org/drawingml/2006/chartDrawing">
    <cdr:from>
      <cdr:x>0.86395</cdr:x>
      <cdr:y>0.0196</cdr:y>
    </cdr:from>
    <cdr:to>
      <cdr:x>0.98469</cdr:x>
      <cdr:y>0.12757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048376" y="38894"/>
          <a:ext cx="845343" cy="214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Private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68</xdr:row>
      <xdr:rowOff>0</xdr:rowOff>
    </xdr:from>
    <xdr:to>
      <xdr:col>20</xdr:col>
      <xdr:colOff>0</xdr:colOff>
      <xdr:row>69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21</xdr:col>
      <xdr:colOff>0</xdr:colOff>
      <xdr:row>69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</xdr:colOff>
      <xdr:row>68</xdr:row>
      <xdr:rowOff>0</xdr:rowOff>
    </xdr:from>
    <xdr:to>
      <xdr:col>22</xdr:col>
      <xdr:colOff>825501</xdr:colOff>
      <xdr:row>69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68</xdr:row>
      <xdr:rowOff>0</xdr:rowOff>
    </xdr:from>
    <xdr:to>
      <xdr:col>20</xdr:col>
      <xdr:colOff>0</xdr:colOff>
      <xdr:row>69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21</xdr:col>
      <xdr:colOff>0</xdr:colOff>
      <xdr:row>69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</xdr:colOff>
      <xdr:row>68</xdr:row>
      <xdr:rowOff>0</xdr:rowOff>
    </xdr:from>
    <xdr:to>
      <xdr:col>22</xdr:col>
      <xdr:colOff>825501</xdr:colOff>
      <xdr:row>69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44</xdr:row>
      <xdr:rowOff>0</xdr:rowOff>
    </xdr:from>
    <xdr:to>
      <xdr:col>13</xdr:col>
      <xdr:colOff>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44</xdr:row>
      <xdr:rowOff>0</xdr:rowOff>
    </xdr:from>
    <xdr:to>
      <xdr:col>14</xdr:col>
      <xdr:colOff>0</xdr:colOff>
      <xdr:row>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</xdr:colOff>
      <xdr:row>44</xdr:row>
      <xdr:rowOff>0</xdr:rowOff>
    </xdr:from>
    <xdr:to>
      <xdr:col>15</xdr:col>
      <xdr:colOff>645584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47</xdr:row>
      <xdr:rowOff>0</xdr:rowOff>
    </xdr:from>
    <xdr:to>
      <xdr:col>13</xdr:col>
      <xdr:colOff>0</xdr:colOff>
      <xdr:row>48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47</xdr:row>
      <xdr:rowOff>0</xdr:rowOff>
    </xdr:from>
    <xdr:to>
      <xdr:col>14</xdr:col>
      <xdr:colOff>0</xdr:colOff>
      <xdr:row>48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</xdr:colOff>
      <xdr:row>47</xdr:row>
      <xdr:rowOff>0</xdr:rowOff>
    </xdr:from>
    <xdr:to>
      <xdr:col>15</xdr:col>
      <xdr:colOff>1</xdr:colOff>
      <xdr:row>48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68</xdr:row>
      <xdr:rowOff>0</xdr:rowOff>
    </xdr:from>
    <xdr:to>
      <xdr:col>20</xdr:col>
      <xdr:colOff>0</xdr:colOff>
      <xdr:row>69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21</xdr:col>
      <xdr:colOff>0</xdr:colOff>
      <xdr:row>69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</xdr:colOff>
      <xdr:row>68</xdr:row>
      <xdr:rowOff>0</xdr:rowOff>
    </xdr:from>
    <xdr:to>
      <xdr:col>22</xdr:col>
      <xdr:colOff>825501</xdr:colOff>
      <xdr:row>69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69</xdr:row>
      <xdr:rowOff>-1</xdr:rowOff>
    </xdr:from>
    <xdr:to>
      <xdr:col>21</xdr:col>
      <xdr:colOff>0</xdr:colOff>
      <xdr:row>70</xdr:row>
      <xdr:rowOff>394607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68</xdr:row>
      <xdr:rowOff>0</xdr:rowOff>
    </xdr:from>
    <xdr:to>
      <xdr:col>20</xdr:col>
      <xdr:colOff>0</xdr:colOff>
      <xdr:row>69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21</xdr:col>
      <xdr:colOff>0</xdr:colOff>
      <xdr:row>69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69</xdr:row>
      <xdr:rowOff>0</xdr:rowOff>
    </xdr:from>
    <xdr:to>
      <xdr:col>20</xdr:col>
      <xdr:colOff>0</xdr:colOff>
      <xdr:row>70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20</xdr:col>
      <xdr:colOff>0</xdr:colOff>
      <xdr:row>71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68</xdr:row>
      <xdr:rowOff>4535</xdr:rowOff>
    </xdr:from>
    <xdr:to>
      <xdr:col>22</xdr:col>
      <xdr:colOff>1</xdr:colOff>
      <xdr:row>69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68</xdr:row>
      <xdr:rowOff>2539999</xdr:rowOff>
    </xdr:from>
    <xdr:to>
      <xdr:col>22</xdr:col>
      <xdr:colOff>1</xdr:colOff>
      <xdr:row>70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70</xdr:row>
      <xdr:rowOff>0</xdr:rowOff>
    </xdr:from>
    <xdr:to>
      <xdr:col>22</xdr:col>
      <xdr:colOff>1</xdr:colOff>
      <xdr:row>71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69</xdr:row>
      <xdr:rowOff>-1</xdr:rowOff>
    </xdr:from>
    <xdr:to>
      <xdr:col>21</xdr:col>
      <xdr:colOff>0</xdr:colOff>
      <xdr:row>70</xdr:row>
      <xdr:rowOff>394607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68</xdr:row>
      <xdr:rowOff>0</xdr:rowOff>
    </xdr:from>
    <xdr:to>
      <xdr:col>20</xdr:col>
      <xdr:colOff>0</xdr:colOff>
      <xdr:row>69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2508249</xdr:colOff>
      <xdr:row>68</xdr:row>
      <xdr:rowOff>0</xdr:rowOff>
    </xdr:from>
    <xdr:to>
      <xdr:col>21</xdr:col>
      <xdr:colOff>1185334</xdr:colOff>
      <xdr:row>69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69</xdr:row>
      <xdr:rowOff>0</xdr:rowOff>
    </xdr:from>
    <xdr:to>
      <xdr:col>20</xdr:col>
      <xdr:colOff>0</xdr:colOff>
      <xdr:row>70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20</xdr:col>
      <xdr:colOff>0</xdr:colOff>
      <xdr:row>71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194470</xdr:colOff>
      <xdr:row>18</xdr:row>
      <xdr:rowOff>154781</xdr:rowOff>
    </xdr:from>
    <xdr:to>
      <xdr:col>12</xdr:col>
      <xdr:colOff>7195345</xdr:colOff>
      <xdr:row>19</xdr:row>
      <xdr:rowOff>1877617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191041</xdr:colOff>
      <xdr:row>20</xdr:row>
      <xdr:rowOff>59532</xdr:rowOff>
    </xdr:from>
    <xdr:to>
      <xdr:col>12</xdr:col>
      <xdr:colOff>7195345</xdr:colOff>
      <xdr:row>21</xdr:row>
      <xdr:rowOff>55436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0.25726</cdr:x>
      <cdr:y>0.0076</cdr:y>
    </cdr:from>
    <cdr:to>
      <cdr:x>0.37801</cdr:x>
      <cdr:y>0.11557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801045" y="15084"/>
          <a:ext cx="845356" cy="214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Official</a:t>
          </a:r>
        </a:p>
      </cdr:txBody>
    </cdr:sp>
  </cdr:relSizeAnchor>
  <cdr:relSizeAnchor xmlns:cdr="http://schemas.openxmlformats.org/drawingml/2006/chartDrawing">
    <cdr:from>
      <cdr:x>0.47834</cdr:x>
      <cdr:y>0.0136</cdr:y>
    </cdr:from>
    <cdr:to>
      <cdr:x>0.59909</cdr:x>
      <cdr:y>0.12157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348815" y="26996"/>
          <a:ext cx="845356" cy="21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Remittances</a:t>
          </a:r>
        </a:p>
      </cdr:txBody>
    </cdr:sp>
  </cdr:relSizeAnchor>
  <cdr:relSizeAnchor xmlns:cdr="http://schemas.openxmlformats.org/drawingml/2006/chartDrawing">
    <cdr:from>
      <cdr:x>0.7313</cdr:x>
      <cdr:y>0.0076</cdr:y>
    </cdr:from>
    <cdr:to>
      <cdr:x>0.85204</cdr:x>
      <cdr:y>0.11557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119718" y="15090"/>
          <a:ext cx="845286" cy="214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Private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68</xdr:row>
      <xdr:rowOff>2539999</xdr:rowOff>
    </xdr:from>
    <xdr:to>
      <xdr:col>21</xdr:col>
      <xdr:colOff>0</xdr:colOff>
      <xdr:row>70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68</xdr:row>
      <xdr:rowOff>0</xdr:rowOff>
    </xdr:from>
    <xdr:to>
      <xdr:col>20</xdr:col>
      <xdr:colOff>0</xdr:colOff>
      <xdr:row>69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21</xdr:col>
      <xdr:colOff>0</xdr:colOff>
      <xdr:row>69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69</xdr:row>
      <xdr:rowOff>0</xdr:rowOff>
    </xdr:from>
    <xdr:to>
      <xdr:col>20</xdr:col>
      <xdr:colOff>0</xdr:colOff>
      <xdr:row>70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20</xdr:col>
      <xdr:colOff>0</xdr:colOff>
      <xdr:row>71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68</xdr:row>
      <xdr:rowOff>4535</xdr:rowOff>
    </xdr:from>
    <xdr:to>
      <xdr:col>22</xdr:col>
      <xdr:colOff>1047750</xdr:colOff>
      <xdr:row>69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68</xdr:row>
      <xdr:rowOff>2539999</xdr:rowOff>
    </xdr:from>
    <xdr:to>
      <xdr:col>22</xdr:col>
      <xdr:colOff>1</xdr:colOff>
      <xdr:row>70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70</xdr:row>
      <xdr:rowOff>0</xdr:rowOff>
    </xdr:from>
    <xdr:to>
      <xdr:col>22</xdr:col>
      <xdr:colOff>1</xdr:colOff>
      <xdr:row>71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</sheetPr>
  <dimension ref="A1:E202"/>
  <sheetViews>
    <sheetView showGridLines="0" workbookViewId="0">
      <pane ySplit="1" topLeftCell="A2" activePane="bottomLeft" state="frozen"/>
      <selection activeCell="D2" sqref="D2"/>
      <selection pane="bottomLeft" activeCell="D2" sqref="D2"/>
    </sheetView>
  </sheetViews>
  <sheetFormatPr defaultColWidth="0" defaultRowHeight="15.75" zeroHeight="1" x14ac:dyDescent="0.25"/>
  <cols>
    <col min="1" max="1" width="1.875" customWidth="1"/>
    <col min="2" max="2" width="40.125" style="15" bestFit="1" customWidth="1"/>
    <col min="3" max="3" width="18.125" style="13" bestFit="1" customWidth="1"/>
    <col min="4" max="4" width="23" style="16" bestFit="1" customWidth="1"/>
    <col min="5" max="5" width="11" customWidth="1"/>
    <col min="6" max="16384" width="11" hidden="1"/>
  </cols>
  <sheetData>
    <row r="1" spans="1:4" x14ac:dyDescent="0.25">
      <c r="A1" s="14" t="s">
        <v>60</v>
      </c>
      <c r="C1" s="12" t="s">
        <v>61</v>
      </c>
      <c r="D1" s="17" t="s">
        <v>62</v>
      </c>
    </row>
    <row r="2" spans="1:4" x14ac:dyDescent="0.25">
      <c r="B2" s="19" t="s">
        <v>63</v>
      </c>
      <c r="C2" s="20"/>
      <c r="D2" s="21" t="s">
        <v>64</v>
      </c>
    </row>
    <row r="3" spans="1:4" x14ac:dyDescent="0.25">
      <c r="B3" s="19" t="s">
        <v>65</v>
      </c>
      <c r="C3" s="20"/>
      <c r="D3" s="21"/>
    </row>
    <row r="4" spans="1:4" x14ac:dyDescent="0.25">
      <c r="B4" s="19" t="s">
        <v>66</v>
      </c>
      <c r="C4" s="20" t="s">
        <v>64</v>
      </c>
      <c r="D4" s="21"/>
    </row>
    <row r="5" spans="1:4" x14ac:dyDescent="0.25">
      <c r="B5" s="19" t="s">
        <v>67</v>
      </c>
      <c r="C5" s="20"/>
      <c r="D5" s="21"/>
    </row>
    <row r="6" spans="1:4" x14ac:dyDescent="0.25">
      <c r="B6" s="19" t="s">
        <v>68</v>
      </c>
      <c r="C6" s="20"/>
      <c r="D6" s="21"/>
    </row>
    <row r="7" spans="1:4" x14ac:dyDescent="0.25">
      <c r="B7" s="19" t="s">
        <v>69</v>
      </c>
      <c r="C7" s="20"/>
      <c r="D7" s="21"/>
    </row>
    <row r="8" spans="1:4" x14ac:dyDescent="0.25">
      <c r="B8" s="19" t="s">
        <v>70</v>
      </c>
      <c r="C8" s="20"/>
      <c r="D8" s="21" t="s">
        <v>64</v>
      </c>
    </row>
    <row r="9" spans="1:4" x14ac:dyDescent="0.25">
      <c r="B9" s="19" t="s">
        <v>71</v>
      </c>
      <c r="C9" s="20"/>
      <c r="D9" s="21"/>
    </row>
    <row r="10" spans="1:4" x14ac:dyDescent="0.25">
      <c r="B10" s="19" t="s">
        <v>72</v>
      </c>
      <c r="C10" s="20" t="s">
        <v>64</v>
      </c>
      <c r="D10" s="21"/>
    </row>
    <row r="11" spans="1:4" x14ac:dyDescent="0.25">
      <c r="B11" s="19" t="s">
        <v>73</v>
      </c>
      <c r="C11" s="20" t="s">
        <v>64</v>
      </c>
      <c r="D11" s="21"/>
    </row>
    <row r="12" spans="1:4" x14ac:dyDescent="0.25">
      <c r="B12" s="19" t="s">
        <v>74</v>
      </c>
      <c r="C12" s="20" t="s">
        <v>64</v>
      </c>
      <c r="D12" s="21"/>
    </row>
    <row r="13" spans="1:4" x14ac:dyDescent="0.25">
      <c r="B13" s="19" t="s">
        <v>75</v>
      </c>
      <c r="C13" s="20"/>
      <c r="D13" s="21"/>
    </row>
    <row r="14" spans="1:4" x14ac:dyDescent="0.25">
      <c r="B14" s="19" t="s">
        <v>76</v>
      </c>
      <c r="C14" s="20"/>
      <c r="D14" s="21"/>
    </row>
    <row r="15" spans="1:4" x14ac:dyDescent="0.25">
      <c r="B15" s="19" t="s">
        <v>77</v>
      </c>
      <c r="C15" s="20" t="s">
        <v>64</v>
      </c>
      <c r="D15" s="21"/>
    </row>
    <row r="16" spans="1:4" x14ac:dyDescent="0.25">
      <c r="B16" s="19" t="s">
        <v>78</v>
      </c>
      <c r="C16" s="20"/>
      <c r="D16" s="21"/>
    </row>
    <row r="17" spans="2:4" x14ac:dyDescent="0.25">
      <c r="B17" s="19" t="s">
        <v>79</v>
      </c>
      <c r="C17" s="20"/>
      <c r="D17" s="21"/>
    </row>
    <row r="18" spans="2:4" x14ac:dyDescent="0.25">
      <c r="B18" s="19" t="s">
        <v>80</v>
      </c>
      <c r="C18" s="20" t="s">
        <v>64</v>
      </c>
      <c r="D18" s="21" t="s">
        <v>64</v>
      </c>
    </row>
    <row r="19" spans="2:4" x14ac:dyDescent="0.25">
      <c r="B19" s="19" t="s">
        <v>81</v>
      </c>
      <c r="C19" s="20"/>
      <c r="D19" s="21"/>
    </row>
    <row r="20" spans="2:4" x14ac:dyDescent="0.25">
      <c r="B20" s="19" t="s">
        <v>82</v>
      </c>
      <c r="C20" s="20"/>
      <c r="D20" s="21"/>
    </row>
    <row r="21" spans="2:4" x14ac:dyDescent="0.25">
      <c r="B21" s="19" t="s">
        <v>83</v>
      </c>
      <c r="C21" s="20" t="s">
        <v>64</v>
      </c>
      <c r="D21" s="21"/>
    </row>
    <row r="22" spans="2:4" x14ac:dyDescent="0.25">
      <c r="B22" s="19" t="s">
        <v>84</v>
      </c>
      <c r="C22" s="20" t="s">
        <v>64</v>
      </c>
      <c r="D22" s="21" t="s">
        <v>64</v>
      </c>
    </row>
    <row r="23" spans="2:4" x14ac:dyDescent="0.25">
      <c r="B23" s="19" t="s">
        <v>85</v>
      </c>
      <c r="C23" s="20"/>
      <c r="D23" s="21"/>
    </row>
    <row r="24" spans="2:4" x14ac:dyDescent="0.25">
      <c r="B24" s="19" t="s">
        <v>86</v>
      </c>
      <c r="C24" s="20"/>
      <c r="D24" s="21" t="s">
        <v>64</v>
      </c>
    </row>
    <row r="25" spans="2:4" x14ac:dyDescent="0.25">
      <c r="B25" s="19" t="s">
        <v>87</v>
      </c>
      <c r="C25" s="20" t="s">
        <v>64</v>
      </c>
      <c r="D25" s="21"/>
    </row>
    <row r="26" spans="2:4" x14ac:dyDescent="0.25">
      <c r="B26" s="19" t="s">
        <v>88</v>
      </c>
      <c r="C26" s="20"/>
      <c r="D26" s="21"/>
    </row>
    <row r="27" spans="2:4" x14ac:dyDescent="0.25">
      <c r="B27" s="19" t="s">
        <v>89</v>
      </c>
      <c r="C27" s="20" t="s">
        <v>64</v>
      </c>
      <c r="D27" s="21"/>
    </row>
    <row r="28" spans="2:4" x14ac:dyDescent="0.25">
      <c r="B28" s="19" t="s">
        <v>90</v>
      </c>
      <c r="C28" s="20" t="s">
        <v>64</v>
      </c>
      <c r="D28" s="21"/>
    </row>
    <row r="29" spans="2:4" x14ac:dyDescent="0.25">
      <c r="B29" s="19" t="s">
        <v>91</v>
      </c>
      <c r="C29" s="20" t="s">
        <v>64</v>
      </c>
      <c r="D29" s="21"/>
    </row>
    <row r="30" spans="2:4" x14ac:dyDescent="0.25">
      <c r="B30" s="19" t="s">
        <v>92</v>
      </c>
      <c r="C30" s="20"/>
      <c r="D30" s="21"/>
    </row>
    <row r="31" spans="2:4" x14ac:dyDescent="0.25">
      <c r="B31" s="19" t="s">
        <v>93</v>
      </c>
      <c r="C31" s="20"/>
      <c r="D31" s="21" t="s">
        <v>64</v>
      </c>
    </row>
    <row r="32" spans="2:4" x14ac:dyDescent="0.25">
      <c r="B32" s="19" t="s">
        <v>94</v>
      </c>
      <c r="C32" s="20"/>
      <c r="D32" s="21" t="s">
        <v>64</v>
      </c>
    </row>
    <row r="33" spans="2:4" x14ac:dyDescent="0.25">
      <c r="B33" s="19" t="s">
        <v>95</v>
      </c>
      <c r="C33" s="20" t="s">
        <v>64</v>
      </c>
      <c r="D33" s="21"/>
    </row>
    <row r="34" spans="2:4" x14ac:dyDescent="0.25">
      <c r="B34" s="19" t="s">
        <v>96</v>
      </c>
      <c r="C34" s="20" t="s">
        <v>64</v>
      </c>
      <c r="D34" s="21" t="s">
        <v>64</v>
      </c>
    </row>
    <row r="35" spans="2:4" x14ac:dyDescent="0.25">
      <c r="B35" s="19" t="s">
        <v>97</v>
      </c>
      <c r="C35" s="20" t="s">
        <v>64</v>
      </c>
      <c r="D35" s="21"/>
    </row>
    <row r="36" spans="2:4" x14ac:dyDescent="0.25">
      <c r="B36" s="19" t="s">
        <v>98</v>
      </c>
      <c r="C36" s="20"/>
      <c r="D36" s="21"/>
    </row>
    <row r="37" spans="2:4" x14ac:dyDescent="0.25">
      <c r="B37" s="19" t="s">
        <v>99</v>
      </c>
      <c r="C37" s="20"/>
      <c r="D37" s="21" t="s">
        <v>64</v>
      </c>
    </row>
    <row r="38" spans="2:4" x14ac:dyDescent="0.25">
      <c r="B38" s="19" t="s">
        <v>100</v>
      </c>
      <c r="C38" s="20"/>
      <c r="D38" s="21"/>
    </row>
    <row r="39" spans="2:4" x14ac:dyDescent="0.25">
      <c r="B39" s="19" t="s">
        <v>101</v>
      </c>
      <c r="C39" s="20"/>
      <c r="D39" s="21" t="s">
        <v>64</v>
      </c>
    </row>
    <row r="40" spans="2:4" x14ac:dyDescent="0.25">
      <c r="B40" s="19" t="s">
        <v>102</v>
      </c>
      <c r="C40" s="20"/>
      <c r="D40" s="21"/>
    </row>
    <row r="41" spans="2:4" x14ac:dyDescent="0.25">
      <c r="B41" s="19" t="s">
        <v>103</v>
      </c>
      <c r="C41" s="20" t="s">
        <v>64</v>
      </c>
      <c r="D41" s="21"/>
    </row>
    <row r="42" spans="2:4" x14ac:dyDescent="0.25">
      <c r="B42" s="19" t="s">
        <v>104</v>
      </c>
      <c r="C42" s="20"/>
      <c r="D42" s="21"/>
    </row>
    <row r="43" spans="2:4" x14ac:dyDescent="0.25">
      <c r="B43" s="19" t="s">
        <v>105</v>
      </c>
      <c r="C43" s="20" t="s">
        <v>64</v>
      </c>
      <c r="D43" s="21"/>
    </row>
    <row r="44" spans="2:4" x14ac:dyDescent="0.25">
      <c r="B44" s="19" t="s">
        <v>106</v>
      </c>
      <c r="C44" s="20"/>
      <c r="D44" s="21" t="s">
        <v>64</v>
      </c>
    </row>
    <row r="45" spans="2:4" x14ac:dyDescent="0.25">
      <c r="B45" s="19" t="s">
        <v>107</v>
      </c>
      <c r="C45" s="20"/>
      <c r="D45" s="21" t="s">
        <v>64</v>
      </c>
    </row>
    <row r="46" spans="2:4" x14ac:dyDescent="0.25">
      <c r="B46" s="19" t="s">
        <v>108</v>
      </c>
      <c r="C46" s="20"/>
      <c r="D46" s="21"/>
    </row>
    <row r="47" spans="2:4" x14ac:dyDescent="0.25">
      <c r="B47" s="19" t="s">
        <v>109</v>
      </c>
      <c r="C47" s="20"/>
      <c r="D47" s="21"/>
    </row>
    <row r="48" spans="2:4" x14ac:dyDescent="0.25">
      <c r="B48" s="19" t="s">
        <v>110</v>
      </c>
      <c r="C48" s="20" t="s">
        <v>64</v>
      </c>
      <c r="D48" s="21"/>
    </row>
    <row r="49" spans="2:4" x14ac:dyDescent="0.25">
      <c r="B49" s="19" t="s">
        <v>111</v>
      </c>
      <c r="C49" s="20"/>
      <c r="D49" s="21"/>
    </row>
    <row r="50" spans="2:4" x14ac:dyDescent="0.25">
      <c r="B50" s="19" t="s">
        <v>112</v>
      </c>
      <c r="C50" s="20"/>
      <c r="D50" s="21"/>
    </row>
    <row r="51" spans="2:4" x14ac:dyDescent="0.25">
      <c r="B51" s="19" t="s">
        <v>113</v>
      </c>
      <c r="C51" s="20"/>
      <c r="D51" s="21"/>
    </row>
    <row r="52" spans="2:4" x14ac:dyDescent="0.25">
      <c r="B52" s="19" t="s">
        <v>114</v>
      </c>
      <c r="C52" s="20"/>
      <c r="D52" s="21"/>
    </row>
    <row r="53" spans="2:4" x14ac:dyDescent="0.25">
      <c r="B53" s="19" t="s">
        <v>115</v>
      </c>
      <c r="C53" s="20"/>
      <c r="D53" s="21"/>
    </row>
    <row r="54" spans="2:4" x14ac:dyDescent="0.25">
      <c r="B54" s="19" t="s">
        <v>116</v>
      </c>
      <c r="C54" s="20"/>
      <c r="D54" s="21"/>
    </row>
    <row r="55" spans="2:4" x14ac:dyDescent="0.25">
      <c r="B55" s="19" t="s">
        <v>117</v>
      </c>
      <c r="C55" s="20" t="s">
        <v>64</v>
      </c>
      <c r="D55" s="21" t="s">
        <v>64</v>
      </c>
    </row>
    <row r="56" spans="2:4" x14ac:dyDescent="0.25">
      <c r="B56" s="19" t="s">
        <v>118</v>
      </c>
      <c r="C56" s="20" t="s">
        <v>64</v>
      </c>
      <c r="D56" s="21"/>
    </row>
    <row r="57" spans="2:4" x14ac:dyDescent="0.25">
      <c r="B57" s="19" t="s">
        <v>119</v>
      </c>
      <c r="C57" s="20" t="s">
        <v>64</v>
      </c>
      <c r="D57" s="21"/>
    </row>
    <row r="58" spans="2:4" x14ac:dyDescent="0.25">
      <c r="B58" s="19" t="s">
        <v>120</v>
      </c>
      <c r="C58" s="20" t="s">
        <v>64</v>
      </c>
      <c r="D58" s="21"/>
    </row>
    <row r="59" spans="2:4" x14ac:dyDescent="0.25">
      <c r="B59" s="19" t="s">
        <v>121</v>
      </c>
      <c r="C59" s="20" t="s">
        <v>64</v>
      </c>
      <c r="D59" s="21"/>
    </row>
    <row r="60" spans="2:4" x14ac:dyDescent="0.25">
      <c r="B60" s="19" t="s">
        <v>122</v>
      </c>
      <c r="C60" s="20" t="s">
        <v>64</v>
      </c>
      <c r="D60" s="21"/>
    </row>
    <row r="61" spans="2:4" x14ac:dyDescent="0.25">
      <c r="B61" s="19" t="s">
        <v>123</v>
      </c>
      <c r="C61" s="20"/>
      <c r="D61" s="21" t="s">
        <v>64</v>
      </c>
    </row>
    <row r="62" spans="2:4" x14ac:dyDescent="0.25">
      <c r="B62" s="19" t="s">
        <v>124</v>
      </c>
      <c r="C62" s="20"/>
      <c r="D62" s="21" t="s">
        <v>64</v>
      </c>
    </row>
    <row r="63" spans="2:4" x14ac:dyDescent="0.25">
      <c r="B63" s="19" t="s">
        <v>125</v>
      </c>
      <c r="C63" s="20" t="s">
        <v>64</v>
      </c>
      <c r="D63" s="21" t="s">
        <v>64</v>
      </c>
    </row>
    <row r="64" spans="2:4" x14ac:dyDescent="0.25">
      <c r="B64" s="19" t="s">
        <v>126</v>
      </c>
      <c r="C64" s="20"/>
      <c r="D64" s="21"/>
    </row>
    <row r="65" spans="2:4" x14ac:dyDescent="0.25">
      <c r="B65" s="19" t="s">
        <v>127</v>
      </c>
      <c r="C65" s="20"/>
      <c r="D65" s="21"/>
    </row>
    <row r="66" spans="2:4" x14ac:dyDescent="0.25">
      <c r="B66" s="19" t="s">
        <v>128</v>
      </c>
      <c r="C66" s="20"/>
      <c r="D66" s="21"/>
    </row>
    <row r="67" spans="2:4" x14ac:dyDescent="0.25">
      <c r="B67" s="19" t="s">
        <v>129</v>
      </c>
      <c r="C67" s="20" t="s">
        <v>64</v>
      </c>
      <c r="D67" s="21"/>
    </row>
    <row r="68" spans="2:4" x14ac:dyDescent="0.25">
      <c r="B68" s="19" t="s">
        <v>130</v>
      </c>
      <c r="C68" s="20"/>
      <c r="D68" s="21"/>
    </row>
    <row r="69" spans="2:4" x14ac:dyDescent="0.25">
      <c r="B69" s="19" t="s">
        <v>131</v>
      </c>
      <c r="C69" s="20"/>
      <c r="D69" s="21"/>
    </row>
    <row r="70" spans="2:4" x14ac:dyDescent="0.25">
      <c r="B70" s="19" t="s">
        <v>132</v>
      </c>
      <c r="C70" s="20"/>
      <c r="D70" s="21" t="s">
        <v>64</v>
      </c>
    </row>
    <row r="71" spans="2:4" x14ac:dyDescent="0.25">
      <c r="B71" s="19" t="s">
        <v>133</v>
      </c>
      <c r="C71" s="20" t="s">
        <v>64</v>
      </c>
      <c r="D71" s="21"/>
    </row>
    <row r="72" spans="2:4" x14ac:dyDescent="0.25">
      <c r="B72" s="19" t="s">
        <v>134</v>
      </c>
      <c r="C72" s="20" t="s">
        <v>64</v>
      </c>
      <c r="D72" s="21"/>
    </row>
    <row r="73" spans="2:4" x14ac:dyDescent="0.25">
      <c r="B73" s="19" t="s">
        <v>135</v>
      </c>
      <c r="C73" s="20" t="s">
        <v>64</v>
      </c>
      <c r="D73" s="21"/>
    </row>
    <row r="74" spans="2:4" x14ac:dyDescent="0.25">
      <c r="B74" s="19" t="s">
        <v>136</v>
      </c>
      <c r="C74" s="20"/>
      <c r="D74" s="21"/>
    </row>
    <row r="75" spans="2:4" x14ac:dyDescent="0.25">
      <c r="B75" s="19" t="s">
        <v>137</v>
      </c>
      <c r="C75" s="20" t="s">
        <v>64</v>
      </c>
      <c r="D75" s="21"/>
    </row>
    <row r="76" spans="2:4" x14ac:dyDescent="0.25">
      <c r="B76" s="19" t="s">
        <v>138</v>
      </c>
      <c r="C76" s="20" t="s">
        <v>64</v>
      </c>
      <c r="D76" s="21" t="s">
        <v>64</v>
      </c>
    </row>
    <row r="77" spans="2:4" x14ac:dyDescent="0.25">
      <c r="B77" s="19" t="s">
        <v>139</v>
      </c>
      <c r="C77" s="20"/>
      <c r="D77" s="21" t="s">
        <v>64</v>
      </c>
    </row>
    <row r="78" spans="2:4" x14ac:dyDescent="0.25">
      <c r="B78" s="19" t="s">
        <v>140</v>
      </c>
      <c r="C78" s="20" t="s">
        <v>64</v>
      </c>
      <c r="D78" s="21"/>
    </row>
    <row r="79" spans="2:4" x14ac:dyDescent="0.25">
      <c r="B79" s="19" t="s">
        <v>141</v>
      </c>
      <c r="C79" s="20" t="s">
        <v>64</v>
      </c>
      <c r="D79" s="21" t="s">
        <v>64</v>
      </c>
    </row>
    <row r="80" spans="2:4" x14ac:dyDescent="0.25">
      <c r="B80" s="19" t="s">
        <v>142</v>
      </c>
      <c r="C80" s="20" t="s">
        <v>64</v>
      </c>
      <c r="D80" s="21"/>
    </row>
    <row r="81" spans="2:4" x14ac:dyDescent="0.25">
      <c r="B81" s="19" t="s">
        <v>143</v>
      </c>
      <c r="C81" s="20"/>
      <c r="D81" s="21"/>
    </row>
    <row r="82" spans="2:4" x14ac:dyDescent="0.25">
      <c r="B82" s="19" t="s">
        <v>144</v>
      </c>
      <c r="C82" s="20" t="s">
        <v>64</v>
      </c>
      <c r="D82" s="21"/>
    </row>
    <row r="83" spans="2:4" x14ac:dyDescent="0.25">
      <c r="B83" s="19" t="s">
        <v>145</v>
      </c>
      <c r="C83" s="20" t="s">
        <v>64</v>
      </c>
      <c r="D83" s="21"/>
    </row>
    <row r="84" spans="2:4" x14ac:dyDescent="0.25">
      <c r="B84" s="19" t="s">
        <v>146</v>
      </c>
      <c r="C84" s="20"/>
      <c r="D84" s="21"/>
    </row>
    <row r="85" spans="2:4" x14ac:dyDescent="0.25">
      <c r="B85" s="19" t="s">
        <v>147</v>
      </c>
      <c r="C85" s="20"/>
      <c r="D85" s="21"/>
    </row>
    <row r="86" spans="2:4" x14ac:dyDescent="0.25">
      <c r="B86" s="19" t="s">
        <v>148</v>
      </c>
      <c r="C86" s="20" t="s">
        <v>64</v>
      </c>
      <c r="D86" s="21"/>
    </row>
    <row r="87" spans="2:4" x14ac:dyDescent="0.25">
      <c r="B87" s="19" t="s">
        <v>149</v>
      </c>
      <c r="C87" s="20" t="s">
        <v>64</v>
      </c>
      <c r="D87" s="21"/>
    </row>
    <row r="88" spans="2:4" x14ac:dyDescent="0.25">
      <c r="B88" s="19" t="s">
        <v>150</v>
      </c>
      <c r="C88" s="20" t="s">
        <v>64</v>
      </c>
      <c r="D88" s="21"/>
    </row>
    <row r="89" spans="2:4" x14ac:dyDescent="0.25">
      <c r="B89" s="19" t="s">
        <v>151</v>
      </c>
      <c r="C89" s="20" t="s">
        <v>64</v>
      </c>
      <c r="D89" s="21"/>
    </row>
    <row r="90" spans="2:4" x14ac:dyDescent="0.25">
      <c r="B90" s="19" t="s">
        <v>152</v>
      </c>
      <c r="C90" s="20"/>
      <c r="D90" s="21" t="s">
        <v>64</v>
      </c>
    </row>
    <row r="91" spans="2:4" x14ac:dyDescent="0.25">
      <c r="B91" s="19" t="s">
        <v>153</v>
      </c>
      <c r="C91" s="20"/>
      <c r="D91" s="21"/>
    </row>
    <row r="92" spans="2:4" x14ac:dyDescent="0.25">
      <c r="B92" s="19" t="s">
        <v>154</v>
      </c>
      <c r="C92" s="20"/>
      <c r="D92" s="21"/>
    </row>
    <row r="93" spans="2:4" x14ac:dyDescent="0.25">
      <c r="B93" s="19" t="s">
        <v>155</v>
      </c>
      <c r="C93" s="20"/>
      <c r="D93" s="21"/>
    </row>
    <row r="94" spans="2:4" x14ac:dyDescent="0.25">
      <c r="B94" s="19" t="s">
        <v>156</v>
      </c>
      <c r="C94" s="20"/>
      <c r="D94" s="21"/>
    </row>
    <row r="95" spans="2:4" x14ac:dyDescent="0.25">
      <c r="B95" s="19" t="s">
        <v>157</v>
      </c>
      <c r="C95" s="20" t="s">
        <v>64</v>
      </c>
      <c r="D95" s="21"/>
    </row>
    <row r="96" spans="2:4" x14ac:dyDescent="0.25">
      <c r="B96" s="19" t="s">
        <v>158</v>
      </c>
      <c r="C96" s="20" t="s">
        <v>64</v>
      </c>
      <c r="D96" s="21" t="s">
        <v>64</v>
      </c>
    </row>
    <row r="97" spans="2:4" x14ac:dyDescent="0.25">
      <c r="B97" s="19" t="s">
        <v>159</v>
      </c>
      <c r="C97" s="20"/>
      <c r="D97" s="21"/>
    </row>
    <row r="98" spans="2:4" x14ac:dyDescent="0.25">
      <c r="B98" s="19" t="s">
        <v>160</v>
      </c>
      <c r="C98" s="20" t="s">
        <v>64</v>
      </c>
      <c r="D98" s="21" t="s">
        <v>64</v>
      </c>
    </row>
    <row r="99" spans="2:4" x14ac:dyDescent="0.25">
      <c r="B99" s="19" t="s">
        <v>161</v>
      </c>
      <c r="C99" s="20"/>
      <c r="D99" s="21" t="s">
        <v>64</v>
      </c>
    </row>
    <row r="100" spans="2:4" x14ac:dyDescent="0.25">
      <c r="B100" s="19" t="s">
        <v>162</v>
      </c>
      <c r="C100" s="20"/>
      <c r="D100" s="21"/>
    </row>
    <row r="101" spans="2:4" x14ac:dyDescent="0.25">
      <c r="B101" s="19" t="s">
        <v>163</v>
      </c>
      <c r="C101" s="20"/>
      <c r="D101" s="21"/>
    </row>
    <row r="102" spans="2:4" x14ac:dyDescent="0.25">
      <c r="B102" s="19" t="s">
        <v>164</v>
      </c>
      <c r="C102" s="20" t="s">
        <v>64</v>
      </c>
      <c r="D102" s="21"/>
    </row>
    <row r="103" spans="2:4" x14ac:dyDescent="0.25">
      <c r="B103" s="19" t="s">
        <v>165</v>
      </c>
      <c r="C103" s="20"/>
      <c r="D103" s="21" t="s">
        <v>64</v>
      </c>
    </row>
    <row r="104" spans="2:4" x14ac:dyDescent="0.25">
      <c r="B104" s="19" t="s">
        <v>166</v>
      </c>
      <c r="C104" s="20" t="s">
        <v>64</v>
      </c>
      <c r="D104" s="21" t="s">
        <v>64</v>
      </c>
    </row>
    <row r="105" spans="2:4" x14ac:dyDescent="0.25">
      <c r="B105" s="19" t="s">
        <v>167</v>
      </c>
      <c r="C105" s="20" t="s">
        <v>64</v>
      </c>
      <c r="D105" s="21"/>
    </row>
    <row r="106" spans="2:4" x14ac:dyDescent="0.25">
      <c r="B106" s="19" t="s">
        <v>168</v>
      </c>
      <c r="C106" s="20" t="s">
        <v>64</v>
      </c>
      <c r="D106" s="21"/>
    </row>
    <row r="107" spans="2:4" x14ac:dyDescent="0.25">
      <c r="B107" s="19" t="s">
        <v>169</v>
      </c>
      <c r="C107" s="20"/>
      <c r="D107" s="21" t="s">
        <v>64</v>
      </c>
    </row>
    <row r="108" spans="2:4" x14ac:dyDescent="0.25">
      <c r="B108" s="19" t="s">
        <v>170</v>
      </c>
      <c r="C108" s="20"/>
      <c r="D108" s="21"/>
    </row>
    <row r="109" spans="2:4" x14ac:dyDescent="0.25">
      <c r="B109" s="19" t="s">
        <v>171</v>
      </c>
      <c r="C109" s="20"/>
      <c r="D109" s="21"/>
    </row>
    <row r="110" spans="2:4" x14ac:dyDescent="0.25">
      <c r="B110" s="19" t="s">
        <v>172</v>
      </c>
      <c r="C110" s="20"/>
      <c r="D110" s="21" t="s">
        <v>64</v>
      </c>
    </row>
    <row r="111" spans="2:4" x14ac:dyDescent="0.25">
      <c r="B111" s="19" t="s">
        <v>173</v>
      </c>
      <c r="C111" s="20" t="s">
        <v>64</v>
      </c>
      <c r="D111" s="21"/>
    </row>
    <row r="112" spans="2:4" x14ac:dyDescent="0.25">
      <c r="B112" s="19" t="s">
        <v>174</v>
      </c>
      <c r="C112" s="20" t="s">
        <v>64</v>
      </c>
      <c r="D112" s="21"/>
    </row>
    <row r="113" spans="2:4" x14ac:dyDescent="0.25">
      <c r="B113" s="19" t="s">
        <v>175</v>
      </c>
      <c r="C113" s="20"/>
      <c r="D113" s="21"/>
    </row>
    <row r="114" spans="2:4" x14ac:dyDescent="0.25">
      <c r="B114" s="19" t="s">
        <v>176</v>
      </c>
      <c r="C114" s="20"/>
      <c r="D114" s="21"/>
    </row>
    <row r="115" spans="2:4" x14ac:dyDescent="0.25">
      <c r="B115" s="19" t="s">
        <v>177</v>
      </c>
      <c r="C115" s="20" t="s">
        <v>64</v>
      </c>
      <c r="D115" s="21"/>
    </row>
    <row r="116" spans="2:4" x14ac:dyDescent="0.25">
      <c r="B116" s="19" t="s">
        <v>178</v>
      </c>
      <c r="C116" s="20"/>
      <c r="D116" s="21"/>
    </row>
    <row r="117" spans="2:4" x14ac:dyDescent="0.25">
      <c r="B117" s="19" t="s">
        <v>179</v>
      </c>
      <c r="C117" s="20"/>
      <c r="D117" s="21"/>
    </row>
    <row r="118" spans="2:4" x14ac:dyDescent="0.25">
      <c r="B118" s="19" t="s">
        <v>180</v>
      </c>
      <c r="C118" s="20"/>
      <c r="D118" s="21"/>
    </row>
    <row r="119" spans="2:4" x14ac:dyDescent="0.25">
      <c r="B119" s="19" t="s">
        <v>181</v>
      </c>
      <c r="C119" s="20" t="s">
        <v>64</v>
      </c>
      <c r="D119" s="21"/>
    </row>
    <row r="120" spans="2:4" x14ac:dyDescent="0.25">
      <c r="B120" s="19" t="s">
        <v>182</v>
      </c>
      <c r="C120" s="20" t="s">
        <v>64</v>
      </c>
      <c r="D120" s="21" t="s">
        <v>64</v>
      </c>
    </row>
    <row r="121" spans="2:4" x14ac:dyDescent="0.25">
      <c r="B121" s="19" t="s">
        <v>183</v>
      </c>
      <c r="C121" s="20" t="s">
        <v>64</v>
      </c>
      <c r="D121" s="21" t="s">
        <v>64</v>
      </c>
    </row>
    <row r="122" spans="2:4" x14ac:dyDescent="0.25">
      <c r="B122" s="19" t="s">
        <v>184</v>
      </c>
      <c r="C122" s="20"/>
      <c r="D122" s="21"/>
    </row>
    <row r="123" spans="2:4" x14ac:dyDescent="0.25">
      <c r="B123" s="19" t="s">
        <v>185</v>
      </c>
      <c r="C123" s="20" t="s">
        <v>64</v>
      </c>
      <c r="D123" s="21"/>
    </row>
    <row r="124" spans="2:4" x14ac:dyDescent="0.25">
      <c r="B124" s="19" t="s">
        <v>186</v>
      </c>
      <c r="C124" s="20"/>
      <c r="D124" s="21"/>
    </row>
    <row r="125" spans="2:4" x14ac:dyDescent="0.25">
      <c r="B125" s="19" t="s">
        <v>187</v>
      </c>
      <c r="C125" s="20" t="s">
        <v>64</v>
      </c>
      <c r="D125" s="21" t="s">
        <v>64</v>
      </c>
    </row>
    <row r="126" spans="2:4" x14ac:dyDescent="0.25">
      <c r="B126" s="19" t="s">
        <v>188</v>
      </c>
      <c r="C126" s="20"/>
      <c r="D126" s="21"/>
    </row>
    <row r="127" spans="2:4" x14ac:dyDescent="0.25">
      <c r="B127" s="19" t="s">
        <v>189</v>
      </c>
      <c r="C127" s="20"/>
      <c r="D127" s="21"/>
    </row>
    <row r="128" spans="2:4" x14ac:dyDescent="0.25">
      <c r="B128" s="19" t="s">
        <v>190</v>
      </c>
      <c r="C128" s="20" t="s">
        <v>64</v>
      </c>
      <c r="D128" s="21"/>
    </row>
    <row r="129" spans="2:4" x14ac:dyDescent="0.25">
      <c r="B129" s="19" t="s">
        <v>191</v>
      </c>
      <c r="C129" s="20" t="s">
        <v>64</v>
      </c>
      <c r="D129" s="21" t="s">
        <v>64</v>
      </c>
    </row>
    <row r="130" spans="2:4" x14ac:dyDescent="0.25">
      <c r="B130" s="19" t="s">
        <v>192</v>
      </c>
      <c r="C130" s="20" t="s">
        <v>64</v>
      </c>
      <c r="D130" s="21"/>
    </row>
    <row r="131" spans="2:4" x14ac:dyDescent="0.25">
      <c r="B131" s="19" t="s">
        <v>193</v>
      </c>
      <c r="C131" s="20"/>
      <c r="D131" s="21"/>
    </row>
    <row r="132" spans="2:4" x14ac:dyDescent="0.25">
      <c r="B132" s="19" t="s">
        <v>194</v>
      </c>
      <c r="C132" s="20"/>
      <c r="D132" s="21"/>
    </row>
    <row r="133" spans="2:4" x14ac:dyDescent="0.25">
      <c r="B133" s="19" t="s">
        <v>195</v>
      </c>
      <c r="C133" s="20"/>
      <c r="D133" s="21"/>
    </row>
    <row r="134" spans="2:4" x14ac:dyDescent="0.25">
      <c r="B134" s="19" t="s">
        <v>196</v>
      </c>
      <c r="C134" s="20"/>
      <c r="D134" s="21"/>
    </row>
    <row r="135" spans="2:4" x14ac:dyDescent="0.25">
      <c r="B135" s="19" t="s">
        <v>197</v>
      </c>
      <c r="C135" s="20"/>
      <c r="D135" s="21"/>
    </row>
    <row r="136" spans="2:4" x14ac:dyDescent="0.25">
      <c r="B136" s="19" t="s">
        <v>198</v>
      </c>
      <c r="C136" s="20" t="s">
        <v>64</v>
      </c>
      <c r="D136" s="21"/>
    </row>
    <row r="137" spans="2:4" x14ac:dyDescent="0.25">
      <c r="B137" s="19" t="s">
        <v>199</v>
      </c>
      <c r="C137" s="20"/>
      <c r="D137" s="21"/>
    </row>
    <row r="138" spans="2:4" x14ac:dyDescent="0.25">
      <c r="B138" s="19" t="s">
        <v>200</v>
      </c>
      <c r="C138" s="20" t="s">
        <v>64</v>
      </c>
      <c r="D138" s="21"/>
    </row>
    <row r="139" spans="2:4" x14ac:dyDescent="0.25">
      <c r="B139" s="19" t="s">
        <v>201</v>
      </c>
      <c r="C139" s="20" t="s">
        <v>64</v>
      </c>
      <c r="D139" s="21"/>
    </row>
    <row r="140" spans="2:4" x14ac:dyDescent="0.25">
      <c r="B140" s="19" t="s">
        <v>202</v>
      </c>
      <c r="C140" s="20" t="s">
        <v>64</v>
      </c>
      <c r="D140" s="21"/>
    </row>
    <row r="141" spans="2:4" x14ac:dyDescent="0.25">
      <c r="B141" s="19" t="s">
        <v>203</v>
      </c>
      <c r="C141" s="20" t="s">
        <v>64</v>
      </c>
      <c r="D141" s="21"/>
    </row>
    <row r="142" spans="2:4" x14ac:dyDescent="0.25">
      <c r="B142" s="19" t="s">
        <v>204</v>
      </c>
      <c r="C142" s="20" t="s">
        <v>64</v>
      </c>
      <c r="D142" s="21"/>
    </row>
    <row r="143" spans="2:4" x14ac:dyDescent="0.25">
      <c r="B143" s="19" t="s">
        <v>205</v>
      </c>
      <c r="C143" s="20"/>
      <c r="D143" s="21"/>
    </row>
    <row r="144" spans="2:4" x14ac:dyDescent="0.25">
      <c r="B144" s="19" t="s">
        <v>206</v>
      </c>
      <c r="C144" s="20" t="s">
        <v>64</v>
      </c>
      <c r="D144" s="21" t="s">
        <v>64</v>
      </c>
    </row>
    <row r="145" spans="2:4" x14ac:dyDescent="0.25">
      <c r="B145" s="19" t="s">
        <v>207</v>
      </c>
      <c r="C145" s="20" t="s">
        <v>64</v>
      </c>
      <c r="D145" s="21"/>
    </row>
    <row r="146" spans="2:4" x14ac:dyDescent="0.25">
      <c r="B146" s="19" t="s">
        <v>208</v>
      </c>
      <c r="C146" s="20"/>
      <c r="D146" s="21" t="s">
        <v>64</v>
      </c>
    </row>
    <row r="147" spans="2:4" x14ac:dyDescent="0.25">
      <c r="B147" s="19" t="s">
        <v>209</v>
      </c>
      <c r="C147" s="20"/>
      <c r="D147" s="21"/>
    </row>
    <row r="148" spans="2:4" x14ac:dyDescent="0.25">
      <c r="B148" s="19" t="s">
        <v>210</v>
      </c>
      <c r="C148" s="20"/>
      <c r="D148" s="21" t="s">
        <v>64</v>
      </c>
    </row>
    <row r="149" spans="2:4" x14ac:dyDescent="0.25">
      <c r="B149" s="19" t="s">
        <v>211</v>
      </c>
      <c r="C149" s="20"/>
      <c r="D149" s="21"/>
    </row>
    <row r="150" spans="2:4" x14ac:dyDescent="0.25">
      <c r="B150" s="19" t="s">
        <v>212</v>
      </c>
      <c r="C150" s="20"/>
      <c r="D150" s="21"/>
    </row>
    <row r="151" spans="2:4" x14ac:dyDescent="0.25">
      <c r="B151" s="19" t="s">
        <v>213</v>
      </c>
      <c r="C151" s="20" t="s">
        <v>64</v>
      </c>
      <c r="D151" s="21"/>
    </row>
    <row r="152" spans="2:4" x14ac:dyDescent="0.25">
      <c r="B152" s="19" t="s">
        <v>214</v>
      </c>
      <c r="C152" s="20" t="s">
        <v>64</v>
      </c>
      <c r="D152" s="21" t="s">
        <v>64</v>
      </c>
    </row>
    <row r="153" spans="2:4" x14ac:dyDescent="0.25">
      <c r="B153" s="19" t="s">
        <v>215</v>
      </c>
      <c r="C153" s="20"/>
      <c r="D153" s="21"/>
    </row>
    <row r="154" spans="2:4" x14ac:dyDescent="0.25">
      <c r="B154" s="19" t="s">
        <v>216</v>
      </c>
      <c r="C154" s="20"/>
      <c r="D154" s="21"/>
    </row>
    <row r="155" spans="2:4" x14ac:dyDescent="0.25">
      <c r="B155" s="19" t="s">
        <v>217</v>
      </c>
      <c r="C155" s="20"/>
      <c r="D155" s="21"/>
    </row>
    <row r="156" spans="2:4" x14ac:dyDescent="0.25">
      <c r="B156" s="19" t="s">
        <v>218</v>
      </c>
      <c r="C156" s="20" t="s">
        <v>64</v>
      </c>
      <c r="D156" s="21" t="s">
        <v>64</v>
      </c>
    </row>
    <row r="157" spans="2:4" x14ac:dyDescent="0.25">
      <c r="B157" s="19" t="s">
        <v>219</v>
      </c>
      <c r="C157" s="20"/>
      <c r="D157" s="21" t="s">
        <v>64</v>
      </c>
    </row>
    <row r="158" spans="2:4" x14ac:dyDescent="0.25">
      <c r="B158" s="19" t="s">
        <v>220</v>
      </c>
      <c r="C158" s="20"/>
      <c r="D158" s="21"/>
    </row>
    <row r="159" spans="2:4" x14ac:dyDescent="0.25">
      <c r="B159" s="19" t="s">
        <v>221</v>
      </c>
      <c r="C159" s="20" t="s">
        <v>64</v>
      </c>
      <c r="D159" s="21"/>
    </row>
    <row r="160" spans="2:4" x14ac:dyDescent="0.25">
      <c r="B160" s="19" t="s">
        <v>222</v>
      </c>
      <c r="C160" s="20"/>
      <c r="D160" s="21"/>
    </row>
    <row r="161" spans="2:4" x14ac:dyDescent="0.25">
      <c r="B161" s="19" t="s">
        <v>223</v>
      </c>
      <c r="C161" s="20"/>
      <c r="D161" s="21"/>
    </row>
    <row r="162" spans="2:4" x14ac:dyDescent="0.25">
      <c r="B162" s="19" t="s">
        <v>224</v>
      </c>
      <c r="C162" s="20"/>
      <c r="D162" s="21" t="s">
        <v>64</v>
      </c>
    </row>
    <row r="163" spans="2:4" x14ac:dyDescent="0.25">
      <c r="B163" s="19" t="s">
        <v>225</v>
      </c>
      <c r="C163" s="20"/>
      <c r="D163" s="21"/>
    </row>
    <row r="164" spans="2:4" x14ac:dyDescent="0.25">
      <c r="B164" s="19" t="s">
        <v>226</v>
      </c>
      <c r="C164" s="20" t="s">
        <v>64</v>
      </c>
      <c r="D164" s="21"/>
    </row>
    <row r="165" spans="2:4" x14ac:dyDescent="0.25">
      <c r="B165" s="19" t="s">
        <v>227</v>
      </c>
      <c r="C165" s="20"/>
      <c r="D165" s="21"/>
    </row>
    <row r="166" spans="2:4" x14ac:dyDescent="0.25">
      <c r="B166" s="19" t="s">
        <v>228</v>
      </c>
      <c r="C166" s="20" t="s">
        <v>64</v>
      </c>
      <c r="D166" s="21"/>
    </row>
    <row r="167" spans="2:4" x14ac:dyDescent="0.25">
      <c r="B167" s="19" t="s">
        <v>229</v>
      </c>
      <c r="C167" s="20" t="s">
        <v>64</v>
      </c>
      <c r="D167" s="21"/>
    </row>
    <row r="168" spans="2:4" x14ac:dyDescent="0.25">
      <c r="B168" s="19" t="s">
        <v>230</v>
      </c>
      <c r="C168" s="20" t="s">
        <v>64</v>
      </c>
      <c r="D168" s="21"/>
    </row>
    <row r="169" spans="2:4" x14ac:dyDescent="0.25">
      <c r="B169" s="19" t="s">
        <v>231</v>
      </c>
      <c r="C169" s="20" t="s">
        <v>64</v>
      </c>
      <c r="D169" s="21" t="s">
        <v>64</v>
      </c>
    </row>
    <row r="170" spans="2:4" x14ac:dyDescent="0.25">
      <c r="B170" s="19" t="s">
        <v>232</v>
      </c>
      <c r="C170" s="20" t="s">
        <v>64</v>
      </c>
      <c r="D170" s="21"/>
    </row>
    <row r="171" spans="2:4" x14ac:dyDescent="0.25">
      <c r="B171" s="19" t="s">
        <v>233</v>
      </c>
      <c r="C171" s="20" t="s">
        <v>64</v>
      </c>
      <c r="D171" s="21"/>
    </row>
    <row r="172" spans="2:4" x14ac:dyDescent="0.25">
      <c r="B172" s="19" t="s">
        <v>234</v>
      </c>
      <c r="C172" s="20"/>
      <c r="D172" s="21"/>
    </row>
    <row r="173" spans="2:4" x14ac:dyDescent="0.25">
      <c r="B173" s="19" t="s">
        <v>235</v>
      </c>
      <c r="C173" s="20"/>
      <c r="D173" s="21"/>
    </row>
    <row r="174" spans="2:4" x14ac:dyDescent="0.25">
      <c r="B174" s="19" t="s">
        <v>236</v>
      </c>
      <c r="C174" s="20" t="s">
        <v>64</v>
      </c>
      <c r="D174" s="21" t="s">
        <v>64</v>
      </c>
    </row>
    <row r="175" spans="2:4" x14ac:dyDescent="0.25">
      <c r="B175" s="19" t="s">
        <v>237</v>
      </c>
      <c r="C175" s="20" t="s">
        <v>64</v>
      </c>
      <c r="D175" s="21"/>
    </row>
    <row r="176" spans="2:4" x14ac:dyDescent="0.25">
      <c r="B176" s="19" t="s">
        <v>238</v>
      </c>
      <c r="C176" s="20"/>
      <c r="D176" s="21" t="s">
        <v>64</v>
      </c>
    </row>
    <row r="177" spans="2:4" x14ac:dyDescent="0.25">
      <c r="B177" s="19" t="s">
        <v>239</v>
      </c>
      <c r="C177" s="20"/>
      <c r="D177" s="21" t="s">
        <v>64</v>
      </c>
    </row>
    <row r="178" spans="2:4" x14ac:dyDescent="0.25">
      <c r="B178" s="19" t="s">
        <v>240</v>
      </c>
      <c r="C178" s="20"/>
      <c r="D178" s="21"/>
    </row>
    <row r="179" spans="2:4" x14ac:dyDescent="0.25">
      <c r="B179" s="19" t="s">
        <v>241</v>
      </c>
      <c r="C179" s="20"/>
      <c r="D179" s="21"/>
    </row>
    <row r="180" spans="2:4" x14ac:dyDescent="0.25">
      <c r="B180" s="19" t="s">
        <v>242</v>
      </c>
      <c r="C180" s="20"/>
      <c r="D180" s="21"/>
    </row>
    <row r="181" spans="2:4" x14ac:dyDescent="0.25">
      <c r="B181" s="19" t="s">
        <v>243</v>
      </c>
      <c r="C181" s="20" t="s">
        <v>64</v>
      </c>
      <c r="D181" s="21"/>
    </row>
    <row r="182" spans="2:4" x14ac:dyDescent="0.25">
      <c r="B182" s="19" t="s">
        <v>244</v>
      </c>
      <c r="C182" s="20" t="s">
        <v>64</v>
      </c>
      <c r="D182" s="21"/>
    </row>
    <row r="183" spans="2:4" x14ac:dyDescent="0.25">
      <c r="B183" s="19" t="s">
        <v>245</v>
      </c>
      <c r="C183" s="20"/>
      <c r="D183" s="21"/>
    </row>
    <row r="184" spans="2:4" x14ac:dyDescent="0.25">
      <c r="B184" s="19" t="s">
        <v>246</v>
      </c>
      <c r="C184" s="20"/>
      <c r="D184" s="21"/>
    </row>
    <row r="185" spans="2:4" x14ac:dyDescent="0.25">
      <c r="B185" s="19" t="s">
        <v>247</v>
      </c>
      <c r="C185" s="20"/>
      <c r="D185" s="21" t="s">
        <v>64</v>
      </c>
    </row>
    <row r="186" spans="2:4" x14ac:dyDescent="0.25">
      <c r="B186" s="19" t="s">
        <v>248</v>
      </c>
      <c r="C186" s="20" t="s">
        <v>64</v>
      </c>
      <c r="D186" s="21" t="s">
        <v>64</v>
      </c>
    </row>
    <row r="187" spans="2:4" x14ac:dyDescent="0.25">
      <c r="B187" s="19" t="s">
        <v>249</v>
      </c>
      <c r="C187" s="20"/>
      <c r="D187" s="21"/>
    </row>
    <row r="188" spans="2:4" x14ac:dyDescent="0.25">
      <c r="B188" s="19" t="s">
        <v>250</v>
      </c>
      <c r="C188" s="20"/>
      <c r="D188" s="21"/>
    </row>
    <row r="189" spans="2:4" x14ac:dyDescent="0.25">
      <c r="B189" s="19" t="s">
        <v>251</v>
      </c>
      <c r="C189" s="20"/>
      <c r="D189" s="21"/>
    </row>
    <row r="190" spans="2:4" x14ac:dyDescent="0.25">
      <c r="B190" s="19" t="s">
        <v>252</v>
      </c>
      <c r="C190" s="20"/>
      <c r="D190" s="21"/>
    </row>
    <row r="191" spans="2:4" x14ac:dyDescent="0.25">
      <c r="B191" s="19" t="s">
        <v>253</v>
      </c>
      <c r="C191" s="20" t="s">
        <v>64</v>
      </c>
      <c r="D191" s="21" t="s">
        <v>64</v>
      </c>
    </row>
    <row r="192" spans="2:4" x14ac:dyDescent="0.25">
      <c r="B192" s="19" t="s">
        <v>254</v>
      </c>
      <c r="C192" s="20" t="s">
        <v>64</v>
      </c>
      <c r="D192" s="21"/>
    </row>
    <row r="193" spans="2:4" x14ac:dyDescent="0.25">
      <c r="B193" s="19" t="s">
        <v>255</v>
      </c>
      <c r="C193" s="20"/>
      <c r="D193" s="21"/>
    </row>
    <row r="194" spans="2:4" x14ac:dyDescent="0.25">
      <c r="B194" s="19" t="s">
        <v>256</v>
      </c>
      <c r="C194" s="20"/>
      <c r="D194" s="21"/>
    </row>
    <row r="195" spans="2:4" x14ac:dyDescent="0.25">
      <c r="B195" s="19" t="s">
        <v>257</v>
      </c>
      <c r="C195" s="20"/>
      <c r="D195" s="21"/>
    </row>
    <row r="196" spans="2:4" x14ac:dyDescent="0.25">
      <c r="B196" s="19" t="s">
        <v>258</v>
      </c>
      <c r="C196" s="20" t="s">
        <v>64</v>
      </c>
      <c r="D196" s="21"/>
    </row>
    <row r="197" spans="2:4" x14ac:dyDescent="0.25">
      <c r="B197" s="19" t="s">
        <v>259</v>
      </c>
      <c r="C197" s="20"/>
      <c r="D197" s="21"/>
    </row>
    <row r="198" spans="2:4" x14ac:dyDescent="0.25">
      <c r="B198" s="19" t="s">
        <v>260</v>
      </c>
      <c r="C198" s="20"/>
      <c r="D198" s="21"/>
    </row>
    <row r="199" spans="2:4" x14ac:dyDescent="0.25">
      <c r="B199" s="19" t="s">
        <v>261</v>
      </c>
      <c r="C199" s="20" t="s">
        <v>64</v>
      </c>
      <c r="D199" s="21" t="s">
        <v>64</v>
      </c>
    </row>
    <row r="200" spans="2:4" x14ac:dyDescent="0.25">
      <c r="B200" s="19" t="s">
        <v>262</v>
      </c>
      <c r="C200" s="20"/>
      <c r="D200" s="21" t="s">
        <v>64</v>
      </c>
    </row>
    <row r="201" spans="2:4" x14ac:dyDescent="0.25">
      <c r="B201" s="19" t="s">
        <v>263</v>
      </c>
      <c r="C201" s="20"/>
      <c r="D201" s="21"/>
    </row>
    <row r="202" spans="2:4" x14ac:dyDescent="0.25">
      <c r="D202" s="18"/>
    </row>
  </sheetData>
  <pageMargins left="0.75" right="0.75" top="1" bottom="1" header="0.5" footer="0.5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0.79995117038483843"/>
  </sheetPr>
  <dimension ref="A1:AQ19"/>
  <sheetViews>
    <sheetView topLeftCell="K1" workbookViewId="0">
      <selection activeCell="D2" sqref="D2"/>
    </sheetView>
  </sheetViews>
  <sheetFormatPr defaultRowHeight="15.75" x14ac:dyDescent="0.25"/>
  <sheetData>
    <row r="1" spans="1:43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427</v>
      </c>
      <c r="G1" t="s">
        <v>265</v>
      </c>
      <c r="H1" t="s">
        <v>348</v>
      </c>
      <c r="I1" t="s">
        <v>346</v>
      </c>
      <c r="J1" t="s">
        <v>347</v>
      </c>
      <c r="K1" t="s">
        <v>432</v>
      </c>
      <c r="L1" t="s">
        <v>433</v>
      </c>
      <c r="M1" t="s">
        <v>434</v>
      </c>
      <c r="N1" t="s">
        <v>381</v>
      </c>
      <c r="O1" t="s">
        <v>50</v>
      </c>
      <c r="P1" t="s">
        <v>51</v>
      </c>
      <c r="Q1" t="s">
        <v>52</v>
      </c>
      <c r="R1" t="s">
        <v>53</v>
      </c>
      <c r="S1" t="s">
        <v>56</v>
      </c>
      <c r="T1" t="s">
        <v>54</v>
      </c>
      <c r="U1" t="s">
        <v>57</v>
      </c>
      <c r="V1" t="s">
        <v>55</v>
      </c>
      <c r="W1" t="s">
        <v>58</v>
      </c>
      <c r="X1" t="s">
        <v>272</v>
      </c>
      <c r="Y1" t="s">
        <v>273</v>
      </c>
      <c r="Z1" t="s">
        <v>274</v>
      </c>
      <c r="AA1" t="s">
        <v>275</v>
      </c>
      <c r="AB1" t="s">
        <v>276</v>
      </c>
      <c r="AC1" t="s">
        <v>277</v>
      </c>
      <c r="AD1" t="s">
        <v>36</v>
      </c>
      <c r="AE1" t="s">
        <v>37</v>
      </c>
      <c r="AF1" t="s">
        <v>38</v>
      </c>
      <c r="AG1" t="s">
        <v>374</v>
      </c>
      <c r="AH1" t="s">
        <v>375</v>
      </c>
      <c r="AI1" t="s">
        <v>376</v>
      </c>
      <c r="AJ1" t="s">
        <v>382</v>
      </c>
      <c r="AK1" t="s">
        <v>383</v>
      </c>
      <c r="AL1" t="s">
        <v>418</v>
      </c>
      <c r="AM1" t="s">
        <v>419</v>
      </c>
      <c r="AN1" t="s">
        <v>420</v>
      </c>
      <c r="AO1" t="s">
        <v>421</v>
      </c>
      <c r="AP1" t="s">
        <v>422</v>
      </c>
      <c r="AQ1" t="s">
        <v>423</v>
      </c>
    </row>
    <row r="2" spans="1:43" x14ac:dyDescent="0.25">
      <c r="A2">
        <v>1995</v>
      </c>
      <c r="B2">
        <v>0.39239666666666673</v>
      </c>
      <c r="C2">
        <v>0.14679653846153845</v>
      </c>
      <c r="D2">
        <v>0.70341743589743599</v>
      </c>
      <c r="E2">
        <v>0.60523623497329615</v>
      </c>
      <c r="F2">
        <v>10.10770669303894</v>
      </c>
      <c r="G2">
        <v>0.53919315338134766</v>
      </c>
      <c r="H2">
        <v>0</v>
      </c>
      <c r="I2">
        <v>-1.0964703537480469E-12</v>
      </c>
      <c r="J2">
        <v>-1.9089441941240459E-13</v>
      </c>
      <c r="K2">
        <v>0.6460115909576416</v>
      </c>
      <c r="L2">
        <v>0.98174440860748291</v>
      </c>
      <c r="M2">
        <v>0.78221923112869263</v>
      </c>
      <c r="N2">
        <v>2.4099750518798828</v>
      </c>
      <c r="O2">
        <v>10.80372142791748</v>
      </c>
      <c r="P2">
        <v>14.094254493713379</v>
      </c>
      <c r="Q2">
        <v>12.127015113830566</v>
      </c>
      <c r="R2">
        <v>0.77156758308410645</v>
      </c>
      <c r="S2">
        <v>15.45976734161377</v>
      </c>
      <c r="T2">
        <v>1.0065670013427734</v>
      </c>
      <c r="U2">
        <v>20.168411254882812</v>
      </c>
      <c r="V2">
        <v>0.86607301235198975</v>
      </c>
      <c r="W2">
        <v>17.353357315063477</v>
      </c>
      <c r="X2">
        <v>10.80372142791748</v>
      </c>
      <c r="Y2">
        <v>10.80372142791748</v>
      </c>
      <c r="Z2">
        <v>14.094254493713379</v>
      </c>
      <c r="AA2">
        <v>14.094254493713379</v>
      </c>
      <c r="AB2">
        <v>12.127015113830566</v>
      </c>
      <c r="AC2">
        <v>12.127015113830566</v>
      </c>
      <c r="AD2">
        <v>29.179536819458008</v>
      </c>
      <c r="AE2">
        <v>38.066867828369141</v>
      </c>
      <c r="AF2">
        <v>32.753593444824219</v>
      </c>
      <c r="AG2">
        <v>0.55209171772003174</v>
      </c>
      <c r="AH2">
        <v>0.14943130314350128</v>
      </c>
      <c r="AI2">
        <v>0.29847699403762817</v>
      </c>
      <c r="AJ2">
        <v>0.55840784311294556</v>
      </c>
      <c r="AK2">
        <v>0.44159215688705444</v>
      </c>
      <c r="AL2">
        <v>8.6157090961933136E-2</v>
      </c>
      <c r="AM2">
        <v>2.8692055493593216E-2</v>
      </c>
      <c r="AN2">
        <v>3.5679943859577179E-2</v>
      </c>
      <c r="AO2">
        <v>0.55840784311294556</v>
      </c>
      <c r="AP2">
        <v>0.44159215688705444</v>
      </c>
      <c r="AQ2">
        <v>52.661875169879686</v>
      </c>
    </row>
    <row r="3" spans="1:43" x14ac:dyDescent="0.25">
      <c r="A3">
        <v>1996</v>
      </c>
      <c r="B3">
        <v>0.36757961538461542</v>
      </c>
      <c r="C3">
        <v>8.4642435897435891E-2</v>
      </c>
      <c r="D3">
        <v>0.9218869230769231</v>
      </c>
      <c r="E3">
        <v>0.65776024291848545</v>
      </c>
      <c r="F3">
        <v>11.049744020881654</v>
      </c>
      <c r="G3">
        <v>0.45222204923629761</v>
      </c>
      <c r="H3">
        <v>2.98034956358606E-5</v>
      </c>
      <c r="I3">
        <v>-2.0909767597913742E-2</v>
      </c>
      <c r="J3">
        <v>5.5707048159092665E-4</v>
      </c>
      <c r="K3">
        <v>0.55150061845779419</v>
      </c>
      <c r="L3">
        <v>1.2845062017440796</v>
      </c>
      <c r="M3">
        <v>0.85493975877761841</v>
      </c>
      <c r="N3">
        <v>2.6909465789794922</v>
      </c>
      <c r="O3">
        <v>8.9130525588989258</v>
      </c>
      <c r="P3">
        <v>18.169893264770508</v>
      </c>
      <c r="Q3">
        <v>12.964098930358887</v>
      </c>
      <c r="R3">
        <v>0.62868666648864746</v>
      </c>
      <c r="S3">
        <v>12.391074180603027</v>
      </c>
      <c r="T3">
        <v>1.2816225290298462</v>
      </c>
      <c r="U3">
        <v>25.260087966918945</v>
      </c>
      <c r="V3">
        <v>0.91442924737930298</v>
      </c>
      <c r="W3">
        <v>18.022907257080078</v>
      </c>
      <c r="X3">
        <v>9.06109619140625</v>
      </c>
      <c r="Y3">
        <v>8.8030595779418945</v>
      </c>
      <c r="Z3">
        <v>18.471689224243164</v>
      </c>
      <c r="AA3">
        <v>17.94566535949707</v>
      </c>
      <c r="AB3">
        <v>13.17943000793457</v>
      </c>
      <c r="AC3">
        <v>12.80411434173584</v>
      </c>
      <c r="AD3">
        <v>22.256454467773438</v>
      </c>
      <c r="AE3">
        <v>45.371368408203125</v>
      </c>
      <c r="AF3">
        <v>32.372173309326172</v>
      </c>
      <c r="AG3">
        <v>0.47757413983345032</v>
      </c>
      <c r="AH3">
        <v>0.22669222950935364</v>
      </c>
      <c r="AI3">
        <v>0.29573363065719604</v>
      </c>
      <c r="AJ3">
        <v>0.43373319506645203</v>
      </c>
      <c r="AK3">
        <v>0.56626677513122559</v>
      </c>
      <c r="AL3">
        <v>7.3606617748737335E-2</v>
      </c>
      <c r="AM3">
        <v>1.5941651538014412E-2</v>
      </c>
      <c r="AN3">
        <v>3.480999544262886E-2</v>
      </c>
      <c r="AO3">
        <v>0.43373319506645203</v>
      </c>
      <c r="AP3">
        <v>0.56626677513122559</v>
      </c>
      <c r="AQ3">
        <v>57.955761090434926</v>
      </c>
    </row>
    <row r="4" spans="1:43" x14ac:dyDescent="0.25">
      <c r="A4">
        <v>1997</v>
      </c>
      <c r="B4">
        <v>0.31669448717948723</v>
      </c>
      <c r="C4">
        <v>0.15063064102564097</v>
      </c>
      <c r="D4">
        <v>1.1924958974358979</v>
      </c>
      <c r="E4">
        <v>0.78574195695118809</v>
      </c>
      <c r="F4">
        <v>11.95451613143921</v>
      </c>
      <c r="G4">
        <v>0.4673251211643219</v>
      </c>
      <c r="H4">
        <v>-6.3894910272210836E-4</v>
      </c>
      <c r="I4">
        <v>-5.6111596524715424E-2</v>
      </c>
      <c r="J4">
        <v>6.2850507674738765E-4</v>
      </c>
      <c r="K4">
        <v>0.57406920194625854</v>
      </c>
      <c r="L4">
        <v>1.6142923831939697</v>
      </c>
      <c r="M4">
        <v>1.0207768678665161</v>
      </c>
      <c r="N4">
        <v>3.2091383934020996</v>
      </c>
      <c r="O4">
        <v>9.0622463226318359</v>
      </c>
      <c r="P4">
        <v>23.124567031860352</v>
      </c>
      <c r="Q4">
        <v>15.23690128326416</v>
      </c>
      <c r="R4">
        <v>0.63484257459640503</v>
      </c>
      <c r="S4">
        <v>12.310700416564941</v>
      </c>
      <c r="T4">
        <v>1.6199582815170288</v>
      </c>
      <c r="U4">
        <v>31.413803100585937</v>
      </c>
      <c r="V4">
        <v>1.0673991441726685</v>
      </c>
      <c r="W4">
        <v>20.698722839355469</v>
      </c>
      <c r="X4">
        <v>9.3637142181396484</v>
      </c>
      <c r="Y4">
        <v>8.8892574310302734</v>
      </c>
      <c r="Z4">
        <v>23.893835067749023</v>
      </c>
      <c r="AA4">
        <v>22.683143615722656</v>
      </c>
      <c r="AB4">
        <v>15.743777275085449</v>
      </c>
      <c r="AC4">
        <v>14.946044921875</v>
      </c>
      <c r="AD4">
        <v>19.109102249145508</v>
      </c>
      <c r="AE4">
        <v>48.761611938476562</v>
      </c>
      <c r="AF4">
        <v>32.129287719726563</v>
      </c>
      <c r="AG4">
        <v>0.42089396715164185</v>
      </c>
      <c r="AH4">
        <v>0.25994923710823059</v>
      </c>
      <c r="AI4">
        <v>0.31915679574012756</v>
      </c>
      <c r="AJ4">
        <v>0.68707376718521118</v>
      </c>
      <c r="AK4">
        <v>0.31292623281478882</v>
      </c>
      <c r="AL4">
        <v>5.4074712097644806E-2</v>
      </c>
      <c r="AM4">
        <v>1.3976441696286201E-2</v>
      </c>
      <c r="AN4">
        <v>3.6288689821958542E-2</v>
      </c>
      <c r="AO4">
        <v>0.68707376718521118</v>
      </c>
      <c r="AP4">
        <v>0.31292623281478882</v>
      </c>
      <c r="AQ4">
        <v>61.667848897388879</v>
      </c>
    </row>
    <row r="5" spans="1:43" x14ac:dyDescent="0.25">
      <c r="A5">
        <v>1998</v>
      </c>
      <c r="B5">
        <v>0.34540589743589734</v>
      </c>
      <c r="C5">
        <v>0.25198243589743596</v>
      </c>
      <c r="D5">
        <v>0.86238384615384656</v>
      </c>
      <c r="E5">
        <v>0.75668212584493777</v>
      </c>
      <c r="F5">
        <v>12.126056495056153</v>
      </c>
      <c r="G5">
        <v>0.59738838672637939</v>
      </c>
      <c r="H5">
        <v>-7.3740532388910651E-4</v>
      </c>
      <c r="I5">
        <v>-4.3764859437942505E-2</v>
      </c>
      <c r="J5">
        <v>1.3283891603350639E-3</v>
      </c>
      <c r="K5">
        <v>0.73563641309738159</v>
      </c>
      <c r="L5">
        <v>1.2180864810943604</v>
      </c>
      <c r="M5">
        <v>0.97925412654876709</v>
      </c>
      <c r="N5">
        <v>2.9329769611358643</v>
      </c>
      <c r="O5">
        <v>11.402067184448242</v>
      </c>
      <c r="P5">
        <v>16.459909439086914</v>
      </c>
      <c r="Q5">
        <v>14.442431449890137</v>
      </c>
      <c r="R5">
        <v>0.79912370443344116</v>
      </c>
      <c r="S5">
        <v>15.252493858337402</v>
      </c>
      <c r="T5">
        <v>1.1536068916320801</v>
      </c>
      <c r="U5">
        <v>22.018346786499023</v>
      </c>
      <c r="V5">
        <v>1.0122102499008179</v>
      </c>
      <c r="W5">
        <v>19.319576263427734</v>
      </c>
      <c r="X5">
        <v>11.969768524169922</v>
      </c>
      <c r="Y5">
        <v>11.189571380615234</v>
      </c>
      <c r="Z5">
        <v>17.279438018798828</v>
      </c>
      <c r="AA5">
        <v>16.153152465820312</v>
      </c>
      <c r="AB5">
        <v>15.161510467529297</v>
      </c>
      <c r="AC5">
        <v>14.173273086547852</v>
      </c>
      <c r="AD5">
        <v>26.952432632446289</v>
      </c>
      <c r="AE5">
        <v>38.908260345458984</v>
      </c>
      <c r="AF5">
        <v>34.139305114746094</v>
      </c>
      <c r="AG5">
        <v>0.17628543078899384</v>
      </c>
      <c r="AH5">
        <v>0.56609874963760376</v>
      </c>
      <c r="AI5">
        <v>0.25761577486991882</v>
      </c>
      <c r="AJ5">
        <v>0.62985831499099731</v>
      </c>
      <c r="AK5">
        <v>0.37014168500900269</v>
      </c>
      <c r="AL5">
        <v>5.6604564189910889E-2</v>
      </c>
      <c r="AM5">
        <v>1.5500603243708611E-2</v>
      </c>
      <c r="AN5">
        <v>3.6059856414794922E-2</v>
      </c>
      <c r="AO5">
        <v>0.62985831499099731</v>
      </c>
      <c r="AP5">
        <v>0.37014168500900269</v>
      </c>
      <c r="AQ5">
        <v>61.031362172565977</v>
      </c>
    </row>
    <row r="6" spans="1:43" x14ac:dyDescent="0.25">
      <c r="A6">
        <v>1999</v>
      </c>
      <c r="B6">
        <v>0.34907371794871794</v>
      </c>
      <c r="C6">
        <v>0.27161564102564101</v>
      </c>
      <c r="D6">
        <v>1.1386829487179482</v>
      </c>
      <c r="E6">
        <v>0.81740507274505447</v>
      </c>
      <c r="F6">
        <v>11.900156119308472</v>
      </c>
      <c r="G6">
        <v>0.62068933248519897</v>
      </c>
      <c r="H6">
        <v>-4.5541345025412738E-4</v>
      </c>
      <c r="I6">
        <v>-6.5230116248130798E-2</v>
      </c>
      <c r="J6">
        <v>1.5811456833034754E-3</v>
      </c>
      <c r="K6">
        <v>0.80481278896331787</v>
      </c>
      <c r="L6">
        <v>1.6179040670394897</v>
      </c>
      <c r="M6">
        <v>1.0758688449859619</v>
      </c>
      <c r="N6">
        <v>3.4985857009887695</v>
      </c>
      <c r="O6">
        <v>11.66588306427002</v>
      </c>
      <c r="P6">
        <v>21.401596069335938</v>
      </c>
      <c r="Q6">
        <v>15.363163948059082</v>
      </c>
      <c r="R6">
        <v>0.8125152587890625</v>
      </c>
      <c r="S6">
        <v>15.271260261535645</v>
      </c>
      <c r="T6">
        <v>1.4905962944030762</v>
      </c>
      <c r="U6">
        <v>28.015823364257813</v>
      </c>
      <c r="V6">
        <v>1.0700266361236572</v>
      </c>
      <c r="W6">
        <v>20.111196517944336</v>
      </c>
      <c r="X6">
        <v>12.4366455078125</v>
      </c>
      <c r="Y6">
        <v>11.377083778381348</v>
      </c>
      <c r="Z6">
        <v>22.815595626831055</v>
      </c>
      <c r="AA6">
        <v>20.87177848815918</v>
      </c>
      <c r="AB6">
        <v>16.378206253051758</v>
      </c>
      <c r="AC6">
        <v>14.982834815979004</v>
      </c>
      <c r="AD6">
        <v>24.087814331054687</v>
      </c>
      <c r="AE6">
        <v>44.190196990966797</v>
      </c>
      <c r="AF6">
        <v>31.721990585327148</v>
      </c>
      <c r="AG6">
        <v>0.51457685232162476</v>
      </c>
      <c r="AH6">
        <v>0.11506049335002899</v>
      </c>
      <c r="AI6">
        <v>0.37036266922950745</v>
      </c>
      <c r="AJ6">
        <v>0.59542381763458252</v>
      </c>
      <c r="AK6">
        <v>0.40457618236541748</v>
      </c>
      <c r="AL6">
        <v>6.2401063740253448E-2</v>
      </c>
      <c r="AM6">
        <v>3.4571893513202667E-2</v>
      </c>
      <c r="AN6">
        <v>3.7581522017717361E-2</v>
      </c>
      <c r="AO6">
        <v>0.59542381763458252</v>
      </c>
      <c r="AP6">
        <v>0.40457618236541748</v>
      </c>
      <c r="AQ6">
        <v>60.417993833232671</v>
      </c>
    </row>
    <row r="7" spans="1:43" x14ac:dyDescent="0.25">
      <c r="A7">
        <v>2000</v>
      </c>
      <c r="B7">
        <v>0.31334999999999996</v>
      </c>
      <c r="C7">
        <v>4.627923076923076E-2</v>
      </c>
      <c r="D7">
        <v>0.56459025641025651</v>
      </c>
      <c r="E7">
        <v>0.90478962248241568</v>
      </c>
      <c r="F7">
        <v>13.398156022911071</v>
      </c>
      <c r="G7">
        <v>0.35962924361228943</v>
      </c>
      <c r="H7">
        <v>-1.7962261335924268E-3</v>
      </c>
      <c r="I7">
        <v>-7.2527989745140076E-2</v>
      </c>
      <c r="J7">
        <v>1.680502318777144E-3</v>
      </c>
      <c r="K7">
        <v>0.43133240938186646</v>
      </c>
      <c r="L7">
        <v>0.81124454736709595</v>
      </c>
      <c r="M7">
        <v>1.202317476272583</v>
      </c>
      <c r="N7">
        <v>2.444894552230835</v>
      </c>
      <c r="O7">
        <v>6.6596145629882812</v>
      </c>
      <c r="P7">
        <v>10.455082893371582</v>
      </c>
      <c r="Q7">
        <v>16.754894256591797</v>
      </c>
      <c r="R7">
        <v>0.45539569854736328</v>
      </c>
      <c r="S7">
        <v>8.4330177307128906</v>
      </c>
      <c r="T7">
        <v>0.71493619680404663</v>
      </c>
      <c r="U7">
        <v>13.239189147949219</v>
      </c>
      <c r="V7">
        <v>1.1457279920578003</v>
      </c>
      <c r="W7">
        <v>21.216590881347656</v>
      </c>
      <c r="X7">
        <v>7.2058296203613281</v>
      </c>
      <c r="Y7">
        <v>6.3765873908996582</v>
      </c>
      <c r="Z7">
        <v>11.31259822845459</v>
      </c>
      <c r="AA7">
        <v>10.01075267791748</v>
      </c>
      <c r="AB7">
        <v>18.129116058349609</v>
      </c>
      <c r="AC7">
        <v>16.042829513549805</v>
      </c>
      <c r="AD7">
        <v>19.662517547607422</v>
      </c>
      <c r="AE7">
        <v>30.868640899658203</v>
      </c>
      <c r="AF7">
        <v>49.468841552734375</v>
      </c>
      <c r="AG7">
        <v>0.3806900680065155</v>
      </c>
      <c r="AH7">
        <v>9.0180501341819763E-2</v>
      </c>
      <c r="AI7">
        <v>0.52912944555282593</v>
      </c>
      <c r="AJ7">
        <v>0.62853366136550903</v>
      </c>
      <c r="AK7">
        <v>0.37146633863449097</v>
      </c>
      <c r="AL7">
        <v>4.7827739268541336E-2</v>
      </c>
      <c r="AM7">
        <v>1.2602699920535088E-2</v>
      </c>
      <c r="AN7">
        <v>3.8292579352855682E-2</v>
      </c>
      <c r="AO7">
        <v>0.62853366136550903</v>
      </c>
      <c r="AP7">
        <v>0.37146633863449097</v>
      </c>
      <c r="AQ7">
        <v>65.796874391545359</v>
      </c>
    </row>
    <row r="8" spans="1:43" x14ac:dyDescent="0.25">
      <c r="A8">
        <v>2001</v>
      </c>
      <c r="B8">
        <v>0.35143512820512812</v>
      </c>
      <c r="C8">
        <v>8.1147222222222232E-2</v>
      </c>
      <c r="D8">
        <v>0.29414538461538481</v>
      </c>
      <c r="E8">
        <v>1.0189770791754804</v>
      </c>
      <c r="F8">
        <v>13.769860579833985</v>
      </c>
      <c r="G8">
        <v>0.43258237838745117</v>
      </c>
      <c r="H8">
        <v>-1.0114216711372137E-3</v>
      </c>
      <c r="I8">
        <v>-5.1759898662567139E-2</v>
      </c>
      <c r="J8">
        <v>2.2533913142979145E-3</v>
      </c>
      <c r="K8">
        <v>0.5340840220451355</v>
      </c>
      <c r="L8">
        <v>0.31999281048774719</v>
      </c>
      <c r="M8">
        <v>1.375970721244812</v>
      </c>
      <c r="N8">
        <v>2.2300477027893066</v>
      </c>
      <c r="O8">
        <v>7.8970165252685547</v>
      </c>
      <c r="P8">
        <v>5.3697772026062012</v>
      </c>
      <c r="Q8">
        <v>18.601957321166992</v>
      </c>
      <c r="R8">
        <v>0.53272008895874023</v>
      </c>
      <c r="S8">
        <v>9.7250823974609375</v>
      </c>
      <c r="T8">
        <v>0.36223655939102173</v>
      </c>
      <c r="U8">
        <v>6.6128172874450684</v>
      </c>
      <c r="V8">
        <v>1.2548582553863525</v>
      </c>
      <c r="W8">
        <v>22.908090591430664</v>
      </c>
      <c r="X8">
        <v>8.6675786972045898</v>
      </c>
      <c r="Y8">
        <v>7.4593071937561035</v>
      </c>
      <c r="Z8">
        <v>5.8937406539916992</v>
      </c>
      <c r="AA8">
        <v>5.0721454620361328</v>
      </c>
      <c r="AB8">
        <v>20.417070388793945</v>
      </c>
      <c r="AC8">
        <v>17.570903778076172</v>
      </c>
      <c r="AD8">
        <v>24.779811859130859</v>
      </c>
      <c r="AE8">
        <v>16.849662780761719</v>
      </c>
      <c r="AF8">
        <v>58.370525360107422</v>
      </c>
      <c r="AG8">
        <v>0.55915635824203491</v>
      </c>
      <c r="AH8">
        <v>-1.8242992460727692E-2</v>
      </c>
      <c r="AI8">
        <v>0.45908662676811218</v>
      </c>
      <c r="AJ8">
        <v>0.66226065158843994</v>
      </c>
      <c r="AK8">
        <v>0.33773934841156006</v>
      </c>
      <c r="AL8">
        <v>5.2076335996389389E-2</v>
      </c>
      <c r="AM8">
        <v>-3.0082983430474997E-3</v>
      </c>
      <c r="AN8">
        <v>4.0783900767564774E-2</v>
      </c>
      <c r="AO8">
        <v>0.66226065158843994</v>
      </c>
      <c r="AP8">
        <v>0.33773934841156006</v>
      </c>
      <c r="AQ8">
        <v>65.665344579402543</v>
      </c>
    </row>
    <row r="9" spans="1:43" x14ac:dyDescent="0.25">
      <c r="A9">
        <v>2002</v>
      </c>
      <c r="B9">
        <v>0.37084692307692302</v>
      </c>
      <c r="C9">
        <v>-2.8135555555555549E-2</v>
      </c>
      <c r="D9">
        <v>9.8600384615384645E-2</v>
      </c>
      <c r="E9">
        <v>1.1869789036564455</v>
      </c>
      <c r="F9">
        <v>14.061886816482543</v>
      </c>
      <c r="G9">
        <v>0.34271135926246643</v>
      </c>
      <c r="H9">
        <v>-1.1122049763798714E-3</v>
      </c>
      <c r="I9">
        <v>-5.5989447981119156E-2</v>
      </c>
      <c r="J9">
        <v>4.0946616791188717E-3</v>
      </c>
      <c r="K9">
        <v>0.31328573822975159</v>
      </c>
      <c r="L9">
        <v>3.7652801722288132E-2</v>
      </c>
      <c r="M9">
        <v>1.606436014175415</v>
      </c>
      <c r="N9">
        <v>1.9573744535446167</v>
      </c>
      <c r="O9">
        <v>6.1699542999267578</v>
      </c>
      <c r="P9">
        <v>1.7751376628875732</v>
      </c>
      <c r="Q9">
        <v>21.369602203369141</v>
      </c>
      <c r="R9">
        <v>0.41545572876930237</v>
      </c>
      <c r="S9">
        <v>7.4795966148376465</v>
      </c>
      <c r="T9">
        <v>0.11952942609786987</v>
      </c>
      <c r="U9">
        <v>2.151930570602417</v>
      </c>
      <c r="V9">
        <v>1.4389286041259766</v>
      </c>
      <c r="W9">
        <v>25.905540466308594</v>
      </c>
      <c r="X9">
        <v>6.8668489456176758</v>
      </c>
      <c r="Y9">
        <v>5.8173360824584961</v>
      </c>
      <c r="Z9">
        <v>1.9756389856338501</v>
      </c>
      <c r="AA9">
        <v>1.6736869812011719</v>
      </c>
      <c r="AB9">
        <v>23.783292770385742</v>
      </c>
      <c r="AC9">
        <v>20.148311614990234</v>
      </c>
      <c r="AD9">
        <v>21.047309875488281</v>
      </c>
      <c r="AE9">
        <v>6.0554537773132324</v>
      </c>
      <c r="AF9">
        <v>72.897239685058594</v>
      </c>
      <c r="AG9">
        <v>0.52996325492858887</v>
      </c>
      <c r="AH9">
        <v>-0.20836137235164642</v>
      </c>
      <c r="AI9">
        <v>0.67839813232421875</v>
      </c>
      <c r="AJ9">
        <v>0.61565250158309937</v>
      </c>
      <c r="AK9">
        <v>0.38434752821922302</v>
      </c>
      <c r="AL9">
        <v>5.5413722991943359E-2</v>
      </c>
      <c r="AM9">
        <v>-3.0699430499225855E-3</v>
      </c>
      <c r="AN9">
        <v>4.3392661958932877E-2</v>
      </c>
      <c r="AO9">
        <v>0.61565250158309937</v>
      </c>
      <c r="AP9">
        <v>0.38434752821922302</v>
      </c>
      <c r="AQ9">
        <v>66.364898571399081</v>
      </c>
    </row>
    <row r="10" spans="1:43" x14ac:dyDescent="0.25">
      <c r="A10">
        <v>2003</v>
      </c>
      <c r="B10">
        <v>0.38154666666666687</v>
      </c>
      <c r="C10">
        <v>-0.15064256410256407</v>
      </c>
      <c r="D10">
        <v>0.31828307692307695</v>
      </c>
      <c r="E10">
        <v>1.4547276539654266</v>
      </c>
      <c r="F10">
        <v>15.820472124633788</v>
      </c>
      <c r="G10">
        <v>0.23090410232543945</v>
      </c>
      <c r="H10">
        <v>4.4773736590286717E-5</v>
      </c>
      <c r="I10">
        <v>-2.2634617984294891E-2</v>
      </c>
      <c r="J10">
        <v>8.8027995079755783E-3</v>
      </c>
      <c r="K10">
        <v>0.15645399689674377</v>
      </c>
      <c r="L10">
        <v>0.31804880499839783</v>
      </c>
      <c r="M10">
        <v>1.9967550039291382</v>
      </c>
      <c r="N10">
        <v>2.4712579250335693</v>
      </c>
      <c r="O10">
        <v>4.1010575294494629</v>
      </c>
      <c r="P10">
        <v>5.652984619140625</v>
      </c>
      <c r="Q10">
        <v>25.837228775024414</v>
      </c>
      <c r="R10">
        <v>0.27370280027389526</v>
      </c>
      <c r="S10">
        <v>4.8611998558044434</v>
      </c>
      <c r="T10">
        <v>0.377277672290802</v>
      </c>
      <c r="U10">
        <v>6.700779914855957</v>
      </c>
      <c r="V10">
        <v>1.724365234375</v>
      </c>
      <c r="W10">
        <v>30.626226425170898</v>
      </c>
      <c r="X10">
        <v>4.6265859603881836</v>
      </c>
      <c r="Y10">
        <v>3.8324689865112305</v>
      </c>
      <c r="Z10">
        <v>6.3773832321166992</v>
      </c>
      <c r="AA10">
        <v>5.2827558517456055</v>
      </c>
      <c r="AB10">
        <v>29.148130416870117</v>
      </c>
      <c r="AC10">
        <v>24.145082473754883</v>
      </c>
      <c r="AD10">
        <v>11.522650718688965</v>
      </c>
      <c r="AE10">
        <v>15.883064270019531</v>
      </c>
      <c r="AF10">
        <v>72.594284057617188</v>
      </c>
      <c r="AG10">
        <v>0.46449583768844604</v>
      </c>
      <c r="AH10">
        <v>2.1031521260738373E-2</v>
      </c>
      <c r="AI10">
        <v>0.5144726037979126</v>
      </c>
      <c r="AJ10">
        <v>0.62316066026687622</v>
      </c>
      <c r="AK10">
        <v>0.37683933973312378</v>
      </c>
      <c r="AL10">
        <v>5.0762098282575607E-2</v>
      </c>
      <c r="AM10">
        <v>-7.1259010583162308E-3</v>
      </c>
      <c r="AN10">
        <v>4.6009596437215805E-2</v>
      </c>
      <c r="AO10">
        <v>0.62316066026687622</v>
      </c>
      <c r="AP10">
        <v>0.37683933973312378</v>
      </c>
      <c r="AQ10">
        <v>73.986448172723883</v>
      </c>
    </row>
    <row r="11" spans="1:43" x14ac:dyDescent="0.25">
      <c r="A11">
        <v>2004</v>
      </c>
      <c r="B11">
        <v>0.40761666666666668</v>
      </c>
      <c r="C11">
        <v>-0.1134048717948718</v>
      </c>
      <c r="D11">
        <v>0.81382717948717953</v>
      </c>
      <c r="E11">
        <v>1.6550343791711686</v>
      </c>
      <c r="F11">
        <v>19.067468071060183</v>
      </c>
      <c r="G11">
        <v>0.29421180486679077</v>
      </c>
      <c r="H11">
        <v>4.3159589404240251E-4</v>
      </c>
      <c r="I11">
        <v>-0.23915654420852661</v>
      </c>
      <c r="J11">
        <v>9.2757707461714745E-3</v>
      </c>
      <c r="K11">
        <v>0.25838181376457214</v>
      </c>
      <c r="L11">
        <v>0.8783918023109436</v>
      </c>
      <c r="M11">
        <v>2.2463686466217041</v>
      </c>
      <c r="N11">
        <v>3.3831422328948975</v>
      </c>
      <c r="O11">
        <v>5.1565732955932617</v>
      </c>
      <c r="P11">
        <v>14.263735771179199</v>
      </c>
      <c r="Q11">
        <v>29.007354736328125</v>
      </c>
      <c r="R11">
        <v>0.33965146541595459</v>
      </c>
      <c r="S11">
        <v>5.9529824256896973</v>
      </c>
      <c r="T11">
        <v>0.93951904773712158</v>
      </c>
      <c r="U11">
        <v>16.466705322265625</v>
      </c>
      <c r="V11">
        <v>1.9106467962265015</v>
      </c>
      <c r="W11">
        <v>33.487407684326172</v>
      </c>
      <c r="X11">
        <v>5.8950715065002441</v>
      </c>
      <c r="Y11">
        <v>4.7559018135070801</v>
      </c>
      <c r="Z11">
        <v>16.306514739990234</v>
      </c>
      <c r="AA11">
        <v>13.155428886413574</v>
      </c>
      <c r="AB11">
        <v>33.161640167236328</v>
      </c>
      <c r="AC11">
        <v>26.753452301025391</v>
      </c>
      <c r="AD11">
        <v>10.647990226745605</v>
      </c>
      <c r="AE11">
        <v>29.453693389892578</v>
      </c>
      <c r="AF11">
        <v>59.898311614990234</v>
      </c>
      <c r="AG11">
        <v>0.35590273141860962</v>
      </c>
      <c r="AH11">
        <v>0.13367767632007599</v>
      </c>
      <c r="AI11">
        <v>0.51041960716247559</v>
      </c>
      <c r="AJ11">
        <v>0.63073766231536865</v>
      </c>
      <c r="AK11">
        <v>0.36926233768463135</v>
      </c>
      <c r="AL11">
        <v>4.9070615321397781E-2</v>
      </c>
      <c r="AM11">
        <v>8.4379008039832115E-3</v>
      </c>
      <c r="AN11">
        <v>4.9377024173736572E-2</v>
      </c>
      <c r="AO11">
        <v>0.63073766231536865</v>
      </c>
      <c r="AP11">
        <v>0.36926233768463135</v>
      </c>
      <c r="AQ11">
        <v>86.773278068045769</v>
      </c>
    </row>
    <row r="12" spans="1:43" x14ac:dyDescent="0.25">
      <c r="A12">
        <v>2005</v>
      </c>
      <c r="B12">
        <v>0.53100717948717935</v>
      </c>
      <c r="C12">
        <v>-3.1343846153846132E-2</v>
      </c>
      <c r="D12">
        <v>1.7433197435897438</v>
      </c>
      <c r="E12">
        <v>1.9205270806260726</v>
      </c>
      <c r="F12">
        <v>23.190069292602541</v>
      </c>
      <c r="G12">
        <v>0.49966332316398621</v>
      </c>
      <c r="H12">
        <v>-1.440809341147542E-3</v>
      </c>
      <c r="I12">
        <v>-0.21421049535274506</v>
      </c>
      <c r="J12">
        <v>1.3505612500011921E-2</v>
      </c>
      <c r="K12">
        <v>0.48880818486213684</v>
      </c>
      <c r="L12">
        <v>2.1672613620758057</v>
      </c>
      <c r="M12">
        <v>2.330906867980957</v>
      </c>
      <c r="N12">
        <v>4.9869766235351563</v>
      </c>
      <c r="O12">
        <v>8.6440286636352539</v>
      </c>
      <c r="P12">
        <v>30.158918380737305</v>
      </c>
      <c r="Q12">
        <v>33.224552154541016</v>
      </c>
      <c r="R12">
        <v>0.55790567398071289</v>
      </c>
      <c r="S12">
        <v>9.6516046524047852</v>
      </c>
      <c r="T12">
        <v>1.9465267658233643</v>
      </c>
      <c r="U12">
        <v>33.674339294433594</v>
      </c>
      <c r="V12">
        <v>2.1443898677825928</v>
      </c>
      <c r="W12">
        <v>37.097312927246094</v>
      </c>
      <c r="X12">
        <v>10.01166820526123</v>
      </c>
      <c r="Y12">
        <v>7.8119635581970215</v>
      </c>
      <c r="Z12">
        <v>34.930599212646484</v>
      </c>
      <c r="AA12">
        <v>27.255853652954102</v>
      </c>
      <c r="AB12">
        <v>38.481273651123047</v>
      </c>
      <c r="AC12">
        <v>30.026393890380859</v>
      </c>
      <c r="AD12">
        <v>12.001010894775391</v>
      </c>
      <c r="AE12">
        <v>41.871391296386719</v>
      </c>
      <c r="AF12">
        <v>46.127593994140625</v>
      </c>
      <c r="AG12">
        <v>0.35058090090751648</v>
      </c>
      <c r="AH12">
        <v>-1.0674024820327759</v>
      </c>
      <c r="AI12">
        <v>1.716821551322937</v>
      </c>
      <c r="AJ12">
        <v>0.62303775548934937</v>
      </c>
      <c r="AK12">
        <v>0.37696224451065063</v>
      </c>
      <c r="AL12">
        <v>4.6518202871084213E-2</v>
      </c>
      <c r="AM12">
        <v>1.6337445005774498E-2</v>
      </c>
      <c r="AN12">
        <v>5.0028063356876373E-2</v>
      </c>
      <c r="AO12">
        <v>0.62303775548934937</v>
      </c>
      <c r="AP12">
        <v>0.37696224451065063</v>
      </c>
      <c r="AQ12">
        <v>102.22194804367953</v>
      </c>
    </row>
    <row r="13" spans="1:43" x14ac:dyDescent="0.25">
      <c r="A13">
        <v>2006</v>
      </c>
      <c r="B13">
        <v>0.62182602564102574</v>
      </c>
      <c r="C13">
        <v>-0.13681871794871794</v>
      </c>
      <c r="D13">
        <v>1.7588785897435906</v>
      </c>
      <c r="E13">
        <v>2.2705285905255916</v>
      </c>
      <c r="F13">
        <v>28.036058967666627</v>
      </c>
      <c r="G13">
        <v>0.48500731587409973</v>
      </c>
      <c r="H13">
        <v>-1.5806314768269658E-3</v>
      </c>
      <c r="I13">
        <v>-0.27068182826042175</v>
      </c>
      <c r="J13">
        <v>1.6697520390152931E-2</v>
      </c>
      <c r="K13">
        <v>0.49815419316291809</v>
      </c>
      <c r="L13">
        <v>2.1564273834228516</v>
      </c>
      <c r="M13">
        <v>2.7779741287231445</v>
      </c>
      <c r="N13">
        <v>5.4325556755065918</v>
      </c>
      <c r="O13">
        <v>8.2842330932617188</v>
      </c>
      <c r="P13">
        <v>30.042760848999023</v>
      </c>
      <c r="Q13">
        <v>38.782066345214844</v>
      </c>
      <c r="R13">
        <v>0.52461749315261841</v>
      </c>
      <c r="S13">
        <v>8.9607992172241211</v>
      </c>
      <c r="T13">
        <v>1.9025248289108276</v>
      </c>
      <c r="U13">
        <v>32.496330261230469</v>
      </c>
      <c r="V13">
        <v>2.4559609889984131</v>
      </c>
      <c r="W13">
        <v>41.949371337890625</v>
      </c>
      <c r="X13">
        <v>9.7180089950561523</v>
      </c>
      <c r="Y13">
        <v>7.3458518981933594</v>
      </c>
      <c r="Z13">
        <v>35.242347717285156</v>
      </c>
      <c r="AA13">
        <v>26.639724731445313</v>
      </c>
      <c r="AB13">
        <v>45.494194030761719</v>
      </c>
      <c r="AC13">
        <v>34.389106750488281</v>
      </c>
      <c r="AD13">
        <v>10.743526458740234</v>
      </c>
      <c r="AE13">
        <v>38.961387634277344</v>
      </c>
      <c r="AF13">
        <v>50.295085906982422</v>
      </c>
      <c r="AG13">
        <v>0.29210013151168823</v>
      </c>
      <c r="AH13">
        <v>0.30909392237663269</v>
      </c>
      <c r="AI13">
        <v>0.39880591630935669</v>
      </c>
      <c r="AJ13">
        <v>0.70466822385787964</v>
      </c>
      <c r="AK13">
        <v>0.29533177614212036</v>
      </c>
      <c r="AL13">
        <v>4.3169084936380386E-2</v>
      </c>
      <c r="AM13">
        <v>3.2544888556003571E-2</v>
      </c>
      <c r="AN13">
        <v>5.2313994616270065E-2</v>
      </c>
      <c r="AO13">
        <v>0.70466822385787964</v>
      </c>
      <c r="AP13">
        <v>0.29533177614212036</v>
      </c>
      <c r="AQ13">
        <v>120.411269950453</v>
      </c>
    </row>
    <row r="14" spans="1:43" x14ac:dyDescent="0.25">
      <c r="A14">
        <v>2007</v>
      </c>
      <c r="B14">
        <v>0.54067102564102576</v>
      </c>
      <c r="C14">
        <v>0.11887878205128204</v>
      </c>
      <c r="D14">
        <v>3.0103228205128203</v>
      </c>
      <c r="E14">
        <v>2.6790634414924268</v>
      </c>
      <c r="F14">
        <v>36.290347105255123</v>
      </c>
      <c r="G14">
        <v>0.65954983234405518</v>
      </c>
      <c r="H14">
        <v>1.0072794248117134E-4</v>
      </c>
      <c r="I14">
        <v>-0.47657191753387451</v>
      </c>
      <c r="J14">
        <v>2.2944362834095955E-2</v>
      </c>
      <c r="K14">
        <v>0.74233728647232056</v>
      </c>
      <c r="L14">
        <v>3.596491813659668</v>
      </c>
      <c r="M14">
        <v>3.2821328639984131</v>
      </c>
      <c r="N14">
        <v>7.6209621429443359</v>
      </c>
      <c r="O14">
        <v>11.126300811767578</v>
      </c>
      <c r="P14">
        <v>50.782756805419922</v>
      </c>
      <c r="Q14">
        <v>45.194564819335938</v>
      </c>
      <c r="R14">
        <v>0.69362783432006836</v>
      </c>
      <c r="S14">
        <v>11.701181411743164</v>
      </c>
      <c r="T14">
        <v>3.1658618450164795</v>
      </c>
      <c r="U14">
        <v>53.406627655029297</v>
      </c>
      <c r="V14">
        <v>2.8174867630004883</v>
      </c>
      <c r="W14">
        <v>47.529705047607422</v>
      </c>
      <c r="X14">
        <v>13.215286254882812</v>
      </c>
      <c r="Y14">
        <v>9.7123851776123047</v>
      </c>
      <c r="Z14">
        <v>60.31732177734375</v>
      </c>
      <c r="AA14">
        <v>44.329349517822266</v>
      </c>
      <c r="AB14">
        <v>53.679935455322266</v>
      </c>
      <c r="AC14">
        <v>39.451297760009766</v>
      </c>
      <c r="AD14">
        <v>10.388351440429687</v>
      </c>
      <c r="AE14">
        <v>47.414604187011719</v>
      </c>
      <c r="AF14">
        <v>42.197044372558594</v>
      </c>
      <c r="AG14">
        <v>0.37139749526977539</v>
      </c>
      <c r="AH14">
        <v>0.18817056715488434</v>
      </c>
      <c r="AI14">
        <v>0.44043195247650146</v>
      </c>
      <c r="AJ14">
        <v>0.62206602096557617</v>
      </c>
      <c r="AK14">
        <v>0.37793397903442383</v>
      </c>
      <c r="AL14">
        <v>4.0985871106386185E-2</v>
      </c>
      <c r="AM14">
        <v>3.0010702088475227E-2</v>
      </c>
      <c r="AN14">
        <v>5.2700165659189224E-2</v>
      </c>
      <c r="AO14">
        <v>0.62206602096557617</v>
      </c>
      <c r="AP14">
        <v>0.37793397903442383</v>
      </c>
      <c r="AQ14">
        <v>148.00456651741391</v>
      </c>
    </row>
    <row r="15" spans="1:43" x14ac:dyDescent="0.25">
      <c r="A15">
        <v>2008</v>
      </c>
      <c r="B15">
        <v>0.59754102564102562</v>
      </c>
      <c r="C15">
        <v>0.18360083333333327</v>
      </c>
      <c r="D15">
        <v>1.706751923076923</v>
      </c>
      <c r="E15">
        <v>3.0797497642997769</v>
      </c>
      <c r="F15">
        <v>42.792869371414184</v>
      </c>
      <c r="G15">
        <v>0.78114181756973267</v>
      </c>
      <c r="H15">
        <v>6.3420715741813183E-4</v>
      </c>
      <c r="I15">
        <v>-0.4327126145362854</v>
      </c>
      <c r="J15">
        <v>3.0727215111255646E-2</v>
      </c>
      <c r="K15">
        <v>0.92791807651519775</v>
      </c>
      <c r="L15">
        <v>1.9894446134567261</v>
      </c>
      <c r="M15">
        <v>3.7977373600006104</v>
      </c>
      <c r="N15">
        <v>6.7151002883911133</v>
      </c>
      <c r="O15">
        <v>13.016519546508789</v>
      </c>
      <c r="P15">
        <v>28.440378189086914</v>
      </c>
      <c r="Q15">
        <v>51.319263458251953</v>
      </c>
      <c r="R15">
        <v>0.79113000631332397</v>
      </c>
      <c r="S15">
        <v>13.182956695556641</v>
      </c>
      <c r="T15">
        <v>1.728575587272644</v>
      </c>
      <c r="U15">
        <v>28.804035186767578</v>
      </c>
      <c r="V15">
        <v>3.1191294193267822</v>
      </c>
      <c r="W15">
        <v>51.9754638671875</v>
      </c>
      <c r="X15">
        <v>15.651605606079102</v>
      </c>
      <c r="Y15">
        <v>11.077640533447266</v>
      </c>
      <c r="Z15">
        <v>34.197895050048828</v>
      </c>
      <c r="AA15">
        <v>24.204034805297852</v>
      </c>
      <c r="AB15">
        <v>61.708419799804688</v>
      </c>
      <c r="AC15">
        <v>43.674991607666016</v>
      </c>
      <c r="AD15">
        <v>14.030026435852051</v>
      </c>
      <c r="AE15">
        <v>30.654834747314453</v>
      </c>
      <c r="AF15">
        <v>55.315139770507812</v>
      </c>
      <c r="AG15">
        <v>0.38218584656715393</v>
      </c>
      <c r="AH15">
        <v>0.15919479727745056</v>
      </c>
      <c r="AI15">
        <v>0.45861935615539551</v>
      </c>
      <c r="AJ15">
        <v>0.64952206611633301</v>
      </c>
      <c r="AK15">
        <v>0.3504779040813446</v>
      </c>
      <c r="AL15">
        <v>3.9628643542528152E-2</v>
      </c>
      <c r="AM15">
        <v>1.5693901106715202E-2</v>
      </c>
      <c r="AN15">
        <v>5.103766918182373E-2</v>
      </c>
      <c r="AO15">
        <v>0.64952206611633301</v>
      </c>
      <c r="AP15">
        <v>0.3504779040813446</v>
      </c>
      <c r="AQ15">
        <v>175.14739625152356</v>
      </c>
    </row>
    <row r="16" spans="1:43" x14ac:dyDescent="0.25">
      <c r="A16">
        <v>2009</v>
      </c>
      <c r="B16">
        <v>0.62232564102564081</v>
      </c>
      <c r="C16">
        <v>0.42050320512820522</v>
      </c>
      <c r="D16">
        <v>1.3600710256410253</v>
      </c>
      <c r="E16">
        <v>2.9800955756498224</v>
      </c>
      <c r="F16">
        <v>42.597373966217042</v>
      </c>
      <c r="G16">
        <v>1.0428287982940674</v>
      </c>
      <c r="H16">
        <v>1.4609576901420951E-3</v>
      </c>
      <c r="I16">
        <v>-0.11104924231767654</v>
      </c>
      <c r="J16">
        <v>2.6950804516673088E-2</v>
      </c>
      <c r="K16">
        <v>1.2619235515594482</v>
      </c>
      <c r="L16">
        <v>1.7781468629837036</v>
      </c>
      <c r="M16">
        <v>3.65683913230896</v>
      </c>
      <c r="N16">
        <v>6.6969099044799805</v>
      </c>
      <c r="O16">
        <v>17.165517807006836</v>
      </c>
      <c r="P16">
        <v>22.387491226196289</v>
      </c>
      <c r="Q16">
        <v>49.053958892822266</v>
      </c>
      <c r="R16">
        <v>1.059931755065918</v>
      </c>
      <c r="S16">
        <v>17.447040557861328</v>
      </c>
      <c r="T16">
        <v>1.3823767900466919</v>
      </c>
      <c r="U16">
        <v>22.754657745361328</v>
      </c>
      <c r="V16">
        <v>3.02897047996521</v>
      </c>
      <c r="W16">
        <v>49.858463287353516</v>
      </c>
      <c r="X16">
        <v>20.894983291625977</v>
      </c>
      <c r="Y16">
        <v>14.841484069824219</v>
      </c>
      <c r="Z16">
        <v>27.251510620117188</v>
      </c>
      <c r="AA16">
        <v>19.356456756591797</v>
      </c>
      <c r="AB16">
        <v>59.711666107177734</v>
      </c>
      <c r="AC16">
        <v>42.412555694580078</v>
      </c>
      <c r="AD16">
        <v>19.372650146484375</v>
      </c>
      <c r="AE16">
        <v>25.266061782836914</v>
      </c>
      <c r="AF16">
        <v>55.361286163330078</v>
      </c>
      <c r="AG16">
        <v>0.4191419780254364</v>
      </c>
      <c r="AH16">
        <v>0.14594146609306335</v>
      </c>
      <c r="AI16">
        <v>0.43491655588150024</v>
      </c>
      <c r="AJ16">
        <v>0.62469637393951416</v>
      </c>
      <c r="AK16">
        <v>0.37530362606048584</v>
      </c>
      <c r="AL16">
        <v>4.8746578395366669E-2</v>
      </c>
      <c r="AM16">
        <v>1.947309635579586E-2</v>
      </c>
      <c r="AN16">
        <v>4.862482100725174E-2</v>
      </c>
      <c r="AO16">
        <v>0.62469637393951416</v>
      </c>
      <c r="AP16">
        <v>0.37530362606048584</v>
      </c>
      <c r="AQ16">
        <v>177.73199254141676</v>
      </c>
    </row>
    <row r="17" spans="1:43" x14ac:dyDescent="0.25">
      <c r="A17">
        <v>2010</v>
      </c>
      <c r="B17">
        <v>0.62300576923076934</v>
      </c>
      <c r="C17">
        <v>0.47611179487179489</v>
      </c>
      <c r="D17">
        <v>2.2559047435897446</v>
      </c>
      <c r="E17">
        <v>3.3545402504824544</v>
      </c>
      <c r="F17">
        <v>53.378908482131955</v>
      </c>
      <c r="G17">
        <v>1.0991175174713135</v>
      </c>
      <c r="H17">
        <v>1.122628222219646E-3</v>
      </c>
      <c r="I17">
        <v>-0.12807892262935638</v>
      </c>
      <c r="J17">
        <v>3.2053038477897644E-2</v>
      </c>
      <c r="K17">
        <v>1.3648316860198975</v>
      </c>
      <c r="L17">
        <v>3.1310839653015137</v>
      </c>
      <c r="M17">
        <v>4.060786247253418</v>
      </c>
      <c r="N17">
        <v>8.5567007064819336</v>
      </c>
      <c r="O17">
        <v>17.873809814453125</v>
      </c>
      <c r="P17">
        <v>36.685443878173828</v>
      </c>
      <c r="Q17">
        <v>54.551414489746094</v>
      </c>
      <c r="R17">
        <v>1.0991175174713135</v>
      </c>
      <c r="S17">
        <v>17.873809814453125</v>
      </c>
      <c r="T17">
        <v>2.2559046745300293</v>
      </c>
      <c r="U17">
        <v>36.685443878173828</v>
      </c>
      <c r="V17">
        <v>3.3545403480529785</v>
      </c>
      <c r="W17">
        <v>54.551414489746094</v>
      </c>
      <c r="X17">
        <v>22.022830963134766</v>
      </c>
      <c r="Y17">
        <v>15.390174865722656</v>
      </c>
      <c r="Z17">
        <v>45.201175689697266</v>
      </c>
      <c r="AA17">
        <v>31.587858200073242</v>
      </c>
      <c r="AB17">
        <v>67.214347839355469</v>
      </c>
      <c r="AC17">
        <v>46.971282958984375</v>
      </c>
      <c r="AD17">
        <v>16.381359100341797</v>
      </c>
      <c r="AE17">
        <v>33.622234344482422</v>
      </c>
      <c r="AF17">
        <v>49.996406555175781</v>
      </c>
      <c r="AG17">
        <v>0.61995589733123779</v>
      </c>
      <c r="AH17">
        <v>-8.3260267972946167E-2</v>
      </c>
      <c r="AI17">
        <v>0.46330440044403076</v>
      </c>
      <c r="AJ17">
        <v>0.64350169897079468</v>
      </c>
      <c r="AK17">
        <v>0.35649830102920532</v>
      </c>
      <c r="AL17">
        <v>4.9488309770822525E-2</v>
      </c>
      <c r="AM17">
        <v>1.7898205667734146E-2</v>
      </c>
      <c r="AN17">
        <v>4.808695986866951E-2</v>
      </c>
      <c r="AO17">
        <v>0.64350169897079468</v>
      </c>
      <c r="AP17">
        <v>0.35649830102920532</v>
      </c>
      <c r="AQ17">
        <v>217.62656988755919</v>
      </c>
    </row>
    <row r="18" spans="1:43" x14ac:dyDescent="0.25">
      <c r="A18">
        <v>2011</v>
      </c>
      <c r="B18">
        <v>0.65264128205128202</v>
      </c>
      <c r="C18">
        <v>0.26178525641025652</v>
      </c>
      <c r="D18">
        <v>2.5254735897435885</v>
      </c>
      <c r="E18">
        <v>3.7726904329229227</v>
      </c>
      <c r="F18">
        <v>65.198452086563108</v>
      </c>
      <c r="G18">
        <v>0.91442650556564331</v>
      </c>
      <c r="H18">
        <v>2.0136067178100348E-3</v>
      </c>
      <c r="I18">
        <v>-0.1582799106836319</v>
      </c>
      <c r="J18">
        <v>4.0955618023872375E-2</v>
      </c>
      <c r="K18">
        <v>1.0545525550842285</v>
      </c>
      <c r="L18">
        <v>3.4791610240936279</v>
      </c>
      <c r="M18">
        <v>4.5693302154541016</v>
      </c>
      <c r="N18">
        <v>9.1030435562133789</v>
      </c>
      <c r="O18">
        <v>14.690861701965332</v>
      </c>
      <c r="P18">
        <v>40.573387145996094</v>
      </c>
      <c r="Q18">
        <v>60.610744476318359</v>
      </c>
      <c r="R18">
        <v>0.88644295930862427</v>
      </c>
      <c r="S18">
        <v>14.241286277770996</v>
      </c>
      <c r="T18">
        <v>2.448188304901123</v>
      </c>
      <c r="U18">
        <v>39.331748962402344</v>
      </c>
      <c r="V18">
        <v>3.6572372913360596</v>
      </c>
      <c r="W18">
        <v>58.755912780761719</v>
      </c>
      <c r="X18">
        <v>18.322208404541016</v>
      </c>
      <c r="Y18">
        <v>12.412240982055664</v>
      </c>
      <c r="Z18">
        <v>50.602481842041016</v>
      </c>
      <c r="AA18">
        <v>34.280269622802734</v>
      </c>
      <c r="AB18">
        <v>75.592750549316406</v>
      </c>
      <c r="AC18">
        <v>51.209739685058594</v>
      </c>
      <c r="AD18">
        <v>12.678197860717773</v>
      </c>
      <c r="AE18">
        <v>35.014789581298828</v>
      </c>
      <c r="AF18">
        <v>52.3070068359375</v>
      </c>
      <c r="AG18">
        <v>0.3616756796836853</v>
      </c>
      <c r="AH18">
        <v>0.18870027363300323</v>
      </c>
      <c r="AI18">
        <v>0.44962403178215027</v>
      </c>
      <c r="AJ18">
        <v>0.67282909154891968</v>
      </c>
      <c r="AK18">
        <v>0.32717090845108032</v>
      </c>
      <c r="AL18">
        <v>4.1254919022321701E-2</v>
      </c>
      <c r="AM18">
        <v>8.4689091891050339E-3</v>
      </c>
      <c r="AN18">
        <v>4.7729551792144775E-2</v>
      </c>
      <c r="AO18">
        <v>0.67282909154891968</v>
      </c>
      <c r="AP18">
        <v>0.32717090845108032</v>
      </c>
      <c r="AQ18">
        <v>252.06450891861985</v>
      </c>
    </row>
    <row r="19" spans="1:43" x14ac:dyDescent="0.25">
      <c r="A19">
        <v>2012</v>
      </c>
      <c r="B19">
        <v>0.63686602564102557</v>
      </c>
      <c r="C19">
        <v>0.29878166666666667</v>
      </c>
      <c r="D19">
        <v>2.0555650000000001</v>
      </c>
      <c r="E19">
        <v>4.022213097271746</v>
      </c>
      <c r="F19">
        <v>69.539568679351817</v>
      </c>
      <c r="G19">
        <v>0.93564772605895996</v>
      </c>
      <c r="H19">
        <v>1.3823906192556024E-4</v>
      </c>
      <c r="I19">
        <v>-2.5473225861787796E-2</v>
      </c>
      <c r="J19">
        <v>4.5401755720376968E-2</v>
      </c>
      <c r="K19">
        <v>1.0976111888885498</v>
      </c>
      <c r="L19">
        <v>2.5741090774536133</v>
      </c>
      <c r="M19">
        <v>4.8020620346069336</v>
      </c>
      <c r="N19">
        <v>8.4737825393676758</v>
      </c>
      <c r="O19">
        <v>14.852476119995117</v>
      </c>
      <c r="P19">
        <v>32.630046844482422</v>
      </c>
      <c r="Q19">
        <v>63.848628997802734</v>
      </c>
      <c r="R19">
        <v>0.88862597942352295</v>
      </c>
      <c r="S19">
        <v>14.106052398681641</v>
      </c>
      <c r="T19">
        <v>1.9522608518600464</v>
      </c>
      <c r="U19">
        <v>30.990198135375977</v>
      </c>
      <c r="V19">
        <v>3.8200736045837402</v>
      </c>
      <c r="W19">
        <v>60.639862060546875</v>
      </c>
      <c r="X19">
        <v>18.747413635253906</v>
      </c>
      <c r="Y19">
        <v>12.442808151245117</v>
      </c>
      <c r="Z19">
        <v>41.187004089355469</v>
      </c>
      <c r="AA19">
        <v>27.336145401000977</v>
      </c>
      <c r="AB19">
        <v>80.592399597167969</v>
      </c>
      <c r="AC19">
        <v>53.489818572998047</v>
      </c>
      <c r="AD19">
        <v>13.340808868408203</v>
      </c>
      <c r="AE19">
        <v>29.309000015258789</v>
      </c>
      <c r="AF19">
        <v>57.350193023681641</v>
      </c>
      <c r="AG19">
        <v>0.2815595269203186</v>
      </c>
      <c r="AH19">
        <v>0.32952380180358887</v>
      </c>
      <c r="AI19">
        <v>0.38891667127609253</v>
      </c>
      <c r="AJ19">
        <v>0.71169853210449219</v>
      </c>
      <c r="AK19">
        <v>0.28830146789550781</v>
      </c>
      <c r="AL19">
        <v>3.6000605672597885E-2</v>
      </c>
      <c r="AM19">
        <v>9.9918525665998459E-3</v>
      </c>
      <c r="AN19">
        <v>4.9800559878349304E-2</v>
      </c>
      <c r="AO19">
        <v>0.71169853210449219</v>
      </c>
      <c r="AP19">
        <v>0.28830146789550781</v>
      </c>
      <c r="AQ19">
        <v>266.55585016868508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0.79995117038483843"/>
  </sheetPr>
  <dimension ref="A1:AQ19"/>
  <sheetViews>
    <sheetView topLeftCell="P1" workbookViewId="0">
      <selection activeCell="D2" sqref="D2"/>
    </sheetView>
  </sheetViews>
  <sheetFormatPr defaultRowHeight="15.75" x14ac:dyDescent="0.25"/>
  <sheetData>
    <row r="1" spans="1:43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427</v>
      </c>
      <c r="G1" t="s">
        <v>265</v>
      </c>
      <c r="H1" t="s">
        <v>348</v>
      </c>
      <c r="I1" t="s">
        <v>346</v>
      </c>
      <c r="J1" t="s">
        <v>347</v>
      </c>
      <c r="K1" t="s">
        <v>432</v>
      </c>
      <c r="L1" t="s">
        <v>433</v>
      </c>
      <c r="M1" t="s">
        <v>434</v>
      </c>
      <c r="N1" t="s">
        <v>381</v>
      </c>
      <c r="O1" t="s">
        <v>50</v>
      </c>
      <c r="P1" t="s">
        <v>51</v>
      </c>
      <c r="Q1" t="s">
        <v>52</v>
      </c>
      <c r="R1" t="s">
        <v>53</v>
      </c>
      <c r="S1" t="s">
        <v>56</v>
      </c>
      <c r="T1" t="s">
        <v>54</v>
      </c>
      <c r="U1" t="s">
        <v>57</v>
      </c>
      <c r="V1" t="s">
        <v>55</v>
      </c>
      <c r="W1" t="s">
        <v>58</v>
      </c>
      <c r="X1" t="s">
        <v>272</v>
      </c>
      <c r="Y1" t="s">
        <v>273</v>
      </c>
      <c r="Z1" t="s">
        <v>274</v>
      </c>
      <c r="AA1" t="s">
        <v>275</v>
      </c>
      <c r="AB1" t="s">
        <v>276</v>
      </c>
      <c r="AC1" t="s">
        <v>277</v>
      </c>
      <c r="AD1" t="s">
        <v>36</v>
      </c>
      <c r="AE1" t="s">
        <v>37</v>
      </c>
      <c r="AF1" t="s">
        <v>38</v>
      </c>
      <c r="AG1" t="s">
        <v>374</v>
      </c>
      <c r="AH1" t="s">
        <v>375</v>
      </c>
      <c r="AI1" t="s">
        <v>376</v>
      </c>
      <c r="AJ1" t="s">
        <v>382</v>
      </c>
      <c r="AK1" t="s">
        <v>383</v>
      </c>
      <c r="AL1" t="s">
        <v>418</v>
      </c>
      <c r="AM1" t="s">
        <v>419</v>
      </c>
      <c r="AN1" t="s">
        <v>420</v>
      </c>
      <c r="AO1" t="s">
        <v>421</v>
      </c>
      <c r="AP1" t="s">
        <v>422</v>
      </c>
      <c r="AQ1" t="s">
        <v>423</v>
      </c>
    </row>
    <row r="2" spans="1:43" x14ac:dyDescent="0.25">
      <c r="A2">
        <v>1995</v>
      </c>
      <c r="B2">
        <v>0.42757399999999995</v>
      </c>
      <c r="C2">
        <v>-4.0459999999999992E-3</v>
      </c>
      <c r="D2">
        <v>-1.4996500000000003E-2</v>
      </c>
      <c r="E2">
        <v>0.17448316368140002</v>
      </c>
      <c r="F2">
        <v>0.3333083898370916</v>
      </c>
      <c r="G2">
        <v>0.42352798581123352</v>
      </c>
      <c r="H2">
        <v>0</v>
      </c>
      <c r="I2">
        <v>-1.074827835241543E-12</v>
      </c>
      <c r="J2">
        <v>2.3153294941556136E-14</v>
      </c>
      <c r="K2">
        <v>0.45008635520935059</v>
      </c>
      <c r="L2">
        <v>-6.9545471342280507E-4</v>
      </c>
      <c r="M2">
        <v>0.15161894261837006</v>
      </c>
      <c r="N2">
        <v>0.60100984573364258</v>
      </c>
      <c r="O2">
        <v>21.746067047119141</v>
      </c>
      <c r="P2">
        <v>-0.76999610662460327</v>
      </c>
      <c r="Q2">
        <v>8.9588470458984375</v>
      </c>
      <c r="R2">
        <v>0.60605448484420776</v>
      </c>
      <c r="S2">
        <v>31.117900848388672</v>
      </c>
      <c r="T2">
        <v>-2.1459493786096573E-2</v>
      </c>
      <c r="U2">
        <v>-1.1018388271331787</v>
      </c>
      <c r="V2">
        <v>0.24967961013317108</v>
      </c>
      <c r="W2">
        <v>12.819812774658203</v>
      </c>
      <c r="X2">
        <v>21.746067047119141</v>
      </c>
      <c r="Y2">
        <v>21.746067047119141</v>
      </c>
      <c r="Z2">
        <v>-0.76999610662460327</v>
      </c>
      <c r="AA2">
        <v>-0.76999610662460327</v>
      </c>
      <c r="AB2">
        <v>8.9588470458984375</v>
      </c>
      <c r="AC2">
        <v>8.9588470458984375</v>
      </c>
      <c r="AD2">
        <v>72.644485473632813</v>
      </c>
      <c r="AE2">
        <v>-2.5722339153289795</v>
      </c>
      <c r="AF2">
        <v>29.927749633789063</v>
      </c>
      <c r="AG2">
        <v>0.80490833520889282</v>
      </c>
      <c r="AH2">
        <v>-3.8843974471092224E-3</v>
      </c>
      <c r="AI2">
        <v>0.19897603988647461</v>
      </c>
      <c r="AJ2">
        <v>0.36409327387809753</v>
      </c>
      <c r="AK2">
        <v>0.63590669631958008</v>
      </c>
      <c r="AL2">
        <v>0.18886375427246094</v>
      </c>
      <c r="AM2">
        <v>-2.7906699106097221E-3</v>
      </c>
      <c r="AN2">
        <v>4.1101075708866119E-2</v>
      </c>
      <c r="AO2">
        <v>0.36409327387809753</v>
      </c>
      <c r="AP2">
        <v>0.63590669631958008</v>
      </c>
      <c r="AQ2">
        <v>4.9436472405994696</v>
      </c>
    </row>
    <row r="3" spans="1:43" x14ac:dyDescent="0.25">
      <c r="A3">
        <v>1996</v>
      </c>
      <c r="B3">
        <v>0.38442600000000005</v>
      </c>
      <c r="C3">
        <v>3.285999999999999E-3</v>
      </c>
      <c r="D3">
        <v>1.3690999999999998E-2</v>
      </c>
      <c r="E3">
        <v>0.1801637599871842</v>
      </c>
      <c r="F3">
        <v>0.34584034295515581</v>
      </c>
      <c r="G3">
        <v>0.38771200180053711</v>
      </c>
      <c r="H3">
        <v>-9.5624520326964557E-5</v>
      </c>
      <c r="I3">
        <v>-3.1033646315336227E-2</v>
      </c>
      <c r="J3">
        <v>1.2213046429678798E-3</v>
      </c>
      <c r="K3">
        <v>0.41217911243438721</v>
      </c>
      <c r="L3">
        <v>8.6509091779589653E-3</v>
      </c>
      <c r="M3">
        <v>0.14405903220176697</v>
      </c>
      <c r="N3">
        <v>0.56488901376724243</v>
      </c>
      <c r="O3">
        <v>19.416494369506836</v>
      </c>
      <c r="P3">
        <v>0.68564093112945557</v>
      </c>
      <c r="Q3">
        <v>9.0225439071655273</v>
      </c>
      <c r="R3">
        <v>0.53900372982025146</v>
      </c>
      <c r="S3">
        <v>26.993135452270508</v>
      </c>
      <c r="T3">
        <v>1.9033456221222878E-2</v>
      </c>
      <c r="U3">
        <v>0.9531894326210022</v>
      </c>
      <c r="V3">
        <v>0.25046667456626892</v>
      </c>
      <c r="W3">
        <v>12.543291091918945</v>
      </c>
      <c r="X3">
        <v>19.907093048095703</v>
      </c>
      <c r="Y3">
        <v>19.340192794799805</v>
      </c>
      <c r="Z3">
        <v>0.7029651403427124</v>
      </c>
      <c r="AA3">
        <v>0.68294656276702881</v>
      </c>
      <c r="AB3">
        <v>9.2505178451538086</v>
      </c>
      <c r="AC3">
        <v>8.9870882034301758</v>
      </c>
      <c r="AD3">
        <v>66.66680908203125</v>
      </c>
      <c r="AE3">
        <v>2.3541579246520996</v>
      </c>
      <c r="AF3">
        <v>30.979032516479492</v>
      </c>
      <c r="AG3">
        <v>0.82463598251342773</v>
      </c>
      <c r="AH3">
        <v>-1.4416269958019257E-2</v>
      </c>
      <c r="AI3">
        <v>0.18978026509284973</v>
      </c>
      <c r="AJ3">
        <v>0.39837726950645447</v>
      </c>
      <c r="AK3">
        <v>0.60162276029586792</v>
      </c>
      <c r="AL3">
        <v>0.14547064900398254</v>
      </c>
      <c r="AM3">
        <v>4.2205811478197575E-3</v>
      </c>
      <c r="AN3">
        <v>3.5107798874378204E-2</v>
      </c>
      <c r="AO3">
        <v>0.39837726950645447</v>
      </c>
      <c r="AP3">
        <v>0.60162276029586792</v>
      </c>
      <c r="AQ3">
        <v>5.171919319677369</v>
      </c>
    </row>
    <row r="4" spans="1:43" x14ac:dyDescent="0.25">
      <c r="A4">
        <v>1997</v>
      </c>
      <c r="B4">
        <v>0.34746899999999997</v>
      </c>
      <c r="C4">
        <v>9.3629999999999998E-3</v>
      </c>
      <c r="D4">
        <v>1.9178499999999994E-2</v>
      </c>
      <c r="E4">
        <v>0.19780428166831346</v>
      </c>
      <c r="F4">
        <v>0.38678709376942028</v>
      </c>
      <c r="G4">
        <v>0.35683199763298035</v>
      </c>
      <c r="H4">
        <v>-1.2866765609942377E-4</v>
      </c>
      <c r="I4">
        <v>1.1813966557383537E-2</v>
      </c>
      <c r="J4">
        <v>1.2342617264948785E-4</v>
      </c>
      <c r="K4">
        <v>0.3975672721862793</v>
      </c>
      <c r="L4">
        <v>6.7690913565456867E-3</v>
      </c>
      <c r="M4">
        <v>0.16163258254528046</v>
      </c>
      <c r="N4">
        <v>0.56596893072128296</v>
      </c>
      <c r="O4">
        <v>17.436582565307617</v>
      </c>
      <c r="P4">
        <v>0.93715667724609375</v>
      </c>
      <c r="Q4">
        <v>9.6656990051269531</v>
      </c>
      <c r="R4">
        <v>0.48474207520484924</v>
      </c>
      <c r="S4">
        <v>23.68690299987793</v>
      </c>
      <c r="T4">
        <v>2.6053227484226227E-2</v>
      </c>
      <c r="U4">
        <v>1.2730900049209595</v>
      </c>
      <c r="V4">
        <v>0.26870927214622498</v>
      </c>
      <c r="W4">
        <v>13.130467414855957</v>
      </c>
      <c r="X4">
        <v>18.321557998657227</v>
      </c>
      <c r="Y4">
        <v>17.393209457397461</v>
      </c>
      <c r="Z4">
        <v>0.98472112417221069</v>
      </c>
      <c r="AA4">
        <v>0.934825599193573</v>
      </c>
      <c r="AB4">
        <v>10.156270980834961</v>
      </c>
      <c r="AC4">
        <v>9.6416568756103516</v>
      </c>
      <c r="AD4">
        <v>62.185920715332031</v>
      </c>
      <c r="AE4">
        <v>3.3422806262969971</v>
      </c>
      <c r="AF4">
        <v>34.4718017578125</v>
      </c>
      <c r="AG4">
        <v>0.7406885027885437</v>
      </c>
      <c r="AH4">
        <v>3.6612905561923981E-2</v>
      </c>
      <c r="AI4">
        <v>0.22269856929779053</v>
      </c>
      <c r="AJ4">
        <v>0.41847643256187439</v>
      </c>
      <c r="AK4">
        <v>0.581523597240448</v>
      </c>
      <c r="AL4">
        <v>0.12078574299812317</v>
      </c>
      <c r="AM4">
        <v>7.0988945662975311E-3</v>
      </c>
      <c r="AN4">
        <v>3.4738503396511078E-2</v>
      </c>
      <c r="AO4">
        <v>0.41847643256187439</v>
      </c>
      <c r="AP4">
        <v>0.581523597240448</v>
      </c>
      <c r="AQ4">
        <v>5.5854949018143731</v>
      </c>
    </row>
    <row r="5" spans="1:43" x14ac:dyDescent="0.25">
      <c r="A5">
        <v>1998</v>
      </c>
      <c r="B5">
        <v>0.376226</v>
      </c>
      <c r="C5">
        <v>7.2909999999999997E-3</v>
      </c>
      <c r="D5">
        <v>1.8848999999999998E-2</v>
      </c>
      <c r="E5">
        <v>0.2223540545142727</v>
      </c>
      <c r="F5">
        <v>0.40265863175825639</v>
      </c>
      <c r="G5">
        <v>0.38351699709892273</v>
      </c>
      <c r="H5">
        <v>-8.6824271420482546E-5</v>
      </c>
      <c r="I5">
        <v>-6.4963572658598423E-3</v>
      </c>
      <c r="J5">
        <v>1.662926864810288E-3</v>
      </c>
      <c r="K5">
        <v>0.42996817827224731</v>
      </c>
      <c r="L5">
        <v>1.9389091059565544E-2</v>
      </c>
      <c r="M5">
        <v>0.19356176257133484</v>
      </c>
      <c r="N5">
        <v>0.64291906356811523</v>
      </c>
      <c r="O5">
        <v>18.295259475708008</v>
      </c>
      <c r="P5">
        <v>0.89917099475860596</v>
      </c>
      <c r="Q5">
        <v>10.607157707214355</v>
      </c>
      <c r="R5">
        <v>0.51302891969680786</v>
      </c>
      <c r="S5">
        <v>24.473485946655273</v>
      </c>
      <c r="T5">
        <v>2.5214221328496933E-2</v>
      </c>
      <c r="U5">
        <v>1.2028169631958008</v>
      </c>
      <c r="V5">
        <v>0.29744201898574829</v>
      </c>
      <c r="W5">
        <v>14.189146995544434</v>
      </c>
      <c r="X5">
        <v>19.691699981689453</v>
      </c>
      <c r="Y5">
        <v>18.408182144165039</v>
      </c>
      <c r="Z5">
        <v>0.96780294179916382</v>
      </c>
      <c r="AA5">
        <v>0.90472090244293213</v>
      </c>
      <c r="AB5">
        <v>11.416780471801758</v>
      </c>
      <c r="AC5">
        <v>10.672627449035645</v>
      </c>
      <c r="AD5">
        <v>61.390220642089844</v>
      </c>
      <c r="AE5">
        <v>3.0171916484832764</v>
      </c>
      <c r="AF5">
        <v>35.592594146728516</v>
      </c>
      <c r="AG5">
        <v>0.72578024864196777</v>
      </c>
      <c r="AH5">
        <v>6.0403726994991302E-2</v>
      </c>
      <c r="AI5">
        <v>0.21381604671478271</v>
      </c>
      <c r="AJ5">
        <v>0.3976338803768158</v>
      </c>
      <c r="AK5">
        <v>0.60236608982086182</v>
      </c>
      <c r="AL5">
        <v>0.12455223500728607</v>
      </c>
      <c r="AM5">
        <v>3.1258974224328995E-2</v>
      </c>
      <c r="AN5">
        <v>4.1281543672084808E-2</v>
      </c>
      <c r="AO5">
        <v>0.3976338803768158</v>
      </c>
      <c r="AP5">
        <v>0.60236608982086182</v>
      </c>
      <c r="AQ5">
        <v>5.6187273681979031</v>
      </c>
    </row>
    <row r="6" spans="1:43" x14ac:dyDescent="0.25">
      <c r="A6">
        <v>1999</v>
      </c>
      <c r="B6">
        <v>0.35362199999999999</v>
      </c>
      <c r="C6">
        <v>1.6434500000000001E-2</v>
      </c>
      <c r="D6">
        <v>3.3191000000000005E-2</v>
      </c>
      <c r="E6">
        <v>0.22895843426159687</v>
      </c>
      <c r="F6">
        <v>0.39783655097267845</v>
      </c>
      <c r="G6">
        <v>0.37005648016929626</v>
      </c>
      <c r="H6">
        <v>-1.4619712601415813E-4</v>
      </c>
      <c r="I6">
        <v>-1.5480686910450459E-2</v>
      </c>
      <c r="J6">
        <v>1.4083959395065904E-3</v>
      </c>
      <c r="K6">
        <v>0.4083591103553772</v>
      </c>
      <c r="L6">
        <v>6.1243638396263123E-2</v>
      </c>
      <c r="M6">
        <v>0.19275854527950287</v>
      </c>
      <c r="N6">
        <v>0.6623612642288208</v>
      </c>
      <c r="O6">
        <v>17.244663238525391</v>
      </c>
      <c r="P6">
        <v>1.5467034578323364</v>
      </c>
      <c r="Q6">
        <v>10.669482231140137</v>
      </c>
      <c r="R6">
        <v>0.48442354798316956</v>
      </c>
      <c r="S6">
        <v>22.574178695678711</v>
      </c>
      <c r="T6">
        <v>4.3448779731988907E-2</v>
      </c>
      <c r="U6">
        <v>2.024716854095459</v>
      </c>
      <c r="V6">
        <v>0.2997187077999115</v>
      </c>
      <c r="W6">
        <v>13.966917991638184</v>
      </c>
      <c r="X6">
        <v>19.000570297241211</v>
      </c>
      <c r="Y6">
        <v>17.381782531738281</v>
      </c>
      <c r="Z6">
        <v>1.7041937112808228</v>
      </c>
      <c r="AA6">
        <v>1.5590019226074219</v>
      </c>
      <c r="AB6">
        <v>11.755882263183594</v>
      </c>
      <c r="AC6">
        <v>10.754319190979004</v>
      </c>
      <c r="AD6">
        <v>58.534168243408203</v>
      </c>
      <c r="AE6">
        <v>5.2500300407409668</v>
      </c>
      <c r="AF6">
        <v>36.215801239013672</v>
      </c>
      <c r="AG6">
        <v>0.66120445728302002</v>
      </c>
      <c r="AH6">
        <v>0.15090644359588623</v>
      </c>
      <c r="AI6">
        <v>0.18788906931877136</v>
      </c>
      <c r="AJ6">
        <v>0.38009294867515564</v>
      </c>
      <c r="AK6">
        <v>0.61990702152252197</v>
      </c>
      <c r="AL6">
        <v>0.10870113968849182</v>
      </c>
      <c r="AM6">
        <v>8.6508080363273621E-2</v>
      </c>
      <c r="AN6">
        <v>3.9544951170682907E-2</v>
      </c>
      <c r="AO6">
        <v>0.38009294867515564</v>
      </c>
      <c r="AP6">
        <v>0.61990702152252197</v>
      </c>
      <c r="AQ6">
        <v>5.7903686005247446</v>
      </c>
    </row>
    <row r="7" spans="1:43" x14ac:dyDescent="0.25">
      <c r="A7">
        <v>2000</v>
      </c>
      <c r="B7">
        <v>0.36306000000000005</v>
      </c>
      <c r="C7">
        <v>8.7764999999999996E-3</v>
      </c>
      <c r="D7">
        <v>2.7058499999999992E-2</v>
      </c>
      <c r="E7">
        <v>0.25029621747072117</v>
      </c>
      <c r="F7">
        <v>0.41776294344121762</v>
      </c>
      <c r="G7">
        <v>0.37183651328086853</v>
      </c>
      <c r="H7">
        <v>-1.4551360800396651E-4</v>
      </c>
      <c r="I7">
        <v>4.9337670207023621E-2</v>
      </c>
      <c r="J7">
        <v>1.2128629023209214E-3</v>
      </c>
      <c r="K7">
        <v>0.39448818564414978</v>
      </c>
      <c r="L7">
        <v>5.0449088215827942E-2</v>
      </c>
      <c r="M7">
        <v>0.19831395149230957</v>
      </c>
      <c r="N7">
        <v>0.64325124025344849</v>
      </c>
      <c r="O7">
        <v>16.93865966796875</v>
      </c>
      <c r="P7">
        <v>1.2326242923736572</v>
      </c>
      <c r="Q7">
        <v>11.402007102966309</v>
      </c>
      <c r="R7">
        <v>0.47085365653038025</v>
      </c>
      <c r="S7">
        <v>21.44929313659668</v>
      </c>
      <c r="T7">
        <v>3.4263964742422104E-2</v>
      </c>
      <c r="U7">
        <v>1.5608624219894409</v>
      </c>
      <c r="V7">
        <v>0.31694811582565308</v>
      </c>
      <c r="W7">
        <v>14.438271522521973</v>
      </c>
      <c r="X7">
        <v>19.09196662902832</v>
      </c>
      <c r="Y7">
        <v>16.894876480102539</v>
      </c>
      <c r="Z7">
        <v>1.3893201351165771</v>
      </c>
      <c r="AA7">
        <v>1.2294381856918335</v>
      </c>
      <c r="AB7">
        <v>12.851471900939941</v>
      </c>
      <c r="AC7">
        <v>11.372533798217773</v>
      </c>
      <c r="AD7">
        <v>57.276885986328125</v>
      </c>
      <c r="AE7">
        <v>4.168032169342041</v>
      </c>
      <c r="AF7">
        <v>38.555084228515625</v>
      </c>
      <c r="AG7">
        <v>0.67945462465286255</v>
      </c>
      <c r="AH7">
        <v>3.6890879273414612E-2</v>
      </c>
      <c r="AI7">
        <v>0.28365451097488403</v>
      </c>
      <c r="AJ7">
        <v>0.41609296202659607</v>
      </c>
      <c r="AK7">
        <v>0.58390706777572632</v>
      </c>
      <c r="AL7">
        <v>0.10419407486915588</v>
      </c>
      <c r="AM7">
        <v>3.8214693777263165E-3</v>
      </c>
      <c r="AN7">
        <v>3.9745531976222992E-2</v>
      </c>
      <c r="AO7">
        <v>0.41609296202659607</v>
      </c>
      <c r="AP7">
        <v>0.58390706777572632</v>
      </c>
      <c r="AQ7">
        <v>6.0894684906061221</v>
      </c>
    </row>
    <row r="8" spans="1:43" x14ac:dyDescent="0.25">
      <c r="A8">
        <v>2001</v>
      </c>
      <c r="B8">
        <v>0.408696</v>
      </c>
      <c r="C8">
        <v>-6.2663333333333347E-3</v>
      </c>
      <c r="D8">
        <v>-1.2443999999999998E-2</v>
      </c>
      <c r="E8">
        <v>0.26223023244747529</v>
      </c>
      <c r="F8">
        <v>0.44626842429421165</v>
      </c>
      <c r="G8">
        <v>0.40242967009544373</v>
      </c>
      <c r="H8">
        <v>-7.39110546419397E-5</v>
      </c>
      <c r="I8">
        <v>-9.1013601049780846E-3</v>
      </c>
      <c r="J8">
        <v>2.3287490475922823E-3</v>
      </c>
      <c r="K8">
        <v>0.4575502872467041</v>
      </c>
      <c r="L8">
        <v>1.1868182569742203E-2</v>
      </c>
      <c r="M8">
        <v>0.20736265182495117</v>
      </c>
      <c r="N8">
        <v>0.67678111791610718</v>
      </c>
      <c r="O8">
        <v>17.933330535888672</v>
      </c>
      <c r="P8">
        <v>-0.55453753471374512</v>
      </c>
      <c r="Q8">
        <v>11.685672760009766</v>
      </c>
      <c r="R8">
        <v>0.49558737874031067</v>
      </c>
      <c r="S8">
        <v>22.084684371948242</v>
      </c>
      <c r="T8">
        <v>-1.5324638225138187E-2</v>
      </c>
      <c r="U8">
        <v>-0.68290644884109497</v>
      </c>
      <c r="V8">
        <v>0.32293343544006348</v>
      </c>
      <c r="W8">
        <v>14.390768051147461</v>
      </c>
      <c r="X8">
        <v>20.662773132324219</v>
      </c>
      <c r="Y8">
        <v>17.782354354858398</v>
      </c>
      <c r="Z8">
        <v>-0.63893783092498779</v>
      </c>
      <c r="AA8">
        <v>-0.54986906051635742</v>
      </c>
      <c r="AB8">
        <v>13.464224815368652</v>
      </c>
      <c r="AC8">
        <v>11.587294578552246</v>
      </c>
      <c r="AD8">
        <v>61.701911926269531</v>
      </c>
      <c r="AE8">
        <v>-1.9079571962356567</v>
      </c>
      <c r="AF8">
        <v>40.206047058105469</v>
      </c>
      <c r="AG8">
        <v>0.74342882633209229</v>
      </c>
      <c r="AH8">
        <v>-2.6923860423266888E-3</v>
      </c>
      <c r="AI8">
        <v>0.2592635452747345</v>
      </c>
      <c r="AJ8">
        <v>0.41986989974975586</v>
      </c>
      <c r="AK8">
        <v>0.58013010025024414</v>
      </c>
      <c r="AL8">
        <v>0.1155499592423439</v>
      </c>
      <c r="AM8">
        <v>-2.7763759135268629E-4</v>
      </c>
      <c r="AN8">
        <v>4.0392272174358368E-2</v>
      </c>
      <c r="AO8">
        <v>0.41986989974975586</v>
      </c>
      <c r="AP8">
        <v>0.58013010025024414</v>
      </c>
      <c r="AQ8">
        <v>6.2092490237447109</v>
      </c>
    </row>
    <row r="9" spans="1:43" x14ac:dyDescent="0.25">
      <c r="A9">
        <v>2002</v>
      </c>
      <c r="B9">
        <v>0.47850550000000003</v>
      </c>
      <c r="C9">
        <v>-2.7001166666666659E-2</v>
      </c>
      <c r="D9">
        <v>-2.7598499999999995E-2</v>
      </c>
      <c r="E9">
        <v>0.33714911968723948</v>
      </c>
      <c r="F9">
        <v>0.48597973598133432</v>
      </c>
      <c r="G9">
        <v>0.45150431990623474</v>
      </c>
      <c r="H9">
        <v>-4.9446305638412014E-5</v>
      </c>
      <c r="I9">
        <v>1.2365120928734541E-3</v>
      </c>
      <c r="J9">
        <v>3.0312624294310808E-3</v>
      </c>
      <c r="K9">
        <v>0.55328696966171265</v>
      </c>
      <c r="L9">
        <v>-5.0718160346150398E-3</v>
      </c>
      <c r="M9">
        <v>0.23120656609535217</v>
      </c>
      <c r="N9">
        <v>0.77942174673080444</v>
      </c>
      <c r="O9">
        <v>19.694746017456055</v>
      </c>
      <c r="P9">
        <v>-1.2038543224334717</v>
      </c>
      <c r="Q9">
        <v>14.706540107727051</v>
      </c>
      <c r="R9">
        <v>0.54734122753143311</v>
      </c>
      <c r="S9">
        <v>23.875179290771484</v>
      </c>
      <c r="T9">
        <v>-3.3456593751907349E-2</v>
      </c>
      <c r="U9">
        <v>-1.4593859910964966</v>
      </c>
      <c r="V9">
        <v>0.40871283411979675</v>
      </c>
      <c r="W9">
        <v>17.828168869018555</v>
      </c>
      <c r="X9">
        <v>23.182514190673828</v>
      </c>
      <c r="Y9">
        <v>19.639354705810547</v>
      </c>
      <c r="Z9">
        <v>-1.4170464277267456</v>
      </c>
      <c r="AA9">
        <v>-1.2004685401916504</v>
      </c>
      <c r="AB9">
        <v>17.310939788818359</v>
      </c>
      <c r="AC9">
        <v>14.665177345275879</v>
      </c>
      <c r="AD9">
        <v>59.326114654541016</v>
      </c>
      <c r="AE9">
        <v>-3.6263480186462402</v>
      </c>
      <c r="AF9">
        <v>44.300235748291016</v>
      </c>
      <c r="AG9">
        <v>0.6649431586265564</v>
      </c>
      <c r="AH9">
        <v>0.19827423989772797</v>
      </c>
      <c r="AI9">
        <v>0.13678257167339325</v>
      </c>
      <c r="AJ9">
        <v>0.31503975391387939</v>
      </c>
      <c r="AK9">
        <v>0.68496024608612061</v>
      </c>
      <c r="AL9">
        <v>0.13547156751155853</v>
      </c>
      <c r="AM9">
        <v>-4.6440877020359039E-2</v>
      </c>
      <c r="AN9">
        <v>4.0332771837711334E-2</v>
      </c>
      <c r="AO9">
        <v>0.31503975391387939</v>
      </c>
      <c r="AP9">
        <v>0.68496024608612061</v>
      </c>
      <c r="AQ9">
        <v>6.4886977543770943</v>
      </c>
    </row>
    <row r="10" spans="1:43" x14ac:dyDescent="0.25">
      <c r="A10">
        <v>2003</v>
      </c>
      <c r="B10">
        <v>0.52550299999999994</v>
      </c>
      <c r="C10">
        <v>-1.3446000000000003E-2</v>
      </c>
      <c r="D10">
        <v>-1.9456500000000002E-2</v>
      </c>
      <c r="E10">
        <v>0.38360403487952172</v>
      </c>
      <c r="F10">
        <v>0.55906575220281418</v>
      </c>
      <c r="G10">
        <v>0.51205700635910034</v>
      </c>
      <c r="H10">
        <v>1.5759329835418612E-4</v>
      </c>
      <c r="I10">
        <v>-7.5154667720198631E-3</v>
      </c>
      <c r="J10">
        <v>1.0288051329553127E-2</v>
      </c>
      <c r="K10">
        <v>0.5947381854057312</v>
      </c>
      <c r="L10">
        <v>1.2659999541938305E-2</v>
      </c>
      <c r="M10">
        <v>0.26274433732032776</v>
      </c>
      <c r="N10">
        <v>0.87014251947402954</v>
      </c>
      <c r="O10">
        <v>21.875925064086914</v>
      </c>
      <c r="P10">
        <v>-0.83121401071548462</v>
      </c>
      <c r="Q10">
        <v>16.388200759887695</v>
      </c>
      <c r="R10">
        <v>0.60696816444396973</v>
      </c>
      <c r="S10">
        <v>25.930686950683594</v>
      </c>
      <c r="T10">
        <v>-2.3062814027070999E-2</v>
      </c>
      <c r="U10">
        <v>-0.98528170585632324</v>
      </c>
      <c r="V10">
        <v>0.45470604300498962</v>
      </c>
      <c r="W10">
        <v>19.425798416137695</v>
      </c>
      <c r="X10">
        <v>26.291593551635742</v>
      </c>
      <c r="Y10">
        <v>21.778848648071289</v>
      </c>
      <c r="Z10">
        <v>-0.99899506568908691</v>
      </c>
      <c r="AA10">
        <v>-0.82752549648284912</v>
      </c>
      <c r="AB10">
        <v>19.696168899536133</v>
      </c>
      <c r="AC10">
        <v>16.31547737121582</v>
      </c>
      <c r="AD10">
        <v>58.440353393554688</v>
      </c>
      <c r="AE10">
        <v>-2.2205431461334229</v>
      </c>
      <c r="AF10">
        <v>43.780193328857422</v>
      </c>
      <c r="AG10">
        <v>0.71361541748046875</v>
      </c>
      <c r="AH10">
        <v>2.0034341141581535E-2</v>
      </c>
      <c r="AI10">
        <v>0.26635026931762695</v>
      </c>
      <c r="AJ10">
        <v>0.41554495692253113</v>
      </c>
      <c r="AK10">
        <v>0.58445501327514648</v>
      </c>
      <c r="AL10">
        <v>0.11907194554805756</v>
      </c>
      <c r="AM10">
        <v>3.6906648892909288E-3</v>
      </c>
      <c r="AN10">
        <v>4.0363162755966187E-2</v>
      </c>
      <c r="AO10">
        <v>0.41554495692253113</v>
      </c>
      <c r="AP10">
        <v>0.58445501327514648</v>
      </c>
      <c r="AQ10">
        <v>7.2052195340734748</v>
      </c>
    </row>
    <row r="11" spans="1:43" x14ac:dyDescent="0.25">
      <c r="A11">
        <v>2004</v>
      </c>
      <c r="B11">
        <v>0.58206899999999984</v>
      </c>
      <c r="C11">
        <v>-5.5244999999999921E-3</v>
      </c>
      <c r="D11">
        <v>-7.8079999999999998E-3</v>
      </c>
      <c r="E11">
        <v>0.42569763057982873</v>
      </c>
      <c r="F11">
        <v>0.71573674462058334</v>
      </c>
      <c r="G11">
        <v>0.57654452323913574</v>
      </c>
      <c r="H11">
        <v>3.2762691262178123E-4</v>
      </c>
      <c r="I11">
        <v>1.2445274740457535E-2</v>
      </c>
      <c r="J11">
        <v>7.2601456195116043E-3</v>
      </c>
      <c r="K11">
        <v>0.70581364631652832</v>
      </c>
      <c r="L11">
        <v>-4.7363663907162845E-4</v>
      </c>
      <c r="M11">
        <v>0.28539791703224182</v>
      </c>
      <c r="N11">
        <v>0.9907379150390625</v>
      </c>
      <c r="O11">
        <v>24.134698867797852</v>
      </c>
      <c r="P11">
        <v>-0.32685026526451111</v>
      </c>
      <c r="Q11">
        <v>17.820106506347656</v>
      </c>
      <c r="R11">
        <v>0.66558915376663208</v>
      </c>
      <c r="S11">
        <v>27.862194061279297</v>
      </c>
      <c r="T11">
        <v>-9.0139098465442657E-3</v>
      </c>
      <c r="U11">
        <v>-0.37733080983161926</v>
      </c>
      <c r="V11">
        <v>0.49144467711448669</v>
      </c>
      <c r="W11">
        <v>20.57234001159668</v>
      </c>
      <c r="X11">
        <v>29.60270881652832</v>
      </c>
      <c r="Y11">
        <v>23.882251739501953</v>
      </c>
      <c r="Z11">
        <v>-0.40090218186378479</v>
      </c>
      <c r="AA11">
        <v>-0.32343149185180664</v>
      </c>
      <c r="AB11">
        <v>21.857467651367188</v>
      </c>
      <c r="AC11">
        <v>17.633708953857422</v>
      </c>
      <c r="AD11">
        <v>57.977142333984375</v>
      </c>
      <c r="AE11">
        <v>-0.78517013788223267</v>
      </c>
      <c r="AF11">
        <v>42.808025360107422</v>
      </c>
      <c r="AG11">
        <v>0.74433249235153198</v>
      </c>
      <c r="AH11">
        <v>-6.7979954183101654E-3</v>
      </c>
      <c r="AI11">
        <v>0.26246553659439087</v>
      </c>
      <c r="AJ11">
        <v>0.43821921944618225</v>
      </c>
      <c r="AK11">
        <v>0.56178075075149536</v>
      </c>
      <c r="AL11">
        <v>0.12334921211004257</v>
      </c>
      <c r="AM11">
        <v>-8.9104723883792758E-4</v>
      </c>
      <c r="AN11">
        <v>3.6902707070112228E-2</v>
      </c>
      <c r="AO11">
        <v>0.43821921944618225</v>
      </c>
      <c r="AP11">
        <v>0.56178075075149536</v>
      </c>
      <c r="AQ11">
        <v>8.1618077238111546</v>
      </c>
    </row>
    <row r="12" spans="1:43" x14ac:dyDescent="0.25">
      <c r="A12">
        <v>2005</v>
      </c>
      <c r="B12">
        <v>0.61667549999999993</v>
      </c>
      <c r="C12">
        <v>2.0785000000000985E-3</v>
      </c>
      <c r="D12">
        <v>2.2427000000000002E-2</v>
      </c>
      <c r="E12">
        <v>0.46796943670226027</v>
      </c>
      <c r="F12">
        <v>0.82752612790194424</v>
      </c>
      <c r="G12">
        <v>0.61875402927398682</v>
      </c>
      <c r="H12">
        <v>4.9335381481796503E-4</v>
      </c>
      <c r="I12">
        <v>6.0565909370779991E-3</v>
      </c>
      <c r="J12">
        <v>8.6397817358374596E-3</v>
      </c>
      <c r="K12">
        <v>0.76920360326766968</v>
      </c>
      <c r="L12">
        <v>1.8142726272344589E-2</v>
      </c>
      <c r="M12">
        <v>0.23470354080200195</v>
      </c>
      <c r="N12">
        <v>1.0220499038696289</v>
      </c>
      <c r="O12">
        <v>25.389364242553711</v>
      </c>
      <c r="P12">
        <v>0.92024821043014526</v>
      </c>
      <c r="Q12">
        <v>19.202213287353516</v>
      </c>
      <c r="R12">
        <v>0.69087797403335571</v>
      </c>
      <c r="S12">
        <v>28.348831176757812</v>
      </c>
      <c r="T12">
        <v>2.5041164830327034E-2</v>
      </c>
      <c r="U12">
        <v>1.0275152921676636</v>
      </c>
      <c r="V12">
        <v>0.52251744270324707</v>
      </c>
      <c r="W12">
        <v>21.440485000610352</v>
      </c>
      <c r="X12">
        <v>31.76995849609375</v>
      </c>
      <c r="Y12">
        <v>24.789649963378906</v>
      </c>
      <c r="Z12">
        <v>1.1515154838562012</v>
      </c>
      <c r="AA12">
        <v>0.89851135015487671</v>
      </c>
      <c r="AB12">
        <v>24.027914047241211</v>
      </c>
      <c r="AC12">
        <v>18.74864387512207</v>
      </c>
      <c r="AD12">
        <v>55.786304473876953</v>
      </c>
      <c r="AE12">
        <v>2.0219981670379639</v>
      </c>
      <c r="AF12">
        <v>42.191703796386719</v>
      </c>
      <c r="AG12">
        <v>0.74226373434066772</v>
      </c>
      <c r="AH12">
        <v>1.5675259754061699E-2</v>
      </c>
      <c r="AI12">
        <v>0.24206097424030304</v>
      </c>
      <c r="AJ12">
        <v>0.45299509167671204</v>
      </c>
      <c r="AK12">
        <v>0.54700493812561035</v>
      </c>
      <c r="AL12">
        <v>0.11089730262756348</v>
      </c>
      <c r="AM12">
        <v>5.5276211351156235E-3</v>
      </c>
      <c r="AN12">
        <v>3.4247323870658875E-2</v>
      </c>
      <c r="AO12">
        <v>0.45299509167671204</v>
      </c>
      <c r="AP12">
        <v>0.54700493812561035</v>
      </c>
      <c r="AQ12">
        <v>9.1765065964591201</v>
      </c>
    </row>
    <row r="13" spans="1:43" x14ac:dyDescent="0.25">
      <c r="A13">
        <v>2006</v>
      </c>
      <c r="B13">
        <v>0.68823100000000004</v>
      </c>
      <c r="C13">
        <v>-6.2100000000000577E-4</v>
      </c>
      <c r="D13">
        <v>7.0408999999999999E-2</v>
      </c>
      <c r="E13">
        <v>0.54238351889252734</v>
      </c>
      <c r="F13">
        <v>0.95154946864734991</v>
      </c>
      <c r="G13">
        <v>0.6876099705696106</v>
      </c>
      <c r="H13">
        <v>6.6377618350088596E-4</v>
      </c>
      <c r="I13">
        <v>0.17082412540912628</v>
      </c>
      <c r="J13">
        <v>7.4426950886845589E-3</v>
      </c>
      <c r="K13">
        <v>0.88427817821502686</v>
      </c>
      <c r="L13">
        <v>-3.1309071928262711E-3</v>
      </c>
      <c r="M13">
        <v>0.25224635004997253</v>
      </c>
      <c r="N13">
        <v>1.1333936452865601</v>
      </c>
      <c r="O13">
        <v>27.666847229003906</v>
      </c>
      <c r="P13">
        <v>2.8329939842224121</v>
      </c>
      <c r="Q13">
        <v>21.823478698730469</v>
      </c>
      <c r="R13">
        <v>0.74376654624938965</v>
      </c>
      <c r="S13">
        <v>29.926376342773438</v>
      </c>
      <c r="T13">
        <v>7.6159246265888214E-2</v>
      </c>
      <c r="U13">
        <v>3.0643625259399414</v>
      </c>
      <c r="V13">
        <v>0.58667957782745361</v>
      </c>
      <c r="W13">
        <v>23.605785369873047</v>
      </c>
      <c r="X13">
        <v>35.305370330810547</v>
      </c>
      <c r="Y13">
        <v>26.68736457824707</v>
      </c>
      <c r="Z13">
        <v>3.6151540279388428</v>
      </c>
      <c r="AA13">
        <v>2.7326984405517578</v>
      </c>
      <c r="AB13">
        <v>27.848709106445313</v>
      </c>
      <c r="AC13">
        <v>21.050867080688477</v>
      </c>
      <c r="AD13">
        <v>52.876705169677734</v>
      </c>
      <c r="AE13">
        <v>5.414400577545166</v>
      </c>
      <c r="AF13">
        <v>41.708896636962891</v>
      </c>
      <c r="AG13">
        <v>0.47557947039604187</v>
      </c>
      <c r="AH13">
        <v>0.3327883780002594</v>
      </c>
      <c r="AI13">
        <v>0.19163216650485992</v>
      </c>
      <c r="AJ13">
        <v>0.85240834951400757</v>
      </c>
      <c r="AK13">
        <v>0.14759165048599243</v>
      </c>
      <c r="AL13">
        <v>0.11641522496938705</v>
      </c>
      <c r="AM13">
        <v>-1.2616556137800217E-2</v>
      </c>
      <c r="AN13">
        <v>3.5313181579113007E-2</v>
      </c>
      <c r="AO13">
        <v>0.85240834951400757</v>
      </c>
      <c r="AP13">
        <v>0.14759165048599243</v>
      </c>
      <c r="AQ13">
        <v>10.817385967672779</v>
      </c>
    </row>
    <row r="14" spans="1:43" x14ac:dyDescent="0.25">
      <c r="A14">
        <v>2007</v>
      </c>
      <c r="B14">
        <v>0.82554450000000024</v>
      </c>
      <c r="C14">
        <v>-1.1616750000000035E-2</v>
      </c>
      <c r="D14">
        <v>2.23065E-2</v>
      </c>
      <c r="E14">
        <v>0.66694712006667944</v>
      </c>
      <c r="F14">
        <v>1.2793766000921076</v>
      </c>
      <c r="G14">
        <v>0.81392771005630493</v>
      </c>
      <c r="H14">
        <v>9.1709662228822708E-4</v>
      </c>
      <c r="I14">
        <v>4.4410426169633865E-2</v>
      </c>
      <c r="J14">
        <v>8.7089845910668373E-3</v>
      </c>
      <c r="K14">
        <v>1.0341304540634155</v>
      </c>
      <c r="L14">
        <v>-3.0239999294281006E-2</v>
      </c>
      <c r="M14">
        <v>0.30571725964546204</v>
      </c>
      <c r="N14">
        <v>1.3096076250076294</v>
      </c>
      <c r="O14">
        <v>32.123714447021484</v>
      </c>
      <c r="P14">
        <v>0.88038241863250732</v>
      </c>
      <c r="Q14">
        <v>26.32275390625</v>
      </c>
      <c r="R14">
        <v>0.85598224401473999</v>
      </c>
      <c r="S14">
        <v>33.783500671386719</v>
      </c>
      <c r="T14">
        <v>2.3459045216441154E-2</v>
      </c>
      <c r="U14">
        <v>0.92587053775787354</v>
      </c>
      <c r="V14">
        <v>0.70140737295150757</v>
      </c>
      <c r="W14">
        <v>27.68281364440918</v>
      </c>
      <c r="X14">
        <v>41.791164398193359</v>
      </c>
      <c r="Y14">
        <v>30.713817596435547</v>
      </c>
      <c r="Z14">
        <v>1.1453284025192261</v>
      </c>
      <c r="AA14">
        <v>0.84174275398254395</v>
      </c>
      <c r="AB14">
        <v>34.244434356689453</v>
      </c>
      <c r="AC14">
        <v>25.167457580566406</v>
      </c>
      <c r="AD14">
        <v>54.147006988525391</v>
      </c>
      <c r="AE14">
        <v>1.4839526414871216</v>
      </c>
      <c r="AF14">
        <v>44.369037628173828</v>
      </c>
      <c r="AG14">
        <v>0.83359026908874512</v>
      </c>
      <c r="AH14">
        <v>-0.23694553971290588</v>
      </c>
      <c r="AI14">
        <v>0.40335527062416077</v>
      </c>
      <c r="AJ14">
        <v>0.51225244998931885</v>
      </c>
      <c r="AK14">
        <v>0.48774755001068115</v>
      </c>
      <c r="AL14">
        <v>0.10522782057523727</v>
      </c>
      <c r="AM14">
        <v>-1.5301552601158619E-2</v>
      </c>
      <c r="AN14">
        <v>3.5919174551963806E-2</v>
      </c>
      <c r="AO14">
        <v>0.51225244998931885</v>
      </c>
      <c r="AP14">
        <v>0.48774755001068115</v>
      </c>
      <c r="AQ14">
        <v>13.246727622761581</v>
      </c>
    </row>
    <row r="15" spans="1:43" x14ac:dyDescent="0.25">
      <c r="A15">
        <v>2008</v>
      </c>
      <c r="B15">
        <v>0.97143049999999986</v>
      </c>
      <c r="C15">
        <v>1.7873249999999927E-2</v>
      </c>
      <c r="D15">
        <v>9.65255E-2</v>
      </c>
      <c r="E15">
        <v>0.84681269691268268</v>
      </c>
      <c r="F15">
        <v>1.5760809572393244</v>
      </c>
      <c r="G15">
        <v>0.98930376768112183</v>
      </c>
      <c r="H15">
        <v>1.4662255998700857E-3</v>
      </c>
      <c r="I15">
        <v>-7.9479124397039413E-3</v>
      </c>
      <c r="J15">
        <v>1.3270605355501175E-2</v>
      </c>
      <c r="K15">
        <v>1.2409659624099731</v>
      </c>
      <c r="L15">
        <v>4.9652725458145142E-2</v>
      </c>
      <c r="M15">
        <v>0.37288364768028259</v>
      </c>
      <c r="N15">
        <v>1.6635023355484009</v>
      </c>
      <c r="O15">
        <v>38.305736541748047</v>
      </c>
      <c r="P15">
        <v>3.7374570369720459</v>
      </c>
      <c r="Q15">
        <v>32.788497924804688</v>
      </c>
      <c r="R15">
        <v>1.0019537210464478</v>
      </c>
      <c r="S15">
        <v>38.795539855957031</v>
      </c>
      <c r="T15">
        <v>9.7759738564491272E-2</v>
      </c>
      <c r="U15">
        <v>3.7852466106414795</v>
      </c>
      <c r="V15">
        <v>0.85764062404632568</v>
      </c>
      <c r="W15">
        <v>33.207752227783203</v>
      </c>
      <c r="X15">
        <v>50.795856475830078</v>
      </c>
      <c r="Y15">
        <v>35.951473236083984</v>
      </c>
      <c r="Z15">
        <v>4.9561071395874023</v>
      </c>
      <c r="AA15">
        <v>3.5077536106109619</v>
      </c>
      <c r="AB15">
        <v>43.479640960693359</v>
      </c>
      <c r="AC15">
        <v>30.773323059082031</v>
      </c>
      <c r="AD15">
        <v>51.189189910888672</v>
      </c>
      <c r="AE15">
        <v>4.9944844245910645</v>
      </c>
      <c r="AF15">
        <v>43.816326141357422</v>
      </c>
      <c r="AG15">
        <v>0.74967879056930542</v>
      </c>
      <c r="AH15">
        <v>1.3887537643313408E-2</v>
      </c>
      <c r="AI15">
        <v>0.23643368482589722</v>
      </c>
      <c r="AJ15">
        <v>0.47904503345489502</v>
      </c>
      <c r="AK15">
        <v>0.52095496654510498</v>
      </c>
      <c r="AL15">
        <v>0.10362540930509567</v>
      </c>
      <c r="AM15">
        <v>3.2630907371640205E-3</v>
      </c>
      <c r="AN15">
        <v>3.6672074347734451E-2</v>
      </c>
      <c r="AO15">
        <v>0.47904503345489502</v>
      </c>
      <c r="AP15">
        <v>0.52095496654510498</v>
      </c>
      <c r="AQ15">
        <v>15.90312923703838</v>
      </c>
    </row>
    <row r="16" spans="1:43" x14ac:dyDescent="0.25">
      <c r="A16">
        <v>2009</v>
      </c>
      <c r="B16">
        <v>0.96055800000000002</v>
      </c>
      <c r="C16">
        <v>4.4491999999999997E-2</v>
      </c>
      <c r="D16">
        <v>8.4607999999999989E-2</v>
      </c>
      <c r="E16">
        <v>0.90208592945089461</v>
      </c>
      <c r="F16">
        <v>1.6535481504960494</v>
      </c>
      <c r="G16">
        <v>1.0050499439239502</v>
      </c>
      <c r="H16">
        <v>1.4613440725952387E-3</v>
      </c>
      <c r="I16">
        <v>-2.6742273475974798E-3</v>
      </c>
      <c r="J16">
        <v>1.2781474739313126E-2</v>
      </c>
      <c r="K16">
        <v>1.3114091157913208</v>
      </c>
      <c r="L16">
        <v>9.4279088079929352E-2</v>
      </c>
      <c r="M16">
        <v>0.31561237573623657</v>
      </c>
      <c r="N16">
        <v>1.721300482749939</v>
      </c>
      <c r="O16">
        <v>38.177654266357422</v>
      </c>
      <c r="P16">
        <v>3.213904857635498</v>
      </c>
      <c r="Q16">
        <v>34.2664794921875</v>
      </c>
      <c r="R16">
        <v>1.0215332508087158</v>
      </c>
      <c r="S16">
        <v>38.803783416748047</v>
      </c>
      <c r="T16">
        <v>8.5995607078075409E-2</v>
      </c>
      <c r="U16">
        <v>3.2666141986846924</v>
      </c>
      <c r="V16">
        <v>0.91688054800033569</v>
      </c>
      <c r="W16">
        <v>34.828464508056641</v>
      </c>
      <c r="X16">
        <v>51.604347229003906</v>
      </c>
      <c r="Y16">
        <v>36.654014587402344</v>
      </c>
      <c r="Z16">
        <v>4.3442025184631348</v>
      </c>
      <c r="AA16">
        <v>3.0856404304504395</v>
      </c>
      <c r="AB16">
        <v>46.317649841308594</v>
      </c>
      <c r="AC16">
        <v>32.898933410644531</v>
      </c>
      <c r="AD16">
        <v>50.460803985595703</v>
      </c>
      <c r="AE16">
        <v>4.2479357719421387</v>
      </c>
      <c r="AF16">
        <v>45.291259765625</v>
      </c>
      <c r="AG16">
        <v>0.73845463991165161</v>
      </c>
      <c r="AH16">
        <v>4.0741961449384689E-2</v>
      </c>
      <c r="AI16">
        <v>0.22080340981483459</v>
      </c>
      <c r="AJ16">
        <v>0.48398441076278687</v>
      </c>
      <c r="AK16">
        <v>0.51601558923721313</v>
      </c>
      <c r="AL16">
        <v>0.11052747815847397</v>
      </c>
      <c r="AM16">
        <v>6.9561619311571121E-3</v>
      </c>
      <c r="AN16">
        <v>3.4160956740379333E-2</v>
      </c>
      <c r="AO16">
        <v>0.48398441076278687</v>
      </c>
      <c r="AP16">
        <v>0.51601558923721313</v>
      </c>
      <c r="AQ16">
        <v>16.725183405061049</v>
      </c>
    </row>
    <row r="17" spans="1:43" x14ac:dyDescent="0.25">
      <c r="A17">
        <v>2010</v>
      </c>
      <c r="B17">
        <v>0.9815510000000004</v>
      </c>
      <c r="C17">
        <v>1.3061499999999995E-2</v>
      </c>
      <c r="D17">
        <v>2.8919999999999994E-2</v>
      </c>
      <c r="E17">
        <v>0.97293729093104353</v>
      </c>
      <c r="F17">
        <v>1.7947808765064586</v>
      </c>
      <c r="G17">
        <v>0.99461251497268677</v>
      </c>
      <c r="H17">
        <v>1.4741587219759822E-3</v>
      </c>
      <c r="I17">
        <v>1.2085081078112125E-2</v>
      </c>
      <c r="J17">
        <v>1.4699396677315235E-2</v>
      </c>
      <c r="K17">
        <v>1.2949908971786499</v>
      </c>
      <c r="L17">
        <v>-7.6454580994322896E-4</v>
      </c>
      <c r="M17">
        <v>0.33737486600875854</v>
      </c>
      <c r="N17">
        <v>1.6316012144088745</v>
      </c>
      <c r="O17">
        <v>37.059959411621094</v>
      </c>
      <c r="P17">
        <v>1.0775794982910156</v>
      </c>
      <c r="Q17">
        <v>36.252323150634766</v>
      </c>
      <c r="R17">
        <v>0.99461251497268677</v>
      </c>
      <c r="S17">
        <v>37.059959411621094</v>
      </c>
      <c r="T17">
        <v>2.8920000419020653E-2</v>
      </c>
      <c r="U17">
        <v>1.0775794982910156</v>
      </c>
      <c r="V17">
        <v>0.97293734550476074</v>
      </c>
      <c r="W17">
        <v>36.252326965332031</v>
      </c>
      <c r="X17">
        <v>51.068431854248047</v>
      </c>
      <c r="Y17">
        <v>35.688060760498047</v>
      </c>
      <c r="Z17">
        <v>1.4848989248275757</v>
      </c>
      <c r="AA17">
        <v>1.0376893281936646</v>
      </c>
      <c r="AB17">
        <v>49.955516815185547</v>
      </c>
      <c r="AC17">
        <v>34.910324096679688</v>
      </c>
      <c r="AD17">
        <v>49.818557739257813</v>
      </c>
      <c r="AE17">
        <v>1.4485567808151245</v>
      </c>
      <c r="AF17">
        <v>48.732883453369141</v>
      </c>
      <c r="AG17">
        <v>0.79394382238388062</v>
      </c>
      <c r="AH17">
        <v>-9.3038037419319153E-2</v>
      </c>
      <c r="AI17">
        <v>0.29909422993659973</v>
      </c>
      <c r="AJ17">
        <v>0.5173906683921814</v>
      </c>
      <c r="AK17">
        <v>0.4826093316078186</v>
      </c>
      <c r="AL17">
        <v>0.10938480496406555</v>
      </c>
      <c r="AM17">
        <v>4.3226155685260892E-4</v>
      </c>
      <c r="AN17">
        <v>3.2954014837741852E-2</v>
      </c>
      <c r="AO17">
        <v>0.5173906683921814</v>
      </c>
      <c r="AP17">
        <v>0.4826093316078186</v>
      </c>
      <c r="AQ17">
        <v>18.594892506092691</v>
      </c>
    </row>
    <row r="18" spans="1:43" x14ac:dyDescent="0.25">
      <c r="A18">
        <v>2011</v>
      </c>
      <c r="B18">
        <v>0.90807250000000017</v>
      </c>
      <c r="C18">
        <v>2.0433E-2</v>
      </c>
      <c r="D18">
        <v>6.7719500000000016E-2</v>
      </c>
      <c r="E18">
        <v>1.0820832200840971</v>
      </c>
      <c r="F18">
        <v>1.9201697835055265</v>
      </c>
      <c r="G18">
        <v>0.92850548028945923</v>
      </c>
      <c r="H18">
        <v>1.1865014676004648E-3</v>
      </c>
      <c r="I18">
        <v>-1.1049284366890788E-3</v>
      </c>
      <c r="J18">
        <v>1.9346285611391068E-2</v>
      </c>
      <c r="K18">
        <v>1.1707209348678589</v>
      </c>
      <c r="L18">
        <v>3.8768179714679718E-2</v>
      </c>
      <c r="M18">
        <v>0.30103185772895813</v>
      </c>
      <c r="N18">
        <v>1.5105208158493042</v>
      </c>
      <c r="O18">
        <v>33.930454254150391</v>
      </c>
      <c r="P18">
        <v>2.4746794700622559</v>
      </c>
      <c r="Q18">
        <v>39.542659759521484</v>
      </c>
      <c r="R18">
        <v>0.90009105205535889</v>
      </c>
      <c r="S18">
        <v>32.892105102539063</v>
      </c>
      <c r="T18">
        <v>6.5647125244140625E-2</v>
      </c>
      <c r="U18">
        <v>2.3989484310150146</v>
      </c>
      <c r="V18">
        <v>1.048969030380249</v>
      </c>
      <c r="W18">
        <v>38.332561492919922</v>
      </c>
      <c r="X18">
        <v>47.674163818359375</v>
      </c>
      <c r="Y18">
        <v>32.296501159667969</v>
      </c>
      <c r="Z18">
        <v>3.4770615100860596</v>
      </c>
      <c r="AA18">
        <v>2.3555090427398682</v>
      </c>
      <c r="AB18">
        <v>55.559619903564453</v>
      </c>
      <c r="AC18">
        <v>37.638446807861328</v>
      </c>
      <c r="AD18">
        <v>44.676021575927734</v>
      </c>
      <c r="AE18">
        <v>3.2583951950073242</v>
      </c>
      <c r="AF18">
        <v>52.065574645996094</v>
      </c>
      <c r="AG18">
        <v>0.7159009575843811</v>
      </c>
      <c r="AH18">
        <v>2.4135053157806396E-2</v>
      </c>
      <c r="AI18">
        <v>0.25996395945549011</v>
      </c>
      <c r="AJ18">
        <v>0.52911859750747681</v>
      </c>
      <c r="AK18">
        <v>0.47088143229484558</v>
      </c>
      <c r="AL18">
        <v>9.2938065528869629E-2</v>
      </c>
      <c r="AM18">
        <v>5.9740049764513969E-3</v>
      </c>
      <c r="AN18">
        <v>3.557007759809494E-2</v>
      </c>
      <c r="AO18">
        <v>0.52911859750747681</v>
      </c>
      <c r="AP18">
        <v>0.47088143229484558</v>
      </c>
      <c r="AQ18">
        <v>20.127659120593581</v>
      </c>
    </row>
    <row r="19" spans="1:43" x14ac:dyDescent="0.25">
      <c r="A19">
        <v>2012</v>
      </c>
      <c r="B19">
        <v>0.96827200000000013</v>
      </c>
      <c r="C19">
        <v>2.9805500000000002E-2</v>
      </c>
      <c r="D19">
        <v>9.0625000000000011E-2</v>
      </c>
      <c r="E19">
        <v>1.2808334057041482</v>
      </c>
      <c r="F19">
        <v>2.2534089299982241</v>
      </c>
      <c r="G19">
        <v>0.99807751178741455</v>
      </c>
      <c r="H19">
        <v>1.4038353692740202E-3</v>
      </c>
      <c r="I19">
        <v>-2.6445630937814713E-2</v>
      </c>
      <c r="J19">
        <v>1.9975651055574417E-2</v>
      </c>
      <c r="K19">
        <v>1.1821682453155518</v>
      </c>
      <c r="L19">
        <v>-1.0443637147545815E-2</v>
      </c>
      <c r="M19">
        <v>0.4923853874206543</v>
      </c>
      <c r="N19">
        <v>1.6641098260879517</v>
      </c>
      <c r="O19">
        <v>35.765785217285156</v>
      </c>
      <c r="P19">
        <v>3.2475173473358154</v>
      </c>
      <c r="Q19">
        <v>45.898250579833984</v>
      </c>
      <c r="R19">
        <v>0.9479183554649353</v>
      </c>
      <c r="S19">
        <v>33.968345642089844</v>
      </c>
      <c r="T19">
        <v>8.607056736946106E-2</v>
      </c>
      <c r="U19">
        <v>3.08431077003479</v>
      </c>
      <c r="V19">
        <v>1.2164641618728638</v>
      </c>
      <c r="W19">
        <v>43.591594696044922</v>
      </c>
      <c r="X19">
        <v>51.246341705322266</v>
      </c>
      <c r="Y19">
        <v>34.012611389160156</v>
      </c>
      <c r="Z19">
        <v>4.6531453132629395</v>
      </c>
      <c r="AA19">
        <v>3.0883300304412842</v>
      </c>
      <c r="AB19">
        <v>65.764457702636719</v>
      </c>
      <c r="AC19">
        <v>43.648403167724609</v>
      </c>
      <c r="AD19">
        <v>42.121223449707031</v>
      </c>
      <c r="AE19">
        <v>3.8245885372161865</v>
      </c>
      <c r="AF19">
        <v>54.054187774658203</v>
      </c>
      <c r="AG19">
        <v>0.74843508005142212</v>
      </c>
      <c r="AH19">
        <v>-8.6046475917100906E-3</v>
      </c>
      <c r="AI19">
        <v>0.26016956567764282</v>
      </c>
      <c r="AJ19">
        <v>0.54652714729309082</v>
      </c>
      <c r="AK19">
        <v>0.45347282290458679</v>
      </c>
      <c r="AL19">
        <v>8.7386287748813629E-2</v>
      </c>
      <c r="AM19">
        <v>8.4168277680873871E-3</v>
      </c>
      <c r="AN19">
        <v>4.1297681629657745E-2</v>
      </c>
      <c r="AO19">
        <v>0.54652714729309082</v>
      </c>
      <c r="AP19">
        <v>0.45347282290458679</v>
      </c>
      <c r="AQ19">
        <v>21.469893424984143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79995117038483843"/>
  </sheetPr>
  <dimension ref="A1:AQ19"/>
  <sheetViews>
    <sheetView workbookViewId="0">
      <selection activeCell="D2" sqref="D2"/>
    </sheetView>
  </sheetViews>
  <sheetFormatPr defaultRowHeight="15.75" x14ac:dyDescent="0.25"/>
  <sheetData>
    <row r="1" spans="1:43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427</v>
      </c>
      <c r="G1" t="s">
        <v>265</v>
      </c>
      <c r="H1" t="s">
        <v>348</v>
      </c>
      <c r="I1" t="s">
        <v>346</v>
      </c>
      <c r="J1" t="s">
        <v>347</v>
      </c>
      <c r="K1" t="s">
        <v>432</v>
      </c>
      <c r="L1" t="s">
        <v>433</v>
      </c>
      <c r="M1" t="s">
        <v>434</v>
      </c>
      <c r="N1" t="s">
        <v>381</v>
      </c>
      <c r="O1" t="s">
        <v>50</v>
      </c>
      <c r="P1" t="s">
        <v>51</v>
      </c>
      <c r="Q1" t="s">
        <v>52</v>
      </c>
      <c r="R1" t="s">
        <v>53</v>
      </c>
      <c r="S1" t="s">
        <v>56</v>
      </c>
      <c r="T1" t="s">
        <v>54</v>
      </c>
      <c r="U1" t="s">
        <v>57</v>
      </c>
      <c r="V1" t="s">
        <v>55</v>
      </c>
      <c r="W1" t="s">
        <v>58</v>
      </c>
      <c r="X1" t="s">
        <v>272</v>
      </c>
      <c r="Y1" t="s">
        <v>273</v>
      </c>
      <c r="Z1" t="s">
        <v>274</v>
      </c>
      <c r="AA1" t="s">
        <v>275</v>
      </c>
      <c r="AB1" t="s">
        <v>276</v>
      </c>
      <c r="AC1" t="s">
        <v>277</v>
      </c>
      <c r="AD1" t="s">
        <v>36</v>
      </c>
      <c r="AE1" t="s">
        <v>37</v>
      </c>
      <c r="AF1" t="s">
        <v>38</v>
      </c>
      <c r="AG1" t="s">
        <v>374</v>
      </c>
      <c r="AH1" t="s">
        <v>375</v>
      </c>
      <c r="AI1" t="s">
        <v>376</v>
      </c>
      <c r="AJ1" t="s">
        <v>382</v>
      </c>
      <c r="AK1" t="s">
        <v>383</v>
      </c>
      <c r="AL1" t="s">
        <v>418</v>
      </c>
      <c r="AM1" t="s">
        <v>419</v>
      </c>
      <c r="AN1" t="s">
        <v>420</v>
      </c>
      <c r="AO1" t="s">
        <v>421</v>
      </c>
      <c r="AP1" t="s">
        <v>422</v>
      </c>
      <c r="AQ1" t="s">
        <v>423</v>
      </c>
    </row>
    <row r="2" spans="1:43" x14ac:dyDescent="0.25">
      <c r="A2">
        <v>1995</v>
      </c>
      <c r="B2">
        <v>0.38026655172413792</v>
      </c>
      <c r="C2">
        <v>0.19881120689655174</v>
      </c>
      <c r="D2">
        <v>0.95114637931034496</v>
      </c>
      <c r="E2">
        <v>0.75377177679808782</v>
      </c>
      <c r="F2">
        <v>12.864588265736899</v>
      </c>
      <c r="G2">
        <v>0.57907778024673462</v>
      </c>
      <c r="H2">
        <v>0</v>
      </c>
      <c r="I2">
        <v>-1.1039332425619164E-12</v>
      </c>
      <c r="J2">
        <v>-2.6470397596935202E-13</v>
      </c>
      <c r="K2">
        <v>0.70127260684967041</v>
      </c>
      <c r="L2">
        <v>1.2588428258895874</v>
      </c>
      <c r="M2">
        <v>0.96008086204528809</v>
      </c>
      <c r="N2">
        <v>2.9201962947845459</v>
      </c>
      <c r="O2">
        <v>9.5870790481567383</v>
      </c>
      <c r="P2">
        <v>15.74696159362793</v>
      </c>
      <c r="Q2">
        <v>12.479272842407227</v>
      </c>
      <c r="R2">
        <v>0.82864105701446533</v>
      </c>
      <c r="S2">
        <v>13.718791007995605</v>
      </c>
      <c r="T2">
        <v>1.3610589504241943</v>
      </c>
      <c r="U2">
        <v>22.533380508422852</v>
      </c>
      <c r="V2">
        <v>1.0786224603652954</v>
      </c>
      <c r="W2">
        <v>17.857425689697266</v>
      </c>
      <c r="X2">
        <v>9.5870790481567383</v>
      </c>
      <c r="Y2">
        <v>9.5870790481567383</v>
      </c>
      <c r="Z2">
        <v>15.74696159362793</v>
      </c>
      <c r="AA2">
        <v>15.74696159362793</v>
      </c>
      <c r="AB2">
        <v>12.479272842407227</v>
      </c>
      <c r="AC2">
        <v>12.479272842407227</v>
      </c>
      <c r="AD2">
        <v>25.353713989257813</v>
      </c>
      <c r="AE2">
        <v>41.643962860107422</v>
      </c>
      <c r="AF2">
        <v>33.002326965332031</v>
      </c>
      <c r="AG2">
        <v>0.48078444600105286</v>
      </c>
      <c r="AH2">
        <v>0.1926741898059845</v>
      </c>
      <c r="AI2">
        <v>0.32654136419296265</v>
      </c>
      <c r="AJ2">
        <v>0.61321455240249634</v>
      </c>
      <c r="AK2">
        <v>0.38678547739982605</v>
      </c>
      <c r="AL2">
        <v>5.7188540697097778E-2</v>
      </c>
      <c r="AM2">
        <v>3.7571799010038376E-2</v>
      </c>
      <c r="AN2">
        <v>3.4150909632444382E-2</v>
      </c>
      <c r="AO2">
        <v>0.61321455240249634</v>
      </c>
      <c r="AP2">
        <v>0.38678547739982605</v>
      </c>
      <c r="AQ2">
        <v>68.29370845705769</v>
      </c>
    </row>
    <row r="3" spans="1:43" x14ac:dyDescent="0.25">
      <c r="A3">
        <v>1996</v>
      </c>
      <c r="B3">
        <v>0.36177051724137943</v>
      </c>
      <c r="C3">
        <v>0.11269637931034485</v>
      </c>
      <c r="D3">
        <v>1.2350579310344829</v>
      </c>
      <c r="E3">
        <v>0.82244868530858983</v>
      </c>
      <c r="F3">
        <v>14.068793776194253</v>
      </c>
      <c r="G3">
        <v>0.47446689009666443</v>
      </c>
      <c r="H3">
        <v>7.3054536187555641E-5</v>
      </c>
      <c r="I3">
        <v>-1.7418775707483292E-2</v>
      </c>
      <c r="J3">
        <v>3.2802417990751565E-4</v>
      </c>
      <c r="K3">
        <v>0.59079641103744507</v>
      </c>
      <c r="L3">
        <v>1.6443628072738647</v>
      </c>
      <c r="M3">
        <v>1.055444598197937</v>
      </c>
      <c r="N3">
        <v>3.2906038761138916</v>
      </c>
      <c r="O3">
        <v>7.7341480255126953</v>
      </c>
      <c r="P3">
        <v>20.132322311401367</v>
      </c>
      <c r="Q3">
        <v>13.406498908996582</v>
      </c>
      <c r="R3">
        <v>0.65961182117462158</v>
      </c>
      <c r="S3">
        <v>10.752141952514648</v>
      </c>
      <c r="T3">
        <v>1.7169982194900513</v>
      </c>
      <c r="U3">
        <v>27.988292694091797</v>
      </c>
      <c r="V3">
        <v>1.1433819532394409</v>
      </c>
      <c r="W3">
        <v>18.637939453125</v>
      </c>
      <c r="X3">
        <v>7.8551654815673828</v>
      </c>
      <c r="Y3">
        <v>7.6314716339111328</v>
      </c>
      <c r="Z3">
        <v>20.447336196899414</v>
      </c>
      <c r="AA3">
        <v>19.865049362182617</v>
      </c>
      <c r="AB3">
        <v>13.61627197265625</v>
      </c>
      <c r="AC3">
        <v>13.228517532348633</v>
      </c>
      <c r="AD3">
        <v>18.739015579223633</v>
      </c>
      <c r="AE3">
        <v>48.778472900390625</v>
      </c>
      <c r="AF3">
        <v>32.482517242431641</v>
      </c>
      <c r="AG3">
        <v>0.3796849250793457</v>
      </c>
      <c r="AH3">
        <v>0.29469719529151917</v>
      </c>
      <c r="AI3">
        <v>0.32561790943145752</v>
      </c>
      <c r="AJ3">
        <v>0.44370537996292114</v>
      </c>
      <c r="AK3">
        <v>0.55629462003707886</v>
      </c>
      <c r="AL3">
        <v>5.3337272256612778E-2</v>
      </c>
      <c r="AM3">
        <v>1.9247593358159065E-2</v>
      </c>
      <c r="AN3">
        <v>3.4725997596979141E-2</v>
      </c>
      <c r="AO3">
        <v>0.44370537996292114</v>
      </c>
      <c r="AP3">
        <v>0.55629462003707886</v>
      </c>
      <c r="AQ3">
        <v>75.247019601545176</v>
      </c>
    </row>
    <row r="4" spans="1:43" x14ac:dyDescent="0.25">
      <c r="A4">
        <v>1997</v>
      </c>
      <c r="B4">
        <v>0.3060825862068966</v>
      </c>
      <c r="C4">
        <v>0.19934362068965517</v>
      </c>
      <c r="D4">
        <v>1.597088103448276</v>
      </c>
      <c r="E4">
        <v>0.98847908635907589</v>
      </c>
      <c r="F4">
        <v>15.217208936935817</v>
      </c>
      <c r="G4">
        <v>0.50542622804641724</v>
      </c>
      <c r="H4">
        <v>-8.1490818411111832E-4</v>
      </c>
      <c r="I4">
        <v>-7.9534202814102173E-2</v>
      </c>
      <c r="J4">
        <v>8.0267025623470545E-4</v>
      </c>
      <c r="K4">
        <v>0.62385183572769165</v>
      </c>
      <c r="L4">
        <v>2.0676963329315186</v>
      </c>
      <c r="M4">
        <v>1.2630995512008667</v>
      </c>
      <c r="N4">
        <v>3.9546477794647217</v>
      </c>
      <c r="O4">
        <v>8.1135873794555664</v>
      </c>
      <c r="P4">
        <v>25.637992858886719</v>
      </c>
      <c r="Q4">
        <v>15.868016242980957</v>
      </c>
      <c r="R4">
        <v>0.68660140037536621</v>
      </c>
      <c r="S4">
        <v>11.021985054016113</v>
      </c>
      <c r="T4">
        <v>2.1695804595947266</v>
      </c>
      <c r="U4">
        <v>34.828193664550781</v>
      </c>
      <c r="V4">
        <v>1.3428095579147339</v>
      </c>
      <c r="W4">
        <v>21.556070327758789</v>
      </c>
      <c r="X4">
        <v>8.3677206039428711</v>
      </c>
      <c r="Y4">
        <v>7.9437313079833984</v>
      </c>
      <c r="Z4">
        <v>26.441024780273438</v>
      </c>
      <c r="AA4">
        <v>25.101264953613281</v>
      </c>
      <c r="AB4">
        <v>16.365034103393555</v>
      </c>
      <c r="AC4">
        <v>15.535822868347168</v>
      </c>
      <c r="AD4">
        <v>16.351577758789063</v>
      </c>
      <c r="AE4">
        <v>51.669086456298828</v>
      </c>
      <c r="AF4">
        <v>31.979333877563477</v>
      </c>
      <c r="AG4">
        <v>0.3306955099105835</v>
      </c>
      <c r="AH4">
        <v>0.32294151186943054</v>
      </c>
      <c r="AI4">
        <v>0.34636297821998596</v>
      </c>
      <c r="AJ4">
        <v>0.76283198595046997</v>
      </c>
      <c r="AK4">
        <v>0.23716799914836884</v>
      </c>
      <c r="AL4">
        <v>3.5258777439594269E-2</v>
      </c>
      <c r="AM4">
        <v>1.5916263684630394E-2</v>
      </c>
      <c r="AN4">
        <v>3.672591969370842E-2</v>
      </c>
      <c r="AO4">
        <v>0.76283198595046997</v>
      </c>
      <c r="AP4">
        <v>0.23716799914836884</v>
      </c>
      <c r="AQ4">
        <v>80.039654516628815</v>
      </c>
    </row>
    <row r="5" spans="1:43" x14ac:dyDescent="0.25">
      <c r="A5">
        <v>1998</v>
      </c>
      <c r="B5">
        <v>0.33477827586206887</v>
      </c>
      <c r="C5">
        <v>0.33635879310344824</v>
      </c>
      <c r="D5">
        <v>1.1532579310344828</v>
      </c>
      <c r="E5">
        <v>0.94093318492447775</v>
      </c>
      <c r="F5">
        <v>15.432655892396584</v>
      </c>
      <c r="G5">
        <v>0.67113709449768066</v>
      </c>
      <c r="H5">
        <v>-9.6174352802336216E-4</v>
      </c>
      <c r="I5">
        <v>-5.6616064161062241E-2</v>
      </c>
      <c r="J5">
        <v>1.2130312388762832E-3</v>
      </c>
      <c r="K5">
        <v>0.82185053825378418</v>
      </c>
      <c r="L5">
        <v>1.5561805963516235</v>
      </c>
      <c r="M5">
        <v>1.2008596658706665</v>
      </c>
      <c r="N5">
        <v>3.5788905620574951</v>
      </c>
      <c r="O5">
        <v>10.614045143127441</v>
      </c>
      <c r="P5">
        <v>18.238796234130859</v>
      </c>
      <c r="Q5">
        <v>14.880875587463379</v>
      </c>
      <c r="R5">
        <v>0.8977770209312439</v>
      </c>
      <c r="S5">
        <v>14.198360443115234</v>
      </c>
      <c r="T5">
        <v>1.5427079200744629</v>
      </c>
      <c r="U5">
        <v>24.397953033447266</v>
      </c>
      <c r="V5">
        <v>1.2586820125579834</v>
      </c>
      <c r="W5">
        <v>19.90608024597168</v>
      </c>
      <c r="X5">
        <v>11.111191749572754</v>
      </c>
      <c r="Y5">
        <v>10.386957168579102</v>
      </c>
      <c r="Z5">
        <v>19.093074798583984</v>
      </c>
      <c r="AA5">
        <v>17.848573684692383</v>
      </c>
      <c r="AB5">
        <v>15.577874183654785</v>
      </c>
      <c r="AC5">
        <v>14.562497138977051</v>
      </c>
      <c r="AD5">
        <v>24.269708633422852</v>
      </c>
      <c r="AE5">
        <v>41.704196929931641</v>
      </c>
      <c r="AF5">
        <v>34.026096343994141</v>
      </c>
      <c r="AG5">
        <v>2.1299708634614944E-2</v>
      </c>
      <c r="AH5">
        <v>0.70873069763183594</v>
      </c>
      <c r="AI5">
        <v>0.26996955275535583</v>
      </c>
      <c r="AJ5">
        <v>0.6953575611114502</v>
      </c>
      <c r="AK5">
        <v>0.30464246869087219</v>
      </c>
      <c r="AL5">
        <v>3.7439838051795959E-2</v>
      </c>
      <c r="AM5">
        <v>1.1055935174226761E-2</v>
      </c>
      <c r="AN5">
        <v>3.45870740711689E-2</v>
      </c>
      <c r="AO5">
        <v>0.6953575611114502</v>
      </c>
      <c r="AP5">
        <v>0.30464246869087219</v>
      </c>
      <c r="AQ5">
        <v>79.183777022272778</v>
      </c>
    </row>
    <row r="6" spans="1:43" x14ac:dyDescent="0.25">
      <c r="A6">
        <v>1999</v>
      </c>
      <c r="B6">
        <v>0.3475053448275861</v>
      </c>
      <c r="C6">
        <v>0.35960913793103438</v>
      </c>
      <c r="D6">
        <v>1.5198870689655168</v>
      </c>
      <c r="E6">
        <v>1.0203177067048672</v>
      </c>
      <c r="F6">
        <v>15.14440010012113</v>
      </c>
      <c r="G6">
        <v>0.70711451768875122</v>
      </c>
      <c r="H6">
        <v>-5.6203978601843119E-4</v>
      </c>
      <c r="I6">
        <v>-8.2385092973709106E-2</v>
      </c>
      <c r="J6">
        <v>1.6407144721597433E-3</v>
      </c>
      <c r="K6">
        <v>0.91663306951522827</v>
      </c>
      <c r="L6">
        <v>2.056962251663208</v>
      </c>
      <c r="M6">
        <v>1.3249512910842896</v>
      </c>
      <c r="N6">
        <v>4.298546314239502</v>
      </c>
      <c r="O6">
        <v>11.022395133972168</v>
      </c>
      <c r="P6">
        <v>23.6917724609375</v>
      </c>
      <c r="Q6">
        <v>15.904560089111328</v>
      </c>
      <c r="R6">
        <v>0.92565041780471802</v>
      </c>
      <c r="S6">
        <v>14.428900718688965</v>
      </c>
      <c r="T6">
        <v>1.9896126985549927</v>
      </c>
      <c r="U6">
        <v>31.013786315917969</v>
      </c>
      <c r="V6">
        <v>1.335649847984314</v>
      </c>
      <c r="W6">
        <v>20.819911956787109</v>
      </c>
      <c r="X6">
        <v>11.706826210021973</v>
      </c>
      <c r="Y6">
        <v>10.709442138671875</v>
      </c>
      <c r="Z6">
        <v>25.16290283203125</v>
      </c>
      <c r="AA6">
        <v>23.019102096557617</v>
      </c>
      <c r="AB6">
        <v>16.892147064208984</v>
      </c>
      <c r="AC6">
        <v>15.452987670898438</v>
      </c>
      <c r="AD6">
        <v>21.77532958984375</v>
      </c>
      <c r="AE6">
        <v>46.804359436035156</v>
      </c>
      <c r="AF6">
        <v>31.420307159423828</v>
      </c>
      <c r="AG6">
        <v>0.47322031855583191</v>
      </c>
      <c r="AH6">
        <v>0.10495009273290634</v>
      </c>
      <c r="AI6">
        <v>0.42182958126068115</v>
      </c>
      <c r="AJ6">
        <v>0.65615814924240112</v>
      </c>
      <c r="AK6">
        <v>0.34384182095527649</v>
      </c>
      <c r="AL6">
        <v>4.9342066049575806E-2</v>
      </c>
      <c r="AM6">
        <v>1.9923228770494461E-2</v>
      </c>
      <c r="AN6">
        <v>3.7027731537818909E-2</v>
      </c>
      <c r="AO6">
        <v>0.65615814924240112</v>
      </c>
      <c r="AP6">
        <v>0.34384182095527649</v>
      </c>
      <c r="AQ6">
        <v>78.31325037498182</v>
      </c>
    </row>
    <row r="7" spans="1:43" x14ac:dyDescent="0.25">
      <c r="A7">
        <v>2000</v>
      </c>
      <c r="B7">
        <v>0.29620862068965509</v>
      </c>
      <c r="C7">
        <v>5.9211206896551717E-2</v>
      </c>
      <c r="D7">
        <v>0.74994603448275865</v>
      </c>
      <c r="E7">
        <v>1.1304770035209308</v>
      </c>
      <c r="F7">
        <v>17.059292532505133</v>
      </c>
      <c r="G7">
        <v>0.35541984438896179</v>
      </c>
      <c r="H7">
        <v>-2.3654373362660408E-3</v>
      </c>
      <c r="I7">
        <v>-0.1145506277680397</v>
      </c>
      <c r="J7">
        <v>1.8417573301121593E-3</v>
      </c>
      <c r="K7">
        <v>0.44172435998916626</v>
      </c>
      <c r="L7">
        <v>1.0258278846740723</v>
      </c>
      <c r="M7">
        <v>1.4854979515075684</v>
      </c>
      <c r="N7">
        <v>2.9530503749847412</v>
      </c>
      <c r="O7">
        <v>5.4635353088378906</v>
      </c>
      <c r="P7">
        <v>11.528216361999512</v>
      </c>
      <c r="Q7">
        <v>17.377761840820312</v>
      </c>
      <c r="R7">
        <v>0.45006534457206726</v>
      </c>
      <c r="S7">
        <v>6.9184317588806152</v>
      </c>
      <c r="T7">
        <v>0.94965076446533203</v>
      </c>
      <c r="U7">
        <v>14.598089218139648</v>
      </c>
      <c r="V7">
        <v>1.4315141439437866</v>
      </c>
      <c r="W7">
        <v>22.00532341003418</v>
      </c>
      <c r="X7">
        <v>5.8842496871948242</v>
      </c>
      <c r="Y7">
        <v>5.2070941925048828</v>
      </c>
      <c r="Z7">
        <v>12.415934562683105</v>
      </c>
      <c r="AA7">
        <v>10.987116813659668</v>
      </c>
      <c r="AB7">
        <v>18.715917587280273</v>
      </c>
      <c r="AC7">
        <v>16.562103271484375</v>
      </c>
      <c r="AD7">
        <v>15.896458625793457</v>
      </c>
      <c r="AE7">
        <v>33.541984558105469</v>
      </c>
      <c r="AF7">
        <v>50.561561584472656</v>
      </c>
      <c r="AG7">
        <v>0.29642313718795776</v>
      </c>
      <c r="AH7">
        <v>0.10521090775728226</v>
      </c>
      <c r="AI7">
        <v>0.59836596250534058</v>
      </c>
      <c r="AJ7">
        <v>0.68845283985137939</v>
      </c>
      <c r="AK7">
        <v>0.31154713034629822</v>
      </c>
      <c r="AL7">
        <v>3.1929541379213333E-2</v>
      </c>
      <c r="AM7">
        <v>1.5079457312822342E-2</v>
      </c>
      <c r="AN7">
        <v>3.7882775068283081E-2</v>
      </c>
      <c r="AO7">
        <v>0.68845283985137939</v>
      </c>
      <c r="AP7">
        <v>0.31154713034629822</v>
      </c>
      <c r="AQ7">
        <v>85.356197014266783</v>
      </c>
    </row>
    <row r="8" spans="1:43" x14ac:dyDescent="0.25">
      <c r="A8">
        <v>2001</v>
      </c>
      <c r="B8">
        <v>0.33169000000000004</v>
      </c>
      <c r="C8">
        <v>0.11128982758620692</v>
      </c>
      <c r="D8">
        <v>0.39986586206896552</v>
      </c>
      <c r="E8">
        <v>1.2799242677023792</v>
      </c>
      <c r="F8">
        <v>17.527796828832383</v>
      </c>
      <c r="G8">
        <v>0.4429798424243927</v>
      </c>
      <c r="H8">
        <v>-1.3347011990845203E-3</v>
      </c>
      <c r="I8">
        <v>-6.6469743847846985E-2</v>
      </c>
      <c r="J8">
        <v>2.2274057846516371E-3</v>
      </c>
      <c r="K8">
        <v>0.55567055940628052</v>
      </c>
      <c r="L8">
        <v>0.40689975023269653</v>
      </c>
      <c r="M8">
        <v>1.705578088760376</v>
      </c>
      <c r="N8">
        <v>2.6681485176086426</v>
      </c>
      <c r="O8">
        <v>6.7190580368041992</v>
      </c>
      <c r="P8">
        <v>6.0651111602783203</v>
      </c>
      <c r="Q8">
        <v>19.413719177246094</v>
      </c>
      <c r="R8">
        <v>0.54552441835403442</v>
      </c>
      <c r="S8">
        <v>8.2744407653808594</v>
      </c>
      <c r="T8">
        <v>0.49243009090423584</v>
      </c>
      <c r="U8">
        <v>7.4691128730773926</v>
      </c>
      <c r="V8">
        <v>1.5762115716934204</v>
      </c>
      <c r="W8">
        <v>23.907764434814453</v>
      </c>
      <c r="X8">
        <v>7.3338727951049805</v>
      </c>
      <c r="Y8">
        <v>6.3115215301513672</v>
      </c>
      <c r="Z8">
        <v>6.6200876235961914</v>
      </c>
      <c r="AA8">
        <v>5.6972384452819824</v>
      </c>
      <c r="AB8">
        <v>21.190132141113281</v>
      </c>
      <c r="AC8">
        <v>18.236200332641602</v>
      </c>
      <c r="AD8">
        <v>20.868007659912109</v>
      </c>
      <c r="AE8">
        <v>18.836984634399414</v>
      </c>
      <c r="AF8">
        <v>60.295005798339844</v>
      </c>
      <c r="AG8">
        <v>0.50718206167221069</v>
      </c>
      <c r="AH8">
        <v>-2.2629061713814735E-2</v>
      </c>
      <c r="AI8">
        <v>0.51544696092605591</v>
      </c>
      <c r="AJ8">
        <v>0.73062723875045776</v>
      </c>
      <c r="AK8">
        <v>0.26937273144721985</v>
      </c>
      <c r="AL8">
        <v>3.4173518419265747E-2</v>
      </c>
      <c r="AM8">
        <v>-3.77848488278687E-3</v>
      </c>
      <c r="AN8">
        <v>4.0894359350204468E-2</v>
      </c>
      <c r="AO8">
        <v>0.73062723875045776</v>
      </c>
      <c r="AP8">
        <v>0.26937273144721985</v>
      </c>
      <c r="AQ8">
        <v>85.142341399359452</v>
      </c>
    </row>
    <row r="9" spans="1:43" x14ac:dyDescent="0.25">
      <c r="A9">
        <v>2002</v>
      </c>
      <c r="B9">
        <v>0.33372327586206896</v>
      </c>
      <c r="C9">
        <v>-2.8526724137931024E-2</v>
      </c>
      <c r="D9">
        <v>0.14211724137931037</v>
      </c>
      <c r="E9">
        <v>1.4800236567492753</v>
      </c>
      <c r="F9">
        <v>17.89098881354699</v>
      </c>
      <c r="G9">
        <v>0.30519655346870422</v>
      </c>
      <c r="H9">
        <v>-1.4786734245717525E-3</v>
      </c>
      <c r="I9">
        <v>-7.5722545385360718E-2</v>
      </c>
      <c r="J9">
        <v>4.461351316422224E-3</v>
      </c>
      <c r="K9">
        <v>0.24559308588504791</v>
      </c>
      <c r="L9">
        <v>4.9703333526849747E-2</v>
      </c>
      <c r="M9">
        <v>1.994321346282959</v>
      </c>
      <c r="N9">
        <v>2.2896177768707275</v>
      </c>
      <c r="O9">
        <v>4.5692543983459473</v>
      </c>
      <c r="P9">
        <v>2.1277103424072266</v>
      </c>
      <c r="Q9">
        <v>22.158195495605469</v>
      </c>
      <c r="R9">
        <v>0.36997798085212708</v>
      </c>
      <c r="S9">
        <v>5.5391302108764648</v>
      </c>
      <c r="T9">
        <v>0.17228323221206665</v>
      </c>
      <c r="U9">
        <v>2.579340934753418</v>
      </c>
      <c r="V9">
        <v>1.794175386428833</v>
      </c>
      <c r="W9">
        <v>26.861522674560547</v>
      </c>
      <c r="X9">
        <v>5.0527644157409668</v>
      </c>
      <c r="Y9">
        <v>4.2805118560791016</v>
      </c>
      <c r="Z9">
        <v>2.3528604507446289</v>
      </c>
      <c r="AA9">
        <v>1.9932548999786377</v>
      </c>
      <c r="AB9">
        <v>24.502933502197266</v>
      </c>
      <c r="AC9">
        <v>20.757963180541992</v>
      </c>
      <c r="AD9">
        <v>15.835139274597168</v>
      </c>
      <c r="AE9">
        <v>7.3737602233886719</v>
      </c>
      <c r="AF9">
        <v>76.791099548339844</v>
      </c>
      <c r="AG9">
        <v>0.49189198017120361</v>
      </c>
      <c r="AH9">
        <v>-0.32305347919464111</v>
      </c>
      <c r="AI9">
        <v>0.8311614990234375</v>
      </c>
      <c r="AJ9">
        <v>0.70044070482254028</v>
      </c>
      <c r="AK9">
        <v>0.29955929517745972</v>
      </c>
      <c r="AL9">
        <v>3.283330425620079E-2</v>
      </c>
      <c r="AM9">
        <v>9.1628842055797577E-3</v>
      </c>
      <c r="AN9">
        <v>4.4255711138248444E-2</v>
      </c>
      <c r="AO9">
        <v>0.70044070482254028</v>
      </c>
      <c r="AP9">
        <v>0.29955929517745972</v>
      </c>
      <c r="AQ9">
        <v>85.979516080423537</v>
      </c>
    </row>
    <row r="10" spans="1:43" x14ac:dyDescent="0.25">
      <c r="A10">
        <v>2003</v>
      </c>
      <c r="B10">
        <v>0.33190655172413802</v>
      </c>
      <c r="C10">
        <v>-0.197951724137931</v>
      </c>
      <c r="D10">
        <v>0.43474499999999983</v>
      </c>
      <c r="E10">
        <v>1.8240806260640141</v>
      </c>
      <c r="F10">
        <v>20.124971357883553</v>
      </c>
      <c r="G10">
        <v>0.13395483791828156</v>
      </c>
      <c r="H10">
        <v>5.8704408729681745E-6</v>
      </c>
      <c r="I10">
        <v>-2.7848118916153908E-2</v>
      </c>
      <c r="J10">
        <v>8.2906428724527359E-3</v>
      </c>
      <c r="K10">
        <v>3.2835382968187332E-2</v>
      </c>
      <c r="L10">
        <v>0.40418410301208496</v>
      </c>
      <c r="M10">
        <v>2.485835075378418</v>
      </c>
      <c r="N10">
        <v>2.9228544235229492</v>
      </c>
      <c r="O10">
        <v>1.9802016019821167</v>
      </c>
      <c r="P10">
        <v>6.426663875579834</v>
      </c>
      <c r="Q10">
        <v>26.964664459228516</v>
      </c>
      <c r="R10">
        <v>0.15878371894359589</v>
      </c>
      <c r="S10">
        <v>2.3472371101379395</v>
      </c>
      <c r="T10">
        <v>0.51532608270645142</v>
      </c>
      <c r="U10">
        <v>7.6178627014160156</v>
      </c>
      <c r="V10">
        <v>2.1621787548065186</v>
      </c>
      <c r="W10">
        <v>31.962636947631836</v>
      </c>
      <c r="X10">
        <v>2.2177255153656006</v>
      </c>
      <c r="Y10">
        <v>1.8370705842971802</v>
      </c>
      <c r="Z10">
        <v>7.1975388526916504</v>
      </c>
      <c r="AA10">
        <v>5.9621372222900391</v>
      </c>
      <c r="AB10">
        <v>30.199060440063477</v>
      </c>
      <c r="AC10">
        <v>25.015628814697266</v>
      </c>
      <c r="AD10">
        <v>5.5982918739318848</v>
      </c>
      <c r="AE10">
        <v>18.169029235839844</v>
      </c>
      <c r="AF10">
        <v>76.232673645019531</v>
      </c>
      <c r="AG10">
        <v>0.39423134922981262</v>
      </c>
      <c r="AH10">
        <v>2.1312776952981949E-2</v>
      </c>
      <c r="AI10">
        <v>0.58445584774017334</v>
      </c>
      <c r="AJ10">
        <v>0.68171894550323486</v>
      </c>
      <c r="AK10">
        <v>0.31828105449676514</v>
      </c>
      <c r="AL10">
        <v>3.1495217233896255E-2</v>
      </c>
      <c r="AM10">
        <v>-1.0176727548241615E-2</v>
      </c>
      <c r="AN10">
        <v>4.7602180391550064E-2</v>
      </c>
      <c r="AO10">
        <v>0.68171894550323486</v>
      </c>
      <c r="AP10">
        <v>0.31828105449676514</v>
      </c>
      <c r="AQ10">
        <v>95.863057554350704</v>
      </c>
    </row>
    <row r="11" spans="1:43" x14ac:dyDescent="0.25">
      <c r="A11">
        <v>2004</v>
      </c>
      <c r="B11">
        <v>0.34746068965517229</v>
      </c>
      <c r="C11">
        <v>-0.15060499999999996</v>
      </c>
      <c r="D11">
        <v>1.0971496551724138</v>
      </c>
      <c r="E11">
        <v>2.0789436028233554</v>
      </c>
      <c r="F11">
        <v>24.243597419543143</v>
      </c>
      <c r="G11">
        <v>0.19685567915439606</v>
      </c>
      <c r="H11">
        <v>4.6744727296754718E-4</v>
      </c>
      <c r="I11">
        <v>-0.32591581344604492</v>
      </c>
      <c r="J11">
        <v>9.9708149209618568E-3</v>
      </c>
      <c r="K11">
        <v>0.13218307495117188</v>
      </c>
      <c r="L11">
        <v>1.126276969909668</v>
      </c>
      <c r="M11">
        <v>2.7994627952575684</v>
      </c>
      <c r="N11">
        <v>4.0579233169555664</v>
      </c>
      <c r="O11">
        <v>2.8741159439086914</v>
      </c>
      <c r="P11">
        <v>16.018512725830078</v>
      </c>
      <c r="Q11">
        <v>30.352819442749023</v>
      </c>
      <c r="R11">
        <v>0.22725914418697357</v>
      </c>
      <c r="S11">
        <v>3.3180100917816162</v>
      </c>
      <c r="T11">
        <v>1.2665994167327881</v>
      </c>
      <c r="U11">
        <v>18.492498397827148</v>
      </c>
      <c r="V11">
        <v>2.400026798248291</v>
      </c>
      <c r="W11">
        <v>35.040672302246094</v>
      </c>
      <c r="X11">
        <v>3.2590975761413574</v>
      </c>
      <c r="Y11">
        <v>2.6293065547943115</v>
      </c>
      <c r="Z11">
        <v>18.164157867431641</v>
      </c>
      <c r="AA11">
        <v>14.654098510742188</v>
      </c>
      <c r="AB11">
        <v>34.418514251708984</v>
      </c>
      <c r="AC11">
        <v>27.767446517944336</v>
      </c>
      <c r="AD11">
        <v>5.8363075256347656</v>
      </c>
      <c r="AE11">
        <v>32.527904510498047</v>
      </c>
      <c r="AF11">
        <v>61.635784149169922</v>
      </c>
      <c r="AG11">
        <v>0.24634560942649841</v>
      </c>
      <c r="AH11">
        <v>0.17329901456832886</v>
      </c>
      <c r="AI11">
        <v>0.58035534620285034</v>
      </c>
      <c r="AJ11">
        <v>0.68503773212432861</v>
      </c>
      <c r="AK11">
        <v>0.31496229767799377</v>
      </c>
      <c r="AL11">
        <v>2.8120243921875954E-2</v>
      </c>
      <c r="AM11">
        <v>1.1069142259657383E-2</v>
      </c>
      <c r="AN11">
        <v>5.2895423024892807E-2</v>
      </c>
      <c r="AO11">
        <v>0.68503773212432861</v>
      </c>
      <c r="AP11">
        <v>0.31496229767799377</v>
      </c>
      <c r="AQ11">
        <v>112.52531145667434</v>
      </c>
    </row>
    <row r="12" spans="1:43" x14ac:dyDescent="0.25">
      <c r="A12">
        <v>2005</v>
      </c>
      <c r="B12">
        <v>0.50146637931034477</v>
      </c>
      <c r="C12">
        <v>-4.2868793103448266E-2</v>
      </c>
      <c r="D12">
        <v>2.3367310344827583</v>
      </c>
      <c r="E12">
        <v>2.4214090268066975</v>
      </c>
      <c r="F12">
        <v>29.497453262133476</v>
      </c>
      <c r="G12">
        <v>0.45859760046005249</v>
      </c>
      <c r="H12">
        <v>-2.1077620331197977E-3</v>
      </c>
      <c r="I12">
        <v>-0.29016467928886414</v>
      </c>
      <c r="J12">
        <v>1.5183485113084316E-2</v>
      </c>
      <c r="K12">
        <v>0.40972232818603516</v>
      </c>
      <c r="L12">
        <v>2.7734231948852539</v>
      </c>
      <c r="M12">
        <v>2.9221436977386475</v>
      </c>
      <c r="N12">
        <v>6.1052889823913574</v>
      </c>
      <c r="O12">
        <v>6.6143851280212402</v>
      </c>
      <c r="P12">
        <v>33.702835083007813</v>
      </c>
      <c r="Q12">
        <v>34.924152374267578</v>
      </c>
      <c r="R12">
        <v>0.51205325126647949</v>
      </c>
      <c r="S12">
        <v>7.3853793144226074</v>
      </c>
      <c r="T12">
        <v>2.6091079711914062</v>
      </c>
      <c r="U12">
        <v>37.63134765625</v>
      </c>
      <c r="V12">
        <v>2.7036561965942383</v>
      </c>
      <c r="W12">
        <v>38.995021820068359</v>
      </c>
      <c r="X12">
        <v>7.5924367904663086</v>
      </c>
      <c r="Y12">
        <v>5.9242715835571289</v>
      </c>
      <c r="Z12">
        <v>38.686382293701172</v>
      </c>
      <c r="AA12">
        <v>30.186437606811523</v>
      </c>
      <c r="AB12">
        <v>40.088294982910156</v>
      </c>
      <c r="AC12">
        <v>31.280328750610352</v>
      </c>
      <c r="AD12">
        <v>8.790888786315918</v>
      </c>
      <c r="AE12">
        <v>44.792957305908203</v>
      </c>
      <c r="AF12">
        <v>46.416152954101563</v>
      </c>
      <c r="AG12">
        <v>0.24010626971721649</v>
      </c>
      <c r="AH12">
        <v>-1.3728859424591064</v>
      </c>
      <c r="AI12">
        <v>2.132779598236084</v>
      </c>
      <c r="AJ12">
        <v>0.67099851369857788</v>
      </c>
      <c r="AK12">
        <v>0.32900151610374451</v>
      </c>
      <c r="AL12">
        <v>2.8359994292259216E-2</v>
      </c>
      <c r="AM12">
        <v>1.9386369735002518E-2</v>
      </c>
      <c r="AN12">
        <v>5.4479043930768967E-2</v>
      </c>
      <c r="AO12">
        <v>0.67099851369857788</v>
      </c>
      <c r="AP12">
        <v>0.32900151610374451</v>
      </c>
      <c r="AQ12">
        <v>132.70235127638963</v>
      </c>
    </row>
    <row r="13" spans="1:43" x14ac:dyDescent="0.25">
      <c r="A13">
        <v>2006</v>
      </c>
      <c r="B13">
        <v>0.59892775862068959</v>
      </c>
      <c r="C13">
        <v>-0.18378344827586202</v>
      </c>
      <c r="D13">
        <v>2.341109482758621</v>
      </c>
      <c r="E13">
        <v>2.8664406841921641</v>
      </c>
      <c r="F13">
        <v>35.675279595595136</v>
      </c>
      <c r="G13">
        <v>0.41514432430267334</v>
      </c>
      <c r="H13">
        <v>-2.3545650765299797E-3</v>
      </c>
      <c r="I13">
        <v>-0.42292526364326477</v>
      </c>
      <c r="J13">
        <v>1.9888842478394508E-2</v>
      </c>
      <c r="K13">
        <v>0.38924744725227356</v>
      </c>
      <c r="L13">
        <v>2.7655336856842041</v>
      </c>
      <c r="M13">
        <v>3.490358829498291</v>
      </c>
      <c r="N13">
        <v>6.6451396942138672</v>
      </c>
      <c r="O13">
        <v>5.9167723655700684</v>
      </c>
      <c r="P13">
        <v>33.366256713867187</v>
      </c>
      <c r="Q13">
        <v>40.853450775146484</v>
      </c>
      <c r="R13">
        <v>0.44904881715774536</v>
      </c>
      <c r="S13">
        <v>6.3999905586242676</v>
      </c>
      <c r="T13">
        <v>2.5323059558868408</v>
      </c>
      <c r="U13">
        <v>36.091251373291016</v>
      </c>
      <c r="V13">
        <v>3.1005406379699707</v>
      </c>
      <c r="W13">
        <v>44.189914703369141</v>
      </c>
      <c r="X13">
        <v>6.8730344772338867</v>
      </c>
      <c r="Y13">
        <v>5.1953334808349609</v>
      </c>
      <c r="Z13">
        <v>38.758872985839844</v>
      </c>
      <c r="AA13">
        <v>29.297866821289063</v>
      </c>
      <c r="AB13">
        <v>47.456134796142578</v>
      </c>
      <c r="AC13">
        <v>35.872135162353516</v>
      </c>
      <c r="AD13">
        <v>7.3833699226379395</v>
      </c>
      <c r="AE13">
        <v>41.636791229248047</v>
      </c>
      <c r="AF13">
        <v>50.979843139648438</v>
      </c>
      <c r="AG13">
        <v>0.24034954607486725</v>
      </c>
      <c r="AH13">
        <v>0.30241090059280396</v>
      </c>
      <c r="AI13">
        <v>0.45723956823348999</v>
      </c>
      <c r="AJ13">
        <v>0.66299790143966675</v>
      </c>
      <c r="AK13">
        <v>0.33700206875801086</v>
      </c>
      <c r="AL13">
        <v>2.2509917616844177E-2</v>
      </c>
      <c r="AM13">
        <v>4.528273269534111E-2</v>
      </c>
      <c r="AN13">
        <v>5.7109098881483078E-2</v>
      </c>
      <c r="AO13">
        <v>0.66299790143966675</v>
      </c>
      <c r="AP13">
        <v>0.33700206875801086</v>
      </c>
      <c r="AQ13">
        <v>156.31271470343273</v>
      </c>
    </row>
    <row r="14" spans="1:43" x14ac:dyDescent="0.25">
      <c r="A14">
        <v>2007</v>
      </c>
      <c r="B14">
        <v>0.44243879310344825</v>
      </c>
      <c r="C14">
        <v>0.16387724137931028</v>
      </c>
      <c r="D14">
        <v>4.0406732758620691</v>
      </c>
      <c r="E14">
        <v>3.3728966557771654</v>
      </c>
      <c r="F14">
        <v>46.165236222095977</v>
      </c>
      <c r="G14">
        <v>0.60631603002548218</v>
      </c>
      <c r="H14">
        <v>-1.8077848653774709E-4</v>
      </c>
      <c r="I14">
        <v>-0.65622103214263916</v>
      </c>
      <c r="J14">
        <v>2.7853112667798996E-2</v>
      </c>
      <c r="K14">
        <v>0.66003668308258057</v>
      </c>
      <c r="L14">
        <v>4.6194162368774414</v>
      </c>
      <c r="M14">
        <v>4.1216349601745605</v>
      </c>
      <c r="N14">
        <v>9.4010868072509766</v>
      </c>
      <c r="O14">
        <v>8.5417928695678711</v>
      </c>
      <c r="P14">
        <v>56.925090789794922</v>
      </c>
      <c r="Q14">
        <v>47.517436981201172</v>
      </c>
      <c r="R14">
        <v>0.63764351606369019</v>
      </c>
      <c r="S14">
        <v>8.9831352233886719</v>
      </c>
      <c r="T14">
        <v>4.2494492530822754</v>
      </c>
      <c r="U14">
        <v>59.866329193115234</v>
      </c>
      <c r="V14">
        <v>3.5471694469451904</v>
      </c>
      <c r="W14">
        <v>49.972599029541016</v>
      </c>
      <c r="X14">
        <v>10.038029670715332</v>
      </c>
      <c r="Y14">
        <v>7.3773059844970703</v>
      </c>
      <c r="Z14">
        <v>66.896461486816406</v>
      </c>
      <c r="AA14">
        <v>49.164596557617188</v>
      </c>
      <c r="AB14">
        <v>55.840904235839844</v>
      </c>
      <c r="AC14">
        <v>41.039470672607422</v>
      </c>
      <c r="AD14">
        <v>7.5601582527160645</v>
      </c>
      <c r="AE14">
        <v>50.3831787109375</v>
      </c>
      <c r="AF14">
        <v>42.056667327880859</v>
      </c>
      <c r="AG14">
        <v>0.24103543162345886</v>
      </c>
      <c r="AH14">
        <v>0.30807510018348694</v>
      </c>
      <c r="AI14">
        <v>0.4508894681930542</v>
      </c>
      <c r="AJ14">
        <v>0.65303909778594971</v>
      </c>
      <c r="AK14">
        <v>0.34696090221405029</v>
      </c>
      <c r="AL14">
        <v>2.2866345942020416E-2</v>
      </c>
      <c r="AM14">
        <v>4.2791083455085754E-2</v>
      </c>
      <c r="AN14">
        <v>5.7433266192674637E-2</v>
      </c>
      <c r="AO14">
        <v>0.65303909778594971</v>
      </c>
      <c r="AP14">
        <v>0.34696090221405029</v>
      </c>
      <c r="AQ14">
        <v>192.1493758104896</v>
      </c>
    </row>
    <row r="15" spans="1:43" x14ac:dyDescent="0.25">
      <c r="A15">
        <v>2008</v>
      </c>
      <c r="B15">
        <v>0.46861362068965501</v>
      </c>
      <c r="C15">
        <v>0.24074827586206898</v>
      </c>
      <c r="D15">
        <v>2.2620024137931036</v>
      </c>
      <c r="E15">
        <v>3.8497280633987772</v>
      </c>
      <c r="F15">
        <v>54.41811738566863</v>
      </c>
      <c r="G15">
        <v>0.70936185121536255</v>
      </c>
      <c r="H15">
        <v>3.4730424522422254E-4</v>
      </c>
      <c r="I15">
        <v>-0.57918316125869751</v>
      </c>
      <c r="J15">
        <v>3.6746732890605927E-2</v>
      </c>
      <c r="K15">
        <v>0.83962255716323853</v>
      </c>
      <c r="L15">
        <v>2.5365655422210693</v>
      </c>
      <c r="M15">
        <v>4.7637214660644531</v>
      </c>
      <c r="N15">
        <v>8.1399097442626953</v>
      </c>
      <c r="O15">
        <v>9.8797569274902344</v>
      </c>
      <c r="P15">
        <v>31.504419326782227</v>
      </c>
      <c r="Q15">
        <v>53.61773681640625</v>
      </c>
      <c r="R15">
        <v>0.71843224763870239</v>
      </c>
      <c r="S15">
        <v>10.006086349487305</v>
      </c>
      <c r="T15">
        <v>2.2909257411956787</v>
      </c>
      <c r="U15">
        <v>31.907255172729492</v>
      </c>
      <c r="V15">
        <v>3.8989531993865967</v>
      </c>
      <c r="W15">
        <v>54.303325653076172</v>
      </c>
      <c r="X15">
        <v>11.744032859802246</v>
      </c>
      <c r="Y15">
        <v>8.3120031356811523</v>
      </c>
      <c r="Z15">
        <v>37.449192047119141</v>
      </c>
      <c r="AA15">
        <v>26.505186080932617</v>
      </c>
      <c r="AB15">
        <v>63.735214233398437</v>
      </c>
      <c r="AC15">
        <v>45.109481811523438</v>
      </c>
      <c r="AD15">
        <v>10.399535179138184</v>
      </c>
      <c r="AE15">
        <v>33.161880493164062</v>
      </c>
      <c r="AF15">
        <v>56.438587188720703</v>
      </c>
      <c r="AG15">
        <v>0.27853399515151978</v>
      </c>
      <c r="AH15">
        <v>0.20017890632152557</v>
      </c>
      <c r="AI15">
        <v>0.52128708362579346</v>
      </c>
      <c r="AJ15">
        <v>0.69760537147521973</v>
      </c>
      <c r="AK15">
        <v>0.30239462852478027</v>
      </c>
      <c r="AL15">
        <v>2.1578274667263031E-2</v>
      </c>
      <c r="AM15">
        <v>1.9200026988983154E-2</v>
      </c>
      <c r="AN15">
        <v>5.5089503526687622E-2</v>
      </c>
      <c r="AO15">
        <v>0.69760537147521973</v>
      </c>
      <c r="AP15">
        <v>0.30239462852478027</v>
      </c>
      <c r="AQ15">
        <v>227.31362165282042</v>
      </c>
    </row>
    <row r="16" spans="1:43" x14ac:dyDescent="0.25">
      <c r="A16">
        <v>2009</v>
      </c>
      <c r="B16">
        <v>0.50569379310344809</v>
      </c>
      <c r="C16">
        <v>0.55016224137931036</v>
      </c>
      <c r="D16">
        <v>1.7998858620689653</v>
      </c>
      <c r="E16">
        <v>3.6966506260632439</v>
      </c>
      <c r="F16">
        <v>54.145632529625523</v>
      </c>
      <c r="G16">
        <v>1.0558561086654663</v>
      </c>
      <c r="H16">
        <v>1.4608243945986032E-3</v>
      </c>
      <c r="I16">
        <v>-0.14841993153095245</v>
      </c>
      <c r="J16">
        <v>3.1836777925491333E-2</v>
      </c>
      <c r="K16">
        <v>1.2479661703109741</v>
      </c>
      <c r="L16">
        <v>2.2530837059020996</v>
      </c>
      <c r="M16">
        <v>4.5992364883422852</v>
      </c>
      <c r="N16">
        <v>8.1002864837646484</v>
      </c>
      <c r="O16">
        <v>14.538999557495117</v>
      </c>
      <c r="P16">
        <v>24.784191131591797</v>
      </c>
      <c r="Q16">
        <v>50.902393341064453</v>
      </c>
      <c r="R16">
        <v>1.0731725692749023</v>
      </c>
      <c r="S16">
        <v>14.777445793151855</v>
      </c>
      <c r="T16">
        <v>1.8294048309326172</v>
      </c>
      <c r="U16">
        <v>25.190662384033203</v>
      </c>
      <c r="V16">
        <v>3.757277250289917</v>
      </c>
      <c r="W16">
        <v>51.737213134765625</v>
      </c>
      <c r="X16">
        <v>17.480512619018555</v>
      </c>
      <c r="Y16">
        <v>12.416221618652344</v>
      </c>
      <c r="Z16">
        <v>29.798498153686523</v>
      </c>
      <c r="AA16">
        <v>21.165554046630859</v>
      </c>
      <c r="AB16">
        <v>61.200901031494141</v>
      </c>
      <c r="AC16">
        <v>43.470344543457031</v>
      </c>
      <c r="AD16">
        <v>16.114053726196289</v>
      </c>
      <c r="AE16">
        <v>27.469139099121094</v>
      </c>
      <c r="AF16">
        <v>56.416805267333984</v>
      </c>
      <c r="AG16">
        <v>0.32907941937446594</v>
      </c>
      <c r="AH16">
        <v>0.17561312019824982</v>
      </c>
      <c r="AI16">
        <v>0.49530744552612305</v>
      </c>
      <c r="AJ16">
        <v>0.66438436508178711</v>
      </c>
      <c r="AK16">
        <v>0.33561563491821289</v>
      </c>
      <c r="AL16">
        <v>3.1321197748184204E-2</v>
      </c>
      <c r="AM16">
        <v>2.3003514856100082E-2</v>
      </c>
      <c r="AN16">
        <v>5.2704375237226486E-2</v>
      </c>
      <c r="AO16">
        <v>0.66438436508178711</v>
      </c>
      <c r="AP16">
        <v>0.33561563491821289</v>
      </c>
      <c r="AQ16">
        <v>230.47560243091266</v>
      </c>
    </row>
    <row r="17" spans="1:43" x14ac:dyDescent="0.25">
      <c r="A17">
        <v>2010</v>
      </c>
      <c r="B17">
        <v>0.4993694827586207</v>
      </c>
      <c r="C17">
        <v>0.63578431034482752</v>
      </c>
      <c r="D17">
        <v>3.0238305172413789</v>
      </c>
      <c r="E17">
        <v>4.1757826503277675</v>
      </c>
      <c r="F17">
        <v>67.928277806795563</v>
      </c>
      <c r="G17">
        <v>1.1351537704467773</v>
      </c>
      <c r="H17">
        <v>1.0014108847826719E-3</v>
      </c>
      <c r="I17">
        <v>-0.17641133069992065</v>
      </c>
      <c r="J17">
        <v>3.8037054240703583E-2</v>
      </c>
      <c r="K17">
        <v>1.3845303058624268</v>
      </c>
      <c r="L17">
        <v>4.0144262313842773</v>
      </c>
      <c r="M17">
        <v>5.1109790802001953</v>
      </c>
      <c r="N17">
        <v>10.509934425354004</v>
      </c>
      <c r="O17">
        <v>15.456197738647461</v>
      </c>
      <c r="P17">
        <v>41.172325134277344</v>
      </c>
      <c r="Q17">
        <v>56.857250213623047</v>
      </c>
      <c r="R17">
        <v>1.1351537704467773</v>
      </c>
      <c r="S17">
        <v>15.456197738647461</v>
      </c>
      <c r="T17">
        <v>3.0238306522369385</v>
      </c>
      <c r="U17">
        <v>41.172328948974609</v>
      </c>
      <c r="V17">
        <v>4.1757826805114746</v>
      </c>
      <c r="W17">
        <v>56.857250213623047</v>
      </c>
      <c r="X17">
        <v>18.793346405029297</v>
      </c>
      <c r="Y17">
        <v>13.133321762084961</v>
      </c>
      <c r="Z17">
        <v>50.061843872070313</v>
      </c>
      <c r="AA17">
        <v>34.984630584716797</v>
      </c>
      <c r="AB17">
        <v>69.13330078125</v>
      </c>
      <c r="AC17">
        <v>48.312301635742188</v>
      </c>
      <c r="AD17">
        <v>13.619503021240234</v>
      </c>
      <c r="AE17">
        <v>36.279727935791016</v>
      </c>
      <c r="AF17">
        <v>50.100776672363281</v>
      </c>
      <c r="AG17">
        <v>0.57088238000869751</v>
      </c>
      <c r="AH17">
        <v>-8.0502435564994812E-2</v>
      </c>
      <c r="AI17">
        <v>0.5096200704574585</v>
      </c>
      <c r="AJ17">
        <v>0.67907148599624634</v>
      </c>
      <c r="AK17">
        <v>0.32092854380607605</v>
      </c>
      <c r="AL17">
        <v>3.2594427466392517E-2</v>
      </c>
      <c r="AM17">
        <v>2.2824497893452644E-2</v>
      </c>
      <c r="AN17">
        <v>5.235522985458374E-2</v>
      </c>
      <c r="AO17">
        <v>0.67907148599624634</v>
      </c>
      <c r="AP17">
        <v>0.32092854380607605</v>
      </c>
      <c r="AQ17">
        <v>282.82660213321208</v>
      </c>
    </row>
    <row r="18" spans="1:43" x14ac:dyDescent="0.25">
      <c r="A18">
        <v>2011</v>
      </c>
      <c r="B18">
        <v>0.56456155172413813</v>
      </c>
      <c r="C18">
        <v>0.34501017241379311</v>
      </c>
      <c r="D18">
        <v>3.3729749999999989</v>
      </c>
      <c r="E18">
        <v>4.7004860235570005</v>
      </c>
      <c r="F18">
        <v>83.046172736143461</v>
      </c>
      <c r="G18">
        <v>0.90957170724868774</v>
      </c>
      <c r="H18">
        <v>2.2988154087215662E-3</v>
      </c>
      <c r="I18">
        <v>-0.21247817575931549</v>
      </c>
      <c r="J18">
        <v>4.8407111316919327E-2</v>
      </c>
      <c r="K18">
        <v>1.021787166595459</v>
      </c>
      <c r="L18">
        <v>4.4495282173156738</v>
      </c>
      <c r="M18">
        <v>5.7732090950012207</v>
      </c>
      <c r="N18">
        <v>11.244524002075195</v>
      </c>
      <c r="O18">
        <v>12.246489524841309</v>
      </c>
      <c r="P18">
        <v>45.413795471191406</v>
      </c>
      <c r="Q18">
        <v>63.287425994873047</v>
      </c>
      <c r="R18">
        <v>0.88173669576644897</v>
      </c>
      <c r="S18">
        <v>11.871718406677246</v>
      </c>
      <c r="T18">
        <v>3.26975417137146</v>
      </c>
      <c r="U18">
        <v>44.024024963378906</v>
      </c>
      <c r="V18">
        <v>4.5566401481628418</v>
      </c>
      <c r="W18">
        <v>61.350681304931641</v>
      </c>
      <c r="X18">
        <v>15.058661460876465</v>
      </c>
      <c r="Y18">
        <v>10.201376914978027</v>
      </c>
      <c r="Z18">
        <v>55.842201232910156</v>
      </c>
      <c r="AA18">
        <v>37.829875946044922</v>
      </c>
      <c r="AB18">
        <v>77.820167541503906</v>
      </c>
      <c r="AC18">
        <v>52.718685150146484</v>
      </c>
      <c r="AD18">
        <v>10.12544059753418</v>
      </c>
      <c r="AE18">
        <v>37.548286437988281</v>
      </c>
      <c r="AF18">
        <v>52.326267242431641</v>
      </c>
      <c r="AG18">
        <v>0.2617659866809845</v>
      </c>
      <c r="AH18">
        <v>0.23511610925197601</v>
      </c>
      <c r="AI18">
        <v>0.50311791896820068</v>
      </c>
      <c r="AJ18">
        <v>0.71336281299591064</v>
      </c>
      <c r="AK18">
        <v>0.28663718700408936</v>
      </c>
      <c r="AL18">
        <v>2.6677621528506279E-2</v>
      </c>
      <c r="AM18">
        <v>9.172600694000721E-3</v>
      </c>
      <c r="AN18">
        <v>5.1159147173166275E-2</v>
      </c>
      <c r="AO18">
        <v>0.71336281299591064</v>
      </c>
      <c r="AP18">
        <v>0.28663718700408936</v>
      </c>
      <c r="AQ18">
        <v>328.04382178349044</v>
      </c>
    </row>
    <row r="19" spans="1:43" x14ac:dyDescent="0.25">
      <c r="A19">
        <v>2012</v>
      </c>
      <c r="B19">
        <v>0.52258810344827578</v>
      </c>
      <c r="C19">
        <v>0.39153206896551734</v>
      </c>
      <c r="D19">
        <v>2.7331305172413796</v>
      </c>
      <c r="E19">
        <v>4.9675164391916118</v>
      </c>
      <c r="F19">
        <v>88.517716300964352</v>
      </c>
      <c r="G19">
        <v>0.91412019729614258</v>
      </c>
      <c r="H19">
        <v>-2.9817348695360124E-4</v>
      </c>
      <c r="I19">
        <v>-2.5137914344668388E-2</v>
      </c>
      <c r="J19">
        <v>5.416937917470932E-2</v>
      </c>
      <c r="K19">
        <v>1.0737618207931519</v>
      </c>
      <c r="L19">
        <v>3.3030858039855957</v>
      </c>
      <c r="M19">
        <v>6.0176115036010742</v>
      </c>
      <c r="N19">
        <v>10.394458770751953</v>
      </c>
      <c r="O19">
        <v>12.172667503356934</v>
      </c>
      <c r="P19">
        <v>36.395092010498047</v>
      </c>
      <c r="Q19">
        <v>66.148773193359375</v>
      </c>
      <c r="R19">
        <v>0.86818033456802368</v>
      </c>
      <c r="S19">
        <v>11.560920715332031</v>
      </c>
      <c r="T19">
        <v>2.5957748889923096</v>
      </c>
      <c r="U19">
        <v>34.566028594970703</v>
      </c>
      <c r="V19">
        <v>4.7178702354431152</v>
      </c>
      <c r="W19">
        <v>62.824413299560547</v>
      </c>
      <c r="X19">
        <v>15.133964538574219</v>
      </c>
      <c r="Y19">
        <v>10.044534683227539</v>
      </c>
      <c r="Z19">
        <v>45.24908447265625</v>
      </c>
      <c r="AA19">
        <v>30.032180786132813</v>
      </c>
      <c r="AB19">
        <v>82.241065979003906</v>
      </c>
      <c r="AC19">
        <v>54.584056854248047</v>
      </c>
      <c r="AD19">
        <v>10.611083030700684</v>
      </c>
      <c r="AE19">
        <v>31.726108551025391</v>
      </c>
      <c r="AF19">
        <v>57.662803649902344</v>
      </c>
      <c r="AG19">
        <v>0.14987668395042419</v>
      </c>
      <c r="AH19">
        <v>0.42489334940910339</v>
      </c>
      <c r="AI19">
        <v>0.42522996664047241</v>
      </c>
      <c r="AJ19">
        <v>0.75828534364700317</v>
      </c>
      <c r="AK19">
        <v>0.24171467125415802</v>
      </c>
      <c r="AL19">
        <v>2.1507211029529572E-2</v>
      </c>
      <c r="AM19">
        <v>1.0436089709401131E-2</v>
      </c>
      <c r="AN19">
        <v>5.2198808640241623E-2</v>
      </c>
      <c r="AO19">
        <v>0.75828534364700317</v>
      </c>
      <c r="AP19">
        <v>0.24171467125415802</v>
      </c>
      <c r="AQ19">
        <v>346.84262910196657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K59"/>
  <sheetViews>
    <sheetView showGridLines="0" topLeftCell="F51" zoomScale="70" zoomScaleNormal="70" workbookViewId="0">
      <selection activeCell="B2" sqref="B2:D2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10" width="32.875" customWidth="1"/>
    <col min="11" max="11" width="16.625" customWidth="1"/>
    <col min="12" max="16384" width="9" hidden="1"/>
  </cols>
  <sheetData>
    <row r="1" spans="1:8" hidden="1" outlineLevel="1" x14ac:dyDescent="0.25">
      <c r="A1" t="s">
        <v>27</v>
      </c>
      <c r="B1" s="62" t="s">
        <v>17</v>
      </c>
      <c r="C1" s="62"/>
      <c r="D1" s="62"/>
      <c r="E1" s="62"/>
    </row>
    <row r="2" spans="1:8" hidden="1" outlineLevel="1" x14ac:dyDescent="0.25">
      <c r="B2" t="s">
        <v>47</v>
      </c>
      <c r="C2" t="s">
        <v>49</v>
      </c>
      <c r="D2" t="s">
        <v>48</v>
      </c>
    </row>
    <row r="3" spans="1:8" hidden="1" outlineLevel="1" x14ac:dyDescent="0.25">
      <c r="A3">
        <v>2000</v>
      </c>
      <c r="B3" s="11">
        <f ca="1">INDEX(INDIRECT($A$1&amp;"!$A$1:$X$55"),MATCH($A3,INDIRECT($A$1&amp;"!$A$1:$A$55"),0),MATCH(B$2,INDIRECT($A$1&amp;"!$A$1:$X$1"),0))</f>
        <v>21.44929313659668</v>
      </c>
      <c r="C3" s="11">
        <f t="shared" ref="C3:D15" ca="1" si="0">INDEX(INDIRECT($A$1&amp;"!$A$1:$X$55"),MATCH($A3,INDIRECT($A$1&amp;"!$A$1:$A$55"),0),MATCH(C$2,INDIRECT($A$1&amp;"!$A$1:$X$1"),0))</f>
        <v>14.438272476196289</v>
      </c>
      <c r="D3" s="11">
        <f t="shared" ca="1" si="0"/>
        <v>1.5608624219894409</v>
      </c>
      <c r="E3" s="10"/>
    </row>
    <row r="4" spans="1:8" hidden="1" outlineLevel="1" x14ac:dyDescent="0.25">
      <c r="A4">
        <v>2001</v>
      </c>
      <c r="B4" s="11">
        <f t="shared" ref="B4:B15" ca="1" si="1">INDEX(INDIRECT($A$1&amp;"!$A$1:$X$55"),MATCH($A4,INDIRECT($A$1&amp;"!$A$1:$A$55"),0),MATCH(B$2,INDIRECT($A$1&amp;"!$A$1:$X$1"),0))</f>
        <v>22.084684371948242</v>
      </c>
      <c r="C4" s="11">
        <f t="shared" ca="1" si="0"/>
        <v>14.390768051147461</v>
      </c>
      <c r="D4" s="11">
        <f t="shared" ca="1" si="0"/>
        <v>-0.68290644884109497</v>
      </c>
      <c r="E4" s="10"/>
    </row>
    <row r="5" spans="1:8" hidden="1" outlineLevel="1" x14ac:dyDescent="0.25">
      <c r="A5">
        <v>2002</v>
      </c>
      <c r="B5" s="11">
        <f t="shared" ca="1" si="1"/>
        <v>23.875179290771484</v>
      </c>
      <c r="C5" s="11">
        <f t="shared" ca="1" si="0"/>
        <v>17.828168869018555</v>
      </c>
      <c r="D5" s="11">
        <f t="shared" ca="1" si="0"/>
        <v>-1.4593859910964966</v>
      </c>
      <c r="E5" s="10"/>
      <c r="H5" s="9"/>
    </row>
    <row r="6" spans="1:8" hidden="1" outlineLevel="1" x14ac:dyDescent="0.25">
      <c r="A6">
        <v>2003</v>
      </c>
      <c r="B6" s="11">
        <f t="shared" ca="1" si="1"/>
        <v>25.930685043334961</v>
      </c>
      <c r="C6" s="11">
        <f t="shared" ca="1" si="0"/>
        <v>19.425798416137695</v>
      </c>
      <c r="D6" s="11">
        <f t="shared" ca="1" si="0"/>
        <v>-0.98528170585632324</v>
      </c>
      <c r="E6" s="10"/>
    </row>
    <row r="7" spans="1:8" hidden="1" outlineLevel="1" x14ac:dyDescent="0.25">
      <c r="A7">
        <v>2004</v>
      </c>
      <c r="B7" s="11">
        <f t="shared" ca="1" si="1"/>
        <v>27.862192153930664</v>
      </c>
      <c r="C7" s="11">
        <f t="shared" ca="1" si="0"/>
        <v>20.57234001159668</v>
      </c>
      <c r="D7" s="11">
        <f t="shared" ca="1" si="0"/>
        <v>-0.37733080983161926</v>
      </c>
      <c r="E7" s="10"/>
    </row>
    <row r="8" spans="1:8" hidden="1" outlineLevel="1" x14ac:dyDescent="0.25">
      <c r="A8">
        <v>2005</v>
      </c>
      <c r="B8" s="11">
        <f t="shared" ca="1" si="1"/>
        <v>28.34882926940918</v>
      </c>
      <c r="C8" s="11">
        <f t="shared" ca="1" si="0"/>
        <v>21.440485000610352</v>
      </c>
      <c r="D8" s="11">
        <f t="shared" ca="1" si="0"/>
        <v>1.0275152921676636</v>
      </c>
      <c r="E8" s="10"/>
    </row>
    <row r="9" spans="1:8" hidden="1" outlineLevel="1" x14ac:dyDescent="0.25">
      <c r="A9">
        <v>2006</v>
      </c>
      <c r="B9" s="11">
        <f t="shared" ca="1" si="1"/>
        <v>29.926376342773438</v>
      </c>
      <c r="C9" s="11">
        <f t="shared" ca="1" si="0"/>
        <v>23.605783462524414</v>
      </c>
      <c r="D9" s="11">
        <f t="shared" ca="1" si="0"/>
        <v>3.0643625259399414</v>
      </c>
      <c r="E9" s="10"/>
    </row>
    <row r="10" spans="1:8" hidden="1" outlineLevel="1" x14ac:dyDescent="0.25">
      <c r="A10">
        <v>2007</v>
      </c>
      <c r="B10" s="11">
        <f t="shared" ca="1" si="1"/>
        <v>33.783500671386719</v>
      </c>
      <c r="C10" s="11">
        <f t="shared" ca="1" si="0"/>
        <v>27.68281364440918</v>
      </c>
      <c r="D10" s="11">
        <f t="shared" ca="1" si="0"/>
        <v>0.92587053775787354</v>
      </c>
      <c r="E10" s="10"/>
    </row>
    <row r="11" spans="1:8" hidden="1" outlineLevel="1" x14ac:dyDescent="0.25">
      <c r="A11">
        <v>2008</v>
      </c>
      <c r="B11" s="11">
        <f t="shared" ca="1" si="1"/>
        <v>38.795536041259766</v>
      </c>
      <c r="C11" s="11">
        <f t="shared" ca="1" si="0"/>
        <v>33.207752227783203</v>
      </c>
      <c r="D11" s="11">
        <f t="shared" ca="1" si="0"/>
        <v>3.7852466106414795</v>
      </c>
      <c r="E11" s="10"/>
    </row>
    <row r="12" spans="1:8" hidden="1" outlineLevel="1" x14ac:dyDescent="0.25">
      <c r="A12">
        <v>2009</v>
      </c>
      <c r="B12" s="11">
        <f t="shared" ca="1" si="1"/>
        <v>38.803787231445313</v>
      </c>
      <c r="C12" s="11">
        <f t="shared" ca="1" si="0"/>
        <v>34.828464508056641</v>
      </c>
      <c r="D12" s="11">
        <f t="shared" ca="1" si="0"/>
        <v>3.2666144371032715</v>
      </c>
      <c r="E12" s="10"/>
    </row>
    <row r="13" spans="1:8" hidden="1" outlineLevel="1" x14ac:dyDescent="0.25">
      <c r="A13">
        <v>2010</v>
      </c>
      <c r="B13" s="11">
        <f t="shared" ca="1" si="1"/>
        <v>37.059959411621094</v>
      </c>
      <c r="C13" s="11">
        <f t="shared" ca="1" si="0"/>
        <v>36.252326965332031</v>
      </c>
      <c r="D13" s="11">
        <f t="shared" ca="1" si="0"/>
        <v>1.0775794982910156</v>
      </c>
      <c r="E13" s="10"/>
    </row>
    <row r="14" spans="1:8" hidden="1" outlineLevel="1" x14ac:dyDescent="0.25">
      <c r="A14">
        <v>2011</v>
      </c>
      <c r="B14" s="11">
        <f t="shared" ca="1" si="1"/>
        <v>32.892101287841797</v>
      </c>
      <c r="C14" s="11">
        <f t="shared" ca="1" si="0"/>
        <v>38.332561492919922</v>
      </c>
      <c r="D14" s="11">
        <f t="shared" ca="1" si="0"/>
        <v>2.3989484310150146</v>
      </c>
      <c r="E14" s="10"/>
    </row>
    <row r="15" spans="1:8" hidden="1" outlineLevel="1" x14ac:dyDescent="0.25">
      <c r="A15">
        <v>2012</v>
      </c>
      <c r="B15" s="11">
        <f t="shared" ca="1" si="1"/>
        <v>33.968341827392578</v>
      </c>
      <c r="C15" s="11">
        <f t="shared" ca="1" si="0"/>
        <v>43.591594696044922</v>
      </c>
      <c r="D15" s="11">
        <f t="shared" ca="1" si="0"/>
        <v>3.08431077003479</v>
      </c>
      <c r="E15" s="10"/>
    </row>
    <row r="16" spans="1:8" hidden="1" outlineLevel="1" x14ac:dyDescent="0.25">
      <c r="A16" t="s">
        <v>281</v>
      </c>
      <c r="B16" s="2">
        <f ca="1">(B15-B3)/B3</f>
        <v>0.58365786746771431</v>
      </c>
      <c r="C16" s="2">
        <f ca="1">(C15-C3)/C3</f>
        <v>2.0191696941522861</v>
      </c>
      <c r="D16" s="2">
        <f ca="1">(D15-D3)/D3</f>
        <v>0.97602987078361159</v>
      </c>
      <c r="E16" s="2"/>
    </row>
    <row r="17" spans="1:5" hidden="1" outlineLevel="1" x14ac:dyDescent="0.25"/>
    <row r="18" spans="1:5" hidden="1" outlineLevel="1" x14ac:dyDescent="0.25">
      <c r="A18" t="s">
        <v>28</v>
      </c>
      <c r="B18" s="62" t="s">
        <v>19</v>
      </c>
      <c r="C18" s="62"/>
      <c r="D18" s="62"/>
      <c r="E18" s="62"/>
    </row>
    <row r="19" spans="1:5" hidden="1" outlineLevel="1" x14ac:dyDescent="0.25">
      <c r="B19" t="s">
        <v>47</v>
      </c>
      <c r="C19" t="s">
        <v>49</v>
      </c>
      <c r="D19" t="s">
        <v>48</v>
      </c>
    </row>
    <row r="20" spans="1:5" hidden="1" outlineLevel="1" x14ac:dyDescent="0.25">
      <c r="A20">
        <v>2000</v>
      </c>
      <c r="B20" s="11">
        <f ca="1">INDEX(INDIRECT($A$18&amp;"!$A$1:$X$55"),MATCH($A20,INDIRECT($A$18&amp;"!$A$1:$A$55"),0),MATCH(B$19,INDIRECT($A$18&amp;"!$A$1:$X$1"),0))</f>
        <v>6.9184317588806152</v>
      </c>
      <c r="C20" s="11">
        <f t="shared" ref="C20:D32" ca="1" si="2">INDEX(INDIRECT($A$18&amp;"!$A$1:$X$55"),MATCH($A20,INDIRECT($A$18&amp;"!$A$1:$A$55"),0),MATCH(C$19,INDIRECT($A$18&amp;"!$A$1:$X$1"),0))</f>
        <v>22.005321502685547</v>
      </c>
      <c r="D20" s="11">
        <f t="shared" ca="1" si="2"/>
        <v>14.598089218139648</v>
      </c>
      <c r="E20" s="10"/>
    </row>
    <row r="21" spans="1:5" hidden="1" outlineLevel="1" x14ac:dyDescent="0.25">
      <c r="A21">
        <v>2001</v>
      </c>
      <c r="B21" s="11">
        <f t="shared" ref="B21:B32" ca="1" si="3">INDEX(INDIRECT($A$18&amp;"!$A$1:$X$55"),MATCH($A21,INDIRECT($A$18&amp;"!$A$1:$A$55"),0),MATCH(B$19,INDIRECT($A$18&amp;"!$A$1:$X$1"),0))</f>
        <v>8.2744407653808594</v>
      </c>
      <c r="C21" s="11">
        <f t="shared" ca="1" si="2"/>
        <v>23.907764434814453</v>
      </c>
      <c r="D21" s="11">
        <f t="shared" ca="1" si="2"/>
        <v>7.4691128730773926</v>
      </c>
      <c r="E21" s="10"/>
    </row>
    <row r="22" spans="1:5" hidden="1" outlineLevel="1" x14ac:dyDescent="0.25">
      <c r="A22">
        <v>2002</v>
      </c>
      <c r="B22" s="11">
        <f t="shared" ca="1" si="3"/>
        <v>5.5391302108764648</v>
      </c>
      <c r="C22" s="11">
        <f t="shared" ca="1" si="2"/>
        <v>26.861520767211914</v>
      </c>
      <c r="D22" s="11">
        <f t="shared" ca="1" si="2"/>
        <v>2.5793406963348389</v>
      </c>
      <c r="E22" s="10"/>
    </row>
    <row r="23" spans="1:5" hidden="1" outlineLevel="1" x14ac:dyDescent="0.25">
      <c r="A23">
        <v>2003</v>
      </c>
      <c r="B23" s="11">
        <f t="shared" ca="1" si="3"/>
        <v>2.3472371101379395</v>
      </c>
      <c r="C23" s="11">
        <f t="shared" ca="1" si="2"/>
        <v>31.962638854980469</v>
      </c>
      <c r="D23" s="11">
        <f t="shared" ca="1" si="2"/>
        <v>7.6178631782531738</v>
      </c>
      <c r="E23" s="10"/>
    </row>
    <row r="24" spans="1:5" hidden="1" outlineLevel="1" x14ac:dyDescent="0.25">
      <c r="A24">
        <v>2004</v>
      </c>
      <c r="B24" s="11">
        <f t="shared" ca="1" si="3"/>
        <v>3.3180100917816162</v>
      </c>
      <c r="C24" s="11">
        <f t="shared" ca="1" si="2"/>
        <v>35.040672302246094</v>
      </c>
      <c r="D24" s="11">
        <f t="shared" ca="1" si="2"/>
        <v>18.492500305175781</v>
      </c>
      <c r="E24" s="10"/>
    </row>
    <row r="25" spans="1:5" hidden="1" outlineLevel="1" x14ac:dyDescent="0.25">
      <c r="A25">
        <v>2005</v>
      </c>
      <c r="B25" s="11">
        <f t="shared" ca="1" si="3"/>
        <v>7.3853793144226074</v>
      </c>
      <c r="C25" s="11">
        <f t="shared" ca="1" si="2"/>
        <v>38.995021820068359</v>
      </c>
      <c r="D25" s="11">
        <f t="shared" ca="1" si="2"/>
        <v>37.63134765625</v>
      </c>
      <c r="E25" s="10"/>
    </row>
    <row r="26" spans="1:5" hidden="1" outlineLevel="1" x14ac:dyDescent="0.25">
      <c r="A26">
        <v>2006</v>
      </c>
      <c r="B26" s="11">
        <f t="shared" ca="1" si="3"/>
        <v>6.3999905586242676</v>
      </c>
      <c r="C26" s="11">
        <f t="shared" ca="1" si="2"/>
        <v>44.189918518066406</v>
      </c>
      <c r="D26" s="11">
        <f t="shared" ca="1" si="2"/>
        <v>36.091251373291016</v>
      </c>
      <c r="E26" s="10"/>
    </row>
    <row r="27" spans="1:5" hidden="1" outlineLevel="1" x14ac:dyDescent="0.25">
      <c r="A27">
        <v>2007</v>
      </c>
      <c r="B27" s="11">
        <f t="shared" ca="1" si="3"/>
        <v>8.9831352233886719</v>
      </c>
      <c r="C27" s="11">
        <f t="shared" ca="1" si="2"/>
        <v>49.972599029541016</v>
      </c>
      <c r="D27" s="11">
        <f t="shared" ca="1" si="2"/>
        <v>59.866329193115234</v>
      </c>
      <c r="E27" s="10"/>
    </row>
    <row r="28" spans="1:5" hidden="1" outlineLevel="1" x14ac:dyDescent="0.25">
      <c r="A28">
        <v>2008</v>
      </c>
      <c r="B28" s="11">
        <f t="shared" ca="1" si="3"/>
        <v>10.006086349487305</v>
      </c>
      <c r="C28" s="11">
        <f t="shared" ca="1" si="2"/>
        <v>54.303325653076172</v>
      </c>
      <c r="D28" s="11">
        <f t="shared" ca="1" si="2"/>
        <v>31.907257080078125</v>
      </c>
      <c r="E28" s="10"/>
    </row>
    <row r="29" spans="1:5" hidden="1" outlineLevel="1" x14ac:dyDescent="0.25">
      <c r="A29">
        <v>2009</v>
      </c>
      <c r="B29" s="11">
        <f t="shared" ca="1" si="3"/>
        <v>14.777444839477539</v>
      </c>
      <c r="C29" s="11">
        <f t="shared" ca="1" si="2"/>
        <v>51.737216949462891</v>
      </c>
      <c r="D29" s="11">
        <f t="shared" ca="1" si="2"/>
        <v>25.190662384033203</v>
      </c>
      <c r="E29" s="10"/>
    </row>
    <row r="30" spans="1:5" hidden="1" outlineLevel="1" x14ac:dyDescent="0.25">
      <c r="A30">
        <v>2010</v>
      </c>
      <c r="B30" s="11">
        <f t="shared" ca="1" si="3"/>
        <v>15.456198692321777</v>
      </c>
      <c r="C30" s="11">
        <f t="shared" ca="1" si="2"/>
        <v>56.857250213623047</v>
      </c>
      <c r="D30" s="11">
        <f t="shared" ca="1" si="2"/>
        <v>41.172328948974609</v>
      </c>
      <c r="E30" s="10"/>
    </row>
    <row r="31" spans="1:5" hidden="1" outlineLevel="1" x14ac:dyDescent="0.25">
      <c r="A31">
        <v>2011</v>
      </c>
      <c r="B31" s="11">
        <f t="shared" ca="1" si="3"/>
        <v>11.871718406677246</v>
      </c>
      <c r="C31" s="11">
        <f t="shared" ca="1" si="2"/>
        <v>61.350681304931641</v>
      </c>
      <c r="D31" s="11">
        <f t="shared" ca="1" si="2"/>
        <v>44.024024963378906</v>
      </c>
      <c r="E31" s="10"/>
    </row>
    <row r="32" spans="1:5" hidden="1" outlineLevel="1" x14ac:dyDescent="0.25">
      <c r="A32">
        <v>2012</v>
      </c>
      <c r="B32" s="11">
        <f t="shared" ca="1" si="3"/>
        <v>11.560919761657715</v>
      </c>
      <c r="C32" s="11">
        <f t="shared" ca="1" si="2"/>
        <v>62.824413299560547</v>
      </c>
      <c r="D32" s="11">
        <f t="shared" ca="1" si="2"/>
        <v>34.566028594970703</v>
      </c>
      <c r="E32" s="10"/>
    </row>
    <row r="33" spans="1:5" hidden="1" outlineLevel="1" x14ac:dyDescent="0.25">
      <c r="A33" t="s">
        <v>281</v>
      </c>
      <c r="B33" s="2">
        <f ca="1">(B32-B20)/B20</f>
        <v>0.67103184140219696</v>
      </c>
      <c r="C33" s="2">
        <f ca="1">(C32-C20)/C20</f>
        <v>1.8549645726327337</v>
      </c>
      <c r="D33" s="2">
        <f ca="1">(D32-D20)/D20</f>
        <v>1.3678460981056895</v>
      </c>
      <c r="E33" s="2"/>
    </row>
    <row r="34" spans="1:5" hidden="1" outlineLevel="1" x14ac:dyDescent="0.25"/>
    <row r="35" spans="1:5" hidden="1" outlineLevel="1" x14ac:dyDescent="0.25">
      <c r="A35" t="s">
        <v>25</v>
      </c>
      <c r="B35" s="62" t="s">
        <v>26</v>
      </c>
      <c r="C35" s="62"/>
      <c r="D35" s="62"/>
      <c r="E35" s="62"/>
    </row>
    <row r="36" spans="1:5" hidden="1" outlineLevel="1" x14ac:dyDescent="0.25">
      <c r="B36" t="s">
        <v>47</v>
      </c>
      <c r="C36" t="s">
        <v>49</v>
      </c>
      <c r="D36" t="s">
        <v>48</v>
      </c>
    </row>
    <row r="37" spans="1:5" hidden="1" outlineLevel="1" x14ac:dyDescent="0.25">
      <c r="A37">
        <v>2000</v>
      </c>
      <c r="B37" s="11">
        <f ca="1">INDEX(INDIRECT($A$35&amp;"!$A$1:$X$55"),MATCH($A37,INDIRECT($A$35&amp;"!$A$1:$A$55"),0),MATCH(B$36,INDIRECT($A$35&amp;"!$A$1:$X$1"),0))</f>
        <v>8.4330177307128906</v>
      </c>
      <c r="C37" s="11">
        <f t="shared" ref="C37:D49" ca="1" si="4">INDEX(INDIRECT($A$35&amp;"!$A$1:$X$55"),MATCH($A37,INDIRECT($A$35&amp;"!$A$1:$A$55"),0),MATCH(C$36,INDIRECT($A$35&amp;"!$A$1:$X$1"),0))</f>
        <v>21.216590881347656</v>
      </c>
      <c r="D37" s="11">
        <f t="shared" ca="1" si="4"/>
        <v>13.239188194274902</v>
      </c>
      <c r="E37" s="10"/>
    </row>
    <row r="38" spans="1:5" hidden="1" outlineLevel="1" x14ac:dyDescent="0.25">
      <c r="A38">
        <v>2001</v>
      </c>
      <c r="B38" s="11">
        <f t="shared" ref="B38:B49" ca="1" si="5">INDEX(INDIRECT($A$35&amp;"!$A$1:$X$55"),MATCH($A38,INDIRECT($A$35&amp;"!$A$1:$A$55"),0),MATCH(B$36,INDIRECT($A$35&amp;"!$A$1:$X$1"),0))</f>
        <v>9.7250814437866211</v>
      </c>
      <c r="C38" s="11">
        <f t="shared" ca="1" si="4"/>
        <v>22.908088684082031</v>
      </c>
      <c r="D38" s="11">
        <f t="shared" ca="1" si="4"/>
        <v>6.6128168106079102</v>
      </c>
      <c r="E38" s="10"/>
    </row>
    <row r="39" spans="1:5" hidden="1" outlineLevel="1" x14ac:dyDescent="0.25">
      <c r="A39">
        <v>2002</v>
      </c>
      <c r="B39" s="11">
        <f t="shared" ca="1" si="5"/>
        <v>7.4795966148376465</v>
      </c>
      <c r="C39" s="11">
        <f t="shared" ca="1" si="4"/>
        <v>25.905540466308594</v>
      </c>
      <c r="D39" s="11">
        <f t="shared" ca="1" si="4"/>
        <v>2.151930570602417</v>
      </c>
      <c r="E39" s="10"/>
    </row>
    <row r="40" spans="1:5" hidden="1" outlineLevel="1" x14ac:dyDescent="0.25">
      <c r="A40">
        <v>2003</v>
      </c>
      <c r="B40" s="11">
        <f t="shared" ca="1" si="5"/>
        <v>4.8611998558044434</v>
      </c>
      <c r="C40" s="11">
        <f t="shared" ca="1" si="4"/>
        <v>30.626230239868164</v>
      </c>
      <c r="D40" s="11">
        <f t="shared" ca="1" si="4"/>
        <v>6.7007803916931152</v>
      </c>
      <c r="E40" s="10"/>
    </row>
    <row r="41" spans="1:5" hidden="1" outlineLevel="1" x14ac:dyDescent="0.25">
      <c r="A41">
        <v>2004</v>
      </c>
      <c r="B41" s="11">
        <f t="shared" ca="1" si="5"/>
        <v>5.9529824256896973</v>
      </c>
      <c r="C41" s="11">
        <f t="shared" ca="1" si="4"/>
        <v>33.487407684326172</v>
      </c>
      <c r="D41" s="11">
        <f t="shared" ca="1" si="4"/>
        <v>16.466703414916992</v>
      </c>
      <c r="E41" s="10"/>
    </row>
    <row r="42" spans="1:5" hidden="1" outlineLevel="1" x14ac:dyDescent="0.25">
      <c r="A42">
        <v>2005</v>
      </c>
      <c r="B42" s="11">
        <f t="shared" ca="1" si="5"/>
        <v>9.6516046524047852</v>
      </c>
      <c r="C42" s="11">
        <f t="shared" ca="1" si="4"/>
        <v>37.097316741943359</v>
      </c>
      <c r="D42" s="11">
        <f t="shared" ca="1" si="4"/>
        <v>33.674343109130859</v>
      </c>
      <c r="E42" s="10"/>
    </row>
    <row r="43" spans="1:5" hidden="1" outlineLevel="1" x14ac:dyDescent="0.25">
      <c r="A43">
        <v>2006</v>
      </c>
      <c r="B43" s="11">
        <f t="shared" ca="1" si="5"/>
        <v>8.9607992172241211</v>
      </c>
      <c r="C43" s="11">
        <f t="shared" ca="1" si="4"/>
        <v>41.949367523193359</v>
      </c>
      <c r="D43" s="11">
        <f t="shared" ca="1" si="4"/>
        <v>32.496330261230469</v>
      </c>
      <c r="E43" s="10"/>
    </row>
    <row r="44" spans="1:5" hidden="1" outlineLevel="1" x14ac:dyDescent="0.25">
      <c r="A44">
        <v>2007</v>
      </c>
      <c r="B44" s="11">
        <f t="shared" ca="1" si="5"/>
        <v>11.701181411743164</v>
      </c>
      <c r="C44" s="11">
        <f t="shared" ca="1" si="4"/>
        <v>47.529701232910156</v>
      </c>
      <c r="D44" s="11">
        <f t="shared" ca="1" si="4"/>
        <v>53.406627655029297</v>
      </c>
      <c r="E44" s="10"/>
    </row>
    <row r="45" spans="1:5" hidden="1" outlineLevel="1" x14ac:dyDescent="0.25">
      <c r="A45">
        <v>2008</v>
      </c>
      <c r="B45" s="11">
        <f t="shared" ca="1" si="5"/>
        <v>13.182957649230957</v>
      </c>
      <c r="C45" s="11">
        <f t="shared" ca="1" si="4"/>
        <v>51.9754638671875</v>
      </c>
      <c r="D45" s="11">
        <f t="shared" ca="1" si="4"/>
        <v>28.804035186767578</v>
      </c>
      <c r="E45" s="10"/>
    </row>
    <row r="46" spans="1:5" hidden="1" outlineLevel="1" x14ac:dyDescent="0.25">
      <c r="A46">
        <v>2009</v>
      </c>
      <c r="B46" s="11">
        <f t="shared" ca="1" si="5"/>
        <v>17.447038650512695</v>
      </c>
      <c r="C46" s="11">
        <f t="shared" ca="1" si="4"/>
        <v>49.858463287353516</v>
      </c>
      <c r="D46" s="11">
        <f t="shared" ca="1" si="4"/>
        <v>22.754657745361328</v>
      </c>
      <c r="E46" s="10"/>
    </row>
    <row r="47" spans="1:5" hidden="1" outlineLevel="1" x14ac:dyDescent="0.25">
      <c r="A47">
        <v>2010</v>
      </c>
      <c r="B47" s="11">
        <f t="shared" ca="1" si="5"/>
        <v>17.873811721801758</v>
      </c>
      <c r="C47" s="11">
        <f t="shared" ca="1" si="4"/>
        <v>54.551414489746094</v>
      </c>
      <c r="D47" s="11">
        <f t="shared" ca="1" si="4"/>
        <v>36.685440063476562</v>
      </c>
      <c r="E47" s="10"/>
    </row>
    <row r="48" spans="1:5" hidden="1" outlineLevel="1" x14ac:dyDescent="0.25">
      <c r="A48">
        <v>2011</v>
      </c>
      <c r="B48" s="11">
        <f t="shared" ca="1" si="5"/>
        <v>14.241286277770996</v>
      </c>
      <c r="C48" s="11">
        <f t="shared" ca="1" si="4"/>
        <v>58.755912780761719</v>
      </c>
      <c r="D48" s="11">
        <f t="shared" ca="1" si="4"/>
        <v>39.331745147705078</v>
      </c>
      <c r="E48" s="10"/>
    </row>
    <row r="49" spans="1:11" hidden="1" outlineLevel="1" x14ac:dyDescent="0.25">
      <c r="A49">
        <v>2012</v>
      </c>
      <c r="B49" s="11">
        <f t="shared" ca="1" si="5"/>
        <v>14.106053352355957</v>
      </c>
      <c r="C49" s="11">
        <f t="shared" ca="1" si="4"/>
        <v>60.639865875244141</v>
      </c>
      <c r="D49" s="11">
        <f t="shared" ca="1" si="4"/>
        <v>30.990200042724609</v>
      </c>
      <c r="E49" s="10"/>
    </row>
    <row r="50" spans="1:11" hidden="1" outlineLevel="1" x14ac:dyDescent="0.25">
      <c r="A50" t="s">
        <v>281</v>
      </c>
      <c r="B50" s="2">
        <f ca="1">(B49-B37)/B37</f>
        <v>0.67271714619808975</v>
      </c>
      <c r="C50" s="2">
        <f ca="1">(C49-C37)/C37</f>
        <v>1.8581342881317962</v>
      </c>
      <c r="D50" s="2">
        <f ca="1">(D49-D37)/D37</f>
        <v>1.3407930749202492</v>
      </c>
      <c r="E50" s="2"/>
    </row>
    <row r="51" spans="1:11" collapsed="1" x14ac:dyDescent="0.25"/>
    <row r="52" spans="1:11" ht="21" x14ac:dyDescent="0.35">
      <c r="H52" s="63" t="s">
        <v>264</v>
      </c>
      <c r="I52" s="63"/>
      <c r="J52" s="63"/>
      <c r="K52" s="6"/>
    </row>
    <row r="53" spans="1:11" ht="20.25" customHeight="1" x14ac:dyDescent="0.25">
      <c r="H53" s="1" t="s">
        <v>39</v>
      </c>
      <c r="I53" s="1" t="s">
        <v>13</v>
      </c>
      <c r="J53" s="1" t="s">
        <v>40</v>
      </c>
      <c r="K53" s="1"/>
    </row>
    <row r="54" spans="1:11" ht="200.25" customHeight="1" thickBot="1" x14ac:dyDescent="0.3">
      <c r="G54" s="3" t="s">
        <v>30</v>
      </c>
    </row>
    <row r="55" spans="1:11" ht="200.25" customHeight="1" thickTop="1" thickBot="1" x14ac:dyDescent="0.3">
      <c r="G55" s="3" t="s">
        <v>31</v>
      </c>
    </row>
    <row r="56" spans="1:11" ht="200.25" customHeight="1" thickTop="1" thickBot="1" x14ac:dyDescent="0.3">
      <c r="G56" s="3" t="s">
        <v>32</v>
      </c>
    </row>
    <row r="57" spans="1:11" s="4" customFormat="1" ht="15.75" customHeight="1" thickTop="1" thickBot="1" x14ac:dyDescent="0.3">
      <c r="G57" s="5"/>
      <c r="H57" s="8" t="s">
        <v>59</v>
      </c>
    </row>
    <row r="58" spans="1:11" s="4" customFormat="1" ht="15.75" customHeight="1" thickTop="1" x14ac:dyDescent="0.25">
      <c r="G58" s="7"/>
      <c r="H58" s="8" t="s">
        <v>29</v>
      </c>
    </row>
    <row r="59" spans="1:11" s="4" customFormat="1" ht="15.75" customHeight="1" x14ac:dyDescent="0.25">
      <c r="G59" s="7"/>
    </row>
  </sheetData>
  <mergeCells count="4">
    <mergeCell ref="B1:E1"/>
    <mergeCell ref="B18:E18"/>
    <mergeCell ref="B35:E35"/>
    <mergeCell ref="H52:J52"/>
  </mergeCells>
  <pageMargins left="0.7" right="0.7" top="0.75" bottom="0.75" header="0.3" footer="0.3"/>
  <pageSetup scale="72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G19"/>
  <sheetViews>
    <sheetView workbookViewId="0">
      <selection activeCell="D2" sqref="D2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306</v>
      </c>
      <c r="G1" t="s">
        <v>8</v>
      </c>
    </row>
    <row r="2" spans="1:7" x14ac:dyDescent="0.25">
      <c r="A2">
        <v>1995</v>
      </c>
      <c r="B2">
        <v>6.7202800000000007</v>
      </c>
      <c r="C2">
        <v>1.2899999999999977E-2</v>
      </c>
      <c r="D2">
        <v>6.8658034335440998</v>
      </c>
      <c r="E2">
        <v>0.33156999999999992</v>
      </c>
      <c r="F2">
        <v>1059.8551770000001</v>
      </c>
      <c r="G2">
        <v>6.733180046081543</v>
      </c>
    </row>
    <row r="3" spans="1:7" x14ac:dyDescent="0.25">
      <c r="A3">
        <v>1996</v>
      </c>
      <c r="B3">
        <v>6.6950899999999995</v>
      </c>
      <c r="C3">
        <v>0.9714799999999999</v>
      </c>
      <c r="D3">
        <v>9.4543228412600016</v>
      </c>
      <c r="E3">
        <v>2.1613899999999999</v>
      </c>
      <c r="F3">
        <v>1080.0152519999999</v>
      </c>
      <c r="G3">
        <v>7.666569709777832</v>
      </c>
    </row>
    <row r="4" spans="1:7" x14ac:dyDescent="0.25">
      <c r="A4">
        <v>1997</v>
      </c>
      <c r="B4">
        <v>5.3922100000000004</v>
      </c>
      <c r="C4">
        <v>0.60532000000000008</v>
      </c>
      <c r="D4">
        <v>11.141724622935</v>
      </c>
      <c r="E4">
        <v>3.7286599999999996</v>
      </c>
      <c r="F4">
        <v>1100.3480199999999</v>
      </c>
      <c r="G4">
        <v>5.9975299835205078</v>
      </c>
    </row>
    <row r="5" spans="1:7" x14ac:dyDescent="0.25">
      <c r="A5">
        <v>1998</v>
      </c>
      <c r="B5">
        <v>6.0383099999999992</v>
      </c>
      <c r="C5">
        <v>0.58433000000000002</v>
      </c>
      <c r="D5">
        <v>10.284850195374998</v>
      </c>
      <c r="E5">
        <v>5.0990000000000139E-2</v>
      </c>
      <c r="F5">
        <v>1120.7925720000003</v>
      </c>
      <c r="G5">
        <v>6.6226401329040527</v>
      </c>
    </row>
    <row r="6" spans="1:7" x14ac:dyDescent="0.25">
      <c r="A6">
        <v>1999</v>
      </c>
      <c r="B6">
        <v>5.602450000000001</v>
      </c>
      <c r="C6">
        <v>0.50091000000000008</v>
      </c>
      <c r="D6">
        <v>12.108891854237001</v>
      </c>
      <c r="E6">
        <v>1.12059</v>
      </c>
      <c r="F6">
        <v>1141.2608869999999</v>
      </c>
      <c r="G6">
        <v>6.1033596992492676</v>
      </c>
    </row>
    <row r="7" spans="1:7" x14ac:dyDescent="0.25">
      <c r="A7">
        <v>2000</v>
      </c>
      <c r="B7">
        <v>5.6452999999999998</v>
      </c>
      <c r="C7">
        <v>-6.7269999999999996E-2</v>
      </c>
      <c r="D7">
        <v>13.999568093932</v>
      </c>
      <c r="E7">
        <v>1.72834</v>
      </c>
      <c r="F7">
        <v>1161.6829930000001</v>
      </c>
      <c r="G7">
        <v>5.5780296325683594</v>
      </c>
    </row>
    <row r="8" spans="1:7" x14ac:dyDescent="0.25">
      <c r="A8">
        <v>2001</v>
      </c>
      <c r="B8">
        <v>6.6035600000000008</v>
      </c>
      <c r="C8">
        <v>-0.17843999999999999</v>
      </c>
      <c r="D8">
        <v>15.444873877132002</v>
      </c>
      <c r="E8">
        <v>0.3012399999999999</v>
      </c>
      <c r="F8">
        <v>1182.0492079999999</v>
      </c>
      <c r="G8">
        <v>6.4251203536987305</v>
      </c>
    </row>
    <row r="9" spans="1:7" x14ac:dyDescent="0.25">
      <c r="A9">
        <v>2002</v>
      </c>
      <c r="B9">
        <v>7.5971899999999994</v>
      </c>
      <c r="C9">
        <v>-1.01135</v>
      </c>
      <c r="D9">
        <v>16.876580561588</v>
      </c>
      <c r="E9">
        <v>1.2241500000000001</v>
      </c>
      <c r="F9">
        <v>1202.361187</v>
      </c>
      <c r="G9">
        <v>6.5858397483825684</v>
      </c>
    </row>
    <row r="10" spans="1:7" x14ac:dyDescent="0.25">
      <c r="A10">
        <v>2003</v>
      </c>
      <c r="B10">
        <v>6.5884600000000013</v>
      </c>
      <c r="C10">
        <v>-4.2549099999999997</v>
      </c>
      <c r="D10">
        <v>22.405286333467998</v>
      </c>
      <c r="E10">
        <v>3.3913900000000003</v>
      </c>
      <c r="F10">
        <v>1222.574766</v>
      </c>
      <c r="G10">
        <v>2.333549976348877</v>
      </c>
    </row>
    <row r="11" spans="1:7" x14ac:dyDescent="0.25">
      <c r="A11">
        <v>2004</v>
      </c>
      <c r="B11">
        <v>7.9949699999999995</v>
      </c>
      <c r="C11">
        <v>-0.86511000000000005</v>
      </c>
      <c r="D11">
        <v>20.600584451370004</v>
      </c>
      <c r="E11">
        <v>4.6911300000000011</v>
      </c>
      <c r="F11">
        <v>1242.640101</v>
      </c>
      <c r="G11">
        <v>7.1298599243164063</v>
      </c>
    </row>
    <row r="12" spans="1:7" x14ac:dyDescent="0.25">
      <c r="A12">
        <v>2005</v>
      </c>
      <c r="B12">
        <v>8.2552299999999992</v>
      </c>
      <c r="C12">
        <v>0.91568999999999989</v>
      </c>
      <c r="D12">
        <v>24.403972715438737</v>
      </c>
      <c r="E12">
        <v>7.4576500000000001</v>
      </c>
      <c r="F12">
        <v>1262.526304</v>
      </c>
      <c r="G12">
        <v>9.1709203720092773</v>
      </c>
    </row>
    <row r="13" spans="1:7" x14ac:dyDescent="0.25">
      <c r="A13">
        <v>2006</v>
      </c>
      <c r="B13">
        <v>8.7940799999999992</v>
      </c>
      <c r="C13">
        <v>2.0343899999999997</v>
      </c>
      <c r="D13">
        <v>31.137046909812565</v>
      </c>
      <c r="E13">
        <v>11.221530000000003</v>
      </c>
      <c r="F13">
        <v>1282.195015</v>
      </c>
      <c r="G13">
        <v>10.828469276428223</v>
      </c>
    </row>
    <row r="14" spans="1:7" x14ac:dyDescent="0.25">
      <c r="A14">
        <v>2007</v>
      </c>
      <c r="B14">
        <v>10.558489999999999</v>
      </c>
      <c r="C14">
        <v>2.8039999999999998</v>
      </c>
      <c r="D14">
        <v>40.748513259929453</v>
      </c>
      <c r="E14">
        <v>25.373470000000001</v>
      </c>
      <c r="F14">
        <v>1301.6615810000003</v>
      </c>
      <c r="G14">
        <v>13.362490653991699</v>
      </c>
    </row>
    <row r="15" spans="1:7" x14ac:dyDescent="0.25">
      <c r="A15">
        <v>2008</v>
      </c>
      <c r="B15">
        <v>11.316450000000001</v>
      </c>
      <c r="C15">
        <v>3.0877000000000003</v>
      </c>
      <c r="D15">
        <v>53.870138687359898</v>
      </c>
      <c r="E15">
        <v>16.806600000000003</v>
      </c>
      <c r="F15">
        <v>1321.015148</v>
      </c>
      <c r="G15">
        <v>14.404150009155273</v>
      </c>
    </row>
    <row r="16" spans="1:7" x14ac:dyDescent="0.25">
      <c r="A16">
        <v>2009</v>
      </c>
      <c r="B16">
        <v>13.23175</v>
      </c>
      <c r="C16">
        <v>3.9153800000000003</v>
      </c>
      <c r="D16">
        <v>52.54025669934606</v>
      </c>
      <c r="E16">
        <v>15.325100000000001</v>
      </c>
      <c r="F16">
        <v>1340.3819779999999</v>
      </c>
      <c r="G16">
        <v>17.147130966186523</v>
      </c>
    </row>
    <row r="17" spans="1:7" x14ac:dyDescent="0.25">
      <c r="A17">
        <v>2010</v>
      </c>
      <c r="B17">
        <v>13.4024</v>
      </c>
      <c r="C17">
        <v>5.5817100000000002</v>
      </c>
      <c r="D17">
        <v>57.226716221280434</v>
      </c>
      <c r="E17">
        <v>22.458129999999997</v>
      </c>
      <c r="F17">
        <v>1359.8473759999999</v>
      </c>
      <c r="G17">
        <v>18.984109878540039</v>
      </c>
    </row>
    <row r="18" spans="1:7" x14ac:dyDescent="0.25">
      <c r="A18">
        <v>2011</v>
      </c>
      <c r="B18">
        <v>14.662190000000001</v>
      </c>
      <c r="C18">
        <v>3.2117999999999998</v>
      </c>
      <c r="D18">
        <v>66.883294265035317</v>
      </c>
      <c r="E18">
        <v>16.347629999999999</v>
      </c>
      <c r="F18">
        <v>1379.445027</v>
      </c>
      <c r="G18">
        <v>17.873991012573242</v>
      </c>
    </row>
    <row r="19" spans="1:7" x14ac:dyDescent="0.25">
      <c r="A19">
        <v>2012</v>
      </c>
      <c r="B19">
        <v>12.988720000000001</v>
      </c>
      <c r="C19">
        <v>3.43757</v>
      </c>
      <c r="D19">
        <v>73.750987002768525</v>
      </c>
      <c r="E19">
        <v>15.76581</v>
      </c>
      <c r="F19">
        <v>1399.1308529999999</v>
      </c>
      <c r="G19">
        <v>16.426288604736328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G19"/>
  <sheetViews>
    <sheetView workbookViewId="0">
      <selection activeCell="D2" sqref="D2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306</v>
      </c>
      <c r="G1" t="s">
        <v>8</v>
      </c>
    </row>
    <row r="2" spans="1:7" x14ac:dyDescent="0.25">
      <c r="A2">
        <v>1995</v>
      </c>
      <c r="B2">
        <v>23.886659999999996</v>
      </c>
      <c r="C2">
        <v>11.437230000000003</v>
      </c>
      <c r="D2">
        <v>40.342622894372994</v>
      </c>
      <c r="E2">
        <v>54.534990000000008</v>
      </c>
      <c r="F2">
        <v>2832.9764039999991</v>
      </c>
      <c r="G2">
        <v>35.323890686035156</v>
      </c>
    </row>
    <row r="3" spans="1:7" x14ac:dyDescent="0.25">
      <c r="A3">
        <v>1996</v>
      </c>
      <c r="B3">
        <v>21.976120000000009</v>
      </c>
      <c r="C3">
        <v>5.6306300000000036</v>
      </c>
      <c r="D3">
        <v>41.834581041954806</v>
      </c>
      <c r="E3">
        <v>69.745790000000028</v>
      </c>
      <c r="F3">
        <v>2877.475207</v>
      </c>
      <c r="G3">
        <v>27.60675048828125</v>
      </c>
    </row>
    <row r="4" spans="1:7" x14ac:dyDescent="0.25">
      <c r="A4">
        <v>1997</v>
      </c>
      <c r="B4">
        <v>19.309960000000007</v>
      </c>
      <c r="C4">
        <v>11.143870000000003</v>
      </c>
      <c r="D4">
        <v>50.125570828713506</v>
      </c>
      <c r="E4">
        <v>89.286020000000036</v>
      </c>
      <c r="F4">
        <v>2921.9838600000007</v>
      </c>
      <c r="G4">
        <v>30.453830718994141</v>
      </c>
    </row>
    <row r="5" spans="1:7" x14ac:dyDescent="0.25">
      <c r="A5">
        <v>1998</v>
      </c>
      <c r="B5">
        <v>20.903349999999996</v>
      </c>
      <c r="C5">
        <v>19.0703</v>
      </c>
      <c r="D5">
        <v>48.711596303868895</v>
      </c>
      <c r="E5">
        <v>67.214950000000016</v>
      </c>
      <c r="F5">
        <v>2965.8603280000007</v>
      </c>
      <c r="G5">
        <v>39.973648071289063</v>
      </c>
    </row>
    <row r="6" spans="1:7" x14ac:dyDescent="0.25">
      <c r="A6">
        <v>1999</v>
      </c>
      <c r="B6">
        <v>21.625300000000003</v>
      </c>
      <c r="C6">
        <v>20.685109999999995</v>
      </c>
      <c r="D6">
        <v>51.619762377098901</v>
      </c>
      <c r="E6">
        <v>87.696679999999986</v>
      </c>
      <c r="F6">
        <v>3008.7692889999998</v>
      </c>
      <c r="G6">
        <v>42.310409545898438</v>
      </c>
    </row>
    <row r="7" spans="1:7" x14ac:dyDescent="0.25">
      <c r="A7">
        <v>2000</v>
      </c>
      <c r="B7">
        <v>18.795999999999999</v>
      </c>
      <c r="C7">
        <v>3.6770500000000022</v>
      </c>
      <c r="D7">
        <v>56.540898890801017</v>
      </c>
      <c r="E7">
        <v>42.309699999999999</v>
      </c>
      <c r="F7">
        <v>3050.4349259999995</v>
      </c>
      <c r="G7">
        <v>22.473051071166992</v>
      </c>
    </row>
    <row r="8" spans="1:7" x14ac:dyDescent="0.25">
      <c r="A8">
        <v>2001</v>
      </c>
      <c r="B8">
        <v>20.808379999999993</v>
      </c>
      <c r="C8">
        <v>6.5079100000000007</v>
      </c>
      <c r="D8">
        <v>63.998032603542988</v>
      </c>
      <c r="E8">
        <v>22.642099999999996</v>
      </c>
      <c r="F8">
        <v>3090.6309069999993</v>
      </c>
      <c r="G8">
        <v>27.316289901733398</v>
      </c>
    </row>
    <row r="9" spans="1:7" x14ac:dyDescent="0.25">
      <c r="A9">
        <v>2002</v>
      </c>
      <c r="B9">
        <v>21.328870000000002</v>
      </c>
      <c r="C9">
        <v>-1.1838399999999991</v>
      </c>
      <c r="D9">
        <v>75.666286102485174</v>
      </c>
      <c r="E9">
        <v>6.4666800000000011</v>
      </c>
      <c r="F9">
        <v>3130.1648210000017</v>
      </c>
      <c r="G9">
        <v>20.145029067993164</v>
      </c>
    </row>
    <row r="10" spans="1:7" x14ac:dyDescent="0.25">
      <c r="A10">
        <v>2003</v>
      </c>
      <c r="B10">
        <v>23.172180000000004</v>
      </c>
      <c r="C10">
        <v>-7.4948399999999991</v>
      </c>
      <c r="D10">
        <v>91.00972762329701</v>
      </c>
      <c r="E10">
        <v>21.434690000000007</v>
      </c>
      <c r="F10">
        <v>3169.1019419999989</v>
      </c>
      <c r="G10">
        <v>15.677339553833008</v>
      </c>
    </row>
    <row r="11" spans="1:7" x14ac:dyDescent="0.25">
      <c r="A11">
        <v>2004</v>
      </c>
      <c r="B11">
        <v>23.799129999999995</v>
      </c>
      <c r="C11">
        <v>-7.9858100000000007</v>
      </c>
      <c r="D11">
        <v>108.42694253364827</v>
      </c>
      <c r="E11">
        <v>58.787390000000016</v>
      </c>
      <c r="F11">
        <v>3207.7030690000001</v>
      </c>
      <c r="G11">
        <v>15.813320159912109</v>
      </c>
    </row>
    <row r="12" spans="1:7" x14ac:dyDescent="0.25">
      <c r="A12">
        <v>2005</v>
      </c>
      <c r="B12">
        <v>33.163329999999995</v>
      </c>
      <c r="C12">
        <v>-3.3668499999999999</v>
      </c>
      <c r="D12">
        <v>125.39713957339494</v>
      </c>
      <c r="E12">
        <v>128.52129000000005</v>
      </c>
      <c r="F12">
        <v>3246.2209080000002</v>
      </c>
      <c r="G12">
        <v>29.796480178833008</v>
      </c>
    </row>
    <row r="13" spans="1:7" x14ac:dyDescent="0.25">
      <c r="A13">
        <v>2006</v>
      </c>
      <c r="B13">
        <v>39.708350000000003</v>
      </c>
      <c r="C13">
        <v>-12.699619999999999</v>
      </c>
      <c r="D13">
        <v>145.96418315118356</v>
      </c>
      <c r="E13">
        <v>125.97099999999999</v>
      </c>
      <c r="F13">
        <v>3284.3801859999999</v>
      </c>
      <c r="G13">
        <v>27.008729934692383</v>
      </c>
    </row>
    <row r="14" spans="1:7" x14ac:dyDescent="0.25">
      <c r="A14">
        <v>2007</v>
      </c>
      <c r="B14">
        <v>31.613849999999992</v>
      </c>
      <c r="C14">
        <v>6.4608699999999954</v>
      </c>
      <c r="D14">
        <v>168.21843517647974</v>
      </c>
      <c r="E14">
        <v>209.43170999999992</v>
      </c>
      <c r="F14">
        <v>3322.0569839999998</v>
      </c>
      <c r="G14">
        <v>38.074718475341797</v>
      </c>
    </row>
    <row r="15" spans="1:7" x14ac:dyDescent="0.25">
      <c r="A15">
        <v>2008</v>
      </c>
      <c r="B15">
        <v>35.291749999999993</v>
      </c>
      <c r="C15">
        <v>11.238610000000005</v>
      </c>
      <c r="D15">
        <v>186.35034292802285</v>
      </c>
      <c r="E15">
        <v>116.32005000000002</v>
      </c>
      <c r="F15">
        <v>3359.8876969999997</v>
      </c>
      <c r="G15">
        <v>46.530361175537109</v>
      </c>
    </row>
    <row r="16" spans="1:7" x14ac:dyDescent="0.25">
      <c r="A16">
        <v>2009</v>
      </c>
      <c r="B16">
        <v>35.309650000000012</v>
      </c>
      <c r="C16">
        <v>28.883869999999984</v>
      </c>
      <c r="D16">
        <v>179.90719820134007</v>
      </c>
      <c r="E16">
        <v>90.760440000000017</v>
      </c>
      <c r="F16">
        <v>3398.2256469999998</v>
      </c>
      <c r="G16">
        <v>64.193519592285156</v>
      </c>
    </row>
    <row r="17" spans="1:7" x14ac:dyDescent="0.25">
      <c r="A17">
        <v>2010</v>
      </c>
      <c r="B17">
        <v>35.192050000000009</v>
      </c>
      <c r="C17">
        <v>31.555010000000006</v>
      </c>
      <c r="D17">
        <v>204.42742331635102</v>
      </c>
      <c r="E17">
        <v>153.50244000000001</v>
      </c>
      <c r="F17">
        <v>3436.6211239999989</v>
      </c>
      <c r="G17">
        <v>66.747062683105469</v>
      </c>
    </row>
    <row r="18" spans="1:7" x14ac:dyDescent="0.25">
      <c r="A18">
        <v>2011</v>
      </c>
      <c r="B18">
        <v>36.243830000000003</v>
      </c>
      <c r="C18">
        <v>17.207450000000001</v>
      </c>
      <c r="D18">
        <v>227.38655950295271</v>
      </c>
      <c r="E18">
        <v>180.63931000000002</v>
      </c>
      <c r="F18">
        <v>3475.6323419999999</v>
      </c>
      <c r="G18">
        <v>53.451282501220703</v>
      </c>
    </row>
    <row r="19" spans="1:7" x14ac:dyDescent="0.25">
      <c r="A19">
        <v>2012</v>
      </c>
      <c r="B19">
        <v>36.68683</v>
      </c>
      <c r="C19">
        <v>19.867399999999996</v>
      </c>
      <c r="D19">
        <v>239.98163458442775</v>
      </c>
      <c r="E19">
        <v>144.56826000000004</v>
      </c>
      <c r="F19">
        <v>3514.5630869999995</v>
      </c>
      <c r="G19">
        <v>56.554229736328125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F55"/>
  <sheetViews>
    <sheetView workbookViewId="0">
      <selection activeCell="D2" sqref="D2"/>
    </sheetView>
  </sheetViews>
  <sheetFormatPr defaultRowHeight="15.75" x14ac:dyDescent="0.25"/>
  <sheetData>
    <row r="1" spans="1:6" x14ac:dyDescent="0.25">
      <c r="A1" t="s">
        <v>0</v>
      </c>
      <c r="B1" t="s">
        <v>308</v>
      </c>
      <c r="C1" t="s">
        <v>309</v>
      </c>
      <c r="D1" t="s">
        <v>310</v>
      </c>
      <c r="E1" t="s">
        <v>311</v>
      </c>
      <c r="F1" t="s">
        <v>317</v>
      </c>
    </row>
    <row r="2" spans="1:6" x14ac:dyDescent="0.25">
      <c r="A2">
        <v>1960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1961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1962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1963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1964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1965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1966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1967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1968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1969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1970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1971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1972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1973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1974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1975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1976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1977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1978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1979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1980</v>
      </c>
      <c r="B22">
        <v>135.3432459564209</v>
      </c>
      <c r="C22">
        <v>20.598537033081055</v>
      </c>
      <c r="D22">
        <v>1.4359384765625001</v>
      </c>
      <c r="E22">
        <v>0</v>
      </c>
      <c r="F22">
        <v>0.15345322036743164</v>
      </c>
    </row>
    <row r="23" spans="1:6" x14ac:dyDescent="0.25">
      <c r="A23">
        <v>1981</v>
      </c>
      <c r="B23">
        <v>132.74432458496094</v>
      </c>
      <c r="C23">
        <v>28.102820648193358</v>
      </c>
      <c r="D23">
        <v>1.776844482421875</v>
      </c>
      <c r="E23">
        <v>3.4366159439086913E-3</v>
      </c>
      <c r="F23">
        <v>0.36316780090332029</v>
      </c>
    </row>
    <row r="24" spans="1:6" x14ac:dyDescent="0.25">
      <c r="A24">
        <v>1982</v>
      </c>
      <c r="B24">
        <v>75.856591552734372</v>
      </c>
      <c r="C24">
        <v>33.130281677246096</v>
      </c>
      <c r="D24">
        <v>2.1336916503906251</v>
      </c>
      <c r="E24">
        <v>5.2990961074829103E-3</v>
      </c>
      <c r="F24">
        <v>0.69228921890258788</v>
      </c>
    </row>
    <row r="25" spans="1:6" x14ac:dyDescent="0.25">
      <c r="A25">
        <v>1983</v>
      </c>
      <c r="B25">
        <v>62.711961364746095</v>
      </c>
      <c r="C25">
        <v>35.351091186523441</v>
      </c>
      <c r="D25">
        <v>2.3446818847656248</v>
      </c>
      <c r="E25">
        <v>1.4229089736938476E-2</v>
      </c>
      <c r="F25">
        <v>0.57975827026367188</v>
      </c>
    </row>
    <row r="26" spans="1:6" x14ac:dyDescent="0.25">
      <c r="A26">
        <v>1984</v>
      </c>
      <c r="B26">
        <v>58.417270874023437</v>
      </c>
      <c r="C26">
        <v>34.132820617675783</v>
      </c>
      <c r="D26">
        <v>2.6561162109374998</v>
      </c>
      <c r="E26">
        <v>3.4683422088623045E-2</v>
      </c>
      <c r="F26">
        <v>0.32410570526123045</v>
      </c>
    </row>
    <row r="27" spans="1:6" x14ac:dyDescent="0.25">
      <c r="A27">
        <v>1985</v>
      </c>
      <c r="B27">
        <v>48.655161682128906</v>
      </c>
      <c r="C27">
        <v>33.97339953613281</v>
      </c>
      <c r="D27">
        <v>2.9081562500000002</v>
      </c>
      <c r="E27">
        <v>2.2277078628540038E-2</v>
      </c>
      <c r="F27">
        <v>-5.0004924774169922E-2</v>
      </c>
    </row>
    <row r="28" spans="1:6" x14ac:dyDescent="0.25">
      <c r="A28">
        <v>1986</v>
      </c>
      <c r="B28">
        <v>28.533501708984375</v>
      </c>
      <c r="C28">
        <v>37.768382385253908</v>
      </c>
      <c r="D28">
        <v>3.1605607910156248</v>
      </c>
      <c r="E28">
        <v>1.3975518107414245E-2</v>
      </c>
      <c r="F28">
        <v>0.64477097702026365</v>
      </c>
    </row>
    <row r="29" spans="1:6" x14ac:dyDescent="0.25">
      <c r="A29">
        <v>1987</v>
      </c>
      <c r="B29">
        <v>33.230615890502932</v>
      </c>
      <c r="C29">
        <v>36.77546926879883</v>
      </c>
      <c r="D29">
        <v>1.8639461669921875</v>
      </c>
      <c r="E29">
        <v>1.9951703131198883E-2</v>
      </c>
      <c r="F29">
        <v>0.74023056793212894</v>
      </c>
    </row>
    <row r="30" spans="1:6" x14ac:dyDescent="0.25">
      <c r="A30">
        <v>1988</v>
      </c>
      <c r="B30">
        <v>27.482227294921874</v>
      </c>
      <c r="C30">
        <v>30.667024108886718</v>
      </c>
      <c r="D30">
        <v>2.153357421875</v>
      </c>
      <c r="E30">
        <v>2.0271687030792237E-2</v>
      </c>
      <c r="F30">
        <v>0.75853315925598142</v>
      </c>
    </row>
    <row r="31" spans="1:6" x14ac:dyDescent="0.25">
      <c r="A31">
        <v>1989</v>
      </c>
      <c r="B31">
        <v>37.963393615722659</v>
      </c>
      <c r="C31">
        <v>30.881427490234376</v>
      </c>
      <c r="D31">
        <v>1.83801171875</v>
      </c>
      <c r="E31">
        <v>7.2179411649703979E-3</v>
      </c>
      <c r="F31">
        <v>0.52298806762695316</v>
      </c>
    </row>
    <row r="32" spans="1:6" x14ac:dyDescent="0.25">
      <c r="A32">
        <v>1990</v>
      </c>
      <c r="B32">
        <v>57.816907518386842</v>
      </c>
      <c r="C32">
        <v>33.558068807601927</v>
      </c>
      <c r="D32">
        <v>2.7600093841552733E-2</v>
      </c>
      <c r="E32">
        <v>4.625020980834961E-2</v>
      </c>
      <c r="F32">
        <v>2.1333408966064451</v>
      </c>
    </row>
    <row r="33" spans="1:6" x14ac:dyDescent="0.25">
      <c r="A33">
        <v>1991</v>
      </c>
      <c r="B33">
        <v>59.307987461775539</v>
      </c>
      <c r="C33">
        <v>28.652804475784301</v>
      </c>
      <c r="D33">
        <v>0</v>
      </c>
      <c r="E33">
        <v>2.8600550666451455E-2</v>
      </c>
      <c r="F33">
        <v>1.6886208209991456</v>
      </c>
    </row>
    <row r="34" spans="1:6" x14ac:dyDescent="0.25">
      <c r="A34">
        <v>1992</v>
      </c>
      <c r="B34">
        <v>66.615511778116229</v>
      </c>
      <c r="C34">
        <v>30.755814043045042</v>
      </c>
      <c r="D34">
        <v>0</v>
      </c>
      <c r="E34">
        <v>9.4416596293449395E-2</v>
      </c>
      <c r="F34">
        <v>1.9250891609191894</v>
      </c>
    </row>
    <row r="35" spans="1:6" x14ac:dyDescent="0.25">
      <c r="A35">
        <v>1993</v>
      </c>
      <c r="B35">
        <v>70.193843254327774</v>
      </c>
      <c r="C35">
        <v>32.50456676673889</v>
      </c>
      <c r="D35">
        <v>1.0615544617176056</v>
      </c>
      <c r="E35">
        <v>9.6940773963928223E-2</v>
      </c>
      <c r="F35">
        <v>5.5533171806335453</v>
      </c>
    </row>
    <row r="36" spans="1:6" x14ac:dyDescent="0.25">
      <c r="A36">
        <v>1994</v>
      </c>
      <c r="B36">
        <v>65.201019147396082</v>
      </c>
      <c r="C36">
        <v>30.651048573493959</v>
      </c>
      <c r="D36">
        <v>0.93142669820785517</v>
      </c>
      <c r="E36">
        <v>0.14238974332809448</v>
      </c>
      <c r="F36">
        <v>10.210610591888427</v>
      </c>
    </row>
    <row r="37" spans="1:6" x14ac:dyDescent="0.25">
      <c r="A37">
        <v>1995</v>
      </c>
      <c r="B37">
        <v>73.622508555889127</v>
      </c>
      <c r="C37">
        <v>37.033287620544435</v>
      </c>
      <c r="D37">
        <v>1.7507343225479126</v>
      </c>
      <c r="E37">
        <v>0.1457659957408905</v>
      </c>
      <c r="F37">
        <v>5.5617284622192384</v>
      </c>
    </row>
    <row r="38" spans="1:6" x14ac:dyDescent="0.25">
      <c r="A38">
        <v>1996</v>
      </c>
      <c r="B38">
        <v>93.032271532058715</v>
      </c>
      <c r="C38">
        <v>44.411906173706058</v>
      </c>
      <c r="D38">
        <v>2.2334915496110916</v>
      </c>
      <c r="E38">
        <v>0.16768413996696471</v>
      </c>
      <c r="F38">
        <v>2.3838394546508788</v>
      </c>
    </row>
    <row r="39" spans="1:6" x14ac:dyDescent="0.25">
      <c r="A39">
        <v>1997</v>
      </c>
      <c r="B39">
        <v>110.91794395446777</v>
      </c>
      <c r="C39">
        <v>57.23084345626831</v>
      </c>
      <c r="D39">
        <v>2.4033178310394288</v>
      </c>
      <c r="E39">
        <v>0.47927206754684448</v>
      </c>
      <c r="F39">
        <v>2.8375260229110717</v>
      </c>
    </row>
    <row r="40" spans="1:6" x14ac:dyDescent="0.25">
      <c r="A40">
        <v>1998</v>
      </c>
      <c r="B40">
        <v>67.96750720214844</v>
      </c>
      <c r="C40">
        <v>63.509768281936644</v>
      </c>
      <c r="D40">
        <v>2.9041002951860428</v>
      </c>
      <c r="E40">
        <v>0.73654617333412176</v>
      </c>
      <c r="F40">
        <v>5.4760121459960933</v>
      </c>
    </row>
    <row r="41" spans="1:6" x14ac:dyDescent="0.25">
      <c r="A41">
        <v>1999</v>
      </c>
      <c r="B41">
        <v>82.847262081146241</v>
      </c>
      <c r="C41">
        <v>59.426392654418947</v>
      </c>
      <c r="D41">
        <v>2.8880572845935824</v>
      </c>
      <c r="E41">
        <v>0.88358586168289188</v>
      </c>
      <c r="F41">
        <v>6.3072555389404297</v>
      </c>
    </row>
    <row r="42" spans="1:6" x14ac:dyDescent="0.25">
      <c r="A42">
        <v>2000</v>
      </c>
      <c r="B42">
        <v>167.82765573120116</v>
      </c>
      <c r="C42">
        <v>57.540206710815433</v>
      </c>
      <c r="D42">
        <v>3.0040321049690246</v>
      </c>
      <c r="E42">
        <v>0.78061751079559327</v>
      </c>
      <c r="F42">
        <v>3.6080457153320311</v>
      </c>
    </row>
    <row r="43" spans="1:6" x14ac:dyDescent="0.25">
      <c r="A43">
        <v>2001</v>
      </c>
      <c r="B43">
        <v>147.80482518005371</v>
      </c>
      <c r="C43">
        <v>63.947221054077147</v>
      </c>
      <c r="D43">
        <v>4.7753879470825193</v>
      </c>
      <c r="E43">
        <v>0.82340004014968871</v>
      </c>
      <c r="F43">
        <v>8.4008809509277338</v>
      </c>
    </row>
    <row r="44" spans="1:6" x14ac:dyDescent="0.25">
      <c r="A44">
        <v>2002</v>
      </c>
      <c r="B44">
        <v>132.0021222229004</v>
      </c>
      <c r="C44">
        <v>58.857066913604733</v>
      </c>
      <c r="D44">
        <v>0.82078578186035156</v>
      </c>
      <c r="E44">
        <v>0.57681591963768009</v>
      </c>
      <c r="F44">
        <v>13.520650405883789</v>
      </c>
    </row>
    <row r="45" spans="1:6" x14ac:dyDescent="0.25">
      <c r="A45">
        <v>2003</v>
      </c>
      <c r="B45">
        <v>180.68367618942261</v>
      </c>
      <c r="C45">
        <v>75.261725940704352</v>
      </c>
      <c r="D45">
        <v>0.78469633483886714</v>
      </c>
      <c r="E45">
        <v>0.83451623368263239</v>
      </c>
      <c r="F45">
        <v>15.416584487915038</v>
      </c>
    </row>
    <row r="46" spans="1:6" x14ac:dyDescent="0.25">
      <c r="A46">
        <v>2004</v>
      </c>
      <c r="B46">
        <v>273.18284536361693</v>
      </c>
      <c r="C46">
        <v>93.037767080307006</v>
      </c>
      <c r="D46">
        <v>0.88245687866210942</v>
      </c>
      <c r="E46">
        <v>3.9016758103370668</v>
      </c>
      <c r="F46">
        <v>15.54310343170166</v>
      </c>
    </row>
    <row r="47" spans="1:6" x14ac:dyDescent="0.25">
      <c r="A47">
        <v>2005</v>
      </c>
      <c r="B47">
        <v>406.47140529251101</v>
      </c>
      <c r="C47">
        <v>130.17733293914796</v>
      </c>
      <c r="D47">
        <v>3.5615666961669921</v>
      </c>
      <c r="E47">
        <v>14.639785256624222</v>
      </c>
      <c r="F47">
        <v>37.204689693450931</v>
      </c>
    </row>
    <row r="48" spans="1:6" x14ac:dyDescent="0.25">
      <c r="A48">
        <v>2006</v>
      </c>
      <c r="B48">
        <v>535.11781932306292</v>
      </c>
      <c r="C48">
        <v>126.82620189476013</v>
      </c>
      <c r="D48">
        <v>0.32907220458984376</v>
      </c>
      <c r="E48">
        <v>9.3219460982978344</v>
      </c>
      <c r="F48">
        <v>27.365454391479492</v>
      </c>
    </row>
    <row r="49" spans="1:6" x14ac:dyDescent="0.25">
      <c r="A49">
        <v>2007</v>
      </c>
      <c r="B49">
        <v>564.56688725471497</v>
      </c>
      <c r="C49">
        <v>158.99675694179535</v>
      </c>
      <c r="D49">
        <v>0.64210498046874998</v>
      </c>
      <c r="E49">
        <v>5.9460788760185244</v>
      </c>
      <c r="F49">
        <v>31.600381843566893</v>
      </c>
    </row>
    <row r="50" spans="1:6" x14ac:dyDescent="0.25">
      <c r="A50">
        <v>2008</v>
      </c>
      <c r="B50">
        <v>850.59096872136001</v>
      </c>
      <c r="C50">
        <v>203.03751650810241</v>
      </c>
      <c r="D50">
        <v>0.76994787597656245</v>
      </c>
      <c r="E50">
        <v>5.0566102631092074</v>
      </c>
      <c r="F50">
        <v>34.823511306762697</v>
      </c>
    </row>
    <row r="51" spans="1:6" x14ac:dyDescent="0.25">
      <c r="A51">
        <v>2009</v>
      </c>
      <c r="B51">
        <v>490.37782611083986</v>
      </c>
      <c r="C51">
        <v>196.39136537742615</v>
      </c>
      <c r="D51">
        <v>0.74547125244140622</v>
      </c>
      <c r="E51">
        <v>4.8571284523010254</v>
      </c>
      <c r="F51">
        <v>32.305827144622803</v>
      </c>
    </row>
    <row r="52" spans="1:6" x14ac:dyDescent="0.25">
      <c r="A52">
        <v>2010</v>
      </c>
      <c r="B52">
        <v>602.04223112618922</v>
      </c>
      <c r="C52">
        <v>160.23754695129395</v>
      </c>
      <c r="D52">
        <v>0.88795410156249999</v>
      </c>
      <c r="E52">
        <v>3.9524581986665726</v>
      </c>
      <c r="F52">
        <v>6.9855848464965824</v>
      </c>
    </row>
    <row r="53" spans="1:6" x14ac:dyDescent="0.25">
      <c r="A53">
        <v>2011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2012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2013</v>
      </c>
      <c r="B55">
        <v>0</v>
      </c>
      <c r="C55">
        <v>0</v>
      </c>
      <c r="D55">
        <v>0</v>
      </c>
      <c r="E55">
        <v>0</v>
      </c>
      <c r="F5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F55"/>
  <sheetViews>
    <sheetView workbookViewId="0">
      <selection activeCell="D2" sqref="D2"/>
    </sheetView>
  </sheetViews>
  <sheetFormatPr defaultRowHeight="15.75" x14ac:dyDescent="0.25"/>
  <sheetData>
    <row r="1" spans="1:6" x14ac:dyDescent="0.25">
      <c r="A1" t="s">
        <v>0</v>
      </c>
      <c r="B1" t="s">
        <v>308</v>
      </c>
      <c r="C1" t="s">
        <v>309</v>
      </c>
      <c r="D1" t="s">
        <v>310</v>
      </c>
      <c r="E1" t="s">
        <v>311</v>
      </c>
      <c r="F1" t="s">
        <v>317</v>
      </c>
    </row>
    <row r="2" spans="1:6" x14ac:dyDescent="0.25">
      <c r="A2">
        <v>1960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1961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1962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1963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1964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1965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1966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1967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1968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1969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1970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1971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1972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1973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1974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1975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1976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1977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1978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1979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1980</v>
      </c>
      <c r="B22">
        <v>18.623052761077879</v>
      </c>
      <c r="C22">
        <v>8.0588065795898434</v>
      </c>
      <c r="D22">
        <v>5.3013131103515629</v>
      </c>
      <c r="E22">
        <v>3.6476556106954812</v>
      </c>
      <c r="F22">
        <v>0.32027108764648438</v>
      </c>
    </row>
    <row r="23" spans="1:6" x14ac:dyDescent="0.25">
      <c r="A23">
        <v>1981</v>
      </c>
      <c r="B23">
        <v>25.54479989337921</v>
      </c>
      <c r="C23">
        <v>13.648138534545899</v>
      </c>
      <c r="D23">
        <v>6.2267620267868038</v>
      </c>
      <c r="E23">
        <v>5.6428399229645727</v>
      </c>
      <c r="F23">
        <v>0.24292966461181639</v>
      </c>
    </row>
    <row r="24" spans="1:6" x14ac:dyDescent="0.25">
      <c r="A24">
        <v>1982</v>
      </c>
      <c r="B24">
        <v>22.829463521003724</v>
      </c>
      <c r="C24">
        <v>14.561029922485352</v>
      </c>
      <c r="D24">
        <v>5.6989752130508426</v>
      </c>
      <c r="E24">
        <v>4.9251506730914114</v>
      </c>
      <c r="F24">
        <v>0.74279976654052737</v>
      </c>
    </row>
    <row r="25" spans="1:6" x14ac:dyDescent="0.25">
      <c r="A25">
        <v>1983</v>
      </c>
      <c r="B25">
        <v>23.723355899810791</v>
      </c>
      <c r="C25">
        <v>16.508211898803712</v>
      </c>
      <c r="D25">
        <v>5.6391565370559693</v>
      </c>
      <c r="E25">
        <v>4.1702552392482755</v>
      </c>
      <c r="F25">
        <v>4.6739370574951176</v>
      </c>
    </row>
    <row r="26" spans="1:6" x14ac:dyDescent="0.25">
      <c r="A26">
        <v>1984</v>
      </c>
      <c r="B26">
        <v>25.712768589019774</v>
      </c>
      <c r="C26">
        <v>16.905268722534181</v>
      </c>
      <c r="D26">
        <v>5.3996914138793946</v>
      </c>
      <c r="E26">
        <v>3.8228159819096326</v>
      </c>
      <c r="F26">
        <v>5.0255950393676754</v>
      </c>
    </row>
    <row r="27" spans="1:6" x14ac:dyDescent="0.25">
      <c r="A27">
        <v>1985</v>
      </c>
      <c r="B27">
        <v>24.807127685546874</v>
      </c>
      <c r="C27">
        <v>18.060389450073242</v>
      </c>
      <c r="D27">
        <v>8.1370320247113703</v>
      </c>
      <c r="E27">
        <v>5.4670901421904565</v>
      </c>
      <c r="F27">
        <v>2.8212209701538087</v>
      </c>
    </row>
    <row r="28" spans="1:6" x14ac:dyDescent="0.25">
      <c r="A28">
        <v>1986</v>
      </c>
      <c r="B28">
        <v>12.731203216552734</v>
      </c>
      <c r="C28">
        <v>17.284014823913573</v>
      </c>
      <c r="D28">
        <v>9.8850623720735307</v>
      </c>
      <c r="E28">
        <v>3.5810526340007782</v>
      </c>
      <c r="F28">
        <v>3.1222848052978516</v>
      </c>
    </row>
    <row r="29" spans="1:6" x14ac:dyDescent="0.25">
      <c r="A29">
        <v>1987</v>
      </c>
      <c r="B29">
        <v>18.480349844217301</v>
      </c>
      <c r="C29">
        <v>14.576514919281006</v>
      </c>
      <c r="D29">
        <v>10.597846286773681</v>
      </c>
      <c r="E29">
        <v>3.9963445065319538</v>
      </c>
      <c r="F29">
        <v>7.0837738037109377</v>
      </c>
    </row>
    <row r="30" spans="1:6" x14ac:dyDescent="0.25">
      <c r="A30">
        <v>1988</v>
      </c>
      <c r="B30">
        <v>19.513186392545698</v>
      </c>
      <c r="C30">
        <v>18.707606365203858</v>
      </c>
      <c r="D30">
        <v>11.988735719442367</v>
      </c>
      <c r="E30">
        <v>4.9159548562169073</v>
      </c>
      <c r="F30">
        <v>5.4573412170410158</v>
      </c>
    </row>
    <row r="31" spans="1:6" x14ac:dyDescent="0.25">
      <c r="A31">
        <v>1989</v>
      </c>
      <c r="B31">
        <v>21.49648732161522</v>
      </c>
      <c r="C31">
        <v>17.81337975502014</v>
      </c>
      <c r="D31">
        <v>9.7653244860172279</v>
      </c>
      <c r="E31">
        <v>4.6401596797704698</v>
      </c>
      <c r="F31">
        <v>8.8379665756225592</v>
      </c>
    </row>
    <row r="32" spans="1:6" x14ac:dyDescent="0.25">
      <c r="A32">
        <v>1990</v>
      </c>
      <c r="B32">
        <v>20.473445902824402</v>
      </c>
      <c r="C32">
        <v>48.313751296997069</v>
      </c>
      <c r="D32">
        <v>27.825119672354312</v>
      </c>
      <c r="E32">
        <v>4.2916652310490608</v>
      </c>
      <c r="F32">
        <v>8.9922595405578605</v>
      </c>
    </row>
    <row r="33" spans="1:6" x14ac:dyDescent="0.25">
      <c r="A33">
        <v>1991</v>
      </c>
      <c r="B33">
        <v>20.394774068832398</v>
      </c>
      <c r="C33">
        <v>65.329498729705804</v>
      </c>
      <c r="D33">
        <v>35.005741059482098</v>
      </c>
      <c r="E33">
        <v>6.1208102745115758</v>
      </c>
      <c r="F33">
        <v>20.463748092651368</v>
      </c>
    </row>
    <row r="34" spans="1:6" x14ac:dyDescent="0.25">
      <c r="A34">
        <v>1992</v>
      </c>
      <c r="B34">
        <v>24.787514836311342</v>
      </c>
      <c r="C34">
        <v>90.298477424621581</v>
      </c>
      <c r="D34">
        <v>54.339246499285103</v>
      </c>
      <c r="E34">
        <v>5.6156107683777812</v>
      </c>
      <c r="F34">
        <v>23.441800674438475</v>
      </c>
    </row>
    <row r="35" spans="1:6" x14ac:dyDescent="0.25">
      <c r="A35">
        <v>1993</v>
      </c>
      <c r="B35">
        <v>24.257895437717437</v>
      </c>
      <c r="C35">
        <v>96.972273719787594</v>
      </c>
      <c r="D35">
        <v>60.195686092391611</v>
      </c>
      <c r="E35">
        <v>5.4783487955629822</v>
      </c>
      <c r="F35">
        <v>34.512980117797852</v>
      </c>
    </row>
    <row r="36" spans="1:6" x14ac:dyDescent="0.25">
      <c r="A36">
        <v>1994</v>
      </c>
      <c r="B36">
        <v>21.320916697502135</v>
      </c>
      <c r="C36">
        <v>107.18129699707032</v>
      </c>
      <c r="D36">
        <v>97.894415085956453</v>
      </c>
      <c r="E36">
        <v>6.0351098908185961</v>
      </c>
      <c r="F36">
        <v>27.361711105346679</v>
      </c>
    </row>
    <row r="37" spans="1:6" x14ac:dyDescent="0.25">
      <c r="A37">
        <v>1995</v>
      </c>
      <c r="B37">
        <v>25.868316137671471</v>
      </c>
      <c r="C37">
        <v>92.908836715698243</v>
      </c>
      <c r="D37">
        <v>110.07987688530982</v>
      </c>
      <c r="E37">
        <v>6.4264528680145743</v>
      </c>
      <c r="F37">
        <v>30.570403778076173</v>
      </c>
    </row>
    <row r="38" spans="1:6" x14ac:dyDescent="0.25">
      <c r="A38">
        <v>1996</v>
      </c>
      <c r="B38">
        <v>33.434170018315314</v>
      </c>
      <c r="C38">
        <v>105.24960215759278</v>
      </c>
      <c r="D38">
        <v>119.20968798880278</v>
      </c>
      <c r="E38">
        <v>5.7279808845222</v>
      </c>
      <c r="F38">
        <v>33.809680999755862</v>
      </c>
    </row>
    <row r="39" spans="1:6" x14ac:dyDescent="0.25">
      <c r="A39">
        <v>1997</v>
      </c>
      <c r="B39">
        <v>37.205690473556515</v>
      </c>
      <c r="C39">
        <v>115.96095486068725</v>
      </c>
      <c r="D39">
        <v>124.24519861164688</v>
      </c>
      <c r="E39">
        <v>7.7361316463313994</v>
      </c>
      <c r="F39">
        <v>32.062648513793945</v>
      </c>
    </row>
    <row r="40" spans="1:6" x14ac:dyDescent="0.25">
      <c r="A40">
        <v>1998</v>
      </c>
      <c r="B40">
        <v>22.271474929749967</v>
      </c>
      <c r="C40">
        <v>99.465698398590092</v>
      </c>
      <c r="D40">
        <v>123.20888415829837</v>
      </c>
      <c r="E40">
        <v>6.9187327103335408</v>
      </c>
      <c r="F40">
        <v>27.833827789306639</v>
      </c>
    </row>
    <row r="41" spans="1:6" x14ac:dyDescent="0.25">
      <c r="A41">
        <v>1999</v>
      </c>
      <c r="B41">
        <v>27.152579788565635</v>
      </c>
      <c r="C41">
        <v>117.99859777069092</v>
      </c>
      <c r="D41">
        <v>108.76050040961802</v>
      </c>
      <c r="E41">
        <v>6.9405299285501245</v>
      </c>
      <c r="F41">
        <v>38.802326976776122</v>
      </c>
    </row>
    <row r="42" spans="1:6" x14ac:dyDescent="0.25">
      <c r="A42">
        <v>2000</v>
      </c>
      <c r="B42">
        <v>37.055584725290537</v>
      </c>
      <c r="C42">
        <v>110.32201807403564</v>
      </c>
      <c r="D42">
        <v>121.30388134333491</v>
      </c>
      <c r="E42">
        <v>6.9816688587367537</v>
      </c>
      <c r="F42">
        <v>19.816122245788574</v>
      </c>
    </row>
    <row r="43" spans="1:6" x14ac:dyDescent="0.25">
      <c r="A43">
        <v>2001</v>
      </c>
      <c r="B43">
        <v>48.32498072779179</v>
      </c>
      <c r="C43">
        <v>138.13431023788453</v>
      </c>
      <c r="D43">
        <v>117.7132763067782</v>
      </c>
      <c r="E43">
        <v>8.2823143701106314</v>
      </c>
      <c r="F43">
        <v>26.315933866500856</v>
      </c>
    </row>
    <row r="44" spans="1:6" x14ac:dyDescent="0.25">
      <c r="A44">
        <v>2002</v>
      </c>
      <c r="B44">
        <v>39.463755258500576</v>
      </c>
      <c r="C44">
        <v>157.83779410552978</v>
      </c>
      <c r="D44">
        <v>119.4340662573278</v>
      </c>
      <c r="E44">
        <v>9.7653625103533273</v>
      </c>
      <c r="F44">
        <v>34.472612510681152</v>
      </c>
    </row>
    <row r="45" spans="1:6" x14ac:dyDescent="0.25">
      <c r="A45">
        <v>2003</v>
      </c>
      <c r="B45">
        <v>51.778337823629379</v>
      </c>
      <c r="C45">
        <v>158.9134768447876</v>
      </c>
      <c r="D45">
        <v>138.56134509640933</v>
      </c>
      <c r="E45">
        <v>11.121771028697491</v>
      </c>
      <c r="F45">
        <v>45.711621925354002</v>
      </c>
    </row>
    <row r="46" spans="1:6" x14ac:dyDescent="0.25">
      <c r="A46">
        <v>2004</v>
      </c>
      <c r="B46">
        <v>70.893583491384987</v>
      </c>
      <c r="C46">
        <v>168.37404100036622</v>
      </c>
      <c r="D46">
        <v>169.89392089104652</v>
      </c>
      <c r="E46">
        <v>12.224530995994806</v>
      </c>
      <c r="F46">
        <v>46.269400640487667</v>
      </c>
    </row>
    <row r="47" spans="1:6" x14ac:dyDescent="0.25">
      <c r="A47">
        <v>2005</v>
      </c>
      <c r="B47">
        <v>96.988656733036038</v>
      </c>
      <c r="C47">
        <v>183.18313144683839</v>
      </c>
      <c r="D47">
        <v>210.11491997504234</v>
      </c>
      <c r="E47">
        <v>13.387478091158904</v>
      </c>
      <c r="F47">
        <v>71.346953105926517</v>
      </c>
    </row>
    <row r="48" spans="1:6" x14ac:dyDescent="0.25">
      <c r="A48">
        <v>2006</v>
      </c>
      <c r="B48">
        <v>132.05770100641251</v>
      </c>
      <c r="C48">
        <v>251.76554278182982</v>
      </c>
      <c r="D48">
        <v>250.39695789635181</v>
      </c>
      <c r="E48">
        <v>20.366343698382376</v>
      </c>
      <c r="F48">
        <v>80.249825052261357</v>
      </c>
    </row>
    <row r="49" spans="1:6" x14ac:dyDescent="0.25">
      <c r="A49">
        <v>2007</v>
      </c>
      <c r="B49">
        <v>127.88431716108322</v>
      </c>
      <c r="C49">
        <v>306.63959639358518</v>
      </c>
      <c r="D49">
        <v>305.97139798313378</v>
      </c>
      <c r="E49">
        <v>17.903581522464751</v>
      </c>
      <c r="F49">
        <v>107.28715868377685</v>
      </c>
    </row>
    <row r="50" spans="1:6" x14ac:dyDescent="0.25">
      <c r="A50">
        <v>2008</v>
      </c>
      <c r="B50">
        <v>170.56221251201629</v>
      </c>
      <c r="C50">
        <v>302.67599759674073</v>
      </c>
      <c r="D50">
        <v>351.89698157021405</v>
      </c>
      <c r="E50">
        <v>21.824227344751357</v>
      </c>
      <c r="F50">
        <v>76.604751071929925</v>
      </c>
    </row>
    <row r="51" spans="1:6" x14ac:dyDescent="0.25">
      <c r="A51">
        <v>2009</v>
      </c>
      <c r="B51">
        <v>80.797404846191412</v>
      </c>
      <c r="C51">
        <v>268.36878812789917</v>
      </c>
      <c r="D51">
        <v>330.32760309958456</v>
      </c>
      <c r="E51">
        <v>23.917173186779021</v>
      </c>
      <c r="F51">
        <v>77.270084205627441</v>
      </c>
    </row>
    <row r="52" spans="1:6" x14ac:dyDescent="0.25">
      <c r="A52">
        <v>2010</v>
      </c>
      <c r="B52">
        <v>59.93408654308319</v>
      </c>
      <c r="C52">
        <v>225.59908920288086</v>
      </c>
      <c r="D52">
        <v>43.334675091266632</v>
      </c>
      <c r="E52">
        <v>24.162224084377289</v>
      </c>
      <c r="F52">
        <v>33.819295711517334</v>
      </c>
    </row>
    <row r="53" spans="1:6" x14ac:dyDescent="0.25">
      <c r="A53">
        <v>2011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2012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2013</v>
      </c>
      <c r="B55">
        <v>0</v>
      </c>
      <c r="C55">
        <v>0</v>
      </c>
      <c r="D55">
        <v>0</v>
      </c>
      <c r="E55">
        <v>0</v>
      </c>
      <c r="F5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AQ19"/>
  <sheetViews>
    <sheetView workbookViewId="0">
      <selection activeCell="D2" sqref="D2"/>
    </sheetView>
  </sheetViews>
  <sheetFormatPr defaultRowHeight="15.75" x14ac:dyDescent="0.25"/>
  <sheetData>
    <row r="1" spans="1:43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427</v>
      </c>
      <c r="G1" t="s">
        <v>265</v>
      </c>
      <c r="H1" t="s">
        <v>348</v>
      </c>
      <c r="I1" t="s">
        <v>346</v>
      </c>
      <c r="J1" t="s">
        <v>347</v>
      </c>
      <c r="K1" t="s">
        <v>432</v>
      </c>
      <c r="L1" t="s">
        <v>433</v>
      </c>
      <c r="M1" t="s">
        <v>434</v>
      </c>
      <c r="N1" t="s">
        <v>381</v>
      </c>
      <c r="O1" t="s">
        <v>41</v>
      </c>
      <c r="P1" t="s">
        <v>42</v>
      </c>
      <c r="Q1" t="s">
        <v>43</v>
      </c>
      <c r="R1" t="s">
        <v>44</v>
      </c>
      <c r="S1" t="s">
        <v>47</v>
      </c>
      <c r="T1" t="s">
        <v>45</v>
      </c>
      <c r="U1" t="s">
        <v>48</v>
      </c>
      <c r="V1" t="s">
        <v>46</v>
      </c>
      <c r="W1" t="s">
        <v>49</v>
      </c>
      <c r="X1" t="s">
        <v>266</v>
      </c>
      <c r="Y1" t="s">
        <v>267</v>
      </c>
      <c r="Z1" t="s">
        <v>268</v>
      </c>
      <c r="AA1" t="s">
        <v>269</v>
      </c>
      <c r="AB1" t="s">
        <v>270</v>
      </c>
      <c r="AC1" t="s">
        <v>271</v>
      </c>
      <c r="AD1" t="s">
        <v>33</v>
      </c>
      <c r="AE1" t="s">
        <v>34</v>
      </c>
      <c r="AF1" t="s">
        <v>35</v>
      </c>
      <c r="AG1" t="s">
        <v>374</v>
      </c>
      <c r="AH1" t="s">
        <v>375</v>
      </c>
      <c r="AI1" t="s">
        <v>376</v>
      </c>
      <c r="AJ1" t="s">
        <v>382</v>
      </c>
      <c r="AK1" t="s">
        <v>383</v>
      </c>
      <c r="AL1" t="s">
        <v>418</v>
      </c>
      <c r="AM1" t="s">
        <v>419</v>
      </c>
      <c r="AN1" t="s">
        <v>420</v>
      </c>
      <c r="AO1" t="s">
        <v>421</v>
      </c>
      <c r="AP1" t="s">
        <v>422</v>
      </c>
      <c r="AQ1" t="s">
        <v>423</v>
      </c>
    </row>
    <row r="2" spans="1:43" x14ac:dyDescent="0.25">
      <c r="A2">
        <v>1995</v>
      </c>
      <c r="B2">
        <v>4.5616499999999993</v>
      </c>
      <c r="C2">
        <v>0.57413000000000003</v>
      </c>
      <c r="D2">
        <v>2.3825399999999997</v>
      </c>
      <c r="E2">
        <v>2.8303641951331002</v>
      </c>
      <c r="F2">
        <v>6.036211814880371</v>
      </c>
      <c r="G2">
        <v>5.135779991149902</v>
      </c>
      <c r="H2">
        <v>0</v>
      </c>
      <c r="I2">
        <v>6.8729514524079608E-11</v>
      </c>
      <c r="J2">
        <v>-2.2321811066206009E-14</v>
      </c>
      <c r="K2">
        <v>4.1167899856567383</v>
      </c>
      <c r="L2">
        <v>2.3048399897813798</v>
      </c>
      <c r="M2">
        <v>1.8814641962349414</v>
      </c>
      <c r="N2">
        <v>8.3030941009521477</v>
      </c>
      <c r="O2">
        <v>16.844718933105469</v>
      </c>
      <c r="P2">
        <v>7.8144350051879883</v>
      </c>
      <c r="Q2">
        <v>9.2832422256469727</v>
      </c>
      <c r="R2">
        <v>7.3491306304931641</v>
      </c>
      <c r="S2">
        <v>24.10423469543457</v>
      </c>
      <c r="T2">
        <v>3.4093356132507324</v>
      </c>
      <c r="U2">
        <v>11.182196617126465</v>
      </c>
      <c r="V2">
        <v>4.0501570701599121</v>
      </c>
      <c r="W2">
        <v>13.284011840820313</v>
      </c>
      <c r="X2">
        <v>16.844718933105469</v>
      </c>
      <c r="Y2">
        <v>16.844718933105469</v>
      </c>
      <c r="Z2">
        <v>7.8144350051879883</v>
      </c>
      <c r="AA2">
        <v>7.8144350051879883</v>
      </c>
      <c r="AB2">
        <v>9.2832422256469727</v>
      </c>
      <c r="AC2">
        <v>9.2832422256469727</v>
      </c>
      <c r="AD2">
        <v>49.627372741699219</v>
      </c>
      <c r="AE2">
        <v>23.022636413574219</v>
      </c>
      <c r="AF2">
        <v>27.349990844726563</v>
      </c>
      <c r="AG2">
        <v>6.0371894240379333</v>
      </c>
      <c r="AH2">
        <v>1.2164160953834653</v>
      </c>
      <c r="AI2">
        <v>1.746394416433759</v>
      </c>
      <c r="AJ2">
        <v>4.0898000150918961</v>
      </c>
      <c r="AK2">
        <v>4.910199910402298</v>
      </c>
      <c r="AL2">
        <v>0.70076422393321991</v>
      </c>
      <c r="AM2">
        <v>0.23721453171674511</v>
      </c>
      <c r="AN2">
        <v>0.30584442656254396</v>
      </c>
      <c r="AO2">
        <v>4.0898000150918961</v>
      </c>
      <c r="AP2">
        <v>4.910199910402298</v>
      </c>
      <c r="AQ2">
        <v>201.63655318518724</v>
      </c>
    </row>
    <row r="3" spans="1:43" x14ac:dyDescent="0.25">
      <c r="A3">
        <v>1996</v>
      </c>
      <c r="B3">
        <v>4.7215200000000008</v>
      </c>
      <c r="C3">
        <v>-0.41327999999999998</v>
      </c>
      <c r="D3">
        <v>0.51396000000000008</v>
      </c>
      <c r="E3">
        <v>3.0227624162903002</v>
      </c>
      <c r="F3">
        <v>6.2543694763183595</v>
      </c>
      <c r="G3">
        <v>4.3082399520874022</v>
      </c>
      <c r="H3">
        <v>-2.9400487244129179E-4</v>
      </c>
      <c r="I3">
        <v>-1.6035021169185639</v>
      </c>
      <c r="J3">
        <v>1.1584184240549803E-2</v>
      </c>
      <c r="K3">
        <v>3.7872599716186524</v>
      </c>
      <c r="L3">
        <v>0.23808999967575073</v>
      </c>
      <c r="M3">
        <v>1.91856441578269</v>
      </c>
      <c r="N3">
        <v>5.9439144897460938</v>
      </c>
      <c r="O3">
        <v>13.793035507202148</v>
      </c>
      <c r="P3">
        <v>1.6454674005508423</v>
      </c>
      <c r="Q3">
        <v>9.6775178909301758</v>
      </c>
      <c r="R3">
        <v>5.989387035369873</v>
      </c>
      <c r="S3">
        <v>19.175308227539063</v>
      </c>
      <c r="T3">
        <v>0.7145158052444458</v>
      </c>
      <c r="U3">
        <v>2.2875564098358154</v>
      </c>
      <c r="V3">
        <v>4.2022948265075684</v>
      </c>
      <c r="W3">
        <v>13.45384693145752</v>
      </c>
      <c r="X3">
        <v>14.130490303039551</v>
      </c>
      <c r="Y3">
        <v>13.728092193603516</v>
      </c>
      <c r="Z3">
        <v>1.6857248544692993</v>
      </c>
      <c r="AA3">
        <v>1.637719988822937</v>
      </c>
      <c r="AB3">
        <v>9.9142847061157227</v>
      </c>
      <c r="AC3">
        <v>9.6319522857666016</v>
      </c>
      <c r="AD3">
        <v>54.917278289794922</v>
      </c>
      <c r="AE3">
        <v>6.5514655113220215</v>
      </c>
      <c r="AF3">
        <v>38.531253814697266</v>
      </c>
      <c r="AG3">
        <v>7.0001562386751175</v>
      </c>
      <c r="AH3">
        <v>-0.20292720105499029</v>
      </c>
      <c r="AI3">
        <v>2.2027709819376469</v>
      </c>
      <c r="AJ3">
        <v>4.7204613983631134</v>
      </c>
      <c r="AK3">
        <v>4.2795386463403702</v>
      </c>
      <c r="AL3">
        <v>0.65063998010009527</v>
      </c>
      <c r="AM3">
        <v>6.3937543309293687E-2</v>
      </c>
      <c r="AN3">
        <v>0.25130518054356799</v>
      </c>
      <c r="AO3">
        <v>4.7204613983631134</v>
      </c>
      <c r="AP3">
        <v>4.2795386463403702</v>
      </c>
      <c r="AQ3">
        <v>202.83061098003844</v>
      </c>
    </row>
    <row r="4" spans="1:43" x14ac:dyDescent="0.25">
      <c r="A4">
        <v>1997</v>
      </c>
      <c r="B4">
        <v>4.3449300000000006</v>
      </c>
      <c r="C4">
        <v>-0.23783999999999997</v>
      </c>
      <c r="D4">
        <v>5.2201300000000002</v>
      </c>
      <c r="E4">
        <v>4.4293776276959997</v>
      </c>
      <c r="F4">
        <v>6.9797820739746097</v>
      </c>
      <c r="G4">
        <v>4.107089942932129</v>
      </c>
      <c r="H4">
        <v>2.1957590982783588E-3</v>
      </c>
      <c r="I4">
        <v>-4.3135165354907512</v>
      </c>
      <c r="J4">
        <v>3.0484784528613092E-2</v>
      </c>
      <c r="K4">
        <v>3.2753899612426758</v>
      </c>
      <c r="L4">
        <v>1.0637399883270264</v>
      </c>
      <c r="M4">
        <v>2.3718816279470922</v>
      </c>
      <c r="N4">
        <v>6.7110116271972657</v>
      </c>
      <c r="O4">
        <v>12.849122047424316</v>
      </c>
      <c r="P4">
        <v>16.331293106079102</v>
      </c>
      <c r="Q4">
        <v>13.857405662536621</v>
      </c>
      <c r="R4">
        <v>5.5793185234069824</v>
      </c>
      <c r="S4">
        <v>17.455020904541016</v>
      </c>
      <c r="T4">
        <v>7.0913386344909668</v>
      </c>
      <c r="U4">
        <v>22.18541145324707</v>
      </c>
      <c r="V4">
        <v>6.0171332359313965</v>
      </c>
      <c r="W4">
        <v>18.824733734130859</v>
      </c>
      <c r="X4">
        <v>13.470743179321289</v>
      </c>
      <c r="Y4">
        <v>12.788186073303223</v>
      </c>
      <c r="Z4">
        <v>17.121377944946289</v>
      </c>
      <c r="AA4">
        <v>16.253843307495117</v>
      </c>
      <c r="AB4">
        <v>14.527807235717773</v>
      </c>
      <c r="AC4">
        <v>13.791687965393066</v>
      </c>
      <c r="AD4">
        <v>29.855419158935547</v>
      </c>
      <c r="AE4">
        <v>37.946372985839844</v>
      </c>
      <c r="AF4">
        <v>32.198204040527344</v>
      </c>
      <c r="AG4">
        <v>5.4175818115472794</v>
      </c>
      <c r="AH4">
        <v>1.2777874618768692</v>
      </c>
      <c r="AI4">
        <v>2.3046307205222547</v>
      </c>
      <c r="AJ4">
        <v>4.5584474503993988</v>
      </c>
      <c r="AK4">
        <v>4.4415526837110519</v>
      </c>
      <c r="AL4">
        <v>0.56061802757903934</v>
      </c>
      <c r="AM4">
        <v>0.15556500083766878</v>
      </c>
      <c r="AN4">
        <v>0.24899993880535476</v>
      </c>
      <c r="AO4">
        <v>4.5584474503993988</v>
      </c>
      <c r="AP4">
        <v>4.4415526837110519</v>
      </c>
      <c r="AQ4">
        <v>230.02259074300923</v>
      </c>
    </row>
    <row r="5" spans="1:43" x14ac:dyDescent="0.25">
      <c r="A5">
        <v>1998</v>
      </c>
      <c r="B5">
        <v>4.5120200000000006</v>
      </c>
      <c r="C5">
        <v>0.87063000000000001</v>
      </c>
      <c r="D5">
        <v>4.89419</v>
      </c>
      <c r="E5">
        <v>4.5525711519320007</v>
      </c>
      <c r="F5">
        <v>6.9029949798583985</v>
      </c>
      <c r="G5">
        <v>5.3826499557495113</v>
      </c>
      <c r="H5">
        <v>6.6347987614572045E-3</v>
      </c>
      <c r="I5">
        <v>-3.516967784702778</v>
      </c>
      <c r="J5">
        <v>4.0874132529948835E-2</v>
      </c>
      <c r="K5">
        <v>3.5529399948120117</v>
      </c>
      <c r="L5">
        <v>0.45672000837326049</v>
      </c>
      <c r="M5">
        <v>2.8489771491289138</v>
      </c>
      <c r="N5">
        <v>6.8586371917724609</v>
      </c>
      <c r="O5">
        <v>16.467784881591797</v>
      </c>
      <c r="P5">
        <v>14.973381042480469</v>
      </c>
      <c r="Q5">
        <v>13.928225517272949</v>
      </c>
      <c r="R5">
        <v>7.2003464698791504</v>
      </c>
      <c r="S5">
        <v>22.028881072998047</v>
      </c>
      <c r="T5">
        <v>6.5469355583190918</v>
      </c>
      <c r="U5">
        <v>20.029823303222656</v>
      </c>
      <c r="V5">
        <v>6.0899534225463867</v>
      </c>
      <c r="W5">
        <v>18.631723403930664</v>
      </c>
      <c r="X5">
        <v>17.654420852661133</v>
      </c>
      <c r="Y5">
        <v>16.503694534301758</v>
      </c>
      <c r="Z5">
        <v>16.052333831787109</v>
      </c>
      <c r="AA5">
        <v>15.006032943725586</v>
      </c>
      <c r="AB5">
        <v>14.931866645812988</v>
      </c>
      <c r="AC5">
        <v>13.958597183227539</v>
      </c>
      <c r="AD5">
        <v>36.297126770019531</v>
      </c>
      <c r="AE5">
        <v>33.003265380859375</v>
      </c>
      <c r="AF5">
        <v>30.699607849121094</v>
      </c>
      <c r="AG5">
        <v>4.0939699709415436</v>
      </c>
      <c r="AH5">
        <v>2.5446086686570197</v>
      </c>
      <c r="AI5">
        <v>2.361421181820333</v>
      </c>
      <c r="AJ5">
        <v>5.5859656631946564</v>
      </c>
      <c r="AK5">
        <v>3.4140341579914093</v>
      </c>
      <c r="AL5">
        <v>0.5888232858851552</v>
      </c>
      <c r="AM5">
        <v>-7.3249370005214587E-2</v>
      </c>
      <c r="AN5">
        <v>0.30289000831544399</v>
      </c>
      <c r="AO5">
        <v>5.5859656631946564</v>
      </c>
      <c r="AP5">
        <v>3.4140341579914093</v>
      </c>
      <c r="AQ5">
        <v>229.59986673076131</v>
      </c>
    </row>
    <row r="6" spans="1:43" x14ac:dyDescent="0.25">
      <c r="A6">
        <v>1999</v>
      </c>
      <c r="B6">
        <v>4.0931099999999994</v>
      </c>
      <c r="C6">
        <v>-0.27244999999999997</v>
      </c>
      <c r="D6">
        <v>3.36571</v>
      </c>
      <c r="E6">
        <v>4.6120017182367992</v>
      </c>
      <c r="F6">
        <v>6.0939174804687504</v>
      </c>
      <c r="G6">
        <v>3.820659999847412</v>
      </c>
      <c r="H6">
        <v>2.1070366799831389E-3</v>
      </c>
      <c r="I6">
        <v>-4.8579968735575676</v>
      </c>
      <c r="J6">
        <v>6.5039202377200123E-2</v>
      </c>
      <c r="K6">
        <v>3.0481699790954591</v>
      </c>
      <c r="L6">
        <v>0.20187000322341919</v>
      </c>
      <c r="M6">
        <v>3.1544097173213959</v>
      </c>
      <c r="N6">
        <v>6.4044497680664065</v>
      </c>
      <c r="O6">
        <v>11.428736686706543</v>
      </c>
      <c r="P6">
        <v>10.067845344543457</v>
      </c>
      <c r="Q6">
        <v>13.795876502990723</v>
      </c>
      <c r="R6">
        <v>5.0014462471008301</v>
      </c>
      <c r="S6">
        <v>14.960822105407715</v>
      </c>
      <c r="T6">
        <v>4.4058923721313477</v>
      </c>
      <c r="U6">
        <v>13.179342269897461</v>
      </c>
      <c r="V6">
        <v>6.0373544692993164</v>
      </c>
      <c r="W6">
        <v>18.059532165527344</v>
      </c>
      <c r="X6">
        <v>12.531289100646973</v>
      </c>
      <c r="Y6">
        <v>11.463663101196289</v>
      </c>
      <c r="Z6">
        <v>11.03911018371582</v>
      </c>
      <c r="AA6">
        <v>10.098612785339355</v>
      </c>
      <c r="AB6">
        <v>15.126791954040527</v>
      </c>
      <c r="AC6">
        <v>13.83803653717041</v>
      </c>
      <c r="AD6">
        <v>32.382942199707031</v>
      </c>
      <c r="AE6">
        <v>28.52690315246582</v>
      </c>
      <c r="AF6">
        <v>39.090152740478516</v>
      </c>
      <c r="AG6">
        <v>7.747068002820015</v>
      </c>
      <c r="AH6">
        <v>-1.3994134701788425</v>
      </c>
      <c r="AI6">
        <v>2.6523452624678612</v>
      </c>
      <c r="AJ6">
        <v>5.0281731337308884</v>
      </c>
      <c r="AK6">
        <v>3.9718267768621445</v>
      </c>
      <c r="AL6">
        <v>0.48954451363533735</v>
      </c>
      <c r="AM6">
        <v>-9.6674787346273661E-3</v>
      </c>
      <c r="AN6">
        <v>0.3043422750197351</v>
      </c>
      <c r="AO6">
        <v>5.0281731337308884</v>
      </c>
      <c r="AP6">
        <v>3.9718267768621445</v>
      </c>
      <c r="AQ6">
        <v>226.94194284261397</v>
      </c>
    </row>
    <row r="7" spans="1:43" x14ac:dyDescent="0.25">
      <c r="A7">
        <v>2000</v>
      </c>
      <c r="B7">
        <v>3.8861300000000001</v>
      </c>
      <c r="C7">
        <v>-0.36852000000000001</v>
      </c>
      <c r="D7">
        <v>2.4711500000000006</v>
      </c>
      <c r="E7">
        <v>5.0888673464231999</v>
      </c>
      <c r="F7">
        <v>6.6902664947509765</v>
      </c>
      <c r="G7">
        <v>3.5176100311279295</v>
      </c>
      <c r="H7">
        <v>2.8497258853167296E-3</v>
      </c>
      <c r="I7">
        <v>-5.7104456674456596</v>
      </c>
      <c r="J7">
        <v>6.5575717911124223E-2</v>
      </c>
      <c r="K7">
        <v>2.9909100189208986</v>
      </c>
      <c r="L7">
        <v>0.61976999568939206</v>
      </c>
      <c r="M7">
        <v>3.4731728618144988</v>
      </c>
      <c r="N7">
        <v>7.0838528003692627</v>
      </c>
      <c r="O7">
        <v>10.283267974853516</v>
      </c>
      <c r="P7">
        <v>7.2240805625915527</v>
      </c>
      <c r="Q7">
        <v>14.876631736755371</v>
      </c>
      <c r="R7">
        <v>4.4543218612670898</v>
      </c>
      <c r="S7">
        <v>13.021621704101563</v>
      </c>
      <c r="T7">
        <v>3.1291978359222412</v>
      </c>
      <c r="U7">
        <v>9.147796630859375</v>
      </c>
      <c r="V7">
        <v>6.4439926147460938</v>
      </c>
      <c r="W7">
        <v>18.838161468505859</v>
      </c>
      <c r="X7">
        <v>11.537322998046875</v>
      </c>
      <c r="Y7">
        <v>10.209615707397461</v>
      </c>
      <c r="Z7">
        <v>8.1050643920898437</v>
      </c>
      <c r="AA7">
        <v>7.1723394393920898</v>
      </c>
      <c r="AB7">
        <v>16.690851211547852</v>
      </c>
      <c r="AC7">
        <v>14.770079612731934</v>
      </c>
      <c r="AD7">
        <v>31.754182815551758</v>
      </c>
      <c r="AE7">
        <v>22.307575225830078</v>
      </c>
      <c r="AF7">
        <v>45.938243865966797</v>
      </c>
      <c r="AG7">
        <v>6.0393846035003662</v>
      </c>
      <c r="AH7">
        <v>0.37387583684176207</v>
      </c>
      <c r="AI7">
        <v>2.5867394900415093</v>
      </c>
      <c r="AJ7">
        <v>4.8260641694068909</v>
      </c>
      <c r="AK7">
        <v>4.1739358305931091</v>
      </c>
      <c r="AL7">
        <v>0.50305073522031307</v>
      </c>
      <c r="AM7">
        <v>7.4949468951672316E-2</v>
      </c>
      <c r="AN7">
        <v>0.28999052042490803</v>
      </c>
      <c r="AO7">
        <v>4.8260641694068909</v>
      </c>
      <c r="AP7">
        <v>4.1739358305931091</v>
      </c>
      <c r="AQ7">
        <v>258.79508505445142</v>
      </c>
    </row>
    <row r="8" spans="1:43" x14ac:dyDescent="0.25">
      <c r="A8">
        <v>2001</v>
      </c>
      <c r="B8">
        <v>4.7129600000000007</v>
      </c>
      <c r="C8">
        <v>-0.44287000000000004</v>
      </c>
      <c r="D8">
        <v>6.0383000000000004</v>
      </c>
      <c r="E8">
        <v>5.153097005430701</v>
      </c>
      <c r="F8">
        <v>7.5023943939208984</v>
      </c>
      <c r="G8">
        <v>4.2700900402069095</v>
      </c>
      <c r="H8">
        <v>2.2671207636594773E-3</v>
      </c>
      <c r="I8">
        <v>-3.9436287456303836</v>
      </c>
      <c r="J8">
        <v>8.6821064710617069E-2</v>
      </c>
      <c r="K8">
        <v>3.7526900215148924</v>
      </c>
      <c r="L8">
        <v>0.11755000114440918</v>
      </c>
      <c r="M8">
        <v>3.6691047198325397</v>
      </c>
      <c r="N8">
        <v>7.5393447399139406</v>
      </c>
      <c r="O8">
        <v>12.196235656738281</v>
      </c>
      <c r="P8">
        <v>17.246597290039063</v>
      </c>
      <c r="Q8">
        <v>14.718280792236328</v>
      </c>
      <c r="R8">
        <v>5.2585654258728027</v>
      </c>
      <c r="S8">
        <v>15.019519805908203</v>
      </c>
      <c r="T8">
        <v>7.4360952377319336</v>
      </c>
      <c r="U8">
        <v>21.238981246948242</v>
      </c>
      <c r="V8">
        <v>6.3459782600402832</v>
      </c>
      <c r="W8">
        <v>18.125389099121094</v>
      </c>
      <c r="X8">
        <v>14.005363464355469</v>
      </c>
      <c r="Y8">
        <v>12.052997589111328</v>
      </c>
      <c r="Z8">
        <v>19.804872512817383</v>
      </c>
      <c r="AA8">
        <v>17.044048309326172</v>
      </c>
      <c r="AB8">
        <v>16.901515960693359</v>
      </c>
      <c r="AC8">
        <v>14.54542350769043</v>
      </c>
      <c r="AD8">
        <v>27.617589950561523</v>
      </c>
      <c r="AE8">
        <v>39.053810119628906</v>
      </c>
      <c r="AF8">
        <v>33.328598022460938</v>
      </c>
      <c r="AG8">
        <v>7.2795325666666031</v>
      </c>
      <c r="AH8">
        <v>-0.97858880367130041</v>
      </c>
      <c r="AI8">
        <v>2.6990560404956341</v>
      </c>
      <c r="AJ8">
        <v>4.9988527297973633</v>
      </c>
      <c r="AK8">
        <v>4.0011472404003143</v>
      </c>
      <c r="AL8">
        <v>0.60382283478975296</v>
      </c>
      <c r="AM8">
        <v>-1.6603071650024503E-2</v>
      </c>
      <c r="AN8">
        <v>0.27827698239707388</v>
      </c>
      <c r="AO8">
        <v>4.9988527297973633</v>
      </c>
      <c r="AP8">
        <v>4.0011472404003143</v>
      </c>
      <c r="AQ8">
        <v>273.24384427958728</v>
      </c>
    </row>
    <row r="9" spans="1:43" x14ac:dyDescent="0.25">
      <c r="A9">
        <v>2002</v>
      </c>
      <c r="B9">
        <v>5.1543100000000006</v>
      </c>
      <c r="C9">
        <v>2.8731</v>
      </c>
      <c r="D9">
        <v>0.65927000000000024</v>
      </c>
      <c r="E9">
        <v>5.6012973734962008</v>
      </c>
      <c r="F9">
        <v>8.1350789794921869</v>
      </c>
      <c r="G9">
        <v>8.0274100465774545</v>
      </c>
      <c r="H9">
        <v>-5.0925184577703474E-2</v>
      </c>
      <c r="I9">
        <v>-4.3264591367542744</v>
      </c>
      <c r="J9">
        <v>0.19261877340078354</v>
      </c>
      <c r="K9">
        <v>3.8143999681472778</v>
      </c>
      <c r="L9">
        <v>0.36917001914978026</v>
      </c>
      <c r="M9">
        <v>3.9350319986343383</v>
      </c>
      <c r="N9">
        <v>8.1186019287109374</v>
      </c>
      <c r="O9">
        <v>22.39686393737793</v>
      </c>
      <c r="P9">
        <v>1.8393954038619995</v>
      </c>
      <c r="Q9">
        <v>15.62789249420166</v>
      </c>
      <c r="R9">
        <v>9.731318473815918</v>
      </c>
      <c r="S9">
        <v>27.150852203369141</v>
      </c>
      <c r="T9">
        <v>0.79920750856399536</v>
      </c>
      <c r="U9">
        <v>2.229827880859375</v>
      </c>
      <c r="V9">
        <v>6.7902359962463379</v>
      </c>
      <c r="W9">
        <v>18.945089340209961</v>
      </c>
      <c r="X9">
        <v>26.32890510559082</v>
      </c>
      <c r="Y9">
        <v>22.304859161376953</v>
      </c>
      <c r="Z9">
        <v>2.1623237133026123</v>
      </c>
      <c r="AA9">
        <v>1.8318393230438232</v>
      </c>
      <c r="AB9">
        <v>18.371557235717773</v>
      </c>
      <c r="AC9">
        <v>15.563693046569824</v>
      </c>
      <c r="AD9">
        <v>56.182968139648437</v>
      </c>
      <c r="AE9">
        <v>4.614159107208252</v>
      </c>
      <c r="AF9">
        <v>39.202869415283203</v>
      </c>
      <c r="AG9">
        <v>5.8598969280719757</v>
      </c>
      <c r="AH9">
        <v>0.38385246880352497</v>
      </c>
      <c r="AI9">
        <v>2.7562503684312105</v>
      </c>
      <c r="AJ9">
        <v>4.8755796253681183</v>
      </c>
      <c r="AK9">
        <v>4.1244201362133026</v>
      </c>
      <c r="AL9">
        <v>0.55614349991083145</v>
      </c>
      <c r="AM9">
        <v>3.8614670978859067E-2</v>
      </c>
      <c r="AN9">
        <v>0.28399303590413183</v>
      </c>
      <c r="AO9">
        <v>4.8755796253681183</v>
      </c>
      <c r="AP9">
        <v>4.1244201362133026</v>
      </c>
      <c r="AQ9">
        <v>268.35543640205253</v>
      </c>
    </row>
    <row r="10" spans="1:43" x14ac:dyDescent="0.25">
      <c r="A10">
        <v>2003</v>
      </c>
      <c r="B10">
        <v>6.4539</v>
      </c>
      <c r="C10">
        <v>1.0960300000000001</v>
      </c>
      <c r="D10">
        <v>3.3109999999999995</v>
      </c>
      <c r="E10">
        <v>6.2274660397991983</v>
      </c>
      <c r="F10">
        <v>8.9405848083496089</v>
      </c>
      <c r="G10">
        <v>7.5499299926757812</v>
      </c>
      <c r="H10">
        <v>8.9002544246613981E-4</v>
      </c>
      <c r="I10">
        <v>-1.7156067832857371</v>
      </c>
      <c r="J10">
        <v>0.48144916144013405</v>
      </c>
      <c r="K10">
        <v>5.1464399490356447</v>
      </c>
      <c r="L10">
        <v>0.80800998270511626</v>
      </c>
      <c r="M10">
        <v>4.538141264915466</v>
      </c>
      <c r="N10">
        <v>10.492591281890869</v>
      </c>
      <c r="O10">
        <v>20.571952819824219</v>
      </c>
      <c r="P10">
        <v>9.0217704772949219</v>
      </c>
      <c r="Q10">
        <v>16.96851921081543</v>
      </c>
      <c r="R10">
        <v>8.9493293762207031</v>
      </c>
      <c r="S10">
        <v>24.385017395019531</v>
      </c>
      <c r="T10">
        <v>3.9247026443481445</v>
      </c>
      <c r="U10">
        <v>10.693979263305664</v>
      </c>
      <c r="V10">
        <v>7.3817434310913086</v>
      </c>
      <c r="W10">
        <v>20.113679885864258</v>
      </c>
      <c r="X10">
        <v>24.76283073425293</v>
      </c>
      <c r="Y10">
        <v>20.512485504150391</v>
      </c>
      <c r="Z10">
        <v>10.859668731689453</v>
      </c>
      <c r="AA10">
        <v>8.995692253112793</v>
      </c>
      <c r="AB10">
        <v>20.425313949584961</v>
      </c>
      <c r="AC10">
        <v>16.919469833374023</v>
      </c>
      <c r="AD10">
        <v>44.181617736816406</v>
      </c>
      <c r="AE10">
        <v>19.375720977783203</v>
      </c>
      <c r="AF10">
        <v>36.442661285400391</v>
      </c>
      <c r="AG10">
        <v>6.059047520160675</v>
      </c>
      <c r="AH10">
        <v>-1.0284593836404383</v>
      </c>
      <c r="AI10">
        <v>3.96941177546978</v>
      </c>
      <c r="AJ10">
        <v>4.689050704240799</v>
      </c>
      <c r="AK10">
        <v>4.3109492585062981</v>
      </c>
      <c r="AL10">
        <v>0.65062619326636195</v>
      </c>
      <c r="AM10">
        <v>4.621465531818103E-2</v>
      </c>
      <c r="AN10">
        <v>0.31367956288158894</v>
      </c>
      <c r="AO10">
        <v>4.689050704240799</v>
      </c>
      <c r="AP10">
        <v>4.3109492585062981</v>
      </c>
      <c r="AQ10">
        <v>286.602548600533</v>
      </c>
    </row>
    <row r="11" spans="1:43" x14ac:dyDescent="0.25">
      <c r="A11">
        <v>2004</v>
      </c>
      <c r="B11">
        <v>7.4978700000000007</v>
      </c>
      <c r="C11">
        <v>-0.51295000000000002</v>
      </c>
      <c r="D11">
        <v>2.7416000000000005</v>
      </c>
      <c r="E11">
        <v>7.9734567048047005</v>
      </c>
      <c r="F11">
        <v>11.30923419189453</v>
      </c>
      <c r="G11">
        <v>6.9849199724197391</v>
      </c>
      <c r="H11">
        <v>-1.0387155750766397E-2</v>
      </c>
      <c r="I11">
        <v>-18.988660962179303</v>
      </c>
      <c r="J11">
        <v>0.36578773249685764</v>
      </c>
      <c r="K11">
        <v>5.4244299669265743</v>
      </c>
      <c r="L11">
        <v>-0.31744999217987063</v>
      </c>
      <c r="M11">
        <v>5.0105300283432008</v>
      </c>
      <c r="N11">
        <v>10.117510160446168</v>
      </c>
      <c r="O11">
        <v>18.583477020263672</v>
      </c>
      <c r="P11">
        <v>7.294064998626709</v>
      </c>
      <c r="Q11">
        <v>21.213493347167969</v>
      </c>
      <c r="R11">
        <v>8.0637092590332031</v>
      </c>
      <c r="S11">
        <v>21.453611373901367</v>
      </c>
      <c r="T11">
        <v>3.1650276184082031</v>
      </c>
      <c r="U11">
        <v>8.4205999374389648</v>
      </c>
      <c r="V11">
        <v>9.204920768737793</v>
      </c>
      <c r="W11">
        <v>24.48982048034668</v>
      </c>
      <c r="X11">
        <v>22.90966796875</v>
      </c>
      <c r="Y11">
        <v>18.482582092285156</v>
      </c>
      <c r="Z11">
        <v>8.9921073913574219</v>
      </c>
      <c r="AA11">
        <v>7.2544636726379395</v>
      </c>
      <c r="AB11">
        <v>26.151945114135742</v>
      </c>
      <c r="AC11">
        <v>21.098320007324219</v>
      </c>
      <c r="AD11">
        <v>39.462875366210937</v>
      </c>
      <c r="AE11">
        <v>15.489285469055176</v>
      </c>
      <c r="AF11">
        <v>45.047836303710938</v>
      </c>
      <c r="AG11">
        <v>5.7745269350707531</v>
      </c>
      <c r="AH11">
        <v>-1.027219801209867</v>
      </c>
      <c r="AI11">
        <v>4.2526929266750813</v>
      </c>
      <c r="AJ11">
        <v>5.2869192361831665</v>
      </c>
      <c r="AK11">
        <v>3.7130808383226395</v>
      </c>
      <c r="AL11">
        <v>0.59797498423722573</v>
      </c>
      <c r="AM11">
        <v>3.2887511188164353E-2</v>
      </c>
      <c r="AN11">
        <v>0.27445235988125205</v>
      </c>
      <c r="AO11">
        <v>5.2869192361831665</v>
      </c>
      <c r="AP11">
        <v>3.7130808383226395</v>
      </c>
      <c r="AQ11">
        <v>364.06794270008254</v>
      </c>
    </row>
    <row r="12" spans="1:43" x14ac:dyDescent="0.25">
      <c r="A12">
        <v>2005</v>
      </c>
      <c r="B12">
        <v>13.935360000000001</v>
      </c>
      <c r="C12">
        <v>-1.3673400000000002</v>
      </c>
      <c r="D12">
        <v>11.32166</v>
      </c>
      <c r="E12">
        <v>20.783928341086369</v>
      </c>
      <c r="F12">
        <v>13.674448669433593</v>
      </c>
      <c r="G12">
        <v>12.568020122528075</v>
      </c>
      <c r="H12">
        <v>-9.2124671533703809E-2</v>
      </c>
      <c r="I12">
        <v>-17.03435745575279</v>
      </c>
      <c r="J12">
        <v>0.54241249233484268</v>
      </c>
      <c r="K12">
        <v>6.2447799797058101</v>
      </c>
      <c r="L12">
        <v>2.0969399733543397</v>
      </c>
      <c r="M12">
        <v>5.1084680953025821</v>
      </c>
      <c r="N12">
        <v>13.45018804550171</v>
      </c>
      <c r="O12">
        <v>32.645683288574219</v>
      </c>
      <c r="P12">
        <v>29.408237457275391</v>
      </c>
      <c r="Q12">
        <v>53.986667633056641</v>
      </c>
      <c r="R12">
        <v>14.032989501953125</v>
      </c>
      <c r="S12">
        <v>36.450969696044922</v>
      </c>
      <c r="T12">
        <v>12.641349792480469</v>
      </c>
      <c r="U12">
        <v>32.836158752441406</v>
      </c>
      <c r="V12">
        <v>23.206569671630859</v>
      </c>
      <c r="W12">
        <v>60.279529571533203</v>
      </c>
      <c r="X12">
        <v>41.221542358398437</v>
      </c>
      <c r="Y12">
        <v>32.164588928222656</v>
      </c>
      <c r="Z12">
        <v>37.133636474609375</v>
      </c>
      <c r="AA12">
        <v>28.974853515625</v>
      </c>
      <c r="AB12">
        <v>68.168701171875</v>
      </c>
      <c r="AC12">
        <v>53.191074371337891</v>
      </c>
      <c r="AD12">
        <v>28.132986068725586</v>
      </c>
      <c r="AE12">
        <v>25.343061447143555</v>
      </c>
      <c r="AF12">
        <v>46.523952484130859</v>
      </c>
      <c r="AG12">
        <v>6.2407125364989042</v>
      </c>
      <c r="AH12">
        <v>7.0175609609577805E-2</v>
      </c>
      <c r="AI12">
        <v>2.6891117338091135</v>
      </c>
      <c r="AJ12">
        <v>5.1659082472324371</v>
      </c>
      <c r="AK12">
        <v>3.8340918198227882</v>
      </c>
      <c r="AL12">
        <v>0.54676762095186859</v>
      </c>
      <c r="AM12">
        <v>0.14687814287754009</v>
      </c>
      <c r="AN12">
        <v>0.23862343968357891</v>
      </c>
      <c r="AO12">
        <v>5.1659082472324371</v>
      </c>
      <c r="AP12">
        <v>3.8340918198227882</v>
      </c>
      <c r="AQ12">
        <v>458.75908382138448</v>
      </c>
    </row>
    <row r="13" spans="1:43" x14ac:dyDescent="0.25">
      <c r="A13">
        <v>2006</v>
      </c>
      <c r="B13">
        <v>19.572659999999999</v>
      </c>
      <c r="C13">
        <v>-7.2566299999999986</v>
      </c>
      <c r="D13">
        <v>9.850229999999998</v>
      </c>
      <c r="E13">
        <v>24.12711522168108</v>
      </c>
      <c r="F13">
        <v>17.488224578857423</v>
      </c>
      <c r="G13">
        <v>12.31603002166748</v>
      </c>
      <c r="H13">
        <v>-6.3806435782462353E-2</v>
      </c>
      <c r="I13">
        <v>-23.973777496486903</v>
      </c>
      <c r="J13">
        <v>0.63416785392165187</v>
      </c>
      <c r="K13">
        <v>7.0017999725341795</v>
      </c>
      <c r="L13">
        <v>1.7282200326919557</v>
      </c>
      <c r="M13">
        <v>5.933634656429291</v>
      </c>
      <c r="N13">
        <v>14.66365453338623</v>
      </c>
      <c r="O13">
        <v>31.231355667114258</v>
      </c>
      <c r="P13">
        <v>24.978506088256836</v>
      </c>
      <c r="Q13">
        <v>61.182254791259766</v>
      </c>
      <c r="R13">
        <v>13.321869850158691</v>
      </c>
      <c r="S13">
        <v>33.781993865966797</v>
      </c>
      <c r="T13">
        <v>10.654690742492676</v>
      </c>
      <c r="U13">
        <v>27.01848030090332</v>
      </c>
      <c r="V13">
        <v>26.097557067871094</v>
      </c>
      <c r="W13">
        <v>66.178962707519531</v>
      </c>
      <c r="X13">
        <v>40.395046234130859</v>
      </c>
      <c r="Y13">
        <v>30.534652709960937</v>
      </c>
      <c r="Z13">
        <v>32.307529449462891</v>
      </c>
      <c r="AA13">
        <v>24.421293258666992</v>
      </c>
      <c r="AB13">
        <v>79.133934020996094</v>
      </c>
      <c r="AC13">
        <v>59.817417144775391</v>
      </c>
      <c r="AD13">
        <v>26.604303359985352</v>
      </c>
      <c r="AE13">
        <v>21.277839660644531</v>
      </c>
      <c r="AF13">
        <v>52.11785888671875</v>
      </c>
      <c r="AG13">
        <v>5.88829405605793</v>
      </c>
      <c r="AH13">
        <v>0.6116709653288126</v>
      </c>
      <c r="AI13">
        <v>2.5000350186601281</v>
      </c>
      <c r="AJ13">
        <v>5.4147842824459076</v>
      </c>
      <c r="AK13">
        <v>3.5852157846093178</v>
      </c>
      <c r="AL13">
        <v>0.45961051248013973</v>
      </c>
      <c r="AM13">
        <v>0.10568818252068013</v>
      </c>
      <c r="AN13">
        <v>0.23338877852074802</v>
      </c>
      <c r="AO13">
        <v>5.4147842824459076</v>
      </c>
      <c r="AP13">
        <v>3.5852157846093178</v>
      </c>
      <c r="AQ13">
        <v>595.62280823979734</v>
      </c>
    </row>
    <row r="14" spans="1:43" x14ac:dyDescent="0.25">
      <c r="A14">
        <v>2007</v>
      </c>
      <c r="B14">
        <v>10.477240000000002</v>
      </c>
      <c r="C14">
        <v>1.6762699999999999</v>
      </c>
      <c r="D14">
        <v>14.393160000000002</v>
      </c>
      <c r="E14">
        <v>27.076317546994815</v>
      </c>
      <c r="F14">
        <v>21.012562500000001</v>
      </c>
      <c r="G14">
        <v>12.153509780883789</v>
      </c>
      <c r="H14">
        <v>-7.130616903305054E-4</v>
      </c>
      <c r="I14">
        <v>-38.440033064961433</v>
      </c>
      <c r="J14">
        <v>0.87744325743615625</v>
      </c>
      <c r="K14">
        <v>7.5401799163818364</v>
      </c>
      <c r="L14">
        <v>1.5002499942779541</v>
      </c>
      <c r="M14">
        <v>7.2185948240756987</v>
      </c>
      <c r="N14">
        <v>16.259024780273439</v>
      </c>
      <c r="O14">
        <v>30.085988998413086</v>
      </c>
      <c r="P14">
        <v>35.630237579345703</v>
      </c>
      <c r="Q14">
        <v>67.027366638183594</v>
      </c>
      <c r="R14">
        <v>12.781463623046875</v>
      </c>
      <c r="S14">
        <v>31.640487670898437</v>
      </c>
      <c r="T14">
        <v>15.136834144592285</v>
      </c>
      <c r="U14">
        <v>37.471202850341797</v>
      </c>
      <c r="V14">
        <v>28.475313186645508</v>
      </c>
      <c r="W14">
        <v>70.490577697753906</v>
      </c>
      <c r="X14">
        <v>39.86199951171875</v>
      </c>
      <c r="Y14">
        <v>29.296003341674805</v>
      </c>
      <c r="Z14">
        <v>47.207775115966797</v>
      </c>
      <c r="AA14">
        <v>34.694679260253906</v>
      </c>
      <c r="AB14">
        <v>88.806953430175781</v>
      </c>
      <c r="AC14">
        <v>65.26739501953125</v>
      </c>
      <c r="AD14">
        <v>22.664737701416016</v>
      </c>
      <c r="AE14">
        <v>26.841398239135742</v>
      </c>
      <c r="AF14">
        <v>50.493862152099609</v>
      </c>
      <c r="AG14">
        <v>6.2231806293129921</v>
      </c>
      <c r="AH14">
        <v>-7.88421924225986E-2</v>
      </c>
      <c r="AI14">
        <v>2.8556615430861712</v>
      </c>
      <c r="AJ14">
        <v>5.6064827442169189</v>
      </c>
      <c r="AK14">
        <v>3.3935172334313393</v>
      </c>
      <c r="AL14">
        <v>0.41931565199047327</v>
      </c>
      <c r="AM14">
        <v>6.4111867250176147E-2</v>
      </c>
      <c r="AN14">
        <v>0.24797473772196099</v>
      </c>
      <c r="AO14">
        <v>5.6064827442169189</v>
      </c>
      <c r="AP14">
        <v>3.3935172334313393</v>
      </c>
      <c r="AQ14">
        <v>734.2061206191072</v>
      </c>
    </row>
    <row r="15" spans="1:43" x14ac:dyDescent="0.25">
      <c r="A15">
        <v>2008</v>
      </c>
      <c r="B15">
        <v>11.803900000000002</v>
      </c>
      <c r="C15">
        <v>0.40978999999999993</v>
      </c>
      <c r="D15">
        <v>10.0039</v>
      </c>
      <c r="E15">
        <v>29.086870382694208</v>
      </c>
      <c r="F15">
        <v>25.166093994140624</v>
      </c>
      <c r="G15">
        <v>12.213689941406249</v>
      </c>
      <c r="H15">
        <v>3.77745134010911E-3</v>
      </c>
      <c r="I15">
        <v>-34.313232352316376</v>
      </c>
      <c r="J15">
        <v>1.0270544602647425</v>
      </c>
      <c r="K15">
        <v>9.7414999694824225</v>
      </c>
      <c r="L15">
        <v>0.79833998727798461</v>
      </c>
      <c r="M15">
        <v>7.808388774633408</v>
      </c>
      <c r="N15">
        <v>18.348228492736816</v>
      </c>
      <c r="O15">
        <v>29.510002136230469</v>
      </c>
      <c r="P15">
        <v>24.17083740234375</v>
      </c>
      <c r="Q15">
        <v>70.277992248535156</v>
      </c>
      <c r="R15">
        <v>12.36986255645752</v>
      </c>
      <c r="S15">
        <v>29.887336730957031</v>
      </c>
      <c r="T15">
        <v>10.131816864013672</v>
      </c>
      <c r="U15">
        <v>24.479902267456055</v>
      </c>
      <c r="V15">
        <v>29.458795547485352</v>
      </c>
      <c r="W15">
        <v>71.176612854003906</v>
      </c>
      <c r="X15">
        <v>40.059383392333984</v>
      </c>
      <c r="Y15">
        <v>28.352584838867188</v>
      </c>
      <c r="Z15">
        <v>32.811550140380859</v>
      </c>
      <c r="AA15">
        <v>23.222829818725586</v>
      </c>
      <c r="AB15">
        <v>95.401313781738281</v>
      </c>
      <c r="AC15">
        <v>67.5216064453125</v>
      </c>
      <c r="AD15">
        <v>23.806293487548828</v>
      </c>
      <c r="AE15">
        <v>19.49908447265625</v>
      </c>
      <c r="AF15">
        <v>56.694622039794922</v>
      </c>
      <c r="AG15">
        <v>5.9779604971408844</v>
      </c>
      <c r="AH15">
        <v>0.18646419886499643</v>
      </c>
      <c r="AI15">
        <v>2.8355753850191832</v>
      </c>
      <c r="AJ15">
        <v>5.683294802904129</v>
      </c>
      <c r="AK15">
        <v>3.3167051672935486</v>
      </c>
      <c r="AL15">
        <v>0.42626855615526438</v>
      </c>
      <c r="AM15">
        <v>1.3801894674543291E-2</v>
      </c>
      <c r="AN15">
        <v>0.22750815551262349</v>
      </c>
      <c r="AO15">
        <v>5.683294802904129</v>
      </c>
      <c r="AP15">
        <v>3.3167051672935486</v>
      </c>
      <c r="AQ15">
        <v>948.33152480039132</v>
      </c>
    </row>
    <row r="16" spans="1:43" x14ac:dyDescent="0.25">
      <c r="A16">
        <v>2009</v>
      </c>
      <c r="B16">
        <v>12.870640000000003</v>
      </c>
      <c r="C16">
        <v>1.91936</v>
      </c>
      <c r="D16">
        <v>6.63103</v>
      </c>
      <c r="E16">
        <v>27.044021977477826</v>
      </c>
      <c r="F16">
        <v>25.991589050292969</v>
      </c>
      <c r="G16">
        <v>14.79000033569336</v>
      </c>
      <c r="H16">
        <v>-2.2268794924020768E-3</v>
      </c>
      <c r="I16">
        <v>-8.8017888319492332</v>
      </c>
      <c r="J16">
        <v>0.90836890119314195</v>
      </c>
      <c r="K16">
        <v>10.870210205078125</v>
      </c>
      <c r="L16">
        <v>2.6401599903106687</v>
      </c>
      <c r="M16">
        <v>6.7922043452262875</v>
      </c>
      <c r="N16">
        <v>20.302573913574218</v>
      </c>
      <c r="O16">
        <v>34.862880706787109</v>
      </c>
      <c r="P16">
        <v>15.630614280700684</v>
      </c>
      <c r="Q16">
        <v>63.747966766357422</v>
      </c>
      <c r="R16">
        <v>15.032562255859375</v>
      </c>
      <c r="S16">
        <v>35.434646606445313</v>
      </c>
      <c r="T16">
        <v>6.7397818565368652</v>
      </c>
      <c r="U16">
        <v>15.886963844299316</v>
      </c>
      <c r="V16">
        <v>27.487556457519531</v>
      </c>
      <c r="W16">
        <v>64.793464660644531</v>
      </c>
      <c r="X16">
        <v>48.509361267089844</v>
      </c>
      <c r="Y16">
        <v>34.455677032470703</v>
      </c>
      <c r="Z16">
        <v>21.748954772949219</v>
      </c>
      <c r="AA16">
        <v>15.448049545288086</v>
      </c>
      <c r="AB16">
        <v>88.701026916503906</v>
      </c>
      <c r="AC16">
        <v>63.003391265869141</v>
      </c>
      <c r="AD16">
        <v>30.516836166381836</v>
      </c>
      <c r="AE16">
        <v>13.682085990905762</v>
      </c>
      <c r="AF16">
        <v>55.801078796386719</v>
      </c>
      <c r="AG16">
        <v>5.1381551176309586</v>
      </c>
      <c r="AH16">
        <v>1.1353403609246016</v>
      </c>
      <c r="AI16">
        <v>2.7265047440305352</v>
      </c>
      <c r="AJ16">
        <v>5.2722434401512146</v>
      </c>
      <c r="AK16">
        <v>3.7277565747499466</v>
      </c>
      <c r="AL16">
        <v>0.48832434182986617</v>
      </c>
      <c r="AM16">
        <v>0.22854546432790812</v>
      </c>
      <c r="AN16">
        <v>0.19831187883391976</v>
      </c>
      <c r="AO16">
        <v>5.2722434401512146</v>
      </c>
      <c r="AP16">
        <v>3.7277565747499466</v>
      </c>
      <c r="AQ16">
        <v>902.19906813276646</v>
      </c>
    </row>
    <row r="17" spans="1:43" x14ac:dyDescent="0.25">
      <c r="A17">
        <v>2010</v>
      </c>
      <c r="B17">
        <v>12.75099</v>
      </c>
      <c r="C17">
        <v>3.2969900000000001</v>
      </c>
      <c r="D17">
        <v>4.0316900000000011</v>
      </c>
      <c r="E17">
        <v>28.726694180063372</v>
      </c>
      <c r="F17">
        <v>30.689220886230469</v>
      </c>
      <c r="G17">
        <v>16.047979911804198</v>
      </c>
      <c r="H17">
        <v>-2.6355517357587815E-3</v>
      </c>
      <c r="I17">
        <v>-10.453657809019088</v>
      </c>
      <c r="J17">
        <v>1.0118872517347335</v>
      </c>
      <c r="K17">
        <v>10.596460029602051</v>
      </c>
      <c r="L17">
        <v>4.0961300563812255</v>
      </c>
      <c r="M17">
        <v>6.7204188017845157</v>
      </c>
      <c r="N17">
        <v>21.413008651733399</v>
      </c>
      <c r="O17">
        <v>36.934394836425781</v>
      </c>
      <c r="P17">
        <v>9.2789268493652344</v>
      </c>
      <c r="Q17">
        <v>66.114425659179688</v>
      </c>
      <c r="R17">
        <v>16.047979354858398</v>
      </c>
      <c r="S17">
        <v>36.934391021728516</v>
      </c>
      <c r="T17">
        <v>4.0316901206970215</v>
      </c>
      <c r="U17">
        <v>9.278925895690918</v>
      </c>
      <c r="V17">
        <v>28.726694107055664</v>
      </c>
      <c r="W17">
        <v>66.114425659179688</v>
      </c>
      <c r="X17">
        <v>52.6353759765625</v>
      </c>
      <c r="Y17">
        <v>36.783084869384766</v>
      </c>
      <c r="Z17">
        <v>13.223442077636719</v>
      </c>
      <c r="AA17">
        <v>9.2409143447875977</v>
      </c>
      <c r="AB17">
        <v>94.219978332519531</v>
      </c>
      <c r="AC17">
        <v>65.843582153320313</v>
      </c>
      <c r="AD17">
        <v>32.880916595458984</v>
      </c>
      <c r="AE17">
        <v>8.2605829238891602</v>
      </c>
      <c r="AF17">
        <v>58.858501434326172</v>
      </c>
      <c r="AG17">
        <v>5.3358449563384056</v>
      </c>
      <c r="AH17">
        <v>0.10092140268534422</v>
      </c>
      <c r="AI17">
        <v>3.5632338033756241</v>
      </c>
      <c r="AJ17">
        <v>5.6230206787586212</v>
      </c>
      <c r="AK17">
        <v>3.3769793063402176</v>
      </c>
      <c r="AL17">
        <v>0.47482001164462417</v>
      </c>
      <c r="AM17">
        <v>0.41592700831824914</v>
      </c>
      <c r="AN17">
        <v>0.17793189990334213</v>
      </c>
      <c r="AO17">
        <v>5.6230206787586212</v>
      </c>
      <c r="AP17">
        <v>3.3769793063402176</v>
      </c>
      <c r="AQ17">
        <v>1240.7657319396869</v>
      </c>
    </row>
    <row r="18" spans="1:43" x14ac:dyDescent="0.25">
      <c r="A18">
        <v>2011</v>
      </c>
      <c r="B18">
        <v>11.57808</v>
      </c>
      <c r="C18">
        <v>5.1408800000000001</v>
      </c>
      <c r="D18">
        <v>8.2512900000000009</v>
      </c>
      <c r="E18">
        <v>29.671768256068287</v>
      </c>
      <c r="F18">
        <v>36.586127563476559</v>
      </c>
      <c r="G18">
        <v>16.71895999145508</v>
      </c>
      <c r="H18">
        <v>-4.199645817279816E-3</v>
      </c>
      <c r="I18">
        <v>-12.567936463713647</v>
      </c>
      <c r="J18">
        <v>1.2405590748414397</v>
      </c>
      <c r="K18">
        <v>10.907759826660156</v>
      </c>
      <c r="L18">
        <v>0.93400000572204589</v>
      </c>
      <c r="M18">
        <v>6.3196326990127565</v>
      </c>
      <c r="N18">
        <v>18.161392227172851</v>
      </c>
      <c r="O18">
        <v>37.574115753173828</v>
      </c>
      <c r="P18">
        <v>18.543910980224609</v>
      </c>
      <c r="Q18">
        <v>66.684196472167969</v>
      </c>
      <c r="R18">
        <v>16.207321166992187</v>
      </c>
      <c r="S18">
        <v>36.424259185791016</v>
      </c>
      <c r="T18">
        <v>7.9987812042236328</v>
      </c>
      <c r="U18">
        <v>17.976425170898438</v>
      </c>
      <c r="V18">
        <v>28.763742446899414</v>
      </c>
      <c r="W18">
        <v>64.643501281738281</v>
      </c>
      <c r="X18">
        <v>54.836105346679688</v>
      </c>
      <c r="Y18">
        <v>37.148303985595703</v>
      </c>
      <c r="Z18">
        <v>27.063205718994141</v>
      </c>
      <c r="AA18">
        <v>18.333763122558594</v>
      </c>
      <c r="AB18">
        <v>97.319709777832031</v>
      </c>
      <c r="AC18">
        <v>65.928497314453125</v>
      </c>
      <c r="AD18">
        <v>30.597259521484375</v>
      </c>
      <c r="AE18">
        <v>15.100631713867188</v>
      </c>
      <c r="AF18">
        <v>54.302108764648438</v>
      </c>
      <c r="AG18">
        <v>5.5383249893784523</v>
      </c>
      <c r="AH18">
        <v>0.57141063688322902</v>
      </c>
      <c r="AI18">
        <v>2.8902643155306578</v>
      </c>
      <c r="AJ18">
        <v>5.969658762216568</v>
      </c>
      <c r="AK18">
        <v>3.0303411781787872</v>
      </c>
      <c r="AL18">
        <v>0.48244421882554889</v>
      </c>
      <c r="AM18">
        <v>3.1723089748993516E-2</v>
      </c>
      <c r="AN18">
        <v>0.16681679693283513</v>
      </c>
      <c r="AO18">
        <v>5.969658762216568</v>
      </c>
      <c r="AP18">
        <v>3.0303411781787872</v>
      </c>
      <c r="AQ18">
        <v>1286.6918124945</v>
      </c>
    </row>
    <row r="19" spans="1:43" x14ac:dyDescent="0.25">
      <c r="A19">
        <v>2012</v>
      </c>
      <c r="B19">
        <v>11.50775</v>
      </c>
      <c r="C19">
        <v>2.0976399999999997</v>
      </c>
      <c r="D19">
        <v>15.57396</v>
      </c>
      <c r="E19">
        <v>31.630737164285204</v>
      </c>
      <c r="F19">
        <v>43.519409484863282</v>
      </c>
      <c r="G19">
        <v>13.605389831542968</v>
      </c>
      <c r="H19">
        <v>-1.0159116227179766E-2</v>
      </c>
      <c r="I19">
        <v>-2.1594246953725813</v>
      </c>
      <c r="J19">
        <v>1.3255166840702295</v>
      </c>
      <c r="K19">
        <v>9.7098698654174811</v>
      </c>
      <c r="L19">
        <v>3.9101901006698609</v>
      </c>
      <c r="M19">
        <v>8.190164744377137</v>
      </c>
      <c r="N19">
        <v>21.810224647521974</v>
      </c>
      <c r="O19">
        <v>29.862483978271484</v>
      </c>
      <c r="P19">
        <v>34.183300018310547</v>
      </c>
      <c r="Q19">
        <v>69.426338195800781</v>
      </c>
      <c r="R19">
        <v>12.921639442443848</v>
      </c>
      <c r="S19">
        <v>28.361721038818359</v>
      </c>
      <c r="T19">
        <v>14.791277885437012</v>
      </c>
      <c r="U19">
        <v>32.46539306640625</v>
      </c>
      <c r="V19">
        <v>30.041109085083008</v>
      </c>
      <c r="W19">
        <v>65.937263488769531</v>
      </c>
      <c r="X19">
        <v>44.623985290527344</v>
      </c>
      <c r="Y19">
        <v>29.61729621887207</v>
      </c>
      <c r="Z19">
        <v>51.080654144287109</v>
      </c>
      <c r="AA19">
        <v>33.902641296386719</v>
      </c>
      <c r="AB19">
        <v>103.74488067626953</v>
      </c>
      <c r="AC19">
        <v>68.856315612792969</v>
      </c>
      <c r="AD19">
        <v>22.373573303222656</v>
      </c>
      <c r="AE19">
        <v>25.610816955566406</v>
      </c>
      <c r="AF19">
        <v>52.015609741210937</v>
      </c>
      <c r="AG19">
        <v>5.377717949450016</v>
      </c>
      <c r="AH19">
        <v>0.5806566346436739</v>
      </c>
      <c r="AI19">
        <v>3.0416254124138504</v>
      </c>
      <c r="AJ19">
        <v>6.0875279903411865</v>
      </c>
      <c r="AK19">
        <v>2.9124720767140388</v>
      </c>
      <c r="AL19">
        <v>0.37750174663960934</v>
      </c>
      <c r="AM19">
        <v>0.20176060288213193</v>
      </c>
      <c r="AN19">
        <v>0.21242342866025865</v>
      </c>
      <c r="AO19">
        <v>6.0875279903411865</v>
      </c>
      <c r="AP19">
        <v>2.9124720767140388</v>
      </c>
      <c r="AQ19">
        <v>1449.6344848130059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AQ19"/>
  <sheetViews>
    <sheetView workbookViewId="0">
      <selection activeCell="D2" sqref="D2"/>
    </sheetView>
  </sheetViews>
  <sheetFormatPr defaultRowHeight="15.75" x14ac:dyDescent="0.25"/>
  <sheetData>
    <row r="1" spans="1:43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427</v>
      </c>
      <c r="G1" t="s">
        <v>265</v>
      </c>
      <c r="H1" t="s">
        <v>348</v>
      </c>
      <c r="I1" t="s">
        <v>346</v>
      </c>
      <c r="J1" t="s">
        <v>347</v>
      </c>
      <c r="K1" t="s">
        <v>432</v>
      </c>
      <c r="L1" t="s">
        <v>433</v>
      </c>
      <c r="M1" t="s">
        <v>434</v>
      </c>
      <c r="N1" t="s">
        <v>381</v>
      </c>
      <c r="O1" t="s">
        <v>41</v>
      </c>
      <c r="P1" t="s">
        <v>42</v>
      </c>
      <c r="Q1" t="s">
        <v>43</v>
      </c>
      <c r="R1" t="s">
        <v>44</v>
      </c>
      <c r="S1" t="s">
        <v>47</v>
      </c>
      <c r="T1" t="s">
        <v>45</v>
      </c>
      <c r="U1" t="s">
        <v>48</v>
      </c>
      <c r="V1" t="s">
        <v>46</v>
      </c>
      <c r="W1" t="s">
        <v>49</v>
      </c>
      <c r="X1" t="s">
        <v>266</v>
      </c>
      <c r="Y1" t="s">
        <v>267</v>
      </c>
      <c r="Z1" t="s">
        <v>268</v>
      </c>
      <c r="AA1" t="s">
        <v>269</v>
      </c>
      <c r="AB1" t="s">
        <v>270</v>
      </c>
      <c r="AC1" t="s">
        <v>271</v>
      </c>
      <c r="AD1" t="s">
        <v>33</v>
      </c>
      <c r="AE1" t="s">
        <v>34</v>
      </c>
      <c r="AF1" t="s">
        <v>35</v>
      </c>
      <c r="AG1" t="s">
        <v>374</v>
      </c>
      <c r="AH1" t="s">
        <v>375</v>
      </c>
      <c r="AI1" t="s">
        <v>376</v>
      </c>
      <c r="AJ1" t="s">
        <v>382</v>
      </c>
      <c r="AK1" t="s">
        <v>383</v>
      </c>
      <c r="AL1" t="s">
        <v>418</v>
      </c>
      <c r="AM1" t="s">
        <v>419</v>
      </c>
      <c r="AN1" t="s">
        <v>420</v>
      </c>
      <c r="AO1" t="s">
        <v>421</v>
      </c>
      <c r="AP1" t="s">
        <v>422</v>
      </c>
      <c r="AQ1" t="s">
        <v>423</v>
      </c>
    </row>
    <row r="2" spans="1:43" x14ac:dyDescent="0.25">
      <c r="A2">
        <v>1995</v>
      </c>
      <c r="B2">
        <v>26.045289999999998</v>
      </c>
      <c r="C2">
        <v>10.876000000000001</v>
      </c>
      <c r="D2">
        <v>52.484020000000029</v>
      </c>
      <c r="E2">
        <v>44.378062132783995</v>
      </c>
      <c r="F2">
        <v>499.34912283706666</v>
      </c>
      <c r="G2">
        <v>36.921289579808715</v>
      </c>
      <c r="H2">
        <v>0</v>
      </c>
      <c r="I2">
        <v>-1.5425420141212953E-10</v>
      </c>
      <c r="J2">
        <v>-1.4867442943433674E-11</v>
      </c>
      <c r="K2">
        <v>28.183789724349975</v>
      </c>
      <c r="L2">
        <v>46.782380311876537</v>
      </c>
      <c r="M2">
        <v>37.229497631490233</v>
      </c>
      <c r="N2">
        <v>112.1956668381691</v>
      </c>
      <c r="O2">
        <v>10.290380477905273</v>
      </c>
      <c r="P2">
        <v>14.627889633178711</v>
      </c>
      <c r="Q2">
        <v>12.368667602539063</v>
      </c>
      <c r="R2">
        <v>52.833141326904297</v>
      </c>
      <c r="S2">
        <v>14.725193977355957</v>
      </c>
      <c r="T2">
        <v>75.102890014648438</v>
      </c>
      <c r="U2">
        <v>20.932024002075195</v>
      </c>
      <c r="V2">
        <v>63.503536224365234</v>
      </c>
      <c r="W2">
        <v>17.699153900146484</v>
      </c>
      <c r="X2">
        <v>10.290380477905273</v>
      </c>
      <c r="Y2">
        <v>10.290380477905273</v>
      </c>
      <c r="Z2">
        <v>14.627889633178711</v>
      </c>
      <c r="AA2">
        <v>14.627889633178711</v>
      </c>
      <c r="AB2">
        <v>12.368667602539063</v>
      </c>
      <c r="AC2">
        <v>12.368667602539063</v>
      </c>
      <c r="AD2">
        <v>27.597816467285156</v>
      </c>
      <c r="AE2">
        <v>39.230602264404297</v>
      </c>
      <c r="AF2">
        <v>33.171581268310547</v>
      </c>
      <c r="AG2">
        <v>21.567395460093394</v>
      </c>
      <c r="AH2">
        <v>6.255149204749614</v>
      </c>
      <c r="AI2">
        <v>13.177455548429862</v>
      </c>
      <c r="AJ2">
        <v>23.830592945218086</v>
      </c>
      <c r="AK2">
        <v>17.169407300651073</v>
      </c>
      <c r="AL2">
        <v>3.6070902453975577</v>
      </c>
      <c r="AM2">
        <v>1.1973882410820806</v>
      </c>
      <c r="AN2">
        <v>1.4781528337625787</v>
      </c>
      <c r="AO2">
        <v>23.830592945218086</v>
      </c>
      <c r="AP2">
        <v>17.169407300651073</v>
      </c>
      <c r="AQ2">
        <v>3853.3278348955487</v>
      </c>
    </row>
    <row r="3" spans="1:43" x14ac:dyDescent="0.25">
      <c r="A3">
        <v>1996</v>
      </c>
      <c r="B3">
        <v>23.94969</v>
      </c>
      <c r="C3">
        <v>7.0153899999999991</v>
      </c>
      <c r="D3">
        <v>71.393219999999999</v>
      </c>
      <c r="E3">
        <v>48.282536531351589</v>
      </c>
      <c r="F3">
        <v>546.23283156776426</v>
      </c>
      <c r="G3">
        <v>30.965080080032347</v>
      </c>
      <c r="H3">
        <v>2.6186775347450749E-3</v>
      </c>
      <c r="I3">
        <v>-2.7459727341658437E-2</v>
      </c>
      <c r="J3">
        <v>3.1867312153208954E-2</v>
      </c>
      <c r="K3">
        <v>23.787770011901856</v>
      </c>
      <c r="L3">
        <v>63.987219586968422</v>
      </c>
      <c r="M3">
        <v>40.828424850225446</v>
      </c>
      <c r="N3">
        <v>128.60341368675233</v>
      </c>
      <c r="O3">
        <v>8.4948911666870117</v>
      </c>
      <c r="P3">
        <v>19.585857391357422</v>
      </c>
      <c r="Q3">
        <v>13.245723724365234</v>
      </c>
      <c r="R3">
        <v>43.048171997070313</v>
      </c>
      <c r="S3">
        <v>11.809739112854004</v>
      </c>
      <c r="T3">
        <v>99.252044677734375</v>
      </c>
      <c r="U3">
        <v>27.228586196899414</v>
      </c>
      <c r="V3">
        <v>67.123184204101563</v>
      </c>
      <c r="W3">
        <v>18.414424896240234</v>
      </c>
      <c r="X3">
        <v>8.6303176879882812</v>
      </c>
      <c r="Y3">
        <v>8.3845491409301758</v>
      </c>
      <c r="Z3">
        <v>19.898097991943359</v>
      </c>
      <c r="AA3">
        <v>19.331453323364258</v>
      </c>
      <c r="AB3">
        <v>13.456889152526855</v>
      </c>
      <c r="AC3">
        <v>13.073672294616699</v>
      </c>
      <c r="AD3">
        <v>20.555568695068359</v>
      </c>
      <c r="AE3">
        <v>47.39300537109375</v>
      </c>
      <c r="AF3">
        <v>32.051425933837891</v>
      </c>
      <c r="AG3">
        <v>16.87855145521462</v>
      </c>
      <c r="AH3">
        <v>11.537538354517892</v>
      </c>
      <c r="AI3">
        <v>12.58391004614532</v>
      </c>
      <c r="AJ3">
        <v>16.966198563575745</v>
      </c>
      <c r="AK3">
        <v>24.033801600337029</v>
      </c>
      <c r="AL3">
        <v>3.0296907791198464</v>
      </c>
      <c r="AM3">
        <v>0.7331450161873363</v>
      </c>
      <c r="AN3">
        <v>1.4891945630370174</v>
      </c>
      <c r="AO3">
        <v>16.966198563575745</v>
      </c>
      <c r="AP3">
        <v>24.033801600337029</v>
      </c>
      <c r="AQ3">
        <v>4259.7629929834511</v>
      </c>
    </row>
    <row r="4" spans="1:43" x14ac:dyDescent="0.25">
      <c r="A4">
        <v>1997</v>
      </c>
      <c r="B4">
        <v>20.357239999999994</v>
      </c>
      <c r="C4">
        <v>11.987030000000003</v>
      </c>
      <c r="D4">
        <v>87.794550000000001</v>
      </c>
      <c r="E4">
        <v>56.858495014496683</v>
      </c>
      <c r="F4">
        <v>590.74602449798579</v>
      </c>
      <c r="G4">
        <v>32.344269848346713</v>
      </c>
      <c r="H4">
        <v>-5.2033788952976466E-2</v>
      </c>
      <c r="I4">
        <v>-6.3187804582528775E-2</v>
      </c>
      <c r="J4">
        <v>1.8538611028110608E-2</v>
      </c>
      <c r="K4">
        <v>25.428069853782652</v>
      </c>
      <c r="L4">
        <v>79.650878941416735</v>
      </c>
      <c r="M4">
        <v>48.666959913372992</v>
      </c>
      <c r="N4">
        <v>153.7459095172882</v>
      </c>
      <c r="O4">
        <v>8.7353382110595703</v>
      </c>
      <c r="P4">
        <v>23.711004257202148</v>
      </c>
      <c r="Q4">
        <v>15.355987548828125</v>
      </c>
      <c r="R4">
        <v>43.938404083251953</v>
      </c>
      <c r="S4">
        <v>11.866609573364258</v>
      </c>
      <c r="T4">
        <v>119.26540374755859</v>
      </c>
      <c r="U4">
        <v>32.210456848144531</v>
      </c>
      <c r="V4">
        <v>77.239997863769531</v>
      </c>
      <c r="W4">
        <v>20.860496520996094</v>
      </c>
      <c r="X4">
        <v>9.0147132873535156</v>
      </c>
      <c r="Y4">
        <v>8.5579404830932617</v>
      </c>
      <c r="Z4">
        <v>24.469333648681641</v>
      </c>
      <c r="AA4">
        <v>23.229480743408203</v>
      </c>
      <c r="AB4">
        <v>15.847105026245117</v>
      </c>
      <c r="AC4">
        <v>15.044137001037598</v>
      </c>
      <c r="AD4">
        <v>18.273876190185547</v>
      </c>
      <c r="AE4">
        <v>49.602191925048828</v>
      </c>
      <c r="AF4">
        <v>32.123931884765625</v>
      </c>
      <c r="AG4">
        <v>15.627116683754139</v>
      </c>
      <c r="AH4">
        <v>11.71967403171584</v>
      </c>
      <c r="AI4">
        <v>13.653209318988957</v>
      </c>
      <c r="AJ4">
        <v>29.795241042971611</v>
      </c>
      <c r="AK4">
        <v>11.204759053885937</v>
      </c>
      <c r="AL4">
        <v>2.1431175482503022</v>
      </c>
      <c r="AM4">
        <v>0.54325710298144259</v>
      </c>
      <c r="AN4">
        <v>1.5654344945214689</v>
      </c>
      <c r="AO4">
        <v>29.795241042971611</v>
      </c>
      <c r="AP4">
        <v>11.204759053885937</v>
      </c>
      <c r="AQ4">
        <v>4518.4017743559371</v>
      </c>
    </row>
    <row r="5" spans="1:43" x14ac:dyDescent="0.25">
      <c r="A5">
        <v>1998</v>
      </c>
      <c r="B5">
        <v>22.429639999999996</v>
      </c>
      <c r="C5">
        <v>18.784000000000002</v>
      </c>
      <c r="D5">
        <v>62.371750000000013</v>
      </c>
      <c r="E5">
        <v>54.468634663973141</v>
      </c>
      <c r="F5">
        <v>599.39982977294926</v>
      </c>
      <c r="G5">
        <v>41.213640443325041</v>
      </c>
      <c r="H5">
        <v>-6.4152410673908894E-2</v>
      </c>
      <c r="I5">
        <v>0.10330871928622946</v>
      </c>
      <c r="J5">
        <v>6.2740224398439751E-2</v>
      </c>
      <c r="K5">
        <v>33.228880358219143</v>
      </c>
      <c r="L5">
        <v>60.447599692493675</v>
      </c>
      <c r="M5">
        <v>46.113729390963911</v>
      </c>
      <c r="N5">
        <v>139.79021041297912</v>
      </c>
      <c r="O5">
        <v>10.961676597595215</v>
      </c>
      <c r="P5">
        <v>16.589141845703125</v>
      </c>
      <c r="Q5">
        <v>14.48713493347168</v>
      </c>
      <c r="R5">
        <v>55.131301879882813</v>
      </c>
      <c r="S5">
        <v>14.663385391235352</v>
      </c>
      <c r="T5">
        <v>83.434402465820312</v>
      </c>
      <c r="U5">
        <v>22.191221237182617</v>
      </c>
      <c r="V5">
        <v>72.862442016601562</v>
      </c>
      <c r="W5">
        <v>19.379373550415039</v>
      </c>
      <c r="X5">
        <v>11.486706733703613</v>
      </c>
      <c r="Y5">
        <v>10.737996101379395</v>
      </c>
      <c r="Z5">
        <v>17.383710861206055</v>
      </c>
      <c r="AA5">
        <v>16.250629425048828</v>
      </c>
      <c r="AB5">
        <v>15.181024551391602</v>
      </c>
      <c r="AC5">
        <v>14.19151496887207</v>
      </c>
      <c r="AD5">
        <v>26.075666427612305</v>
      </c>
      <c r="AE5">
        <v>39.462299346923828</v>
      </c>
      <c r="AF5">
        <v>34.4620361328125</v>
      </c>
      <c r="AG5">
        <v>4.7203012364916503</v>
      </c>
      <c r="AH5">
        <v>25.760329439232009</v>
      </c>
      <c r="AI5">
        <v>10.519368258304894</v>
      </c>
      <c r="AJ5">
        <v>25.906950697302818</v>
      </c>
      <c r="AK5">
        <v>15.093049414455891</v>
      </c>
      <c r="AL5">
        <v>2.2414049930230249</v>
      </c>
      <c r="AM5">
        <v>0.84827954311367648</v>
      </c>
      <c r="AN5">
        <v>1.5001029001432471</v>
      </c>
      <c r="AO5">
        <v>25.906950697302818</v>
      </c>
      <c r="AP5">
        <v>15.093049414455891</v>
      </c>
      <c r="AQ5">
        <v>4469.8150205568199</v>
      </c>
    </row>
    <row r="6" spans="1:43" x14ac:dyDescent="0.25">
      <c r="A6">
        <v>1999</v>
      </c>
      <c r="B6">
        <v>23.134640000000001</v>
      </c>
      <c r="C6">
        <v>21.458469999999995</v>
      </c>
      <c r="D6">
        <v>85.451560000000015</v>
      </c>
      <c r="E6">
        <v>59.145593955877438</v>
      </c>
      <c r="F6">
        <v>588.91388848495478</v>
      </c>
      <c r="G6">
        <v>44.593109910070893</v>
      </c>
      <c r="H6">
        <v>-3.7629285895265638E-2</v>
      </c>
      <c r="I6">
        <v>-0.22995236961171031</v>
      </c>
      <c r="J6">
        <v>5.8290157412411642E-2</v>
      </c>
      <c r="K6">
        <v>37.192469930708405</v>
      </c>
      <c r="L6">
        <v>80.693329716920857</v>
      </c>
      <c r="M6">
        <v>50.63903656753898</v>
      </c>
      <c r="N6">
        <v>168.52483669471741</v>
      </c>
      <c r="O6">
        <v>11.686660766601562</v>
      </c>
      <c r="P6">
        <v>22.394567489624023</v>
      </c>
      <c r="Q6">
        <v>15.50047779083252</v>
      </c>
      <c r="R6">
        <v>58.374744415283203</v>
      </c>
      <c r="S6">
        <v>15.298459053039551</v>
      </c>
      <c r="T6">
        <v>111.86062622070312</v>
      </c>
      <c r="U6">
        <v>29.315675735473633</v>
      </c>
      <c r="V6">
        <v>77.424720764160156</v>
      </c>
      <c r="W6">
        <v>20.290946960449219</v>
      </c>
      <c r="X6">
        <v>12.428603172302246</v>
      </c>
      <c r="Y6">
        <v>11.369726181030273</v>
      </c>
      <c r="Z6">
        <v>23.816316604614258</v>
      </c>
      <c r="AA6">
        <v>21.787242889404297</v>
      </c>
      <c r="AB6">
        <v>16.48454475402832</v>
      </c>
      <c r="AC6">
        <v>15.08011531829834</v>
      </c>
      <c r="AD6">
        <v>23.57050895690918</v>
      </c>
      <c r="AE6">
        <v>45.166996002197266</v>
      </c>
      <c r="AF6">
        <v>31.262493133544922</v>
      </c>
      <c r="AG6">
        <v>17.981774108717218</v>
      </c>
      <c r="AH6">
        <v>7.1524381089257076</v>
      </c>
      <c r="AI6">
        <v>15.865787823218852</v>
      </c>
      <c r="AJ6">
        <v>24.743017919361591</v>
      </c>
      <c r="AK6">
        <v>16.256981875747442</v>
      </c>
      <c r="AL6">
        <v>2.6305086087922973</v>
      </c>
      <c r="AM6">
        <v>1.7382622417790117</v>
      </c>
      <c r="AN6">
        <v>1.5747337377542863</v>
      </c>
      <c r="AO6">
        <v>24.743017919361591</v>
      </c>
      <c r="AP6">
        <v>16.256981875747442</v>
      </c>
      <c r="AQ6">
        <v>4425.2435823163014</v>
      </c>
    </row>
    <row r="7" spans="1:43" x14ac:dyDescent="0.25">
      <c r="A7">
        <v>2000</v>
      </c>
      <c r="B7">
        <v>20.555169999999997</v>
      </c>
      <c r="C7">
        <v>3.9783000000000008</v>
      </c>
      <c r="D7">
        <v>41.566890000000001</v>
      </c>
      <c r="E7">
        <v>65.484723207205221</v>
      </c>
      <c r="F7">
        <v>663.21753465080258</v>
      </c>
      <c r="G7">
        <v>24.533470291137697</v>
      </c>
      <c r="H7">
        <v>-0.14295536619162885</v>
      </c>
      <c r="I7">
        <v>5.3262467771768567E-2</v>
      </c>
      <c r="J7">
        <v>6.5503461973217783E-2</v>
      </c>
      <c r="K7">
        <v>18.575710311889647</v>
      </c>
      <c r="L7">
        <v>39.942458914220332</v>
      </c>
      <c r="M7">
        <v>56.642700089931488</v>
      </c>
      <c r="N7">
        <v>115.16086954689025</v>
      </c>
      <c r="O7">
        <v>6.3393216133117676</v>
      </c>
      <c r="P7">
        <v>10.740669250488281</v>
      </c>
      <c r="Q7">
        <v>16.920913696289063</v>
      </c>
      <c r="R7">
        <v>31.06654167175293</v>
      </c>
      <c r="S7">
        <v>8.0274333953857422</v>
      </c>
      <c r="T7">
        <v>52.635826110839844</v>
      </c>
      <c r="U7">
        <v>13.600824356079102</v>
      </c>
      <c r="V7">
        <v>82.92279052734375</v>
      </c>
      <c r="W7">
        <v>21.42681884765625</v>
      </c>
      <c r="X7">
        <v>6.8377552032470703</v>
      </c>
      <c r="Y7">
        <v>6.0508713722229004</v>
      </c>
      <c r="Z7">
        <v>11.585162162780762</v>
      </c>
      <c r="AA7">
        <v>10.251949310302734</v>
      </c>
      <c r="AB7">
        <v>18.251333236694336</v>
      </c>
      <c r="AC7">
        <v>16.150981903076172</v>
      </c>
      <c r="AD7">
        <v>18.644567489624023</v>
      </c>
      <c r="AE7">
        <v>31.589363098144531</v>
      </c>
      <c r="AF7">
        <v>49.766067504882812</v>
      </c>
      <c r="AG7">
        <v>12.995118618942797</v>
      </c>
      <c r="AH7">
        <v>4.1351492907851934</v>
      </c>
      <c r="AI7">
        <v>23.869732396211475</v>
      </c>
      <c r="AJ7">
        <v>26.600619971752167</v>
      </c>
      <c r="AK7">
        <v>14.399380372837186</v>
      </c>
      <c r="AL7">
        <v>1.8883361682965187</v>
      </c>
      <c r="AM7">
        <v>0.55518554474110715</v>
      </c>
      <c r="AN7">
        <v>1.624638521054294</v>
      </c>
      <c r="AO7">
        <v>26.600619971752167</v>
      </c>
      <c r="AP7">
        <v>14.399380372837186</v>
      </c>
      <c r="AQ7">
        <v>4807.56424309454</v>
      </c>
    </row>
    <row r="8" spans="1:43" x14ac:dyDescent="0.25">
      <c r="A8">
        <v>2001</v>
      </c>
      <c r="B8">
        <v>22.698979999999988</v>
      </c>
      <c r="C8">
        <v>6.7723533333333341</v>
      </c>
      <c r="D8">
        <v>16.90504</v>
      </c>
      <c r="E8">
        <v>74.327115170256832</v>
      </c>
      <c r="F8">
        <v>680.99063459777835</v>
      </c>
      <c r="G8">
        <v>29.471333623409272</v>
      </c>
      <c r="H8">
        <v>-8.1158012855798004E-2</v>
      </c>
      <c r="I8">
        <v>-9.3643328452482813E-2</v>
      </c>
      <c r="J8">
        <v>8.8943451620638367E-2</v>
      </c>
      <c r="K8">
        <v>22.951513528823853</v>
      </c>
      <c r="L8">
        <v>15.882089842975139</v>
      </c>
      <c r="M8">
        <v>65.129432317018512</v>
      </c>
      <c r="N8">
        <v>103.96303569793702</v>
      </c>
      <c r="O8">
        <v>7.5132818222045898</v>
      </c>
      <c r="P8">
        <v>4.3096904754638672</v>
      </c>
      <c r="Q8">
        <v>18.948600769042969</v>
      </c>
      <c r="R8">
        <v>36.293598175048828</v>
      </c>
      <c r="S8">
        <v>9.2525177001953125</v>
      </c>
      <c r="T8">
        <v>20.818357467651367</v>
      </c>
      <c r="U8">
        <v>5.3073329925537109</v>
      </c>
      <c r="V8">
        <v>91.532958984375</v>
      </c>
      <c r="W8">
        <v>23.334978103637695</v>
      </c>
      <c r="X8">
        <v>8.213994026184082</v>
      </c>
      <c r="Y8">
        <v>7.0689520835876465</v>
      </c>
      <c r="Z8">
        <v>4.7116255760192871</v>
      </c>
      <c r="AA8">
        <v>4.0548191070556641</v>
      </c>
      <c r="AB8">
        <v>20.71580696105957</v>
      </c>
      <c r="AC8">
        <v>17.827995300292969</v>
      </c>
      <c r="AD8">
        <v>24.416305541992187</v>
      </c>
      <c r="AE8">
        <v>14.005428314208984</v>
      </c>
      <c r="AF8">
        <v>61.578266143798828</v>
      </c>
      <c r="AG8">
        <v>20.678285587579012</v>
      </c>
      <c r="AH8">
        <v>6.6439145128242671E-2</v>
      </c>
      <c r="AI8">
        <v>20.255275185219944</v>
      </c>
      <c r="AJ8">
        <v>28.114179611206055</v>
      </c>
      <c r="AK8">
        <v>12.885820378549397</v>
      </c>
      <c r="AL8">
        <v>1.999993974728568</v>
      </c>
      <c r="AM8">
        <v>-0.13381184912577737</v>
      </c>
      <c r="AN8">
        <v>1.7609180597355589</v>
      </c>
      <c r="AO8">
        <v>28.114179611206055</v>
      </c>
      <c r="AP8">
        <v>12.885820378549397</v>
      </c>
      <c r="AQ8">
        <v>4782.9876883344104</v>
      </c>
    </row>
    <row r="9" spans="1:43" x14ac:dyDescent="0.25">
      <c r="A9">
        <v>2002</v>
      </c>
      <c r="B9">
        <v>23.771750000000004</v>
      </c>
      <c r="C9">
        <v>-5.0676733333333335</v>
      </c>
      <c r="D9">
        <v>7.0315600000000016</v>
      </c>
      <c r="E9">
        <v>86.983057111706614</v>
      </c>
      <c r="F9">
        <v>694.95926184463497</v>
      </c>
      <c r="G9">
        <v>18.704076579570771</v>
      </c>
      <c r="H9">
        <v>-3.5826804935932162E-2</v>
      </c>
      <c r="I9">
        <v>-4.0717845708131792E-2</v>
      </c>
      <c r="J9">
        <v>0.12676485797390341</v>
      </c>
      <c r="K9">
        <v>11.849886547565459</v>
      </c>
      <c r="L9">
        <v>1.5134700254201889</v>
      </c>
      <c r="M9">
        <v>76.386770816922194</v>
      </c>
      <c r="N9">
        <v>89.750126263618469</v>
      </c>
      <c r="O9">
        <v>4.7064828872680664</v>
      </c>
      <c r="P9">
        <v>1.7693424224853516</v>
      </c>
      <c r="Q9">
        <v>21.887434005737305</v>
      </c>
      <c r="R9">
        <v>22.674228668212891</v>
      </c>
      <c r="S9">
        <v>5.7054867744445801</v>
      </c>
      <c r="T9">
        <v>8.5240879058837891</v>
      </c>
      <c r="U9">
        <v>2.1449053287506104</v>
      </c>
      <c r="V9">
        <v>105.44619750976562</v>
      </c>
      <c r="W9">
        <v>26.533290863037109</v>
      </c>
      <c r="X9">
        <v>5.2130374908447266</v>
      </c>
      <c r="Y9">
        <v>4.4162893295288086</v>
      </c>
      <c r="Z9">
        <v>1.9597752094268799</v>
      </c>
      <c r="AA9">
        <v>1.6602479219436646</v>
      </c>
      <c r="AB9">
        <v>24.243162155151367</v>
      </c>
      <c r="AC9">
        <v>20.537895202636719</v>
      </c>
      <c r="AD9">
        <v>16.593589782714844</v>
      </c>
      <c r="AE9">
        <v>6.2381491661071777</v>
      </c>
      <c r="AF9">
        <v>77.168266296386719</v>
      </c>
      <c r="AG9">
        <v>20.638265738729388</v>
      </c>
      <c r="AH9">
        <v>-10.801921190693974</v>
      </c>
      <c r="AI9">
        <v>31.163655604235828</v>
      </c>
      <c r="AJ9">
        <v>25.90704433619976</v>
      </c>
      <c r="AK9">
        <v>15.092955582775176</v>
      </c>
      <c r="AL9">
        <v>2.2145426068309462</v>
      </c>
      <c r="AM9">
        <v>-0.19211182676372118</v>
      </c>
      <c r="AN9">
        <v>1.8856401193188503</v>
      </c>
      <c r="AO9">
        <v>25.90704433619976</v>
      </c>
      <c r="AP9">
        <v>15.092955582775176</v>
      </c>
      <c r="AQ9">
        <v>4841.7417535956783</v>
      </c>
    </row>
    <row r="10" spans="1:43" x14ac:dyDescent="0.25">
      <c r="A10">
        <v>2003</v>
      </c>
      <c r="B10">
        <v>23.306739999999998</v>
      </c>
      <c r="C10">
        <v>-12.846149999999998</v>
      </c>
      <c r="D10">
        <v>21.515079999999998</v>
      </c>
      <c r="E10">
        <v>107.24129096950408</v>
      </c>
      <c r="F10">
        <v>782.0830214233398</v>
      </c>
      <c r="G10">
        <v>10.460589977741241</v>
      </c>
      <c r="H10">
        <v>2.6023259991779925E-3</v>
      </c>
      <c r="I10">
        <v>-4.9893534629605711E-2</v>
      </c>
      <c r="J10">
        <v>0.20516917372494936</v>
      </c>
      <c r="K10">
        <v>2.6762599921226502</v>
      </c>
      <c r="L10">
        <v>15.094430211514235</v>
      </c>
      <c r="M10">
        <v>95.299608608007432</v>
      </c>
      <c r="N10">
        <v>113.07029912519455</v>
      </c>
      <c r="O10">
        <v>2.599113941192627</v>
      </c>
      <c r="P10">
        <v>5.345792293548584</v>
      </c>
      <c r="Q10">
        <v>26.645946502685547</v>
      </c>
      <c r="R10">
        <v>12.39948844909668</v>
      </c>
      <c r="S10">
        <v>3.0808665752410889</v>
      </c>
      <c r="T10">
        <v>25.502956390380859</v>
      </c>
      <c r="U10">
        <v>6.3366489410400391</v>
      </c>
      <c r="V10">
        <v>127.11875152587891</v>
      </c>
      <c r="W10">
        <v>31.584844589233398</v>
      </c>
      <c r="X10">
        <v>2.9154846668243408</v>
      </c>
      <c r="Y10">
        <v>2.4150645732879639</v>
      </c>
      <c r="Z10">
        <v>5.9964962005615234</v>
      </c>
      <c r="AA10">
        <v>4.9672446250915527</v>
      </c>
      <c r="AB10">
        <v>29.889360427856445</v>
      </c>
      <c r="AC10">
        <v>24.759086608886719</v>
      </c>
      <c r="AD10">
        <v>7.5138759613037109</v>
      </c>
      <c r="AE10">
        <v>15.454352378845215</v>
      </c>
      <c r="AF10">
        <v>77.031768798828125</v>
      </c>
      <c r="AG10">
        <v>17.165744722820818</v>
      </c>
      <c r="AH10">
        <v>2.0800354585517198</v>
      </c>
      <c r="AI10">
        <v>21.754219811409712</v>
      </c>
      <c r="AJ10">
        <v>26.468982547521591</v>
      </c>
      <c r="AK10">
        <v>14.531017485074699</v>
      </c>
      <c r="AL10">
        <v>1.8874787816312164</v>
      </c>
      <c r="AM10">
        <v>-0.40250971096975263</v>
      </c>
      <c r="AN10">
        <v>1.9868002024595626</v>
      </c>
      <c r="AO10">
        <v>26.468982547521591</v>
      </c>
      <c r="AP10">
        <v>14.531017485074699</v>
      </c>
      <c r="AQ10">
        <v>5410.3539606992072</v>
      </c>
    </row>
    <row r="11" spans="1:43" x14ac:dyDescent="0.25">
      <c r="A11">
        <v>2004</v>
      </c>
      <c r="B11">
        <v>24.296229999999994</v>
      </c>
      <c r="C11">
        <v>-8.3326300000000035</v>
      </c>
      <c r="D11">
        <v>60.736920000000012</v>
      </c>
      <c r="E11">
        <v>121.11922487054649</v>
      </c>
      <c r="F11">
        <v>942.06416936111452</v>
      </c>
      <c r="G11">
        <v>15.963600006580354</v>
      </c>
      <c r="H11">
        <v>4.4051636015996334E-2</v>
      </c>
      <c r="I11">
        <v>0.33445062123797836</v>
      </c>
      <c r="J11">
        <v>0.35772244370821865</v>
      </c>
      <c r="K11">
        <v>7.4946599242687224</v>
      </c>
      <c r="L11">
        <v>44.237040490001441</v>
      </c>
      <c r="M11">
        <v>107.30790239024162</v>
      </c>
      <c r="N11">
        <v>159.03960491085053</v>
      </c>
      <c r="O11">
        <v>3.9179518222808838</v>
      </c>
      <c r="P11">
        <v>14.906682968139648</v>
      </c>
      <c r="Q11">
        <v>29.72633171081543</v>
      </c>
      <c r="R11">
        <v>18.429105758666992</v>
      </c>
      <c r="S11">
        <v>4.5230617523193359</v>
      </c>
      <c r="T11">
        <v>70.117462158203125</v>
      </c>
      <c r="U11">
        <v>17.208951950073242</v>
      </c>
      <c r="V11">
        <v>139.82553100585937</v>
      </c>
      <c r="W11">
        <v>34.317428588867188</v>
      </c>
      <c r="X11">
        <v>4.4492354393005371</v>
      </c>
      <c r="Y11">
        <v>3.589461088180542</v>
      </c>
      <c r="Z11">
        <v>16.928066253662109</v>
      </c>
      <c r="AA11">
        <v>13.65687084197998</v>
      </c>
      <c r="AB11">
        <v>33.757297515869141</v>
      </c>
      <c r="AC11">
        <v>27.234003067016602</v>
      </c>
      <c r="AD11">
        <v>8.0697708129882812</v>
      </c>
      <c r="AE11">
        <v>30.703163146972656</v>
      </c>
      <c r="AF11">
        <v>61.227066040039063</v>
      </c>
      <c r="AG11">
        <v>12.020609268452972</v>
      </c>
      <c r="AH11">
        <v>7.7111036499554757</v>
      </c>
      <c r="AI11">
        <v>21.26828653132543</v>
      </c>
      <c r="AJ11">
        <v>26.249963223934174</v>
      </c>
      <c r="AK11">
        <v>14.750036640092731</v>
      </c>
      <c r="AL11">
        <v>1.8555558710067999</v>
      </c>
      <c r="AM11">
        <v>0.38900750791071914</v>
      </c>
      <c r="AN11">
        <v>2.1943989397259429</v>
      </c>
      <c r="AO11">
        <v>26.249963223934174</v>
      </c>
      <c r="AP11">
        <v>14.750036640092731</v>
      </c>
      <c r="AQ11">
        <v>6317.4744685394407</v>
      </c>
    </row>
    <row r="12" spans="1:43" x14ac:dyDescent="0.25">
      <c r="A12">
        <v>2005</v>
      </c>
      <c r="B12">
        <v>27.483200000000004</v>
      </c>
      <c r="C12">
        <v>-1.0774799999999989</v>
      </c>
      <c r="D12">
        <v>124.65728000000001</v>
      </c>
      <c r="E12">
        <v>129.01718394774724</v>
      </c>
      <c r="F12">
        <v>1145.8290159606934</v>
      </c>
      <c r="G12">
        <v>26.40572016108036</v>
      </c>
      <c r="H12">
        <v>-2.0258454867871478E-2</v>
      </c>
      <c r="I12">
        <v>0.32593842759728431</v>
      </c>
      <c r="J12">
        <v>0.51102526343287902</v>
      </c>
      <c r="K12">
        <v>18.195630047798158</v>
      </c>
      <c r="L12">
        <v>106.26612768769265</v>
      </c>
      <c r="M12">
        <v>111.43688088440895</v>
      </c>
      <c r="N12">
        <v>235.89864082336425</v>
      </c>
      <c r="O12">
        <v>6.4033045768737793</v>
      </c>
      <c r="P12">
        <v>30.229000091552734</v>
      </c>
      <c r="Q12">
        <v>31.286262512207031</v>
      </c>
      <c r="R12">
        <v>29.48365592956543</v>
      </c>
      <c r="S12">
        <v>7.1496944427490234</v>
      </c>
      <c r="T12">
        <v>139.18772888183594</v>
      </c>
      <c r="U12">
        <v>33.752590179443359</v>
      </c>
      <c r="V12">
        <v>144.05584716796875</v>
      </c>
      <c r="W12">
        <v>34.933090209960938</v>
      </c>
      <c r="X12">
        <v>7.3595724105834961</v>
      </c>
      <c r="Y12">
        <v>5.7425704002380371</v>
      </c>
      <c r="Z12">
        <v>34.743392944335938</v>
      </c>
      <c r="AA12">
        <v>27.109779357910156</v>
      </c>
      <c r="AB12">
        <v>35.958549499511719</v>
      </c>
      <c r="AC12">
        <v>28.057947158813477</v>
      </c>
      <c r="AD12">
        <v>9.4279146194458008</v>
      </c>
      <c r="AE12">
        <v>44.507709503173828</v>
      </c>
      <c r="AF12">
        <v>46.064373016357422</v>
      </c>
      <c r="AG12">
        <v>11.288333013304509</v>
      </c>
      <c r="AH12">
        <v>-53.440297836204991</v>
      </c>
      <c r="AI12">
        <v>83.151967615820467</v>
      </c>
      <c r="AJ12">
        <v>25.98597925901413</v>
      </c>
      <c r="AK12">
        <v>15.014020846225321</v>
      </c>
      <c r="AL12">
        <v>1.7791424538718275</v>
      </c>
      <c r="AM12">
        <v>0.6699941277038306</v>
      </c>
      <c r="AN12">
        <v>2.2627797607565299</v>
      </c>
      <c r="AO12">
        <v>25.98597925901413</v>
      </c>
      <c r="AP12">
        <v>15.014020846225321</v>
      </c>
      <c r="AQ12">
        <v>7412.3309155419411</v>
      </c>
    </row>
    <row r="13" spans="1:43" x14ac:dyDescent="0.25">
      <c r="A13">
        <v>2006</v>
      </c>
      <c r="B13">
        <v>28.929769999999994</v>
      </c>
      <c r="C13">
        <v>-3.4152300000000011</v>
      </c>
      <c r="D13">
        <v>127.34230000000002</v>
      </c>
      <c r="E13">
        <v>152.97411483931506</v>
      </c>
      <c r="F13">
        <v>1384.3147238044739</v>
      </c>
      <c r="G13">
        <v>25.514540175318718</v>
      </c>
      <c r="H13">
        <v>-5.9482823272235689E-2</v>
      </c>
      <c r="I13">
        <v>2.8605955250784754</v>
      </c>
      <c r="J13">
        <v>0.66823881725594403</v>
      </c>
      <c r="K13">
        <v>17.905910197257995</v>
      </c>
      <c r="L13">
        <v>106.09315020599961</v>
      </c>
      <c r="M13">
        <v>132.96507155776024</v>
      </c>
      <c r="N13">
        <v>256.96412753677367</v>
      </c>
      <c r="O13">
        <v>6.1153287887573242</v>
      </c>
      <c r="P13">
        <v>30.521421432495117</v>
      </c>
      <c r="Q13">
        <v>36.664859771728516</v>
      </c>
      <c r="R13">
        <v>27.598293304443359</v>
      </c>
      <c r="S13">
        <v>6.6147632598876953</v>
      </c>
      <c r="T13">
        <v>137.74224853515625</v>
      </c>
      <c r="U13">
        <v>33.014083862304688</v>
      </c>
      <c r="V13">
        <v>165.46739196777344</v>
      </c>
      <c r="W13">
        <v>39.659248352050781</v>
      </c>
      <c r="X13">
        <v>7.1111907958984375</v>
      </c>
      <c r="Y13">
        <v>5.3753557205200195</v>
      </c>
      <c r="Z13">
        <v>35.491737365722656</v>
      </c>
      <c r="AA13">
        <v>26.828241348266602</v>
      </c>
      <c r="AB13">
        <v>42.635616302490234</v>
      </c>
      <c r="AC13">
        <v>32.228302001953125</v>
      </c>
      <c r="AD13">
        <v>8.3426942825317383</v>
      </c>
      <c r="AE13">
        <v>41.638134002685547</v>
      </c>
      <c r="AF13">
        <v>50.019172668457031</v>
      </c>
      <c r="AG13">
        <v>8.7167126485146582</v>
      </c>
      <c r="AH13">
        <v>14.843025896465406</v>
      </c>
      <c r="AI13">
        <v>17.440261444076896</v>
      </c>
      <c r="AJ13">
        <v>29.818626746535301</v>
      </c>
      <c r="AK13">
        <v>11.181373212486506</v>
      </c>
      <c r="AL13">
        <v>1.6988437609543325</v>
      </c>
      <c r="AM13">
        <v>1.5215562572702765</v>
      </c>
      <c r="AN13">
        <v>2.3823110277298838</v>
      </c>
      <c r="AO13">
        <v>29.818626746535301</v>
      </c>
      <c r="AP13">
        <v>11.181373212486506</v>
      </c>
      <c r="AQ13">
        <v>8676.0449779450864</v>
      </c>
    </row>
    <row r="14" spans="1:43" x14ac:dyDescent="0.25">
      <c r="A14">
        <v>2007</v>
      </c>
      <c r="B14">
        <v>31.695099999999996</v>
      </c>
      <c r="C14">
        <v>7.5962749999999994</v>
      </c>
      <c r="D14">
        <v>220.41201999999996</v>
      </c>
      <c r="E14">
        <v>181.89063088941435</v>
      </c>
      <c r="F14">
        <v>1793.5047927627563</v>
      </c>
      <c r="G14">
        <v>39.291374759674071</v>
      </c>
      <c r="H14">
        <v>8.5698411613702782E-3</v>
      </c>
      <c r="I14">
        <v>1.2674226089827716</v>
      </c>
      <c r="J14">
        <v>0.91221704080165367</v>
      </c>
      <c r="K14">
        <v>29.576684774398803</v>
      </c>
      <c r="L14">
        <v>178.32432951164245</v>
      </c>
      <c r="M14">
        <v>156.88804321718217</v>
      </c>
      <c r="N14">
        <v>364.78905875015261</v>
      </c>
      <c r="O14">
        <v>9.3112831115722656</v>
      </c>
      <c r="P14">
        <v>52.233314514160156</v>
      </c>
      <c r="Q14">
        <v>43.104503631591797</v>
      </c>
      <c r="R14">
        <v>41.321502685546875</v>
      </c>
      <c r="S14">
        <v>9.792384147644043</v>
      </c>
      <c r="T14">
        <v>231.80038452148437</v>
      </c>
      <c r="U14">
        <v>54.932132720947266</v>
      </c>
      <c r="V14">
        <v>191.28865051269531</v>
      </c>
      <c r="W14">
        <v>45.331649780273438</v>
      </c>
      <c r="X14">
        <v>10.950949668884277</v>
      </c>
      <c r="Y14">
        <v>8.048243522644043</v>
      </c>
      <c r="Z14">
        <v>61.431320190429687</v>
      </c>
      <c r="AA14">
        <v>45.1480712890625</v>
      </c>
      <c r="AB14">
        <v>50.694976806640625</v>
      </c>
      <c r="AC14">
        <v>37.257545471191406</v>
      </c>
      <c r="AD14">
        <v>8.8976240158081055</v>
      </c>
      <c r="AE14">
        <v>49.912818908691406</v>
      </c>
      <c r="AF14">
        <v>41.189559936523438</v>
      </c>
      <c r="AG14">
        <v>12.346693796105683</v>
      </c>
      <c r="AH14">
        <v>9.4873704051133245</v>
      </c>
      <c r="AI14">
        <v>19.165935764089227</v>
      </c>
      <c r="AJ14">
        <v>25.496818602085114</v>
      </c>
      <c r="AK14">
        <v>15.503181099891663</v>
      </c>
      <c r="AL14">
        <v>1.6299778389147832</v>
      </c>
      <c r="AM14">
        <v>1.4364232445368543</v>
      </c>
      <c r="AN14">
        <v>2.387033564504236</v>
      </c>
      <c r="AO14">
        <v>25.496818602085114</v>
      </c>
      <c r="AP14">
        <v>15.503181099891663</v>
      </c>
      <c r="AQ14">
        <v>10662.145501221759</v>
      </c>
    </row>
    <row r="15" spans="1:43" x14ac:dyDescent="0.25">
      <c r="A15">
        <v>2008</v>
      </c>
      <c r="B15">
        <v>34.804300000000005</v>
      </c>
      <c r="C15">
        <v>13.911075000000002</v>
      </c>
      <c r="D15">
        <v>123.12275000000001</v>
      </c>
      <c r="E15">
        <v>211.13361123268845</v>
      </c>
      <c r="F15">
        <v>2114.4773745765688</v>
      </c>
      <c r="G15">
        <v>48.715375078201291</v>
      </c>
      <c r="H15">
        <v>4.5690706284716727E-2</v>
      </c>
      <c r="I15">
        <v>0.56164939349889753</v>
      </c>
      <c r="J15">
        <v>1.3696682588048279</v>
      </c>
      <c r="K15">
        <v>36.654405206680295</v>
      </c>
      <c r="L15">
        <v>98.673889916419981</v>
      </c>
      <c r="M15">
        <v>182.07847852301597</v>
      </c>
      <c r="N15">
        <v>317.40677417564393</v>
      </c>
      <c r="O15">
        <v>11.416721343994141</v>
      </c>
      <c r="P15">
        <v>28.85450553894043</v>
      </c>
      <c r="Q15">
        <v>49.4803466796875</v>
      </c>
      <c r="R15">
        <v>49.338279724121094</v>
      </c>
      <c r="S15">
        <v>11.562703132629395</v>
      </c>
      <c r="T15">
        <v>124.69707489013672</v>
      </c>
      <c r="U15">
        <v>29.223459243774414</v>
      </c>
      <c r="V15">
        <v>213.83329772949219</v>
      </c>
      <c r="W15">
        <v>50.113029479980469</v>
      </c>
      <c r="X15">
        <v>13.57752513885498</v>
      </c>
      <c r="Y15">
        <v>9.6096820831298828</v>
      </c>
      <c r="Z15">
        <v>34.315700531005859</v>
      </c>
      <c r="AA15">
        <v>24.28741455078125</v>
      </c>
      <c r="AB15">
        <v>58.845325469970703</v>
      </c>
      <c r="AC15">
        <v>41.648593902587891</v>
      </c>
      <c r="AD15">
        <v>12.720357894897461</v>
      </c>
      <c r="AE15">
        <v>32.149303436279297</v>
      </c>
      <c r="AF15">
        <v>55.130336761474609</v>
      </c>
      <c r="AG15">
        <v>13.13133161701262</v>
      </c>
      <c r="AH15">
        <v>7.773276012390852</v>
      </c>
      <c r="AI15">
        <v>20.095392252318561</v>
      </c>
      <c r="AJ15">
        <v>26.792809933423996</v>
      </c>
      <c r="AK15">
        <v>14.207190061919391</v>
      </c>
      <c r="AL15">
        <v>1.5551636647433043</v>
      </c>
      <c r="AM15">
        <v>0.77089313745818799</v>
      </c>
      <c r="AN15">
        <v>2.3243752772687003</v>
      </c>
      <c r="AO15">
        <v>26.792809933423996</v>
      </c>
      <c r="AP15">
        <v>14.207190061919391</v>
      </c>
      <c r="AQ15">
        <v>12538.017986566923</v>
      </c>
    </row>
    <row r="16" spans="1:43" x14ac:dyDescent="0.25">
      <c r="A16">
        <v>2009</v>
      </c>
      <c r="B16">
        <v>35.670760000000001</v>
      </c>
      <c r="C16">
        <v>30.879890000000003</v>
      </c>
      <c r="D16">
        <v>99.454510000000013</v>
      </c>
      <c r="E16">
        <v>205.40343292320824</v>
      </c>
      <c r="F16">
        <v>2103.8771092605589</v>
      </c>
      <c r="G16">
        <v>66.550649819850918</v>
      </c>
      <c r="H16">
        <v>0.11618157748505473</v>
      </c>
      <c r="I16">
        <v>0.13994834250956772</v>
      </c>
      <c r="J16">
        <v>1.1937937445938587</v>
      </c>
      <c r="K16">
        <v>52.225969713211057</v>
      </c>
      <c r="L16">
        <v>86.267179505825041</v>
      </c>
      <c r="M16">
        <v>176.04975241613388</v>
      </c>
      <c r="N16">
        <v>314.54290719223025</v>
      </c>
      <c r="O16">
        <v>15.425331115722656</v>
      </c>
      <c r="P16">
        <v>23.051897048950195</v>
      </c>
      <c r="Q16">
        <v>47.609092712402344</v>
      </c>
      <c r="R16">
        <v>67.642112731933594</v>
      </c>
      <c r="S16">
        <v>15.678313255310059</v>
      </c>
      <c r="T16">
        <v>101.08560943603516</v>
      </c>
      <c r="U16">
        <v>23.429958343505859</v>
      </c>
      <c r="V16">
        <v>208.77214050292969</v>
      </c>
      <c r="W16">
        <v>48.389900207519531</v>
      </c>
      <c r="X16">
        <v>18.548418045043945</v>
      </c>
      <c r="Y16">
        <v>13.174742698669434</v>
      </c>
      <c r="Z16">
        <v>27.719095230102539</v>
      </c>
      <c r="AA16">
        <v>19.688577651977539</v>
      </c>
      <c r="AB16">
        <v>57.248260498046875</v>
      </c>
      <c r="AC16">
        <v>40.662826538085937</v>
      </c>
      <c r="AD16">
        <v>17.918445587158203</v>
      </c>
      <c r="AE16">
        <v>26.777654647827148</v>
      </c>
      <c r="AF16">
        <v>55.303897857666016</v>
      </c>
      <c r="AG16">
        <v>15.818943455815315</v>
      </c>
      <c r="AH16">
        <v>6.1617329278960824</v>
      </c>
      <c r="AI16">
        <v>19.019323576241732</v>
      </c>
      <c r="AJ16">
        <v>25.962575361132622</v>
      </c>
      <c r="AK16">
        <v>15.037424666807055</v>
      </c>
      <c r="AL16">
        <v>1.9490046209539287</v>
      </c>
      <c r="AM16">
        <v>0.74510938592720777</v>
      </c>
      <c r="AN16">
        <v>2.2329292629146948</v>
      </c>
      <c r="AO16">
        <v>25.962575361132622</v>
      </c>
      <c r="AP16">
        <v>15.037424666807055</v>
      </c>
      <c r="AQ16">
        <v>12783.164357556328</v>
      </c>
    </row>
    <row r="17" spans="1:43" x14ac:dyDescent="0.25">
      <c r="A17">
        <v>2010</v>
      </c>
      <c r="B17">
        <v>35.843460000000007</v>
      </c>
      <c r="C17">
        <v>33.839730000000003</v>
      </c>
      <c r="D17">
        <v>171.92888000000002</v>
      </c>
      <c r="E17">
        <v>232.92744535756805</v>
      </c>
      <c r="F17">
        <v>2638.2562032203673</v>
      </c>
      <c r="G17">
        <v>69.683190671920769</v>
      </c>
      <c r="H17">
        <v>9.0200556335039442E-2</v>
      </c>
      <c r="I17">
        <v>0.46350234307348726</v>
      </c>
      <c r="J17">
        <v>1.4882498812675475</v>
      </c>
      <c r="K17">
        <v>57.645120697021483</v>
      </c>
      <c r="L17">
        <v>152.45807138472796</v>
      </c>
      <c r="M17">
        <v>196.31888602995872</v>
      </c>
      <c r="N17">
        <v>406.42206859779355</v>
      </c>
      <c r="O17">
        <v>15.97516918182373</v>
      </c>
      <c r="P17">
        <v>39.415431976318359</v>
      </c>
      <c r="Q17">
        <v>53.399612426757813</v>
      </c>
      <c r="R17">
        <v>69.683189392089844</v>
      </c>
      <c r="S17">
        <v>15.975168228149414</v>
      </c>
      <c r="T17">
        <v>171.92887878417969</v>
      </c>
      <c r="U17">
        <v>39.415428161621094</v>
      </c>
      <c r="V17">
        <v>232.92745971679687</v>
      </c>
      <c r="W17">
        <v>53.399612426757813</v>
      </c>
      <c r="X17">
        <v>19.421491622924805</v>
      </c>
      <c r="Y17">
        <v>13.572286605834961</v>
      </c>
      <c r="Z17">
        <v>47.918521881103516</v>
      </c>
      <c r="AA17">
        <v>33.48681640625</v>
      </c>
      <c r="AB17">
        <v>64.919509887695312</v>
      </c>
      <c r="AC17">
        <v>45.367588043212891</v>
      </c>
      <c r="AD17">
        <v>14.684381484985352</v>
      </c>
      <c r="AE17">
        <v>36.230678558349609</v>
      </c>
      <c r="AF17">
        <v>49.084941864013672</v>
      </c>
      <c r="AG17">
        <v>25.661949604633264</v>
      </c>
      <c r="AH17">
        <v>-4.2639349442906678</v>
      </c>
      <c r="AI17">
        <v>19.601985899731517</v>
      </c>
      <c r="AJ17">
        <v>26.552063584327698</v>
      </c>
      <c r="AK17">
        <v>14.447936310432851</v>
      </c>
      <c r="AL17">
        <v>1.9995955676204176</v>
      </c>
      <c r="AM17">
        <v>0.47898329002782702</v>
      </c>
      <c r="AN17">
        <v>2.2264161667553708</v>
      </c>
      <c r="AO17">
        <v>26.552063584327698</v>
      </c>
      <c r="AP17">
        <v>14.447936310432851</v>
      </c>
      <c r="AQ17">
        <v>15516.48014940237</v>
      </c>
    </row>
    <row r="18" spans="1:43" x14ac:dyDescent="0.25">
      <c r="A18">
        <v>2011</v>
      </c>
      <c r="B18">
        <v>39.327939999999998</v>
      </c>
      <c r="C18">
        <v>15.278370000000001</v>
      </c>
      <c r="D18">
        <v>188.73564999999996</v>
      </c>
      <c r="E18">
        <v>264.59808551191969</v>
      </c>
      <c r="F18">
        <v>3223.336476764679</v>
      </c>
      <c r="G18">
        <v>54.606310099601743</v>
      </c>
      <c r="H18">
        <v>0.16126096944045276</v>
      </c>
      <c r="I18">
        <v>0.22210370166599749</v>
      </c>
      <c r="J18">
        <v>1.953979135401547</v>
      </c>
      <c r="K18">
        <v>41.819870198249816</v>
      </c>
      <c r="L18">
        <v>173.02405135929584</v>
      </c>
      <c r="M18">
        <v>222.1468607058525</v>
      </c>
      <c r="N18">
        <v>436.99078545570376</v>
      </c>
      <c r="O18">
        <v>12.382052421569824</v>
      </c>
      <c r="P18">
        <v>42.796054840087891</v>
      </c>
      <c r="Q18">
        <v>59.997962951660156</v>
      </c>
      <c r="R18">
        <v>52.935230255126953</v>
      </c>
      <c r="S18">
        <v>12.003132820129395</v>
      </c>
      <c r="T18">
        <v>182.95988464355469</v>
      </c>
      <c r="U18">
        <v>41.486396789550781</v>
      </c>
      <c r="V18">
        <v>256.50076293945313</v>
      </c>
      <c r="W18">
        <v>58.161884307861328</v>
      </c>
      <c r="X18">
        <v>15.219395637512207</v>
      </c>
      <c r="Y18">
        <v>10.310264587402344</v>
      </c>
      <c r="Z18">
        <v>52.602760314941406</v>
      </c>
      <c r="AA18">
        <v>35.635341644287109</v>
      </c>
      <c r="AB18">
        <v>73.746475219726563</v>
      </c>
      <c r="AC18">
        <v>49.958992004394531</v>
      </c>
      <c r="AD18">
        <v>10.750542640686035</v>
      </c>
      <c r="AE18">
        <v>37.157070159912109</v>
      </c>
      <c r="AF18">
        <v>52.092384338378906</v>
      </c>
      <c r="AG18">
        <v>12.545459520071745</v>
      </c>
      <c r="AH18">
        <v>8.8636029842309654</v>
      </c>
      <c r="AI18">
        <v>19.590937208384275</v>
      </c>
      <c r="AJ18">
        <v>27.67179536819458</v>
      </c>
      <c r="AK18">
        <v>13.32820451259613</v>
      </c>
      <c r="AL18">
        <v>1.5803017223297502</v>
      </c>
      <c r="AM18">
        <v>0.39172238309402019</v>
      </c>
      <c r="AN18">
        <v>2.2196608462836593</v>
      </c>
      <c r="AO18">
        <v>27.67179536819458</v>
      </c>
      <c r="AP18">
        <v>13.32820451259613</v>
      </c>
      <c r="AQ18">
        <v>18122.27537423922</v>
      </c>
    </row>
    <row r="19" spans="1:43" x14ac:dyDescent="0.25">
      <c r="A19">
        <v>2012</v>
      </c>
      <c r="B19">
        <v>38.167800000000014</v>
      </c>
      <c r="C19">
        <v>21.207330000000006</v>
      </c>
      <c r="D19">
        <v>144.76011</v>
      </c>
      <c r="E19">
        <v>282.1018844229111</v>
      </c>
      <c r="F19">
        <v>3433.4590244827273</v>
      </c>
      <c r="G19">
        <v>59.375129763126374</v>
      </c>
      <c r="H19">
        <v>2.0941762354224919E-2</v>
      </c>
      <c r="I19">
        <v>0.17251296008098871</v>
      </c>
      <c r="J19">
        <v>2.215820269137621</v>
      </c>
      <c r="K19">
        <v>45.170689656734467</v>
      </c>
      <c r="L19">
        <v>124.79526800262929</v>
      </c>
      <c r="M19">
        <v>231.91292485213279</v>
      </c>
      <c r="N19">
        <v>401.87888943862913</v>
      </c>
      <c r="O19">
        <v>13.31850528717041</v>
      </c>
      <c r="P19">
        <v>32.471309661865234</v>
      </c>
      <c r="Q19">
        <v>63.278606414794922</v>
      </c>
      <c r="R19">
        <v>56.391181945800781</v>
      </c>
      <c r="S19">
        <v>12.649172782897949</v>
      </c>
      <c r="T19">
        <v>137.48507690429687</v>
      </c>
      <c r="U19">
        <v>30.839439392089844</v>
      </c>
      <c r="V19">
        <v>267.92462158203125</v>
      </c>
      <c r="W19">
        <v>60.098487854003906</v>
      </c>
      <c r="X19">
        <v>16.548519134521484</v>
      </c>
      <c r="Y19">
        <v>10.98338508605957</v>
      </c>
      <c r="Z19">
        <v>40.346279144287109</v>
      </c>
      <c r="AA19">
        <v>26.77815055847168</v>
      </c>
      <c r="AB19">
        <v>78.624984741210938</v>
      </c>
      <c r="AC19">
        <v>52.184032440185547</v>
      </c>
      <c r="AD19">
        <v>12.211147308349609</v>
      </c>
      <c r="AE19">
        <v>29.771505355834961</v>
      </c>
      <c r="AF19">
        <v>58.017349243164063</v>
      </c>
      <c r="AG19">
        <v>8.7002589786425233</v>
      </c>
      <c r="AH19">
        <v>15.895533348433673</v>
      </c>
      <c r="AI19">
        <v>16.404207870364189</v>
      </c>
      <c r="AJ19">
        <v>29.497398540377617</v>
      </c>
      <c r="AK19">
        <v>11.502601416781545</v>
      </c>
      <c r="AL19">
        <v>1.4225285806751344</v>
      </c>
      <c r="AM19">
        <v>0.29783201061945874</v>
      </c>
      <c r="AN19">
        <v>2.2776045378413983</v>
      </c>
      <c r="AO19">
        <v>29.497398540377617</v>
      </c>
      <c r="AP19">
        <v>11.502601416781545</v>
      </c>
      <c r="AQ19">
        <v>19075.165978175748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79995117038483843"/>
  </sheetPr>
  <dimension ref="A1:M55"/>
  <sheetViews>
    <sheetView workbookViewId="0">
      <selection activeCell="D2" sqref="D2"/>
    </sheetView>
  </sheetViews>
  <sheetFormatPr defaultColWidth="11" defaultRowHeight="15.7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1960</v>
      </c>
      <c r="B2">
        <v>3.9757600000000011</v>
      </c>
      <c r="C2">
        <v>0.22234999999999996</v>
      </c>
      <c r="D2">
        <v>0</v>
      </c>
      <c r="E2">
        <v>0</v>
      </c>
      <c r="F2">
        <v>0</v>
      </c>
      <c r="G2">
        <v>0</v>
      </c>
      <c r="H2">
        <v>11604.009556842684</v>
      </c>
      <c r="I2">
        <v>4.1981101036071777</v>
      </c>
      <c r="J2">
        <v>4.1981101036071777</v>
      </c>
      <c r="K2">
        <v>4.1981101036071697</v>
      </c>
      <c r="L2">
        <v>4.1981101036071777</v>
      </c>
      <c r="M2">
        <v>11608.2080078125</v>
      </c>
    </row>
    <row r="3" spans="1:13" x14ac:dyDescent="0.25">
      <c r="A3">
        <v>1961</v>
      </c>
      <c r="B3">
        <v>4.8330100000000007</v>
      </c>
      <c r="C3">
        <v>0.21163000000000007</v>
      </c>
      <c r="D3">
        <v>0</v>
      </c>
      <c r="E3">
        <v>0</v>
      </c>
      <c r="F3">
        <v>0</v>
      </c>
      <c r="G3">
        <v>0</v>
      </c>
      <c r="H3">
        <v>11265.15090637064</v>
      </c>
      <c r="I3">
        <v>5.044640064239502</v>
      </c>
      <c r="J3">
        <v>5.044640064239502</v>
      </c>
      <c r="K3">
        <v>5.044640064239502</v>
      </c>
      <c r="L3">
        <v>5.044640064239502</v>
      </c>
      <c r="M3">
        <v>11270.1953125</v>
      </c>
    </row>
    <row r="4" spans="1:13" x14ac:dyDescent="0.25">
      <c r="A4">
        <v>1962</v>
      </c>
      <c r="B4">
        <v>5.0889600000000019</v>
      </c>
      <c r="C4">
        <v>0.27649999999999997</v>
      </c>
      <c r="D4">
        <v>0</v>
      </c>
      <c r="E4">
        <v>0</v>
      </c>
      <c r="F4">
        <v>0</v>
      </c>
      <c r="G4">
        <v>0</v>
      </c>
      <c r="H4">
        <v>10926.300358834385</v>
      </c>
      <c r="I4">
        <v>5.3654599189758301</v>
      </c>
      <c r="J4">
        <v>5.3654599189758301</v>
      </c>
      <c r="K4">
        <v>5.3654599189758301</v>
      </c>
      <c r="L4">
        <v>5.3654599189758301</v>
      </c>
      <c r="M4">
        <v>10931.666015625</v>
      </c>
    </row>
    <row r="5" spans="1:13" x14ac:dyDescent="0.25">
      <c r="A5">
        <v>1963</v>
      </c>
      <c r="B5">
        <v>5.6166700000000018</v>
      </c>
      <c r="C5">
        <v>0.25310000000000016</v>
      </c>
      <c r="D5">
        <v>0</v>
      </c>
      <c r="E5">
        <v>0</v>
      </c>
      <c r="F5">
        <v>0</v>
      </c>
      <c r="G5">
        <v>0</v>
      </c>
      <c r="H5">
        <v>10587.451900623084</v>
      </c>
      <c r="I5">
        <v>5.8697700500488281</v>
      </c>
      <c r="J5">
        <v>5.8697700500488281</v>
      </c>
      <c r="K5">
        <v>5.8697700500488281</v>
      </c>
      <c r="L5">
        <v>5.8697700500488281</v>
      </c>
      <c r="M5">
        <v>10593.3212890625</v>
      </c>
    </row>
    <row r="6" spans="1:13" x14ac:dyDescent="0.25">
      <c r="A6">
        <v>1964</v>
      </c>
      <c r="B6">
        <v>5.5865199999999948</v>
      </c>
      <c r="C6">
        <v>0.21342999999999998</v>
      </c>
      <c r="D6">
        <v>0</v>
      </c>
      <c r="E6">
        <v>0</v>
      </c>
      <c r="F6">
        <v>0</v>
      </c>
      <c r="G6">
        <v>0</v>
      </c>
      <c r="H6">
        <v>10248.603442411781</v>
      </c>
      <c r="I6">
        <v>5.799950122833252</v>
      </c>
      <c r="J6">
        <v>5.799950122833252</v>
      </c>
      <c r="K6">
        <v>5.799950122833252</v>
      </c>
      <c r="L6">
        <v>5.799950122833252</v>
      </c>
      <c r="M6">
        <v>10254.4033203125</v>
      </c>
    </row>
    <row r="7" spans="1:13" x14ac:dyDescent="0.25">
      <c r="A7">
        <v>1965</v>
      </c>
      <c r="B7">
        <v>5.9854700000000038</v>
      </c>
      <c r="C7">
        <v>0.25115999999999999</v>
      </c>
      <c r="D7">
        <v>0</v>
      </c>
      <c r="E7">
        <v>0</v>
      </c>
      <c r="F7">
        <v>0</v>
      </c>
      <c r="G7">
        <v>0</v>
      </c>
      <c r="H7">
        <v>9909.7704058313375</v>
      </c>
      <c r="I7">
        <v>6.2366299629211426</v>
      </c>
      <c r="J7">
        <v>6.2366299629211426</v>
      </c>
      <c r="K7">
        <v>6.2366299629211426</v>
      </c>
      <c r="L7">
        <v>6.2366299629211426</v>
      </c>
      <c r="M7">
        <v>9916.0068359375</v>
      </c>
    </row>
    <row r="8" spans="1:13" x14ac:dyDescent="0.25">
      <c r="A8">
        <v>1966</v>
      </c>
      <c r="B8">
        <v>6.0641800000000003</v>
      </c>
      <c r="C8">
        <v>0.39496000000000003</v>
      </c>
      <c r="D8">
        <v>0</v>
      </c>
      <c r="E8">
        <v>0</v>
      </c>
      <c r="F8">
        <v>0</v>
      </c>
      <c r="G8">
        <v>0</v>
      </c>
      <c r="H8">
        <v>9570.9585193363437</v>
      </c>
      <c r="I8">
        <v>6.4591398239135742</v>
      </c>
      <c r="J8">
        <v>6.4591398239135742</v>
      </c>
      <c r="K8">
        <v>6.4591398239135742</v>
      </c>
      <c r="L8">
        <v>6.4591398239135742</v>
      </c>
      <c r="M8">
        <v>9577.41796875</v>
      </c>
    </row>
    <row r="9" spans="1:13" x14ac:dyDescent="0.25">
      <c r="A9">
        <v>1967</v>
      </c>
      <c r="B9">
        <v>6.440640000000001</v>
      </c>
      <c r="C9">
        <v>0.48562999999999995</v>
      </c>
      <c r="D9">
        <v>0</v>
      </c>
      <c r="E9">
        <v>0</v>
      </c>
      <c r="F9">
        <v>0</v>
      </c>
      <c r="G9">
        <v>0</v>
      </c>
      <c r="H9">
        <v>9232.1696422865389</v>
      </c>
      <c r="I9">
        <v>6.9262700080871582</v>
      </c>
      <c r="J9">
        <v>6.9262700080871582</v>
      </c>
      <c r="K9">
        <v>6.9262700080871582</v>
      </c>
      <c r="L9">
        <v>6.9262700080871582</v>
      </c>
      <c r="M9">
        <v>9239.095703125</v>
      </c>
    </row>
    <row r="10" spans="1:13" x14ac:dyDescent="0.25">
      <c r="A10">
        <v>1968</v>
      </c>
      <c r="B10">
        <v>6.1339000000000006</v>
      </c>
      <c r="C10">
        <v>0.66754999999999998</v>
      </c>
      <c r="D10">
        <v>4.5116600000000018</v>
      </c>
      <c r="E10">
        <v>1.8653300113081932</v>
      </c>
      <c r="F10">
        <v>2.646329993331805</v>
      </c>
      <c r="G10">
        <v>0</v>
      </c>
      <c r="H10">
        <v>8893.3808593224294</v>
      </c>
      <c r="I10">
        <v>6.8014497756958008</v>
      </c>
      <c r="J10">
        <v>6.8014497756958008</v>
      </c>
      <c r="K10">
        <v>9.447779655456543</v>
      </c>
      <c r="L10">
        <v>11.313109397888184</v>
      </c>
      <c r="M10">
        <v>8904.6943359375</v>
      </c>
    </row>
    <row r="11" spans="1:13" x14ac:dyDescent="0.25">
      <c r="A11">
        <v>1969</v>
      </c>
      <c r="B11">
        <v>6.0445000000000002</v>
      </c>
      <c r="C11">
        <v>1.0845299999999998</v>
      </c>
      <c r="D11">
        <v>5.5117499999999993</v>
      </c>
      <c r="E11">
        <v>1.5789000304341316</v>
      </c>
      <c r="F11">
        <v>3.9328500092793255</v>
      </c>
      <c r="G11">
        <v>0</v>
      </c>
      <c r="H11">
        <v>8554.5940979228017</v>
      </c>
      <c r="I11">
        <v>7.1290302276611328</v>
      </c>
      <c r="J11">
        <v>7.1290302276611328</v>
      </c>
      <c r="K11">
        <v>11.061880111694336</v>
      </c>
      <c r="L11">
        <v>12.640780448913574</v>
      </c>
      <c r="M11">
        <v>8567.2353515625</v>
      </c>
    </row>
    <row r="12" spans="1:13" x14ac:dyDescent="0.25">
      <c r="A12">
        <v>1970</v>
      </c>
      <c r="B12">
        <v>6.7969500000000007</v>
      </c>
      <c r="C12">
        <v>1.5846799999999999</v>
      </c>
      <c r="D12">
        <v>6.1275600000000026</v>
      </c>
      <c r="E12">
        <v>1.8929299876689911</v>
      </c>
      <c r="F12">
        <v>4.2346299567706884</v>
      </c>
      <c r="G12">
        <v>0.28915999460399994</v>
      </c>
      <c r="H12">
        <v>8215.8079674741039</v>
      </c>
      <c r="I12">
        <v>8.3816299438476563</v>
      </c>
      <c r="J12">
        <v>8.6707897186279297</v>
      </c>
      <c r="K12">
        <v>12.90541934967041</v>
      </c>
      <c r="L12">
        <v>14.798349380493164</v>
      </c>
      <c r="M12">
        <v>8230.6064453125</v>
      </c>
    </row>
    <row r="13" spans="1:13" x14ac:dyDescent="0.25">
      <c r="A13">
        <v>1971</v>
      </c>
      <c r="B13">
        <v>7.6193299999999979</v>
      </c>
      <c r="C13">
        <v>1.8296399999999997</v>
      </c>
      <c r="D13">
        <v>6.3581399999999997</v>
      </c>
      <c r="E13">
        <v>2.356119986653328</v>
      </c>
      <c r="F13">
        <v>4.0020199657771736</v>
      </c>
      <c r="G13">
        <v>0.33868244040459999</v>
      </c>
      <c r="H13">
        <v>7877.0218370254042</v>
      </c>
      <c r="I13">
        <v>9.448969841003418</v>
      </c>
      <c r="J13">
        <v>9.7876520156860352</v>
      </c>
      <c r="K13">
        <v>13.789671897888184</v>
      </c>
      <c r="L13">
        <v>16.145792007446289</v>
      </c>
      <c r="M13">
        <v>7893.16748046875</v>
      </c>
    </row>
    <row r="14" spans="1:13" x14ac:dyDescent="0.25">
      <c r="A14">
        <v>1972</v>
      </c>
      <c r="B14">
        <v>8.0589400000000015</v>
      </c>
      <c r="C14">
        <v>1.9809000000000003</v>
      </c>
      <c r="D14">
        <v>7.0475999999999992</v>
      </c>
      <c r="E14">
        <v>2.7678399933278559</v>
      </c>
      <c r="F14">
        <v>4.2797599466014651</v>
      </c>
      <c r="G14">
        <v>0.37136159664399998</v>
      </c>
      <c r="H14">
        <v>7538.2574562104937</v>
      </c>
      <c r="I14">
        <v>10.039839744567871</v>
      </c>
      <c r="J14">
        <v>10.411201477050781</v>
      </c>
      <c r="K14">
        <v>14.690961837768555</v>
      </c>
      <c r="L14">
        <v>17.45880126953125</v>
      </c>
      <c r="M14">
        <v>7555.71630859375</v>
      </c>
    </row>
    <row r="15" spans="1:13" x14ac:dyDescent="0.25">
      <c r="A15">
        <v>1973</v>
      </c>
      <c r="B15">
        <v>10.608079999999998</v>
      </c>
      <c r="C15">
        <v>3.1025099999999997</v>
      </c>
      <c r="D15">
        <v>8.3806799999999964</v>
      </c>
      <c r="E15">
        <v>1.0640100393295289</v>
      </c>
      <c r="F15">
        <v>7.3166699734665457</v>
      </c>
      <c r="G15">
        <v>0.40246593642100004</v>
      </c>
      <c r="H15">
        <v>7199.5527571277617</v>
      </c>
      <c r="I15">
        <v>13.710590362548828</v>
      </c>
      <c r="J15">
        <v>14.113056182861328</v>
      </c>
      <c r="K15">
        <v>21.429725646972656</v>
      </c>
      <c r="L15">
        <v>22.493736267089844</v>
      </c>
      <c r="M15">
        <v>7222.04638671875</v>
      </c>
    </row>
    <row r="16" spans="1:13" x14ac:dyDescent="0.25">
      <c r="A16">
        <v>1974</v>
      </c>
      <c r="B16">
        <v>14.430200000000005</v>
      </c>
      <c r="C16">
        <v>3.655320000000001</v>
      </c>
      <c r="D16">
        <v>7.4042799999999964</v>
      </c>
      <c r="E16">
        <v>-1.0878698822259902</v>
      </c>
      <c r="F16">
        <v>8.4921501144561908</v>
      </c>
      <c r="G16">
        <v>1.9285717941098999</v>
      </c>
      <c r="H16">
        <v>6860.8581789228674</v>
      </c>
      <c r="I16">
        <v>18.085519790649414</v>
      </c>
      <c r="J16">
        <v>20.014091491699219</v>
      </c>
      <c r="K16">
        <v>28.506240844726562</v>
      </c>
      <c r="L16">
        <v>27.418371200561523</v>
      </c>
      <c r="M16">
        <v>6888.2763671875</v>
      </c>
    </row>
    <row r="17" spans="1:13" x14ac:dyDescent="0.25">
      <c r="A17">
        <v>1975</v>
      </c>
      <c r="B17">
        <v>18.274739999999998</v>
      </c>
      <c r="C17">
        <v>4.890229999999999</v>
      </c>
      <c r="D17">
        <v>24.178490000000004</v>
      </c>
      <c r="E17">
        <v>10.941460009276867</v>
      </c>
      <c r="F17">
        <v>13.237029913915322</v>
      </c>
      <c r="G17">
        <v>3.3400937236521009</v>
      </c>
      <c r="H17">
        <v>6522.5069625008109</v>
      </c>
      <c r="I17">
        <v>23.164970397949219</v>
      </c>
      <c r="J17">
        <v>26.505064010620117</v>
      </c>
      <c r="K17">
        <v>39.742092132568359</v>
      </c>
      <c r="L17">
        <v>50.683551788330078</v>
      </c>
      <c r="M17">
        <v>6573.1904296875</v>
      </c>
    </row>
    <row r="18" spans="1:13" x14ac:dyDescent="0.25">
      <c r="A18">
        <v>1976</v>
      </c>
      <c r="B18">
        <v>17.396440000000005</v>
      </c>
      <c r="C18">
        <v>5.4436099999999996</v>
      </c>
      <c r="D18">
        <v>24.631159999999994</v>
      </c>
      <c r="E18">
        <v>9.6123498046845199</v>
      </c>
      <c r="F18">
        <v>15.018809912843629</v>
      </c>
      <c r="G18">
        <v>4.4441353408682005</v>
      </c>
      <c r="H18">
        <v>6184.207386215473</v>
      </c>
      <c r="I18">
        <v>22.840049743652344</v>
      </c>
      <c r="J18">
        <v>27.284185409545898</v>
      </c>
      <c r="K18">
        <v>42.302993774414062</v>
      </c>
      <c r="L18">
        <v>51.91534423828125</v>
      </c>
      <c r="M18">
        <v>6236.12255859375</v>
      </c>
    </row>
    <row r="19" spans="1:13" x14ac:dyDescent="0.25">
      <c r="A19">
        <v>1977</v>
      </c>
      <c r="B19">
        <v>18.118179999999985</v>
      </c>
      <c r="C19">
        <v>4.9303400000000002</v>
      </c>
      <c r="D19">
        <v>28.427809999999983</v>
      </c>
      <c r="E19">
        <v>13.072540202498436</v>
      </c>
      <c r="F19">
        <v>15.355270058259368</v>
      </c>
      <c r="G19">
        <v>7.3225849151582993</v>
      </c>
      <c r="H19">
        <v>5845.9078099301332</v>
      </c>
      <c r="I19">
        <v>23.048519134521484</v>
      </c>
      <c r="J19">
        <v>30.371103286743164</v>
      </c>
      <c r="K19">
        <v>45.726371765136719</v>
      </c>
      <c r="L19">
        <v>58.798912048339844</v>
      </c>
      <c r="M19">
        <v>5904.70654296875</v>
      </c>
    </row>
    <row r="20" spans="1:13" x14ac:dyDescent="0.25">
      <c r="A20">
        <v>1978</v>
      </c>
      <c r="B20">
        <v>24.507939999999991</v>
      </c>
      <c r="C20">
        <v>5.9285199999999989</v>
      </c>
      <c r="D20">
        <v>41.872819999999997</v>
      </c>
      <c r="E20">
        <v>15.130040150403977</v>
      </c>
      <c r="F20">
        <v>26.742780267614872</v>
      </c>
      <c r="G20">
        <v>10.219189344784001</v>
      </c>
      <c r="H20">
        <v>5507.8184241965537</v>
      </c>
      <c r="I20">
        <v>30.436460494995117</v>
      </c>
      <c r="J20">
        <v>40.655651092529297</v>
      </c>
      <c r="K20">
        <v>67.398429870605469</v>
      </c>
      <c r="L20">
        <v>82.528472900390625</v>
      </c>
      <c r="M20">
        <v>5590.3466796875</v>
      </c>
    </row>
    <row r="21" spans="1:13" x14ac:dyDescent="0.25">
      <c r="A21">
        <v>1979</v>
      </c>
      <c r="B21">
        <v>27.56007000000001</v>
      </c>
      <c r="C21">
        <v>6.1698800000000009</v>
      </c>
      <c r="D21">
        <v>44.272970000000029</v>
      </c>
      <c r="E21">
        <v>18.151940022945404</v>
      </c>
      <c r="F21">
        <v>26.121030382413416</v>
      </c>
      <c r="G21">
        <v>13.254838661695203</v>
      </c>
      <c r="H21">
        <v>5170.2143212998863</v>
      </c>
      <c r="I21">
        <v>33.729949951171875</v>
      </c>
      <c r="J21">
        <v>46.984786987304688</v>
      </c>
      <c r="K21">
        <v>73.105819702148437</v>
      </c>
      <c r="L21">
        <v>91.257759094238281</v>
      </c>
      <c r="M21">
        <v>5261.47216796875</v>
      </c>
    </row>
    <row r="22" spans="1:13" x14ac:dyDescent="0.25">
      <c r="A22">
        <v>1980</v>
      </c>
      <c r="B22">
        <v>33.638509999999989</v>
      </c>
      <c r="C22">
        <v>9.0820300000000067</v>
      </c>
      <c r="D22">
        <v>37.87013000000001</v>
      </c>
      <c r="E22">
        <v>10.747240154027939</v>
      </c>
      <c r="F22">
        <v>27.122889857251199</v>
      </c>
      <c r="G22">
        <v>18.506308882922898</v>
      </c>
      <c r="H22">
        <v>4835.6844464305641</v>
      </c>
      <c r="I22">
        <v>42.720539093017578</v>
      </c>
      <c r="J22">
        <v>61.226848602294922</v>
      </c>
      <c r="K22">
        <v>88.349739074707031</v>
      </c>
      <c r="L22">
        <v>99.096977233886719</v>
      </c>
      <c r="M22">
        <v>4934.78125</v>
      </c>
    </row>
    <row r="23" spans="1:13" x14ac:dyDescent="0.25">
      <c r="A23">
        <v>1981</v>
      </c>
      <c r="B23">
        <v>32.501109999999983</v>
      </c>
      <c r="C23">
        <v>9.3586400000000047</v>
      </c>
      <c r="D23">
        <v>54.654080000000015</v>
      </c>
      <c r="E23">
        <v>16.212760228157045</v>
      </c>
      <c r="F23">
        <v>38.44132001850754</v>
      </c>
      <c r="G23">
        <v>18.862280300093399</v>
      </c>
      <c r="H23">
        <v>4502.5770549596791</v>
      </c>
      <c r="I23">
        <v>41.859748840332031</v>
      </c>
      <c r="J23">
        <v>60.722030639648438</v>
      </c>
      <c r="K23">
        <v>99.163352966308594</v>
      </c>
      <c r="L23">
        <v>115.37611389160156</v>
      </c>
      <c r="M23">
        <v>4617.953125</v>
      </c>
    </row>
    <row r="24" spans="1:13" x14ac:dyDescent="0.25">
      <c r="A24">
        <v>1982</v>
      </c>
      <c r="B24">
        <v>29.436820000000004</v>
      </c>
      <c r="C24">
        <v>11.899199999999999</v>
      </c>
      <c r="D24">
        <v>42.183980000000034</v>
      </c>
      <c r="E24">
        <v>8.5068599236011497</v>
      </c>
      <c r="F24">
        <v>33.677119992900643</v>
      </c>
      <c r="G24">
        <v>20.406805131059308</v>
      </c>
      <c r="H24">
        <v>4170.8860090698481</v>
      </c>
      <c r="I24">
        <v>41.336021423339844</v>
      </c>
      <c r="J24">
        <v>61.742828369140625</v>
      </c>
      <c r="K24">
        <v>95.419944763183594</v>
      </c>
      <c r="L24">
        <v>103.92680358886719</v>
      </c>
      <c r="M24">
        <v>4274.81298828125</v>
      </c>
    </row>
    <row r="25" spans="1:13" x14ac:dyDescent="0.25">
      <c r="A25">
        <v>1983</v>
      </c>
      <c r="B25">
        <v>27.757020000000001</v>
      </c>
      <c r="C25">
        <v>10.390490000000003</v>
      </c>
      <c r="D25">
        <v>30.093199999999989</v>
      </c>
      <c r="E25">
        <v>8.544389886856079</v>
      </c>
      <c r="F25">
        <v>21.548810429565609</v>
      </c>
      <c r="G25">
        <v>22.0990383964381</v>
      </c>
      <c r="H25">
        <v>3839.5289089540961</v>
      </c>
      <c r="I25">
        <v>38.147510528564453</v>
      </c>
      <c r="J25">
        <v>60.246547698974609</v>
      </c>
      <c r="K25">
        <v>81.795356750488281</v>
      </c>
      <c r="L25">
        <v>90.339744567871094</v>
      </c>
      <c r="M25">
        <v>3929.86865234375</v>
      </c>
    </row>
    <row r="26" spans="1:13" x14ac:dyDescent="0.25">
      <c r="A26">
        <v>1984</v>
      </c>
      <c r="B26">
        <v>28.995800000000006</v>
      </c>
      <c r="C26">
        <v>13.151570000000003</v>
      </c>
      <c r="D26">
        <v>35.698689999999985</v>
      </c>
      <c r="E26">
        <v>1.8294199037551879</v>
      </c>
      <c r="F26">
        <v>33.869269684461877</v>
      </c>
      <c r="G26">
        <v>21.406737875004897</v>
      </c>
      <c r="H26">
        <v>3508.2468619656324</v>
      </c>
      <c r="I26">
        <v>42.147369384765625</v>
      </c>
      <c r="J26">
        <v>63.554107666015625</v>
      </c>
      <c r="K26">
        <v>97.423377990722656</v>
      </c>
      <c r="L26">
        <v>99.252799987792969</v>
      </c>
      <c r="M26">
        <v>3607.499755859375</v>
      </c>
    </row>
    <row r="27" spans="1:13" x14ac:dyDescent="0.25">
      <c r="A27">
        <v>1985</v>
      </c>
      <c r="B27">
        <v>30.238159999999986</v>
      </c>
      <c r="C27">
        <v>10.849669999999994</v>
      </c>
      <c r="D27">
        <v>2.7004599999999996</v>
      </c>
      <c r="E27">
        <v>0.82987999987602235</v>
      </c>
      <c r="F27">
        <v>1.8705801410786806</v>
      </c>
      <c r="G27">
        <v>20.841526203877503</v>
      </c>
      <c r="H27">
        <v>3181.3084293074608</v>
      </c>
      <c r="I27">
        <v>41.08782958984375</v>
      </c>
      <c r="J27">
        <v>61.929355621337891</v>
      </c>
      <c r="K27">
        <v>63.799934387207031</v>
      </c>
      <c r="L27">
        <v>64.629814147949219</v>
      </c>
      <c r="M27">
        <v>3245.938232421875</v>
      </c>
    </row>
    <row r="28" spans="1:13" x14ac:dyDescent="0.25">
      <c r="A28">
        <v>1986</v>
      </c>
      <c r="B28">
        <v>35.747329999999984</v>
      </c>
      <c r="C28">
        <v>11.038049999999997</v>
      </c>
      <c r="D28">
        <v>21.429190000000006</v>
      </c>
      <c r="E28">
        <v>8.8758597333431251</v>
      </c>
      <c r="F28">
        <v>12.553330085555091</v>
      </c>
      <c r="G28">
        <v>21.786447397419195</v>
      </c>
      <c r="H28">
        <v>2856.8567017102478</v>
      </c>
      <c r="I28">
        <v>46.785381317138672</v>
      </c>
      <c r="J28">
        <v>68.571830749511719</v>
      </c>
      <c r="K28">
        <v>81.125160217285156</v>
      </c>
      <c r="L28">
        <v>90.001022338867187</v>
      </c>
      <c r="M28">
        <v>2946.857666015625</v>
      </c>
    </row>
    <row r="29" spans="1:13" x14ac:dyDescent="0.25">
      <c r="A29">
        <v>1987</v>
      </c>
      <c r="B29">
        <v>40.297990000000006</v>
      </c>
      <c r="C29">
        <v>11.422089999999995</v>
      </c>
      <c r="D29">
        <v>12.58324</v>
      </c>
      <c r="E29">
        <v>-2.4597499970197676</v>
      </c>
      <c r="F29">
        <v>15.04299009928666</v>
      </c>
      <c r="G29">
        <v>25.048395532844793</v>
      </c>
      <c r="H29">
        <v>2535.2471238933085</v>
      </c>
      <c r="I29">
        <v>51.720081329345703</v>
      </c>
      <c r="J29">
        <v>76.768478393554688</v>
      </c>
      <c r="K29">
        <v>91.811470031738281</v>
      </c>
      <c r="L29">
        <v>89.351722717285156</v>
      </c>
      <c r="M29">
        <v>2624.598876953125</v>
      </c>
    </row>
    <row r="30" spans="1:13" x14ac:dyDescent="0.25">
      <c r="A30">
        <v>1988</v>
      </c>
      <c r="B30">
        <v>43.386520000000004</v>
      </c>
      <c r="C30">
        <v>13.076059999999995</v>
      </c>
      <c r="D30">
        <v>16.976249999999993</v>
      </c>
      <c r="E30">
        <v>2.9850899286270143</v>
      </c>
      <c r="F30">
        <v>13.991159680606797</v>
      </c>
      <c r="G30">
        <v>25.498493311841102</v>
      </c>
      <c r="H30">
        <v>2214.6715503488304</v>
      </c>
      <c r="I30">
        <v>56.462581634521484</v>
      </c>
      <c r="J30">
        <v>81.961074829101563</v>
      </c>
      <c r="K30">
        <v>95.952232360839844</v>
      </c>
      <c r="L30">
        <v>98.937324523925781</v>
      </c>
      <c r="M30">
        <v>2313.60888671875</v>
      </c>
    </row>
    <row r="31" spans="1:13" x14ac:dyDescent="0.25">
      <c r="A31">
        <v>1989</v>
      </c>
      <c r="B31">
        <v>45.12182</v>
      </c>
      <c r="C31">
        <v>12.301949999999998</v>
      </c>
      <c r="D31">
        <v>29.174080000000014</v>
      </c>
      <c r="E31">
        <v>6.9585600233078004</v>
      </c>
      <c r="F31">
        <v>22.215519885569812</v>
      </c>
      <c r="G31">
        <v>27.159105690073709</v>
      </c>
      <c r="H31">
        <v>1907.8214287544251</v>
      </c>
      <c r="I31">
        <v>57.423770904541016</v>
      </c>
      <c r="J31">
        <v>84.582878112792969</v>
      </c>
      <c r="K31">
        <v>106.79840087890625</v>
      </c>
      <c r="L31">
        <v>113.7569580078125</v>
      </c>
      <c r="M31">
        <v>2021.578369140625</v>
      </c>
    </row>
    <row r="32" spans="1:13" x14ac:dyDescent="0.25">
      <c r="A32">
        <v>1990</v>
      </c>
      <c r="B32">
        <v>57.026790000000055</v>
      </c>
      <c r="C32">
        <v>16.971050000000002</v>
      </c>
      <c r="D32">
        <v>7.1366700000000005</v>
      </c>
      <c r="E32">
        <v>5.3888899269104007</v>
      </c>
      <c r="F32">
        <v>1.7477801701426505</v>
      </c>
      <c r="G32">
        <v>31.619175856986207</v>
      </c>
      <c r="H32">
        <v>1608.3720201689005</v>
      </c>
      <c r="I32">
        <v>73.997840881347656</v>
      </c>
      <c r="J32">
        <v>105.61701965332031</v>
      </c>
      <c r="K32">
        <v>107.36479949951172</v>
      </c>
      <c r="L32">
        <v>112.75369262695312</v>
      </c>
      <c r="M32">
        <v>1721.125732421875</v>
      </c>
    </row>
    <row r="33" spans="1:13" x14ac:dyDescent="0.25">
      <c r="A33">
        <v>1991</v>
      </c>
      <c r="B33">
        <v>59.877339999999982</v>
      </c>
      <c r="C33">
        <v>12.940120000000002</v>
      </c>
      <c r="D33">
        <v>25.339829999999999</v>
      </c>
      <c r="E33">
        <v>-0.52895007896423341</v>
      </c>
      <c r="F33">
        <v>25.868780116781593</v>
      </c>
      <c r="G33">
        <v>34.760393221824209</v>
      </c>
      <c r="H33">
        <v>1309.4322761341571</v>
      </c>
      <c r="I33">
        <v>72.817459106445313</v>
      </c>
      <c r="J33">
        <v>107.57785034179687</v>
      </c>
      <c r="K33">
        <v>133.44662475585938</v>
      </c>
      <c r="L33">
        <v>132.91767883300781</v>
      </c>
      <c r="M33">
        <v>1442.3499755859375</v>
      </c>
    </row>
    <row r="34" spans="1:13" x14ac:dyDescent="0.25">
      <c r="A34">
        <v>1992</v>
      </c>
      <c r="B34">
        <v>57.133699999999983</v>
      </c>
      <c r="C34">
        <v>11.873740000000007</v>
      </c>
      <c r="D34">
        <v>38.352469999999997</v>
      </c>
      <c r="E34">
        <v>6.8110300369262697</v>
      </c>
      <c r="F34">
        <v>31.541439788479359</v>
      </c>
      <c r="G34">
        <v>40.509416610669902</v>
      </c>
      <c r="H34">
        <v>1154.6422327831269</v>
      </c>
      <c r="I34">
        <v>69.007438659667969</v>
      </c>
      <c r="J34">
        <v>109.51685333251953</v>
      </c>
      <c r="K34">
        <v>141.05828857421875</v>
      </c>
      <c r="L34">
        <v>147.86932373046875</v>
      </c>
      <c r="M34">
        <v>1302.5115966796875</v>
      </c>
    </row>
    <row r="35" spans="1:13" x14ac:dyDescent="0.25">
      <c r="A35">
        <v>1993</v>
      </c>
      <c r="B35">
        <v>52.073710000000027</v>
      </c>
      <c r="C35">
        <v>13.575839999999999</v>
      </c>
      <c r="D35">
        <v>65.259169999999983</v>
      </c>
      <c r="E35">
        <v>6.5197499138116832</v>
      </c>
      <c r="F35">
        <v>58.739420450361443</v>
      </c>
      <c r="G35">
        <v>42.644626260412409</v>
      </c>
      <c r="H35">
        <v>1021.7207450332164</v>
      </c>
      <c r="I35">
        <v>65.649551391601563</v>
      </c>
      <c r="J35">
        <v>108.29417419433594</v>
      </c>
      <c r="K35">
        <v>167.03359985351562</v>
      </c>
      <c r="L35">
        <v>173.5533447265625</v>
      </c>
      <c r="M35">
        <v>1195.2740478515625</v>
      </c>
    </row>
    <row r="36" spans="1:13" x14ac:dyDescent="0.25">
      <c r="A36">
        <v>1994</v>
      </c>
      <c r="B36">
        <v>57.778030000000001</v>
      </c>
      <c r="C36">
        <v>11.142190000000001</v>
      </c>
      <c r="D36">
        <v>91.133689999999959</v>
      </c>
      <c r="E36">
        <v>9.981900072097778</v>
      </c>
      <c r="F36">
        <v>81.151790060348816</v>
      </c>
      <c r="G36">
        <v>47.308113751533796</v>
      </c>
      <c r="H36">
        <v>997.29561319479944</v>
      </c>
      <c r="I36">
        <v>68.920219421386719</v>
      </c>
      <c r="J36">
        <v>116.22833251953125</v>
      </c>
      <c r="K36">
        <v>197.380126953125</v>
      </c>
      <c r="L36">
        <v>207.36203002929687</v>
      </c>
      <c r="M36">
        <v>1204.6575927734375</v>
      </c>
    </row>
    <row r="37" spans="1:13" x14ac:dyDescent="0.25">
      <c r="A37">
        <v>1995</v>
      </c>
      <c r="B37">
        <v>58.213220000000042</v>
      </c>
      <c r="C37">
        <v>10.939089999999995</v>
      </c>
      <c r="D37">
        <v>90.042220000000043</v>
      </c>
      <c r="E37">
        <v>10.193760025024414</v>
      </c>
      <c r="F37">
        <v>79.848460384972398</v>
      </c>
      <c r="G37">
        <v>55.690617628644013</v>
      </c>
      <c r="H37">
        <v>1038.6418412959576</v>
      </c>
      <c r="I37">
        <v>69.152313232421875</v>
      </c>
      <c r="J37">
        <v>124.84293365478516</v>
      </c>
      <c r="K37">
        <v>204.69139099121094</v>
      </c>
      <c r="L37">
        <v>214.88514709472656</v>
      </c>
      <c r="M37">
        <v>1253.5269775390625</v>
      </c>
    </row>
    <row r="38" spans="1:13" x14ac:dyDescent="0.25">
      <c r="A38">
        <v>1996</v>
      </c>
      <c r="B38">
        <v>53.679739999999995</v>
      </c>
      <c r="C38">
        <v>6.4584300000000017</v>
      </c>
      <c r="D38">
        <v>121.46092000000004</v>
      </c>
      <c r="E38">
        <v>15.046039709389209</v>
      </c>
      <c r="F38">
        <v>106.41487938159705</v>
      </c>
      <c r="G38">
        <v>59.310308654125691</v>
      </c>
      <c r="H38">
        <v>1069.8730814816952</v>
      </c>
      <c r="I38">
        <v>60.138168334960938</v>
      </c>
      <c r="J38">
        <v>119.44847869873047</v>
      </c>
      <c r="K38">
        <v>225.86335754394531</v>
      </c>
      <c r="L38">
        <v>240.90939331054687</v>
      </c>
      <c r="M38">
        <v>1310.782470703125</v>
      </c>
    </row>
    <row r="39" spans="1:13" x14ac:dyDescent="0.25">
      <c r="A39">
        <v>1997</v>
      </c>
      <c r="B39">
        <v>48.778079999999974</v>
      </c>
      <c r="C39">
        <v>16.724399999999999</v>
      </c>
      <c r="D39">
        <v>130.33670000000006</v>
      </c>
      <c r="E39">
        <v>12.773840049743653</v>
      </c>
      <c r="F39">
        <v>117.56285882939399</v>
      </c>
      <c r="G39">
        <v>70.11938065406639</v>
      </c>
      <c r="H39">
        <v>1080.9587254729747</v>
      </c>
      <c r="I39">
        <v>65.502479553222656</v>
      </c>
      <c r="J39">
        <v>135.62185668945313</v>
      </c>
      <c r="K39">
        <v>253.18472290039062</v>
      </c>
      <c r="L39">
        <v>265.95855712890625</v>
      </c>
      <c r="M39">
        <v>1346.917236328125</v>
      </c>
    </row>
    <row r="40" spans="1:13" x14ac:dyDescent="0.25">
      <c r="A40">
        <v>1998</v>
      </c>
      <c r="B40">
        <v>51.502339999999982</v>
      </c>
      <c r="C40">
        <v>26.757390000000001</v>
      </c>
      <c r="D40">
        <v>113.58637000000004</v>
      </c>
      <c r="E40">
        <v>19.295700296759605</v>
      </c>
      <c r="F40">
        <v>94.290669719673687</v>
      </c>
      <c r="G40">
        <v>72.462269926257889</v>
      </c>
      <c r="H40">
        <v>1011.586270956564</v>
      </c>
      <c r="I40">
        <v>78.259727478027344</v>
      </c>
      <c r="J40">
        <v>150.72200012207031</v>
      </c>
      <c r="K40">
        <v>245.01266479492187</v>
      </c>
      <c r="L40">
        <v>264.30838012695312</v>
      </c>
      <c r="M40">
        <v>1275.8946533203125</v>
      </c>
    </row>
    <row r="41" spans="1:13" x14ac:dyDescent="0.25">
      <c r="A41">
        <v>1999</v>
      </c>
      <c r="B41">
        <v>52.421770000000009</v>
      </c>
      <c r="C41">
        <v>28.389009999999995</v>
      </c>
      <c r="D41">
        <v>121.97898999999998</v>
      </c>
      <c r="E41">
        <v>13.041500118255616</v>
      </c>
      <c r="F41">
        <v>108.93748975583166</v>
      </c>
      <c r="G41">
        <v>75.937634641917285</v>
      </c>
      <c r="H41">
        <v>1012.6573411978561</v>
      </c>
      <c r="I41">
        <v>80.810783386230469</v>
      </c>
      <c r="J41">
        <v>156.7484130859375</v>
      </c>
      <c r="K41">
        <v>265.6859130859375</v>
      </c>
      <c r="L41">
        <v>278.7274169921875</v>
      </c>
      <c r="M41">
        <v>1291.384765625</v>
      </c>
    </row>
    <row r="42" spans="1:13" x14ac:dyDescent="0.25">
      <c r="A42">
        <v>2000</v>
      </c>
      <c r="B42">
        <v>49.305859999999988</v>
      </c>
      <c r="C42">
        <v>3.9378000000000002</v>
      </c>
      <c r="D42">
        <v>80.561659999999975</v>
      </c>
      <c r="E42">
        <v>32.261590257033703</v>
      </c>
      <c r="F42">
        <v>48.300068929383528</v>
      </c>
      <c r="G42">
        <v>84.094398712441077</v>
      </c>
      <c r="H42">
        <v>1050.3084452755711</v>
      </c>
      <c r="I42">
        <v>53.243659973144531</v>
      </c>
      <c r="J42">
        <v>137.33805847167969</v>
      </c>
      <c r="K42">
        <v>185.63812255859375</v>
      </c>
      <c r="L42">
        <v>217.89971923828125</v>
      </c>
      <c r="M42">
        <v>1268.2081298828125</v>
      </c>
    </row>
    <row r="43" spans="1:13" x14ac:dyDescent="0.25">
      <c r="A43">
        <v>2001</v>
      </c>
      <c r="B43">
        <v>52.004179999999955</v>
      </c>
      <c r="C43">
        <v>7.0723399999999996</v>
      </c>
      <c r="D43">
        <v>54.482780000000027</v>
      </c>
      <c r="E43">
        <v>20.486079841613769</v>
      </c>
      <c r="F43">
        <v>33.996699660379441</v>
      </c>
      <c r="G43">
        <v>93.303365048490193</v>
      </c>
      <c r="H43">
        <v>1046.5473092520942</v>
      </c>
      <c r="I43">
        <v>59.076519012451172</v>
      </c>
      <c r="J43">
        <v>152.3798828125</v>
      </c>
      <c r="K43">
        <v>186.3765869140625</v>
      </c>
      <c r="L43">
        <v>206.8626708984375</v>
      </c>
      <c r="M43">
        <v>1253.4100341796875</v>
      </c>
    </row>
    <row r="44" spans="1:13" x14ac:dyDescent="0.25">
      <c r="A44">
        <v>2002</v>
      </c>
      <c r="B44">
        <v>61.021159999999981</v>
      </c>
      <c r="C44">
        <v>0.65284000000000031</v>
      </c>
      <c r="D44">
        <v>8.0296400000000006</v>
      </c>
      <c r="E44">
        <v>-0.3311199378967285</v>
      </c>
      <c r="F44">
        <v>8.3607600166201586</v>
      </c>
      <c r="G44">
        <v>112.07870940875351</v>
      </c>
      <c r="H44">
        <v>1100.6199836180576</v>
      </c>
      <c r="I44">
        <v>61.673999786376953</v>
      </c>
      <c r="J44">
        <v>173.75271606445312</v>
      </c>
      <c r="K44">
        <v>182.11347961425781</v>
      </c>
      <c r="L44">
        <v>181.78236389160156</v>
      </c>
      <c r="M44">
        <v>1282.40234375</v>
      </c>
    </row>
    <row r="45" spans="1:13" x14ac:dyDescent="0.25">
      <c r="A45">
        <v>2003</v>
      </c>
      <c r="B45">
        <v>71.463209999999961</v>
      </c>
      <c r="C45">
        <v>-6.4255000000000022</v>
      </c>
      <c r="D45">
        <v>47.181110000000011</v>
      </c>
      <c r="E45">
        <v>3.7707598667144775</v>
      </c>
      <c r="F45">
        <v>43.410349800948055</v>
      </c>
      <c r="G45">
        <v>139.01692067968906</v>
      </c>
      <c r="H45">
        <v>1244.8536531496547</v>
      </c>
      <c r="I45">
        <v>65.037712097167969</v>
      </c>
      <c r="J45">
        <v>204.05462646484375</v>
      </c>
      <c r="K45">
        <v>247.46498107910156</v>
      </c>
      <c r="L45">
        <v>251.23574829101563</v>
      </c>
      <c r="M45">
        <v>1496.08935546875</v>
      </c>
    </row>
    <row r="46" spans="1:13" x14ac:dyDescent="0.25">
      <c r="A46">
        <v>2004</v>
      </c>
      <c r="B46">
        <v>79.817379999999972</v>
      </c>
      <c r="C46">
        <v>-6.2365899999999996</v>
      </c>
      <c r="D46">
        <v>82.038200000000018</v>
      </c>
      <c r="E46">
        <v>3.7016599016189575</v>
      </c>
      <c r="F46">
        <v>78.336540328951557</v>
      </c>
      <c r="G46">
        <v>159.31991224258627</v>
      </c>
      <c r="H46">
        <v>1433.2008114558696</v>
      </c>
      <c r="I46">
        <v>73.580787658691406</v>
      </c>
      <c r="J46">
        <v>232.90069580078125</v>
      </c>
      <c r="K46">
        <v>311.23724365234375</v>
      </c>
      <c r="L46">
        <v>314.93890380859375</v>
      </c>
      <c r="M46">
        <v>1748.1397705078125</v>
      </c>
    </row>
    <row r="47" spans="1:13" x14ac:dyDescent="0.25">
      <c r="A47">
        <v>2005</v>
      </c>
      <c r="B47">
        <v>108.38652999999999</v>
      </c>
      <c r="C47">
        <v>0.28988000000000058</v>
      </c>
      <c r="D47">
        <v>178.56676000000002</v>
      </c>
      <c r="E47">
        <v>19.900640370011331</v>
      </c>
      <c r="F47">
        <v>158.66611809755861</v>
      </c>
      <c r="G47">
        <v>179.76930041744345</v>
      </c>
      <c r="H47">
        <v>1684.5499852783651</v>
      </c>
      <c r="I47">
        <v>108.67640686035156</v>
      </c>
      <c r="J47">
        <v>288.44570922851562</v>
      </c>
      <c r="K47">
        <v>447.11181640625</v>
      </c>
      <c r="L47">
        <v>467.012451171875</v>
      </c>
      <c r="M47">
        <v>2151.5625</v>
      </c>
    </row>
    <row r="48" spans="1:13" x14ac:dyDescent="0.25">
      <c r="A48">
        <v>2006</v>
      </c>
      <c r="B48">
        <v>106.86106000000004</v>
      </c>
      <c r="C48">
        <v>-10.497660000000005</v>
      </c>
      <c r="D48">
        <v>196.40369999999996</v>
      </c>
      <c r="E48">
        <v>20.329550032496453</v>
      </c>
      <c r="F48">
        <v>176.07415011603013</v>
      </c>
      <c r="G48">
        <v>211.46011275616993</v>
      </c>
      <c r="H48">
        <v>1945.5824596379705</v>
      </c>
      <c r="I48">
        <v>96.3634033203125</v>
      </c>
      <c r="J48">
        <v>307.82351684570312</v>
      </c>
      <c r="K48">
        <v>483.89767456054687</v>
      </c>
      <c r="L48">
        <v>504.22723388671875</v>
      </c>
      <c r="M48">
        <v>2449.809814453125</v>
      </c>
    </row>
    <row r="49" spans="1:13" x14ac:dyDescent="0.25">
      <c r="A49">
        <v>2007</v>
      </c>
      <c r="B49">
        <v>108.02623000000001</v>
      </c>
      <c r="C49">
        <v>9.1920799999999989</v>
      </c>
      <c r="D49">
        <v>324.73050000000006</v>
      </c>
      <c r="E49">
        <v>36.034459638595578</v>
      </c>
      <c r="F49">
        <v>288.69603941731714</v>
      </c>
      <c r="G49">
        <v>255.45058276852043</v>
      </c>
      <c r="H49">
        <v>2307.2257673335148</v>
      </c>
      <c r="I49">
        <v>117.21830749511719</v>
      </c>
      <c r="J49">
        <v>372.66888427734375</v>
      </c>
      <c r="K49">
        <v>661.36492919921875</v>
      </c>
      <c r="L49">
        <v>697.3994140625</v>
      </c>
      <c r="M49">
        <v>3004.625244140625</v>
      </c>
    </row>
    <row r="50" spans="1:13" x14ac:dyDescent="0.25">
      <c r="A50">
        <v>2008</v>
      </c>
      <c r="B50">
        <v>127.39181000000001</v>
      </c>
      <c r="C50">
        <v>20.766140000000004</v>
      </c>
      <c r="D50">
        <v>135.76366999999999</v>
      </c>
      <c r="E50">
        <v>-30.344521397590636</v>
      </c>
      <c r="F50">
        <v>166.10818999779968</v>
      </c>
      <c r="G50">
        <v>295.79808035922645</v>
      </c>
      <c r="H50">
        <v>2618.715584361717</v>
      </c>
      <c r="I50">
        <v>148.15794372558594</v>
      </c>
      <c r="J50">
        <v>443.95602416992187</v>
      </c>
      <c r="K50">
        <v>610.064208984375</v>
      </c>
      <c r="L50">
        <v>579.71966552734375</v>
      </c>
      <c r="M50">
        <v>3198.435302734375</v>
      </c>
    </row>
    <row r="51" spans="1:13" x14ac:dyDescent="0.25">
      <c r="A51">
        <v>2009</v>
      </c>
      <c r="B51">
        <v>126.67228</v>
      </c>
      <c r="C51">
        <v>44.662779999999991</v>
      </c>
      <c r="D51">
        <v>162.46545</v>
      </c>
      <c r="E51">
        <v>38.425290261268614</v>
      </c>
      <c r="F51">
        <v>124.04015918849967</v>
      </c>
      <c r="G51">
        <v>284.87384399794223</v>
      </c>
      <c r="H51">
        <v>2565.4730119958372</v>
      </c>
      <c r="I51">
        <v>171.33505249023437</v>
      </c>
      <c r="J51">
        <v>456.20889282226562</v>
      </c>
      <c r="K51">
        <v>580.2490234375</v>
      </c>
      <c r="L51">
        <v>618.67431640625</v>
      </c>
      <c r="M51">
        <v>3184.147216796875</v>
      </c>
    </row>
    <row r="52" spans="1:13" x14ac:dyDescent="0.25">
      <c r="A52">
        <v>2010</v>
      </c>
      <c r="B52">
        <v>131.06611000000001</v>
      </c>
      <c r="C52">
        <v>42.442089999999993</v>
      </c>
      <c r="D52">
        <v>351.11836999999997</v>
      </c>
      <c r="E52">
        <v>156.61125913671404</v>
      </c>
      <c r="F52">
        <v>194.50711115578935</v>
      </c>
      <c r="G52">
        <v>317.28273101282235</v>
      </c>
      <c r="H52">
        <v>2998.1815993017403</v>
      </c>
      <c r="I52">
        <v>173.50819396972656</v>
      </c>
      <c r="J52">
        <v>490.79092407226563</v>
      </c>
      <c r="K52">
        <v>685.29803466796875</v>
      </c>
      <c r="L52">
        <v>841.9093017578125</v>
      </c>
      <c r="M52">
        <v>3840.0908203125</v>
      </c>
    </row>
    <row r="53" spans="1:13" x14ac:dyDescent="0.25">
      <c r="A53">
        <v>2011</v>
      </c>
      <c r="B53">
        <v>141.14325999999994</v>
      </c>
      <c r="C53">
        <v>23.653269999999999</v>
      </c>
      <c r="D53">
        <v>336.58514999999994</v>
      </c>
      <c r="E53">
        <v>121.0888086013794</v>
      </c>
      <c r="F53">
        <v>215.49634170474857</v>
      </c>
      <c r="G53">
        <v>353.8195752876735</v>
      </c>
      <c r="H53">
        <v>3449.478850691125</v>
      </c>
      <c r="I53">
        <v>164.79652404785156</v>
      </c>
      <c r="J53">
        <v>518.6160888671875</v>
      </c>
      <c r="K53">
        <v>734.1124267578125</v>
      </c>
      <c r="L53">
        <v>855.20123291015625</v>
      </c>
      <c r="M53">
        <v>4304.68017578125</v>
      </c>
    </row>
    <row r="54" spans="1:13" x14ac:dyDescent="0.25">
      <c r="A54">
        <v>2012</v>
      </c>
      <c r="B54">
        <v>133.06378999999995</v>
      </c>
      <c r="C54">
        <v>31.039400000000004</v>
      </c>
      <c r="D54">
        <v>309.10931000000011</v>
      </c>
      <c r="E54">
        <v>122.32604952406884</v>
      </c>
      <c r="F54">
        <v>186.78325846406631</v>
      </c>
      <c r="G54">
        <v>363.54836243513682</v>
      </c>
      <c r="H54">
        <v>3740.5659656123817</v>
      </c>
      <c r="I54">
        <v>164.10319519042969</v>
      </c>
      <c r="J54">
        <v>527.65155029296875</v>
      </c>
      <c r="K54">
        <v>714.434814453125</v>
      </c>
      <c r="L54">
        <v>836.7608642578125</v>
      </c>
      <c r="M54">
        <v>4577.32666015625</v>
      </c>
    </row>
    <row r="55" spans="1:13" x14ac:dyDescent="0.25">
      <c r="A55">
        <v>2013</v>
      </c>
      <c r="B55">
        <v>150.36599999999993</v>
      </c>
      <c r="C55">
        <v>22.636560000000014</v>
      </c>
      <c r="D55">
        <v>265.66867000000002</v>
      </c>
      <c r="E55">
        <v>57.786999818325043</v>
      </c>
      <c r="F55">
        <v>207.88166938903927</v>
      </c>
      <c r="G55">
        <v>325.83514437933235</v>
      </c>
      <c r="H55">
        <v>4032.509671353951</v>
      </c>
      <c r="I55">
        <v>173.0025634765625</v>
      </c>
      <c r="J55">
        <v>498.83770751953125</v>
      </c>
      <c r="K55">
        <v>706.7193603515625</v>
      </c>
      <c r="L55">
        <v>764.50634765625</v>
      </c>
      <c r="M55">
        <v>4797.01611328125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H3"/>
  <sheetViews>
    <sheetView workbookViewId="0">
      <selection activeCell="D2" sqref="D2"/>
    </sheetView>
  </sheetViews>
  <sheetFormatPr defaultRowHeight="15.75" x14ac:dyDescent="0.25"/>
  <cols>
    <col min="2" max="4" width="10.125" bestFit="1" customWidth="1"/>
    <col min="6" max="6" width="9.125" bestFit="1" customWidth="1"/>
    <col min="8" max="8" width="9.125" bestFit="1" customWidth="1"/>
  </cols>
  <sheetData>
    <row r="1" spans="1:8" x14ac:dyDescent="0.25">
      <c r="A1" t="s">
        <v>328</v>
      </c>
      <c r="B1" t="s">
        <v>330</v>
      </c>
      <c r="C1" t="s">
        <v>331</v>
      </c>
      <c r="D1" t="s">
        <v>332</v>
      </c>
      <c r="E1" t="s">
        <v>333</v>
      </c>
      <c r="F1" t="s">
        <v>341</v>
      </c>
      <c r="G1" t="s">
        <v>342</v>
      </c>
      <c r="H1" t="s">
        <v>343</v>
      </c>
    </row>
    <row r="2" spans="1:8" x14ac:dyDescent="0.25">
      <c r="A2" t="s">
        <v>329</v>
      </c>
      <c r="B2">
        <v>4235.19921875</v>
      </c>
      <c r="C2">
        <v>14021.64453125</v>
      </c>
      <c r="D2">
        <v>0</v>
      </c>
      <c r="E2">
        <v>298.29983520507812</v>
      </c>
      <c r="F2">
        <v>876.3216552734375</v>
      </c>
      <c r="G2">
        <v>959.35223388671875</v>
      </c>
      <c r="H2">
        <v>1201.052001953125</v>
      </c>
    </row>
    <row r="3" spans="1:8" x14ac:dyDescent="0.25">
      <c r="A3" t="s">
        <v>64</v>
      </c>
      <c r="B3">
        <v>10968.5546875</v>
      </c>
      <c r="C3">
        <v>5407.7392578125</v>
      </c>
      <c r="D3">
        <v>400.56219482421875</v>
      </c>
      <c r="E3">
        <v>255.01719665527344</v>
      </c>
      <c r="F3">
        <v>1310.541748046875</v>
      </c>
      <c r="G3">
        <v>626.64996337890625</v>
      </c>
      <c r="H3">
        <v>1378.068603515625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I19"/>
  <sheetViews>
    <sheetView workbookViewId="0">
      <selection activeCell="D2" sqref="D2"/>
    </sheetView>
  </sheetViews>
  <sheetFormatPr defaultRowHeight="15.75" x14ac:dyDescent="0.25"/>
  <sheetData>
    <row r="1" spans="1:9" x14ac:dyDescent="0.25">
      <c r="A1" t="s">
        <v>0</v>
      </c>
      <c r="B1" t="s">
        <v>355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H1" t="s">
        <v>361</v>
      </c>
      <c r="I1" t="s">
        <v>362</v>
      </c>
    </row>
    <row r="2" spans="1:9" x14ac:dyDescent="0.25">
      <c r="A2">
        <v>1995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1996</v>
      </c>
      <c r="B3">
        <v>0</v>
      </c>
      <c r="C3">
        <v>0.39306738972663879</v>
      </c>
      <c r="D3">
        <v>-25.25555419921875</v>
      </c>
      <c r="E3">
        <v>0.2011110931634903</v>
      </c>
      <c r="F3">
        <v>0</v>
      </c>
      <c r="G3">
        <v>-0.237258180975914</v>
      </c>
      <c r="H3">
        <v>0.19188603758811951</v>
      </c>
      <c r="I3">
        <v>-1.1645021848380566E-2</v>
      </c>
    </row>
    <row r="4" spans="1:9" x14ac:dyDescent="0.25">
      <c r="A4">
        <v>1997</v>
      </c>
      <c r="B4">
        <v>0</v>
      </c>
      <c r="C4">
        <v>-0.64432615041732788</v>
      </c>
      <c r="D4">
        <v>-9.409153938293457</v>
      </c>
      <c r="E4">
        <v>0.44881066679954529</v>
      </c>
      <c r="F4">
        <v>0</v>
      </c>
      <c r="G4">
        <v>-0.34511980414390564</v>
      </c>
      <c r="H4">
        <v>0.28094625473022461</v>
      </c>
      <c r="I4">
        <v>-1.9060678780078888E-2</v>
      </c>
    </row>
    <row r="5" spans="1:9" x14ac:dyDescent="0.25">
      <c r="A5">
        <v>1998</v>
      </c>
      <c r="B5">
        <v>0</v>
      </c>
      <c r="C5">
        <v>-0.73551368713378906</v>
      </c>
      <c r="D5">
        <v>-11.763462066650391</v>
      </c>
      <c r="E5">
        <v>0.63161677122116089</v>
      </c>
      <c r="F5">
        <v>0</v>
      </c>
      <c r="G5">
        <v>-7.6324306428432465E-2</v>
      </c>
      <c r="H5">
        <v>2.2103013470768929E-2</v>
      </c>
      <c r="I5">
        <v>4.2307164520025253E-2</v>
      </c>
    </row>
    <row r="6" spans="1:9" x14ac:dyDescent="0.25">
      <c r="A6">
        <v>1999</v>
      </c>
      <c r="B6">
        <v>0</v>
      </c>
      <c r="C6">
        <v>-0.1898149698972702</v>
      </c>
      <c r="D6">
        <v>-13.092287063598633</v>
      </c>
      <c r="E6">
        <v>2.1509792804718018</v>
      </c>
      <c r="F6">
        <v>0</v>
      </c>
      <c r="G6">
        <v>-0.17449639737606049</v>
      </c>
      <c r="H6">
        <v>0.16085708141326904</v>
      </c>
      <c r="I6">
        <v>-3.1495809555053711E-2</v>
      </c>
    </row>
    <row r="7" spans="1:9" x14ac:dyDescent="0.25">
      <c r="A7">
        <v>2000</v>
      </c>
      <c r="B7">
        <v>0</v>
      </c>
      <c r="C7">
        <v>-2.0158822536468506</v>
      </c>
      <c r="D7">
        <v>0.42385697364807129</v>
      </c>
      <c r="E7">
        <v>5.8538727760314941</v>
      </c>
      <c r="F7">
        <v>0</v>
      </c>
      <c r="G7">
        <v>-0.32615387439727783</v>
      </c>
      <c r="H7">
        <v>-0.18909423053264618</v>
      </c>
      <c r="I7">
        <v>0.5103333592414856</v>
      </c>
    </row>
    <row r="8" spans="1:9" x14ac:dyDescent="0.25">
      <c r="A8">
        <v>2001</v>
      </c>
      <c r="B8">
        <v>0</v>
      </c>
      <c r="C8">
        <v>-0.44794145226478577</v>
      </c>
      <c r="D8">
        <v>-17.697135925292969</v>
      </c>
      <c r="E8">
        <v>3.189683198928833</v>
      </c>
      <c r="F8">
        <v>0</v>
      </c>
      <c r="G8">
        <v>-0.15078136324882507</v>
      </c>
      <c r="H8">
        <v>-0.55736672878265381</v>
      </c>
      <c r="I8">
        <v>0.78211045265197754</v>
      </c>
    </row>
    <row r="9" spans="1:9" x14ac:dyDescent="0.25">
      <c r="A9">
        <v>2002</v>
      </c>
      <c r="B9">
        <v>0</v>
      </c>
      <c r="C9">
        <v>-0.65131348371505737</v>
      </c>
      <c r="D9">
        <v>-11.615748405456543</v>
      </c>
      <c r="E9">
        <v>4.4937663078308105</v>
      </c>
      <c r="F9">
        <v>0</v>
      </c>
      <c r="G9">
        <v>-0.27869626879692078</v>
      </c>
      <c r="H9">
        <v>-0.84092587232589722</v>
      </c>
      <c r="I9">
        <v>1.22562575340271</v>
      </c>
    </row>
    <row r="10" spans="1:9" x14ac:dyDescent="0.25">
      <c r="A10">
        <v>2003</v>
      </c>
      <c r="B10">
        <v>0</v>
      </c>
      <c r="C10">
        <v>0.62214148044586182</v>
      </c>
      <c r="D10">
        <v>-6.4072613716125488</v>
      </c>
      <c r="E10">
        <v>12.548237800598145</v>
      </c>
      <c r="F10">
        <v>0</v>
      </c>
      <c r="G10">
        <v>-0.60511195659637451</v>
      </c>
      <c r="H10">
        <v>-0.58275884389877319</v>
      </c>
      <c r="I10">
        <v>1.2163764238357544</v>
      </c>
    </row>
    <row r="11" spans="1:9" x14ac:dyDescent="0.25">
      <c r="A11">
        <v>2004</v>
      </c>
      <c r="B11">
        <v>0</v>
      </c>
      <c r="C11">
        <v>2.1014201641082764</v>
      </c>
      <c r="D11">
        <v>-15.903133392333984</v>
      </c>
      <c r="E11">
        <v>4.3934636116027832</v>
      </c>
      <c r="F11">
        <v>0</v>
      </c>
      <c r="G11">
        <v>-0.63508707284927368</v>
      </c>
      <c r="H11">
        <v>-0.22626432776451111</v>
      </c>
      <c r="I11">
        <v>0.82875555753707886</v>
      </c>
    </row>
    <row r="12" spans="1:9" x14ac:dyDescent="0.25">
      <c r="A12">
        <v>2005</v>
      </c>
      <c r="B12">
        <v>0</v>
      </c>
      <c r="C12">
        <v>-0.66233170032501221</v>
      </c>
      <c r="D12">
        <v>-20.450038909912109</v>
      </c>
      <c r="E12">
        <v>8.1523141860961914</v>
      </c>
      <c r="F12">
        <v>0</v>
      </c>
      <c r="G12">
        <v>-0.5887182354927063</v>
      </c>
      <c r="H12">
        <v>9.9943272769451141E-2</v>
      </c>
      <c r="I12">
        <v>0.40832161903381348</v>
      </c>
    </row>
    <row r="13" spans="1:9" x14ac:dyDescent="0.25">
      <c r="A13">
        <v>2006</v>
      </c>
      <c r="B13">
        <v>0</v>
      </c>
      <c r="C13">
        <v>-0.73647326231002808</v>
      </c>
      <c r="D13">
        <v>-37.758621215820313</v>
      </c>
      <c r="E13">
        <v>6.3468022346496582</v>
      </c>
      <c r="F13">
        <v>0</v>
      </c>
      <c r="G13">
        <v>-0.63181298971176147</v>
      </c>
      <c r="H13">
        <v>2.3498645052313805E-2</v>
      </c>
      <c r="I13">
        <v>0.53555935621261597</v>
      </c>
    </row>
    <row r="14" spans="1:9" x14ac:dyDescent="0.25">
      <c r="A14">
        <v>2007</v>
      </c>
      <c r="B14">
        <v>0</v>
      </c>
      <c r="C14">
        <v>-0.60686564445495605</v>
      </c>
      <c r="D14">
        <v>-10.170162200927734</v>
      </c>
      <c r="E14">
        <v>7.4522342681884766</v>
      </c>
      <c r="F14">
        <v>0</v>
      </c>
      <c r="G14">
        <v>-0.6439850926399231</v>
      </c>
      <c r="H14">
        <v>0.24556085467338562</v>
      </c>
      <c r="I14">
        <v>0.28831800818443298</v>
      </c>
    </row>
    <row r="15" spans="1:9" x14ac:dyDescent="0.25">
      <c r="A15">
        <v>2008</v>
      </c>
      <c r="B15">
        <v>0</v>
      </c>
      <c r="C15">
        <v>-1.1979248523712158</v>
      </c>
      <c r="D15">
        <v>-20.149471282958984</v>
      </c>
      <c r="E15">
        <v>8.6652097702026367</v>
      </c>
      <c r="F15">
        <v>0</v>
      </c>
      <c r="G15">
        <v>-0.51918268203735352</v>
      </c>
      <c r="H15">
        <v>-0.19471088051795959</v>
      </c>
      <c r="I15">
        <v>0.68882662057876587</v>
      </c>
    </row>
    <row r="16" spans="1:9" x14ac:dyDescent="0.25">
      <c r="A16">
        <v>2009</v>
      </c>
      <c r="B16">
        <v>0</v>
      </c>
      <c r="C16">
        <v>-0.27282243967056274</v>
      </c>
      <c r="D16">
        <v>-7.6985058784484863</v>
      </c>
      <c r="E16">
        <v>10.127348899841309</v>
      </c>
      <c r="F16">
        <v>0</v>
      </c>
      <c r="G16">
        <v>-0.33608779311180115</v>
      </c>
      <c r="H16">
        <v>-0.33627152442932129</v>
      </c>
      <c r="I16">
        <v>0.69023561477661133</v>
      </c>
    </row>
    <row r="17" spans="1:9" x14ac:dyDescent="0.25">
      <c r="A17">
        <v>2010</v>
      </c>
      <c r="B17">
        <v>0</v>
      </c>
      <c r="C17">
        <v>-0.43453678488731384</v>
      </c>
      <c r="D17">
        <v>-8.1165437698364258</v>
      </c>
      <c r="E17">
        <v>8.13861083984375</v>
      </c>
      <c r="F17">
        <v>0</v>
      </c>
      <c r="G17">
        <v>-0.43860116600990295</v>
      </c>
      <c r="H17">
        <v>-0.11675858497619629</v>
      </c>
      <c r="I17">
        <v>0.52644044160842896</v>
      </c>
    </row>
    <row r="18" spans="1:9" x14ac:dyDescent="0.25">
      <c r="A18">
        <v>2011</v>
      </c>
      <c r="B18">
        <v>0</v>
      </c>
      <c r="C18">
        <v>-4.2809672355651855</v>
      </c>
      <c r="D18">
        <v>-7.7607460021972656</v>
      </c>
      <c r="E18">
        <v>9.9817619323730469</v>
      </c>
      <c r="F18">
        <v>0</v>
      </c>
      <c r="G18">
        <v>-0.56551069021224976</v>
      </c>
      <c r="H18">
        <v>-8.0176666378974915E-2</v>
      </c>
      <c r="I18">
        <v>0.59698528051376343</v>
      </c>
    </row>
    <row r="19" spans="1:9" x14ac:dyDescent="0.25">
      <c r="A19">
        <v>2012</v>
      </c>
      <c r="B19">
        <v>0</v>
      </c>
      <c r="C19">
        <v>-0.35886022448539734</v>
      </c>
      <c r="D19">
        <v>-7.4802031517028809</v>
      </c>
      <c r="E19">
        <v>9.0992107391357422</v>
      </c>
      <c r="F19">
        <v>0</v>
      </c>
      <c r="G19">
        <v>-0.54280263185501099</v>
      </c>
      <c r="H19">
        <v>-0.23006531596183777</v>
      </c>
      <c r="I19">
        <v>0.75095868110656738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K3"/>
  <sheetViews>
    <sheetView workbookViewId="0">
      <selection activeCell="D2" sqref="D2"/>
    </sheetView>
  </sheetViews>
  <sheetFormatPr defaultRowHeight="15.75" x14ac:dyDescent="0.25"/>
  <sheetData>
    <row r="1" spans="1:11" x14ac:dyDescent="0.25">
      <c r="A1" t="s">
        <v>393</v>
      </c>
      <c r="B1" t="s">
        <v>394</v>
      </c>
      <c r="C1" t="s">
        <v>395</v>
      </c>
      <c r="D1" t="s">
        <v>396</v>
      </c>
      <c r="E1" t="s">
        <v>397</v>
      </c>
      <c r="F1" t="s">
        <v>398</v>
      </c>
      <c r="G1" t="s">
        <v>399</v>
      </c>
      <c r="H1" t="s">
        <v>400</v>
      </c>
      <c r="I1" t="s">
        <v>401</v>
      </c>
      <c r="J1" t="s">
        <v>402</v>
      </c>
      <c r="K1" t="s">
        <v>403</v>
      </c>
    </row>
    <row r="2" spans="1:11" x14ac:dyDescent="0.25">
      <c r="A2" t="s">
        <v>329</v>
      </c>
      <c r="B2">
        <v>7341.89990234375</v>
      </c>
      <c r="C2">
        <v>19736.318359375</v>
      </c>
      <c r="D2">
        <v>742.77069091796875</v>
      </c>
      <c r="E2">
        <v>1897.17529296875</v>
      </c>
      <c r="F2">
        <v>2919.059814453125</v>
      </c>
      <c r="G2">
        <v>0.15334334969520569</v>
      </c>
      <c r="H2">
        <v>0.63366502523422241</v>
      </c>
      <c r="I2">
        <v>0.22609855234622955</v>
      </c>
      <c r="J2">
        <v>6.651315838098526E-2</v>
      </c>
      <c r="K2">
        <v>-7.9620093107223511E-2</v>
      </c>
    </row>
    <row r="3" spans="1:11" x14ac:dyDescent="0.25">
      <c r="A3" t="s">
        <v>64</v>
      </c>
      <c r="B3">
        <v>11037.29296875</v>
      </c>
      <c r="C3">
        <v>7650.2998046875</v>
      </c>
      <c r="D3">
        <v>853.5201416015625</v>
      </c>
      <c r="E3">
        <v>1069.5286865234375</v>
      </c>
      <c r="F3">
        <v>2925.845947265625</v>
      </c>
      <c r="G3">
        <v>0.38387668132781982</v>
      </c>
      <c r="H3">
        <v>0.38029375672340393</v>
      </c>
      <c r="I3">
        <v>8.7657809257507324E-2</v>
      </c>
      <c r="J3">
        <v>7.9917199909687042E-2</v>
      </c>
      <c r="K3">
        <v>6.8254567682743073E-2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3"/>
  <sheetViews>
    <sheetView showGridLines="0" topLeftCell="A40" zoomScale="90" zoomScaleNormal="90" workbookViewId="0">
      <selection activeCell="P49" sqref="P49"/>
    </sheetView>
  </sheetViews>
  <sheetFormatPr defaultColWidth="0" defaultRowHeight="15.75" customHeight="1" zeroHeight="1" outlineLevelRow="1" outlineLevelCol="1" x14ac:dyDescent="0.25"/>
  <cols>
    <col min="1" max="11" width="9" customWidth="1" outlineLevel="1"/>
    <col min="12" max="16" width="9" style="4" customWidth="1" outlineLevel="1"/>
    <col min="17" max="17" width="9" customWidth="1" outlineLevel="1"/>
    <col min="18" max="18" width="4.375" customWidth="1"/>
    <col min="19" max="19" width="6.375" customWidth="1"/>
    <col min="20" max="22" width="32.875" customWidth="1"/>
    <col min="23" max="23" width="14.25" customWidth="1"/>
    <col min="24" max="16384" width="9" hidden="1"/>
  </cols>
  <sheetData>
    <row r="1" spans="1:20" outlineLevel="1" x14ac:dyDescent="0.25">
      <c r="A1" t="s">
        <v>286</v>
      </c>
      <c r="B1" s="62" t="s">
        <v>291</v>
      </c>
      <c r="C1" s="62"/>
      <c r="D1" s="62"/>
      <c r="E1" s="62"/>
      <c r="F1" s="24"/>
      <c r="G1" s="62" t="s">
        <v>292</v>
      </c>
      <c r="H1" s="62"/>
      <c r="I1" s="62"/>
      <c r="J1" s="30"/>
      <c r="K1" s="24"/>
      <c r="L1" s="62" t="s">
        <v>293</v>
      </c>
      <c r="M1" s="62"/>
      <c r="N1" s="62"/>
      <c r="O1" s="24"/>
      <c r="P1" s="24"/>
      <c r="Q1" s="30"/>
    </row>
    <row r="2" spans="1:20" outlineLevel="1" x14ac:dyDescent="0.25">
      <c r="B2" t="s">
        <v>294</v>
      </c>
      <c r="C2" t="s">
        <v>295</v>
      </c>
      <c r="D2" t="s">
        <v>296</v>
      </c>
      <c r="F2" s="31"/>
    </row>
    <row r="3" spans="1:20" outlineLevel="1" x14ac:dyDescent="0.25">
      <c r="A3">
        <v>1995</v>
      </c>
      <c r="B3" s="10">
        <f t="shared" ref="B3:B20" ca="1" si="0">INDEX(INDIRECT($A$1&amp;"!$A$1:$X$55"),MATCH($A3,INDIRECT($A$1&amp;"!$A$1:$A$55"),0),MATCH(B$2,INDIRECT($A$1&amp;"!$A$1:$X$1"),0))</f>
        <v>21.576845169067383</v>
      </c>
      <c r="C3" s="10">
        <f t="shared" ref="C3:D18" ca="1" si="1">INDEX(INDIRECT($A$1&amp;"!$A$1:$X$55"),MATCH($A3,INDIRECT($A$1&amp;"!$A$1:$A$55"),0),MATCH(C$2,INDIRECT($A$1&amp;"!$A$1:$X$1"),0))</f>
        <v>17.37653923034668</v>
      </c>
      <c r="D3" s="10">
        <f t="shared" ca="1" si="1"/>
        <v>28.094898223876953</v>
      </c>
      <c r="E3" s="10"/>
      <c r="F3">
        <v>1995</v>
      </c>
      <c r="G3" s="10">
        <f ca="1">LN(B3)</f>
        <v>3.071620756791936</v>
      </c>
      <c r="H3" s="10">
        <f t="shared" ref="H3:I20" ca="1" si="2">LN(C3)</f>
        <v>2.8551209763240313</v>
      </c>
      <c r="I3" s="10">
        <f t="shared" ca="1" si="2"/>
        <v>3.3355880019869275</v>
      </c>
      <c r="J3" s="10"/>
      <c r="K3">
        <v>1995</v>
      </c>
      <c r="L3">
        <f t="shared" ref="L3:L20" ca="1" si="3">G3*LN(G3/G$3)</f>
        <v>0</v>
      </c>
      <c r="M3">
        <f t="shared" ref="M3:N18" ca="1" si="4">H3*LN(H3/H$3)</f>
        <v>0</v>
      </c>
      <c r="N3">
        <f t="shared" ca="1" si="4"/>
        <v>0</v>
      </c>
      <c r="O3" s="22"/>
      <c r="P3" s="22"/>
      <c r="Q3" s="10"/>
      <c r="T3" s="9"/>
    </row>
    <row r="4" spans="1:20" outlineLevel="1" x14ac:dyDescent="0.25">
      <c r="A4">
        <v>1996</v>
      </c>
      <c r="B4" s="10">
        <f t="shared" ca="1" si="0"/>
        <v>17.929990768432617</v>
      </c>
      <c r="C4" s="10">
        <f t="shared" ca="1" si="1"/>
        <v>17.68316650390625</v>
      </c>
      <c r="D4" s="10">
        <f t="shared" ca="1" si="1"/>
        <v>36.213161468505859</v>
      </c>
      <c r="E4" s="10"/>
      <c r="F4">
        <v>1996</v>
      </c>
      <c r="G4" s="10">
        <f t="shared" ref="G4:G20" ca="1" si="5">LN(B4)</f>
        <v>2.8864747727497932</v>
      </c>
      <c r="H4" s="10">
        <f t="shared" ca="1" si="2"/>
        <v>2.8726131420725207</v>
      </c>
      <c r="I4" s="10">
        <f t="shared" ca="1" si="2"/>
        <v>3.5894226292318758</v>
      </c>
      <c r="J4" s="10"/>
      <c r="K4">
        <v>1996</v>
      </c>
      <c r="L4" s="32">
        <f t="shared" ca="1" si="3"/>
        <v>-0.17945040576355595</v>
      </c>
      <c r="M4" s="32">
        <f t="shared" ca="1" si="4"/>
        <v>1.754564034886388E-2</v>
      </c>
      <c r="N4" s="32">
        <f t="shared" ca="1" si="4"/>
        <v>0.26325681922862015</v>
      </c>
      <c r="O4" s="22"/>
      <c r="P4" s="22"/>
      <c r="Q4" s="10"/>
      <c r="T4" s="9"/>
    </row>
    <row r="5" spans="1:20" outlineLevel="1" x14ac:dyDescent="0.25">
      <c r="A5">
        <v>1997</v>
      </c>
      <c r="B5" s="10">
        <f t="shared" ca="1" si="0"/>
        <v>18.773590087890625</v>
      </c>
      <c r="C5" s="10">
        <f t="shared" ca="1" si="1"/>
        <v>20.096834182739258</v>
      </c>
      <c r="D5" s="10">
        <f t="shared" ca="1" si="1"/>
        <v>37.35565185546875</v>
      </c>
      <c r="E5" s="10"/>
      <c r="F5">
        <v>1997</v>
      </c>
      <c r="G5" s="10">
        <f t="shared" ca="1" si="5"/>
        <v>2.9324510996448279</v>
      </c>
      <c r="H5" s="10">
        <f t="shared" ca="1" si="2"/>
        <v>3.0005622993137697</v>
      </c>
      <c r="I5" s="10">
        <f t="shared" ca="1" si="2"/>
        <v>3.6204842215624531</v>
      </c>
      <c r="J5" s="10"/>
      <c r="K5">
        <v>1997</v>
      </c>
      <c r="L5" s="32">
        <f t="shared" ca="1" si="3"/>
        <v>-0.13596816839303494</v>
      </c>
      <c r="M5" s="32">
        <f t="shared" ca="1" si="4"/>
        <v>0.14908440363270017</v>
      </c>
      <c r="N5" s="32">
        <f t="shared" ca="1" si="4"/>
        <v>0.29673055484842586</v>
      </c>
      <c r="O5" s="22"/>
      <c r="P5" s="22"/>
      <c r="Q5" s="10"/>
      <c r="T5" s="9"/>
    </row>
    <row r="6" spans="1:20" outlineLevel="1" x14ac:dyDescent="0.25">
      <c r="A6">
        <v>1998</v>
      </c>
      <c r="B6" s="10">
        <f t="shared" ca="1" si="0"/>
        <v>21.738006591796875</v>
      </c>
      <c r="C6" s="10">
        <f t="shared" ca="1" si="1"/>
        <v>20.127660751342773</v>
      </c>
      <c r="D6" s="10">
        <f t="shared" ca="1" si="1"/>
        <v>31.55059814453125</v>
      </c>
      <c r="E6" s="10"/>
      <c r="F6">
        <v>1998</v>
      </c>
      <c r="G6" s="10">
        <f t="shared" ca="1" si="5"/>
        <v>3.079062184379374</v>
      </c>
      <c r="H6" s="10">
        <f t="shared" ca="1" si="2"/>
        <v>3.0020950258123364</v>
      </c>
      <c r="I6" s="10">
        <f t="shared" ca="1" si="2"/>
        <v>3.4515925474297364</v>
      </c>
      <c r="J6" s="10"/>
      <c r="K6">
        <v>1998</v>
      </c>
      <c r="L6" s="32">
        <f t="shared" ca="1" si="3"/>
        <v>7.4504342626204555E-3</v>
      </c>
      <c r="M6" s="32">
        <f t="shared" ca="1" si="4"/>
        <v>0.15069367579783388</v>
      </c>
      <c r="N6" s="32">
        <f t="shared" ca="1" si="4"/>
        <v>0.11799875298805125</v>
      </c>
      <c r="O6" s="22"/>
      <c r="P6" s="22"/>
      <c r="Q6" s="10"/>
      <c r="T6" s="9"/>
    </row>
    <row r="7" spans="1:20" outlineLevel="1" x14ac:dyDescent="0.25">
      <c r="A7">
        <v>1999</v>
      </c>
      <c r="B7" s="10">
        <f t="shared" ca="1" si="0"/>
        <v>21.628074645996094</v>
      </c>
      <c r="C7" s="10">
        <f t="shared" ca="1" si="1"/>
        <v>20.323833465576172</v>
      </c>
      <c r="D7" s="10">
        <f t="shared" ca="1" si="1"/>
        <v>32.646274566650391</v>
      </c>
      <c r="E7" s="10"/>
      <c r="F7">
        <v>1999</v>
      </c>
      <c r="G7" s="10">
        <f t="shared" ca="1" si="5"/>
        <v>3.0739922228729708</v>
      </c>
      <c r="H7" s="10">
        <f t="shared" ca="1" si="2"/>
        <v>3.0117942597191787</v>
      </c>
      <c r="I7" s="10">
        <f t="shared" ca="1" si="2"/>
        <v>3.4857307471188981</v>
      </c>
      <c r="J7" s="10"/>
      <c r="K7">
        <v>1999</v>
      </c>
      <c r="L7" s="32">
        <f t="shared" ca="1" si="3"/>
        <v>2.3723812989386319E-3</v>
      </c>
      <c r="M7" s="32">
        <f t="shared" ca="1" si="4"/>
        <v>0.16089542551149383</v>
      </c>
      <c r="N7" s="32">
        <f t="shared" ca="1" si="4"/>
        <v>0.15347229617671063</v>
      </c>
      <c r="O7" s="22"/>
      <c r="P7" s="22"/>
      <c r="Q7" s="10"/>
      <c r="T7" s="9"/>
    </row>
    <row r="8" spans="1:20" outlineLevel="1" x14ac:dyDescent="0.25">
      <c r="A8">
        <v>2000</v>
      </c>
      <c r="B8" s="10">
        <f t="shared" ca="1" si="0"/>
        <v>13.578113555908203</v>
      </c>
      <c r="C8" s="10">
        <f t="shared" ca="1" si="1"/>
        <v>21.445621490478516</v>
      </c>
      <c r="D8" s="10">
        <f t="shared" ca="1" si="1"/>
        <v>20.544706344604492</v>
      </c>
      <c r="E8" s="10"/>
      <c r="F8">
        <v>2000</v>
      </c>
      <c r="G8" s="10">
        <f t="shared" ca="1" si="5"/>
        <v>2.6084591990723673</v>
      </c>
      <c r="H8" s="10">
        <f t="shared" ca="1" si="2"/>
        <v>3.0655204982193958</v>
      </c>
      <c r="I8" s="10">
        <f t="shared" ca="1" si="2"/>
        <v>3.0226033089552722</v>
      </c>
      <c r="J8" s="10"/>
      <c r="K8">
        <v>2000</v>
      </c>
      <c r="L8" s="32">
        <f t="shared" ca="1" si="3"/>
        <v>-0.42634132042965062</v>
      </c>
      <c r="M8" s="32">
        <f t="shared" ca="1" si="4"/>
        <v>0.21796819213936922</v>
      </c>
      <c r="N8" s="32">
        <f t="shared" ca="1" si="4"/>
        <v>-0.29781859530792565</v>
      </c>
      <c r="O8" s="22"/>
      <c r="P8" s="22"/>
      <c r="Q8" s="10"/>
      <c r="T8" s="9"/>
    </row>
    <row r="9" spans="1:20" outlineLevel="1" x14ac:dyDescent="0.25">
      <c r="A9">
        <v>2001</v>
      </c>
      <c r="B9" s="10">
        <f t="shared" ca="1" si="0"/>
        <v>14.438101768493652</v>
      </c>
      <c r="C9" s="10">
        <f t="shared" ca="1" si="1"/>
        <v>22.80302619934082</v>
      </c>
      <c r="D9" s="10">
        <f t="shared" ca="1" si="1"/>
        <v>13.315406799316406</v>
      </c>
      <c r="E9" s="10"/>
      <c r="F9">
        <v>2001</v>
      </c>
      <c r="G9" s="10">
        <f t="shared" ca="1" si="5"/>
        <v>2.6698706683480116</v>
      </c>
      <c r="H9" s="10">
        <f t="shared" ca="1" si="2"/>
        <v>3.126893255194072</v>
      </c>
      <c r="I9" s="10">
        <f t="shared" ca="1" si="2"/>
        <v>2.5889217707568664</v>
      </c>
      <c r="J9" s="10"/>
      <c r="K9">
        <v>2001</v>
      </c>
      <c r="L9" s="32">
        <f t="shared" ca="1" si="3"/>
        <v>-0.37424998512352659</v>
      </c>
      <c r="M9" s="32">
        <f t="shared" ca="1" si="4"/>
        <v>0.284315038410968</v>
      </c>
      <c r="N9" s="32">
        <f t="shared" ca="1" si="4"/>
        <v>-0.65605217281004613</v>
      </c>
      <c r="O9" s="22"/>
      <c r="P9" s="22"/>
      <c r="Q9" s="10"/>
    </row>
    <row r="10" spans="1:20" outlineLevel="1" x14ac:dyDescent="0.25">
      <c r="A10">
        <v>2002</v>
      </c>
      <c r="B10" s="10">
        <f t="shared" ca="1" si="0"/>
        <v>14.626046180725098</v>
      </c>
      <c r="C10" s="10">
        <f t="shared" ca="1" si="1"/>
        <v>26.579570770263672</v>
      </c>
      <c r="D10" s="10">
        <f t="shared" ca="1" si="1"/>
        <v>1.9042365550994873</v>
      </c>
      <c r="E10" s="10"/>
      <c r="F10">
        <v>2002</v>
      </c>
      <c r="G10" s="10">
        <f t="shared" ca="1" si="5"/>
        <v>2.6828039242842983</v>
      </c>
      <c r="H10" s="10">
        <f t="shared" ca="1" si="2"/>
        <v>3.2801429045566532</v>
      </c>
      <c r="I10" s="10">
        <f t="shared" ca="1" si="2"/>
        <v>0.64408116977556462</v>
      </c>
      <c r="J10" s="10"/>
      <c r="K10">
        <v>2002</v>
      </c>
      <c r="L10" s="32">
        <f t="shared" ca="1" si="3"/>
        <v>-0.36309837766316622</v>
      </c>
      <c r="M10" s="32">
        <f t="shared" ca="1" si="4"/>
        <v>0.45519453065612581</v>
      </c>
      <c r="N10" s="32">
        <f t="shared" ca="1" si="4"/>
        <v>-1.0592426862567477</v>
      </c>
      <c r="O10" s="22"/>
      <c r="P10" s="22"/>
      <c r="Q10" s="10"/>
      <c r="T10" s="9"/>
    </row>
    <row r="11" spans="1:20" outlineLevel="1" x14ac:dyDescent="0.25">
      <c r="A11">
        <v>2003</v>
      </c>
      <c r="B11" s="10">
        <f t="shared" ca="1" si="0"/>
        <v>14.870434761047363</v>
      </c>
      <c r="C11" s="10">
        <f t="shared" ca="1" si="1"/>
        <v>31.785284042358398</v>
      </c>
      <c r="D11" s="10">
        <f t="shared" ca="1" si="1"/>
        <v>10.787643432617188</v>
      </c>
      <c r="E11" s="10"/>
      <c r="F11">
        <v>2003</v>
      </c>
      <c r="G11" s="10">
        <f t="shared" ca="1" si="5"/>
        <v>2.6993749975058119</v>
      </c>
      <c r="H11" s="10">
        <f t="shared" ca="1" si="2"/>
        <v>3.4590034167133448</v>
      </c>
      <c r="I11" s="10">
        <f t="shared" ca="1" si="2"/>
        <v>2.378401352508146</v>
      </c>
      <c r="J11" s="10"/>
      <c r="K11">
        <v>2003</v>
      </c>
      <c r="L11" s="32">
        <f t="shared" ca="1" si="3"/>
        <v>-0.34871900817996343</v>
      </c>
      <c r="M11" s="32">
        <f t="shared" ca="1" si="4"/>
        <v>0.66366619425891382</v>
      </c>
      <c r="N11" s="32">
        <f t="shared" ca="1" si="4"/>
        <v>-0.80442389224787114</v>
      </c>
      <c r="O11" s="22"/>
      <c r="P11" s="22"/>
      <c r="Q11" s="10"/>
    </row>
    <row r="12" spans="1:20" outlineLevel="1" x14ac:dyDescent="0.25">
      <c r="A12">
        <v>2004</v>
      </c>
      <c r="B12" s="10">
        <f t="shared" ca="1" si="0"/>
        <v>16.158624649047852</v>
      </c>
      <c r="C12" s="10">
        <f t="shared" ca="1" si="1"/>
        <v>34.987266540527344</v>
      </c>
      <c r="D12" s="10">
        <f t="shared" ca="1" si="1"/>
        <v>18.015905380249023</v>
      </c>
      <c r="E12" s="10"/>
      <c r="F12">
        <v>2004</v>
      </c>
      <c r="G12" s="10">
        <f t="shared" ca="1" si="5"/>
        <v>2.7824539411200289</v>
      </c>
      <c r="H12" s="10">
        <f t="shared" ca="1" si="2"/>
        <v>3.5549841821655717</v>
      </c>
      <c r="I12" s="10">
        <f t="shared" ca="1" si="2"/>
        <v>2.8912549999590866</v>
      </c>
      <c r="J12" s="10"/>
      <c r="K12">
        <v>2004</v>
      </c>
      <c r="L12" s="32">
        <f t="shared" ca="1" si="3"/>
        <v>-0.27510707857345645</v>
      </c>
      <c r="M12" s="32">
        <f t="shared" ca="1" si="4"/>
        <v>0.77938192733067202</v>
      </c>
      <c r="N12" s="32">
        <f t="shared" ca="1" si="4"/>
        <v>-0.4133289354039445</v>
      </c>
      <c r="O12" s="22"/>
      <c r="P12" s="22"/>
      <c r="Q12" s="10"/>
    </row>
    <row r="13" spans="1:20" outlineLevel="1" x14ac:dyDescent="0.25">
      <c r="A13">
        <v>2005</v>
      </c>
      <c r="B13" s="10">
        <f t="shared" ca="1" si="0"/>
        <v>22.767425537109375</v>
      </c>
      <c r="C13" s="10">
        <f t="shared" ca="1" si="1"/>
        <v>37.661201477050781</v>
      </c>
      <c r="D13" s="10">
        <f t="shared" ca="1" si="1"/>
        <v>37.409275054931641</v>
      </c>
      <c r="E13" s="10"/>
      <c r="F13">
        <v>2005</v>
      </c>
      <c r="G13" s="10">
        <f t="shared" ca="1" si="5"/>
        <v>3.1253308098762242</v>
      </c>
      <c r="H13" s="10">
        <f t="shared" ca="1" si="2"/>
        <v>3.6286304259875211</v>
      </c>
      <c r="I13" s="10">
        <f t="shared" ca="1" si="2"/>
        <v>3.621918669795698</v>
      </c>
      <c r="J13" s="10"/>
      <c r="K13">
        <v>2005</v>
      </c>
      <c r="L13" s="32">
        <f t="shared" ca="1" si="3"/>
        <v>5.4176924037083615E-2</v>
      </c>
      <c r="M13" s="32">
        <f t="shared" ca="1" si="4"/>
        <v>0.86993173466021356</v>
      </c>
      <c r="N13" s="32">
        <f t="shared" ca="1" si="4"/>
        <v>0.29828285287165968</v>
      </c>
      <c r="O13" s="22"/>
      <c r="P13" s="22"/>
      <c r="Q13" s="10"/>
    </row>
    <row r="14" spans="1:20" outlineLevel="1" x14ac:dyDescent="0.25">
      <c r="A14">
        <v>2006</v>
      </c>
      <c r="B14" s="10">
        <f t="shared" ca="1" si="0"/>
        <v>19.293424606323242</v>
      </c>
      <c r="C14" s="10">
        <f t="shared" ca="1" si="1"/>
        <v>42.337543487548828</v>
      </c>
      <c r="D14" s="10">
        <f t="shared" ca="1" si="1"/>
        <v>39.323020935058594</v>
      </c>
      <c r="E14" s="10"/>
      <c r="F14">
        <v>2006</v>
      </c>
      <c r="G14" s="10">
        <f t="shared" ca="1" si="5"/>
        <v>2.9597643438885743</v>
      </c>
      <c r="H14" s="10">
        <f t="shared" ca="1" si="2"/>
        <v>3.7456742453071965</v>
      </c>
      <c r="I14" s="10">
        <f t="shared" ca="1" si="2"/>
        <v>3.6718101218053163</v>
      </c>
      <c r="J14" s="10"/>
      <c r="K14">
        <v>2006</v>
      </c>
      <c r="L14" s="32">
        <f t="shared" ca="1" si="3"/>
        <v>-0.1097945434433021</v>
      </c>
      <c r="M14" s="32">
        <f t="shared" ca="1" si="4"/>
        <v>1.0169034514797812</v>
      </c>
      <c r="N14" s="32">
        <f t="shared" ca="1" si="4"/>
        <v>0.35262516891297369</v>
      </c>
      <c r="O14" s="22"/>
      <c r="P14" s="22"/>
      <c r="Q14" s="10"/>
    </row>
    <row r="15" spans="1:20" outlineLevel="1" x14ac:dyDescent="0.25">
      <c r="A15">
        <v>2007</v>
      </c>
      <c r="B15" s="10">
        <f t="shared" ca="1" si="0"/>
        <v>22.51527214050293</v>
      </c>
      <c r="C15" s="10">
        <f t="shared" ca="1" si="1"/>
        <v>49.066905975341797</v>
      </c>
      <c r="D15" s="10">
        <f t="shared" ca="1" si="1"/>
        <v>62.374179840087891</v>
      </c>
      <c r="E15" s="10"/>
      <c r="F15">
        <v>2007</v>
      </c>
      <c r="G15" s="10">
        <f t="shared" ca="1" si="5"/>
        <v>3.1141938407559002</v>
      </c>
      <c r="H15" s="10">
        <f t="shared" ca="1" si="2"/>
        <v>3.8931847948296192</v>
      </c>
      <c r="I15" s="10">
        <f t="shared" ca="1" si="2"/>
        <v>4.1331514051289293</v>
      </c>
      <c r="J15" s="10"/>
      <c r="K15">
        <v>2007</v>
      </c>
      <c r="L15" s="32">
        <f t="shared" ca="1" si="3"/>
        <v>4.2866764644403525E-2</v>
      </c>
      <c r="M15" s="32">
        <f t="shared" ca="1" si="4"/>
        <v>1.2073284632172316</v>
      </c>
      <c r="N15" s="32">
        <f t="shared" ca="1" si="4"/>
        <v>0.88611125571727933</v>
      </c>
      <c r="O15" s="22"/>
      <c r="P15" s="22"/>
      <c r="Q15" s="10"/>
    </row>
    <row r="16" spans="1:20" outlineLevel="1" x14ac:dyDescent="0.25">
      <c r="A16">
        <v>2008</v>
      </c>
      <c r="B16" s="10">
        <f t="shared" ca="1" si="0"/>
        <v>27.044021606445313</v>
      </c>
      <c r="C16" s="10">
        <f t="shared" ca="1" si="1"/>
        <v>53.993522644042969</v>
      </c>
      <c r="D16" s="10">
        <f t="shared" ca="1" si="1"/>
        <v>24.781631469726563</v>
      </c>
      <c r="E16" s="10"/>
      <c r="F16">
        <v>2008</v>
      </c>
      <c r="G16" s="10">
        <f t="shared" ca="1" si="5"/>
        <v>3.2974659681648566</v>
      </c>
      <c r="H16" s="10">
        <f t="shared" ca="1" si="2"/>
        <v>3.9888640883333322</v>
      </c>
      <c r="I16" s="10">
        <f t="shared" ca="1" si="2"/>
        <v>3.2101027121986734</v>
      </c>
      <c r="J16" s="10"/>
      <c r="K16">
        <v>2008</v>
      </c>
      <c r="L16" s="32">
        <f t="shared" ca="1" si="3"/>
        <v>0.23395167872556602</v>
      </c>
      <c r="M16" s="32">
        <f t="shared" ca="1" si="4"/>
        <v>1.3338453771537055</v>
      </c>
      <c r="N16" s="32">
        <f t="shared" ca="1" si="4"/>
        <v>-0.12309473363988618</v>
      </c>
      <c r="O16" s="22"/>
      <c r="P16" s="22"/>
      <c r="Q16" s="10"/>
    </row>
    <row r="17" spans="1:17" outlineLevel="1" x14ac:dyDescent="0.25">
      <c r="A17">
        <v>2009</v>
      </c>
      <c r="B17" s="10">
        <f t="shared" ca="1" si="0"/>
        <v>30.973546981811523</v>
      </c>
      <c r="C17" s="10">
        <f t="shared" ca="1" si="1"/>
        <v>51.498817443847656</v>
      </c>
      <c r="D17" s="10">
        <f t="shared" ca="1" si="1"/>
        <v>29.370119094848633</v>
      </c>
      <c r="E17" s="10"/>
      <c r="F17">
        <v>2009</v>
      </c>
      <c r="G17" s="10">
        <f t="shared" ca="1" si="5"/>
        <v>3.4331335170303108</v>
      </c>
      <c r="H17" s="10">
        <f t="shared" ca="1" si="2"/>
        <v>3.9415588451506687</v>
      </c>
      <c r="I17" s="10">
        <f t="shared" ca="1" si="2"/>
        <v>3.3799778001852365</v>
      </c>
      <c r="J17" s="10"/>
      <c r="K17">
        <v>2009</v>
      </c>
      <c r="L17" s="32">
        <f t="shared" ca="1" si="3"/>
        <v>0.38199807131847219</v>
      </c>
      <c r="M17" s="32">
        <f t="shared" ca="1" si="4"/>
        <v>1.2710032452669</v>
      </c>
      <c r="N17" s="32">
        <f t="shared" ca="1" si="4"/>
        <v>4.468386494009749E-2</v>
      </c>
      <c r="O17" s="22"/>
      <c r="P17" s="22"/>
      <c r="Q17" s="10"/>
    </row>
    <row r="18" spans="1:17" outlineLevel="1" x14ac:dyDescent="0.25">
      <c r="A18">
        <v>2010</v>
      </c>
      <c r="B18" s="10">
        <f t="shared" ca="1" si="0"/>
        <v>30.456142425537109</v>
      </c>
      <c r="C18" s="10">
        <f t="shared" ca="1" si="1"/>
        <v>55.693092346191406</v>
      </c>
      <c r="D18" s="10">
        <f t="shared" ca="1" si="1"/>
        <v>61.632308959960938</v>
      </c>
      <c r="E18" s="10"/>
      <c r="F18">
        <v>2010</v>
      </c>
      <c r="G18" s="10">
        <f t="shared" ca="1" si="5"/>
        <v>3.416287695505337</v>
      </c>
      <c r="H18" s="10">
        <f t="shared" ca="1" si="2"/>
        <v>4.0198561239140016</v>
      </c>
      <c r="I18" s="10">
        <f t="shared" ca="1" si="2"/>
        <v>4.1211862291427312</v>
      </c>
      <c r="J18" s="10"/>
      <c r="K18">
        <v>2010</v>
      </c>
      <c r="L18" s="32">
        <f t="shared" ca="1" si="3"/>
        <v>0.36331924568799284</v>
      </c>
      <c r="M18" s="32">
        <f t="shared" ca="1" si="4"/>
        <v>1.3753209981883179</v>
      </c>
      <c r="N18" s="32">
        <f t="shared" ca="1" si="4"/>
        <v>0.87159818728973859</v>
      </c>
      <c r="O18" s="22"/>
      <c r="P18" s="22"/>
      <c r="Q18" s="10"/>
    </row>
    <row r="19" spans="1:17" outlineLevel="1" x14ac:dyDescent="0.25">
      <c r="A19">
        <v>2011</v>
      </c>
      <c r="B19" s="10">
        <f t="shared" ca="1" si="0"/>
        <v>27.67487907409668</v>
      </c>
      <c r="C19" s="10">
        <f ca="1">INDEX(INDIRECT($A$1&amp;"!$A$1:$X$55"),MATCH($A19,INDIRECT($A$1&amp;"!$A$1:$A$55"),0),MATCH(C$2,INDIRECT($A$1&amp;"!$A$1:$X$1"),0))</f>
        <v>59.418205261230469</v>
      </c>
      <c r="D19" s="10">
        <f ca="1">INDEX(INDIRECT($A$1&amp;"!$A$1:$X$55"),MATCH($A19,INDIRECT($A$1&amp;"!$A$1:$A$55"),0),MATCH(D$2,INDIRECT($A$1&amp;"!$A$1:$X$1"),0))</f>
        <v>56.523967742919922</v>
      </c>
      <c r="E19" s="10"/>
      <c r="F19">
        <v>2011</v>
      </c>
      <c r="G19" s="10">
        <f t="shared" ca="1" si="5"/>
        <v>3.3205251090854859</v>
      </c>
      <c r="H19" s="10">
        <f t="shared" ca="1" si="2"/>
        <v>4.0846006652906972</v>
      </c>
      <c r="I19" s="10">
        <f t="shared" ca="1" si="2"/>
        <v>4.0346647560409785</v>
      </c>
      <c r="J19" s="10"/>
      <c r="K19">
        <v>2011</v>
      </c>
      <c r="L19" s="32">
        <f t="shared" ca="1" si="3"/>
        <v>0.2587272798636896</v>
      </c>
      <c r="M19" s="32">
        <f ca="1">H19*LN(H19/H$3)</f>
        <v>1.4627353291216354</v>
      </c>
      <c r="N19" s="32">
        <f ca="1">I19*LN(I19/I$3)</f>
        <v>0.76769276203831682</v>
      </c>
      <c r="O19" s="22"/>
      <c r="P19" s="22"/>
      <c r="Q19" s="10"/>
    </row>
    <row r="20" spans="1:17" outlineLevel="1" x14ac:dyDescent="0.25">
      <c r="A20">
        <v>2012</v>
      </c>
      <c r="B20" s="10">
        <f t="shared" ca="1" si="0"/>
        <v>26.650924682617188</v>
      </c>
      <c r="C20" s="10">
        <f ca="1">INDEX(INDIRECT($A$1&amp;"!$A$1:$X$55"),MATCH($A20,INDIRECT($A$1&amp;"!$A$1:$A$55"),0),MATCH(C$2,INDIRECT($A$1&amp;"!$A$1:$X$1"),0))</f>
        <v>59.041511535644531</v>
      </c>
      <c r="D20" s="10">
        <f ca="1">INDEX(INDIRECT($A$1&amp;"!$A$1:$X$55"),MATCH($A20,INDIRECT($A$1&amp;"!$A$1:$A$55"),0),MATCH(D$2,INDIRECT($A$1&amp;"!$A$1:$X$1"),0))</f>
        <v>50.200420379638672</v>
      </c>
      <c r="E20" s="10"/>
      <c r="F20">
        <v>2012</v>
      </c>
      <c r="G20" s="10">
        <f t="shared" ca="1" si="5"/>
        <v>3.2828238472938636</v>
      </c>
      <c r="H20" s="10">
        <f t="shared" ca="1" si="2"/>
        <v>4.0782407818554924</v>
      </c>
      <c r="I20" s="10">
        <f t="shared" ca="1" si="2"/>
        <v>3.9160234007590087</v>
      </c>
      <c r="J20" s="10"/>
      <c r="K20">
        <v>2012</v>
      </c>
      <c r="L20" s="32">
        <f t="shared" ca="1" si="3"/>
        <v>0.21830327183974516</v>
      </c>
      <c r="M20" s="32">
        <f ca="1">H20*LN(H20/H$3)</f>
        <v>1.4541028632758013</v>
      </c>
      <c r="N20" s="32">
        <f ca="1">I20*LN(I20/I$3)</f>
        <v>0.62823872156195015</v>
      </c>
      <c r="O20" s="22"/>
      <c r="P20" s="22"/>
      <c r="Q20" s="10"/>
    </row>
    <row r="21" spans="1:17" outlineLevel="1" x14ac:dyDescent="0.25">
      <c r="A21" t="s">
        <v>281</v>
      </c>
      <c r="B21" s="2">
        <f ca="1">(B20-B3)/B3</f>
        <v>0.23516317950058876</v>
      </c>
      <c r="C21" s="2">
        <f ca="1">(C20-C3)/C3</f>
        <v>2.3977716018695738</v>
      </c>
      <c r="D21" s="2">
        <f ca="1">(D20-D3)/D3</f>
        <v>0.78681623900580444</v>
      </c>
      <c r="E21" s="2"/>
      <c r="F21" s="2"/>
      <c r="G21" s="2"/>
      <c r="H21" s="2"/>
      <c r="I21" s="2"/>
      <c r="J21" s="2"/>
      <c r="K21" s="2"/>
      <c r="L21" s="23"/>
      <c r="M21" s="23"/>
      <c r="N21" s="23"/>
      <c r="O21" s="23"/>
      <c r="P21" s="23"/>
      <c r="Q21" s="2"/>
    </row>
    <row r="22" spans="1:17" outlineLevel="1" x14ac:dyDescent="0.25"/>
    <row r="23" spans="1:17" outlineLevel="1" x14ac:dyDescent="0.25">
      <c r="A23" t="s">
        <v>286</v>
      </c>
      <c r="B23" s="62" t="s">
        <v>297</v>
      </c>
      <c r="C23" s="62"/>
      <c r="D23" s="62"/>
      <c r="E23" s="62"/>
      <c r="F23" s="24"/>
      <c r="G23" s="62" t="s">
        <v>298</v>
      </c>
      <c r="H23" s="62"/>
      <c r="I23" s="62"/>
      <c r="J23" s="30"/>
      <c r="K23" s="24"/>
      <c r="L23" s="62" t="s">
        <v>293</v>
      </c>
      <c r="M23" s="62"/>
      <c r="N23" s="62"/>
      <c r="O23" s="24"/>
      <c r="P23" s="24"/>
      <c r="Q23" s="30"/>
    </row>
    <row r="24" spans="1:17" outlineLevel="1" x14ac:dyDescent="0.25">
      <c r="B24" t="s">
        <v>299</v>
      </c>
      <c r="C24" t="s">
        <v>288</v>
      </c>
      <c r="D24" t="s">
        <v>289</v>
      </c>
    </row>
    <row r="25" spans="1:17" outlineLevel="1" x14ac:dyDescent="0.25">
      <c r="A25">
        <v>1995</v>
      </c>
      <c r="B25" s="10">
        <f ca="1">INDEX(INDIRECT($A$23&amp;"!$A$1:$X$55"),MATCH($A25,INDIRECT($A$23&amp;"!$A$1:$A$55"),0),MATCH(B$24,INDIRECT($A$23&amp;"!$A$1:$X$1"),0))</f>
        <v>98.954658508300781</v>
      </c>
      <c r="C25" s="10">
        <f ca="1">INDEX(INDIRECT($A$23&amp;"!$A$1:$X$55"),MATCH($A25,INDIRECT($A$23&amp;"!$A$1:$A$55"),0),MATCH(C$24,INDIRECT($A$23&amp;"!$A$1:$X$1"),0))</f>
        <v>79.691425893281121</v>
      </c>
      <c r="D25" s="10">
        <f ca="1">INDEX(INDIRECT($A$23&amp;"!$A$1:$X$55"),MATCH($A25,INDIRECT($A$23&amp;"!$A$1:$A$55"),0),MATCH(D$24,INDIRECT($A$23&amp;"!$A$1:$X$1"),0))</f>
        <v>128.84742962714154</v>
      </c>
      <c r="E25" s="10"/>
      <c r="F25">
        <v>1995</v>
      </c>
      <c r="G25" s="10">
        <f t="shared" ref="G25:I42" ca="1" si="6">LN(B25)</f>
        <v>4.5946617503572584</v>
      </c>
      <c r="H25" s="10">
        <f t="shared" ca="1" si="6"/>
        <v>4.3781620002509731</v>
      </c>
      <c r="I25" s="10">
        <f t="shared" ca="1" si="6"/>
        <v>4.858628988332395</v>
      </c>
      <c r="J25" s="10"/>
      <c r="K25">
        <v>1995</v>
      </c>
      <c r="L25">
        <f t="shared" ref="L25:L42" ca="1" si="7">G25*LN(G25/G$25)</f>
        <v>0</v>
      </c>
      <c r="M25">
        <f t="shared" ref="M25:N40" ca="1" si="8">H25*LN(H25/H$25)</f>
        <v>0</v>
      </c>
      <c r="N25">
        <f t="shared" ca="1" si="8"/>
        <v>0</v>
      </c>
      <c r="O25" s="22"/>
      <c r="P25" s="22"/>
      <c r="Q25" s="10"/>
    </row>
    <row r="26" spans="1:17" outlineLevel="1" x14ac:dyDescent="0.25">
      <c r="A26">
        <v>1996</v>
      </c>
      <c r="B26" s="10">
        <f t="shared" ref="B26:D41" ca="1" si="9">INDEX(INDIRECT($A$23&amp;"!$A$1:$X$55"),MATCH($A26,INDIRECT($A$23&amp;"!$A$1:$A$55"),0),MATCH(B$24,INDIRECT($A$23&amp;"!$A$1:$X$1"),0))</f>
        <v>83.605087280273438</v>
      </c>
      <c r="C26" s="10">
        <f t="shared" ca="1" si="9"/>
        <v>82.454182796311215</v>
      </c>
      <c r="D26" s="10">
        <f t="shared" ca="1" si="9"/>
        <v>168.85700179869309</v>
      </c>
      <c r="E26" s="10"/>
      <c r="F26">
        <v>1996</v>
      </c>
      <c r="G26" s="10">
        <f t="shared" ca="1" si="6"/>
        <v>4.4261043708740591</v>
      </c>
      <c r="H26" s="10">
        <f t="shared" ca="1" si="6"/>
        <v>4.412242779026414</v>
      </c>
      <c r="I26" s="10">
        <f t="shared" ca="1" si="6"/>
        <v>5.1290522135388512</v>
      </c>
      <c r="J26" s="10"/>
      <c r="K26">
        <v>1996</v>
      </c>
      <c r="L26" s="32">
        <f t="shared" ca="1" si="7"/>
        <v>-0.16542705789135412</v>
      </c>
      <c r="M26" s="32">
        <f t="shared" ca="1" si="8"/>
        <v>3.4213082850807049E-2</v>
      </c>
      <c r="N26" s="32">
        <f t="shared" ca="1" si="8"/>
        <v>0.27781301777089551</v>
      </c>
      <c r="O26" s="22"/>
      <c r="P26" s="22"/>
      <c r="Q26" s="10"/>
    </row>
    <row r="27" spans="1:17" outlineLevel="1" x14ac:dyDescent="0.25">
      <c r="A27">
        <v>1997</v>
      </c>
      <c r="B27" s="10">
        <f t="shared" ca="1" si="9"/>
        <v>88.982513427734375</v>
      </c>
      <c r="C27" s="10">
        <f t="shared" ca="1" si="9"/>
        <v>95.254388647212181</v>
      </c>
      <c r="D27" s="10">
        <f t="shared" ca="1" si="9"/>
        <v>177.0572235038926</v>
      </c>
      <c r="E27" s="10"/>
      <c r="F27">
        <v>1997</v>
      </c>
      <c r="G27" s="10">
        <f t="shared" ca="1" si="6"/>
        <v>4.488439872087679</v>
      </c>
      <c r="H27" s="10">
        <f t="shared" ca="1" si="6"/>
        <v>4.5565510879817372</v>
      </c>
      <c r="I27" s="10">
        <f t="shared" ca="1" si="6"/>
        <v>5.1764729769568953</v>
      </c>
      <c r="J27" s="10"/>
      <c r="K27">
        <v>1997</v>
      </c>
      <c r="L27" s="32">
        <f t="shared" ca="1" si="7"/>
        <v>-0.10498445789110181</v>
      </c>
      <c r="M27" s="32">
        <f t="shared" ca="1" si="8"/>
        <v>0.18197495952410223</v>
      </c>
      <c r="N27" s="32">
        <f t="shared" ca="1" si="8"/>
        <v>0.32802084983531782</v>
      </c>
      <c r="O27" s="22"/>
      <c r="P27" s="22"/>
      <c r="Q27" s="10"/>
    </row>
    <row r="28" spans="1:17" outlineLevel="1" x14ac:dyDescent="0.25">
      <c r="A28">
        <v>1998</v>
      </c>
      <c r="B28" s="10">
        <f t="shared" ca="1" si="9"/>
        <v>104.68768310546875</v>
      </c>
      <c r="C28" s="10">
        <f t="shared" ca="1" si="9"/>
        <v>96.93245005265635</v>
      </c>
      <c r="D28" s="10">
        <f t="shared" ca="1" si="9"/>
        <v>151.94397346122059</v>
      </c>
      <c r="E28" s="10"/>
      <c r="F28">
        <v>1998</v>
      </c>
      <c r="G28" s="10">
        <f t="shared" ca="1" si="6"/>
        <v>4.6509814710850197</v>
      </c>
      <c r="H28" s="10">
        <f t="shared" ca="1" si="6"/>
        <v>4.5740143447006627</v>
      </c>
      <c r="I28" s="10">
        <f t="shared" ca="1" si="6"/>
        <v>5.0235118572483382</v>
      </c>
      <c r="J28" s="10"/>
      <c r="K28">
        <v>1998</v>
      </c>
      <c r="L28" s="32">
        <f t="shared" ca="1" si="7"/>
        <v>5.6663492469279028E-2</v>
      </c>
      <c r="M28" s="32">
        <f t="shared" ca="1" si="8"/>
        <v>0.20016906806728313</v>
      </c>
      <c r="N28" s="32">
        <f t="shared" ca="1" si="8"/>
        <v>0.1676494870228363</v>
      </c>
      <c r="O28" s="22"/>
      <c r="P28" s="22"/>
      <c r="Q28" s="10"/>
    </row>
    <row r="29" spans="1:17" outlineLevel="1" x14ac:dyDescent="0.25">
      <c r="A29">
        <v>1999</v>
      </c>
      <c r="B29" s="10">
        <f t="shared" ca="1" si="9"/>
        <v>105.78559112548828</v>
      </c>
      <c r="C29" s="10">
        <f t="shared" ca="1" si="9"/>
        <v>99.406388353847433</v>
      </c>
      <c r="D29" s="10">
        <f t="shared" ca="1" si="9"/>
        <v>159.67696412911755</v>
      </c>
      <c r="E29" s="10"/>
      <c r="F29">
        <v>1999</v>
      </c>
      <c r="G29" s="10">
        <f t="shared" ca="1" si="6"/>
        <v>4.6614143204093477</v>
      </c>
      <c r="H29" s="10">
        <f t="shared" ca="1" si="6"/>
        <v>4.5992163807507493</v>
      </c>
      <c r="I29" s="10">
        <f t="shared" ca="1" si="6"/>
        <v>5.0731528001649693</v>
      </c>
      <c r="J29" s="10"/>
      <c r="K29">
        <v>1999</v>
      </c>
      <c r="L29" s="32">
        <f t="shared" ca="1" si="7"/>
        <v>6.7235138993479562E-2</v>
      </c>
      <c r="M29" s="32">
        <f t="shared" ca="1" si="8"/>
        <v>0.22654330370465264</v>
      </c>
      <c r="N29" s="32">
        <f t="shared" ca="1" si="8"/>
        <v>0.21919156045664762</v>
      </c>
      <c r="O29" s="22"/>
      <c r="P29" s="22"/>
      <c r="Q29" s="10"/>
    </row>
    <row r="30" spans="1:17" outlineLevel="1" x14ac:dyDescent="0.25">
      <c r="A30">
        <v>2000</v>
      </c>
      <c r="B30" s="10">
        <f t="shared" ca="1" si="9"/>
        <v>67.422027587890625</v>
      </c>
      <c r="C30" s="10">
        <f t="shared" ca="1" si="9"/>
        <v>106.48807615501573</v>
      </c>
      <c r="D30" s="10">
        <f t="shared" ca="1" si="9"/>
        <v>102.01459680012067</v>
      </c>
      <c r="E30" s="10"/>
      <c r="F30">
        <v>2000</v>
      </c>
      <c r="G30" s="10">
        <f t="shared" ca="1" si="6"/>
        <v>4.2109717833360598</v>
      </c>
      <c r="H30" s="10">
        <f t="shared" ca="1" si="6"/>
        <v>4.6680330178956133</v>
      </c>
      <c r="I30" s="10">
        <f t="shared" ca="1" si="6"/>
        <v>4.6251159089291365</v>
      </c>
      <c r="J30" s="10"/>
      <c r="K30">
        <v>2000</v>
      </c>
      <c r="L30" s="32">
        <f t="shared" ca="1" si="7"/>
        <v>-0.36720386489210494</v>
      </c>
      <c r="M30" s="32">
        <f t="shared" ca="1" si="8"/>
        <v>0.29926192964755682</v>
      </c>
      <c r="N30" s="32">
        <f t="shared" ca="1" si="8"/>
        <v>-0.22780945927707788</v>
      </c>
      <c r="O30" s="22"/>
      <c r="P30" s="22"/>
      <c r="Q30" s="10"/>
    </row>
    <row r="31" spans="1:17" outlineLevel="1" x14ac:dyDescent="0.25">
      <c r="A31">
        <v>2001</v>
      </c>
      <c r="B31" s="10">
        <f t="shared" ca="1" si="9"/>
        <v>72.752037048339844</v>
      </c>
      <c r="C31" s="10">
        <f t="shared" ca="1" si="9"/>
        <v>114.90198925506729</v>
      </c>
      <c r="D31" s="10">
        <f t="shared" ca="1" si="9"/>
        <v>67.094898152703536</v>
      </c>
      <c r="E31" s="10"/>
      <c r="F31">
        <v>2001</v>
      </c>
      <c r="G31" s="10">
        <f t="shared" ca="1" si="6"/>
        <v>4.2870569063240556</v>
      </c>
      <c r="H31" s="10">
        <f t="shared" ca="1" si="6"/>
        <v>4.7440794976297109</v>
      </c>
      <c r="I31" s="10">
        <f t="shared" ca="1" si="6"/>
        <v>4.2061080075951933</v>
      </c>
      <c r="J31" s="10"/>
      <c r="K31">
        <v>2001</v>
      </c>
      <c r="L31" s="32">
        <f t="shared" ca="1" si="7"/>
        <v>-0.29707023160260809</v>
      </c>
      <c r="M31" s="32">
        <f t="shared" ca="1" si="8"/>
        <v>0.38079975326746712</v>
      </c>
      <c r="N31" s="32">
        <f t="shared" ca="1" si="8"/>
        <v>-0.60659875841167266</v>
      </c>
      <c r="O31" s="22"/>
      <c r="P31" s="22"/>
      <c r="Q31" s="10"/>
    </row>
    <row r="32" spans="1:17" outlineLevel="1" x14ac:dyDescent="0.25">
      <c r="A32">
        <v>2002</v>
      </c>
      <c r="B32" s="10">
        <f t="shared" ca="1" si="9"/>
        <v>74.764999389648438</v>
      </c>
      <c r="C32" s="10">
        <f t="shared" ca="1" si="9"/>
        <v>135.86868132505333</v>
      </c>
      <c r="D32" s="10">
        <f t="shared" ca="1" si="9"/>
        <v>9.7340211986629583</v>
      </c>
      <c r="E32" s="10"/>
      <c r="F32">
        <v>2002</v>
      </c>
      <c r="G32" s="10">
        <f t="shared" ca="1" si="6"/>
        <v>4.3143498528722066</v>
      </c>
      <c r="H32" s="10">
        <f t="shared" ca="1" si="6"/>
        <v>4.9116888407725838</v>
      </c>
      <c r="I32" s="10">
        <f t="shared" ca="1" si="6"/>
        <v>2.2756270892045514</v>
      </c>
      <c r="J32" s="10"/>
      <c r="K32">
        <v>2002</v>
      </c>
      <c r="L32" s="32">
        <f t="shared" ca="1" si="7"/>
        <v>-0.27158184644423955</v>
      </c>
      <c r="M32" s="32">
        <f t="shared" ca="1" si="8"/>
        <v>0.56478940429888091</v>
      </c>
      <c r="N32" s="32">
        <f t="shared" ca="1" si="8"/>
        <v>-1.7260646011089964</v>
      </c>
      <c r="O32" s="22"/>
      <c r="P32" s="22"/>
      <c r="Q32" s="10"/>
    </row>
    <row r="33" spans="1:17" outlineLevel="1" x14ac:dyDescent="0.25">
      <c r="A33">
        <v>2003</v>
      </c>
      <c r="B33" s="10">
        <f t="shared" ca="1" si="9"/>
        <v>77.092620849609375</v>
      </c>
      <c r="C33" s="10">
        <f t="shared" ca="1" si="9"/>
        <v>164.78407739446266</v>
      </c>
      <c r="D33" s="10">
        <f t="shared" ca="1" si="9"/>
        <v>55.926254015959785</v>
      </c>
      <c r="E33" s="10"/>
      <c r="F33">
        <v>2003</v>
      </c>
      <c r="G33" s="10">
        <f t="shared" ca="1" si="6"/>
        <v>4.3450075671641208</v>
      </c>
      <c r="H33" s="10">
        <f t="shared" ca="1" si="6"/>
        <v>5.1046359950555287</v>
      </c>
      <c r="I33" s="10">
        <f t="shared" ca="1" si="6"/>
        <v>4.0240339302979722</v>
      </c>
      <c r="J33" s="10"/>
      <c r="K33">
        <v>2003</v>
      </c>
      <c r="L33" s="32">
        <f t="shared" ca="1" si="7"/>
        <v>-0.24274531967989291</v>
      </c>
      <c r="M33" s="32">
        <f t="shared" ca="1" si="8"/>
        <v>0.7836644519574727</v>
      </c>
      <c r="N33" s="32">
        <f t="shared" ca="1" si="8"/>
        <v>-0.75841543807963541</v>
      </c>
      <c r="O33" s="22"/>
      <c r="P33" s="22"/>
      <c r="Q33" s="10"/>
    </row>
    <row r="34" spans="1:17" outlineLevel="1" x14ac:dyDescent="0.25">
      <c r="A34">
        <v>2004</v>
      </c>
      <c r="B34" s="10">
        <f t="shared" ca="1" si="9"/>
        <v>84.94500732421875</v>
      </c>
      <c r="C34" s="10">
        <f t="shared" ca="1" si="9"/>
        <v>183.92614288484037</v>
      </c>
      <c r="D34" s="10">
        <f t="shared" ca="1" si="9"/>
        <v>94.708624707604031</v>
      </c>
      <c r="E34" s="10"/>
      <c r="F34">
        <v>2004</v>
      </c>
      <c r="G34" s="10">
        <f t="shared" ca="1" si="6"/>
        <v>4.4420040744569453</v>
      </c>
      <c r="H34" s="10">
        <f t="shared" ca="1" si="6"/>
        <v>5.2145342796625007</v>
      </c>
      <c r="I34" s="10">
        <f t="shared" ca="1" si="6"/>
        <v>4.5508050700429781</v>
      </c>
      <c r="J34" s="10"/>
      <c r="K34">
        <v>2004</v>
      </c>
      <c r="L34" s="32">
        <f t="shared" ca="1" si="7"/>
        <v>-0.15009308700952145</v>
      </c>
      <c r="M34" s="32">
        <f t="shared" ca="1" si="8"/>
        <v>0.91160894383951996</v>
      </c>
      <c r="N34" s="32">
        <f t="shared" ca="1" si="8"/>
        <v>-0.29785993586399978</v>
      </c>
      <c r="O34" s="22"/>
      <c r="P34" s="22"/>
      <c r="Q34" s="10"/>
    </row>
    <row r="35" spans="1:17" outlineLevel="1" x14ac:dyDescent="0.25">
      <c r="A35">
        <v>2005</v>
      </c>
      <c r="B35" s="10">
        <f t="shared" ca="1" si="9"/>
        <v>121.34408569335937</v>
      </c>
      <c r="C35" s="10">
        <f t="shared" ca="1" si="9"/>
        <v>200.72379505283607</v>
      </c>
      <c r="D35" s="10">
        <f t="shared" ca="1" si="9"/>
        <v>199.381083408829</v>
      </c>
      <c r="E35" s="10"/>
      <c r="F35">
        <v>2005</v>
      </c>
      <c r="G35" s="10">
        <f t="shared" ca="1" si="6"/>
        <v>4.7986301933941196</v>
      </c>
      <c r="H35" s="10">
        <f t="shared" ca="1" si="6"/>
        <v>5.301929809077695</v>
      </c>
      <c r="I35" s="10">
        <f t="shared" ca="1" si="6"/>
        <v>5.2952179854689962</v>
      </c>
      <c r="J35" s="10"/>
      <c r="K35">
        <v>2005</v>
      </c>
      <c r="L35" s="32">
        <f t="shared" ca="1" si="7"/>
        <v>0.20843023118820297</v>
      </c>
      <c r="M35" s="32">
        <f t="shared" ca="1" si="8"/>
        <v>1.0150113441810724</v>
      </c>
      <c r="N35" s="32">
        <f t="shared" ca="1" si="8"/>
        <v>0.45564211990972475</v>
      </c>
      <c r="O35" s="22"/>
      <c r="P35" s="22"/>
      <c r="Q35" s="10"/>
    </row>
    <row r="36" spans="1:17" outlineLevel="1" x14ac:dyDescent="0.25">
      <c r="A36">
        <v>2006</v>
      </c>
      <c r="B36" s="10">
        <f t="shared" ca="1" si="9"/>
        <v>104.23332214355469</v>
      </c>
      <c r="C36" s="10">
        <f t="shared" ca="1" si="9"/>
        <v>228.72989094503737</v>
      </c>
      <c r="D36" s="10">
        <f t="shared" ca="1" si="9"/>
        <v>212.44383273716994</v>
      </c>
      <c r="E36" s="10"/>
      <c r="F36">
        <v>2006</v>
      </c>
      <c r="G36" s="10">
        <f t="shared" ca="1" si="6"/>
        <v>4.646631868442511</v>
      </c>
      <c r="H36" s="10">
        <f t="shared" ca="1" si="6"/>
        <v>5.4325417918544625</v>
      </c>
      <c r="I36" s="10">
        <f t="shared" ca="1" si="6"/>
        <v>5.3586776368957354</v>
      </c>
      <c r="J36" s="10"/>
      <c r="K36">
        <v>2006</v>
      </c>
      <c r="L36" s="32">
        <f t="shared" ca="1" si="7"/>
        <v>5.2262932581240845E-2</v>
      </c>
      <c r="M36" s="32">
        <f t="shared" ca="1" si="8"/>
        <v>1.1722236784618263</v>
      </c>
      <c r="N36" s="32">
        <f t="shared" ca="1" si="8"/>
        <v>0.52494108861974875</v>
      </c>
      <c r="O36" s="22"/>
      <c r="P36" s="22"/>
      <c r="Q36" s="10"/>
    </row>
    <row r="37" spans="1:17" outlineLevel="1" x14ac:dyDescent="0.25">
      <c r="A37">
        <v>2007</v>
      </c>
      <c r="B37" s="10">
        <f t="shared" ca="1" si="9"/>
        <v>123.27481079101562</v>
      </c>
      <c r="C37" s="10">
        <f t="shared" ca="1" si="9"/>
        <v>268.64934741529578</v>
      </c>
      <c r="D37" s="10">
        <f t="shared" ca="1" si="9"/>
        <v>341.50885660886524</v>
      </c>
      <c r="E37" s="10"/>
      <c r="F37">
        <v>2007</v>
      </c>
      <c r="G37" s="10">
        <f t="shared" ca="1" si="6"/>
        <v>4.814416097256168</v>
      </c>
      <c r="H37" s="10">
        <f t="shared" ca="1" si="6"/>
        <v>5.5934069880458637</v>
      </c>
      <c r="I37" s="10">
        <f t="shared" ca="1" si="6"/>
        <v>5.8333736131075407</v>
      </c>
      <c r="J37" s="10"/>
      <c r="K37">
        <v>2007</v>
      </c>
      <c r="L37" s="32">
        <f t="shared" ca="1" si="7"/>
        <v>0.22492773824334675</v>
      </c>
      <c r="M37" s="32">
        <f t="shared" ca="1" si="8"/>
        <v>1.3701586205022138</v>
      </c>
      <c r="N37" s="32">
        <f t="shared" ca="1" si="8"/>
        <v>1.0665693670168841</v>
      </c>
      <c r="O37" s="22"/>
      <c r="P37" s="22"/>
      <c r="Q37" s="10"/>
    </row>
    <row r="38" spans="1:17" outlineLevel="1" x14ac:dyDescent="0.25">
      <c r="A38">
        <v>2008</v>
      </c>
      <c r="B38" s="10">
        <f t="shared" ca="1" si="9"/>
        <v>150.05239868164063</v>
      </c>
      <c r="C38" s="10">
        <f t="shared" ca="1" si="9"/>
        <v>299.58034603402484</v>
      </c>
      <c r="D38" s="10">
        <f t="shared" ca="1" si="9"/>
        <v>137.49963427757757</v>
      </c>
      <c r="E38" s="10"/>
      <c r="F38">
        <v>2008</v>
      </c>
      <c r="G38" s="10">
        <f t="shared" ca="1" si="6"/>
        <v>5.0109845576409136</v>
      </c>
      <c r="H38" s="10">
        <f t="shared" ca="1" si="6"/>
        <v>5.702382648803745</v>
      </c>
      <c r="I38" s="10">
        <f t="shared" ca="1" si="6"/>
        <v>4.9236212573036529</v>
      </c>
      <c r="J38" s="10"/>
      <c r="K38">
        <v>2008</v>
      </c>
      <c r="L38" s="32">
        <f t="shared" ca="1" si="7"/>
        <v>0.43463913921935732</v>
      </c>
      <c r="M38" s="32">
        <f t="shared" ca="1" si="8"/>
        <v>1.5068836651082385</v>
      </c>
      <c r="N38" s="32">
        <f t="shared" ca="1" si="8"/>
        <v>6.5425033613026068E-2</v>
      </c>
      <c r="O38" s="22"/>
      <c r="P38" s="22"/>
      <c r="Q38" s="10"/>
    </row>
    <row r="39" spans="1:17" outlineLevel="1" x14ac:dyDescent="0.25">
      <c r="A39">
        <v>2009</v>
      </c>
      <c r="B39" s="10">
        <f t="shared" ca="1" si="9"/>
        <v>174.14503479003906</v>
      </c>
      <c r="C39" s="10">
        <f t="shared" ca="1" si="9"/>
        <v>289.54590322528384</v>
      </c>
      <c r="D39" s="10">
        <f t="shared" ca="1" si="9"/>
        <v>165.12995359876277</v>
      </c>
      <c r="E39" s="10"/>
      <c r="F39">
        <v>2009</v>
      </c>
      <c r="G39" s="10">
        <f t="shared" ca="1" si="6"/>
        <v>5.1598884852946743</v>
      </c>
      <c r="H39" s="10">
        <f t="shared" ca="1" si="6"/>
        <v>5.6683138448073587</v>
      </c>
      <c r="I39" s="10">
        <f t="shared" ca="1" si="6"/>
        <v>5.1067327614766302</v>
      </c>
      <c r="J39" s="10"/>
      <c r="K39">
        <v>2009</v>
      </c>
      <c r="L39" s="32">
        <f t="shared" ca="1" si="7"/>
        <v>0.59864937110332872</v>
      </c>
      <c r="M39" s="32">
        <f t="shared" ca="1" si="8"/>
        <v>1.463913981174054</v>
      </c>
      <c r="N39" s="32">
        <f t="shared" ca="1" si="8"/>
        <v>0.25433327467807537</v>
      </c>
      <c r="O39" s="22"/>
      <c r="P39" s="22"/>
      <c r="Q39" s="10"/>
    </row>
    <row r="40" spans="1:17" outlineLevel="1" x14ac:dyDescent="0.25">
      <c r="A40">
        <v>2010</v>
      </c>
      <c r="B40" s="10">
        <f t="shared" ca="1" si="9"/>
        <v>173.50819396972656</v>
      </c>
      <c r="C40" s="10">
        <f t="shared" ca="1" si="9"/>
        <v>317.28273112373427</v>
      </c>
      <c r="D40" s="10">
        <f t="shared" ca="1" si="9"/>
        <v>351.1183671573126</v>
      </c>
      <c r="E40" s="10"/>
      <c r="F40">
        <v>2010</v>
      </c>
      <c r="G40" s="10">
        <f t="shared" ca="1" si="6"/>
        <v>5.1562248257629504</v>
      </c>
      <c r="H40" s="10">
        <f t="shared" ca="1" si="6"/>
        <v>5.7597932726635044</v>
      </c>
      <c r="I40" s="10">
        <f t="shared" ca="1" si="6"/>
        <v>5.8611233949855714</v>
      </c>
      <c r="J40" s="10"/>
      <c r="K40">
        <v>2010</v>
      </c>
      <c r="L40" s="32">
        <f t="shared" ca="1" si="7"/>
        <v>0.59456195538165812</v>
      </c>
      <c r="M40" s="32">
        <f t="shared" ca="1" si="8"/>
        <v>1.5797533740040892</v>
      </c>
      <c r="N40" s="32">
        <f t="shared" ca="1" si="8"/>
        <v>1.0994587962748419</v>
      </c>
      <c r="O40" s="22"/>
      <c r="P40" s="22"/>
      <c r="Q40" s="10"/>
    </row>
    <row r="41" spans="1:17" outlineLevel="1" x14ac:dyDescent="0.25">
      <c r="A41">
        <v>2011</v>
      </c>
      <c r="B41" s="10">
        <f t="shared" ca="1" si="9"/>
        <v>159.75337219238281</v>
      </c>
      <c r="C41" s="10">
        <f t="shared" ca="1" si="9"/>
        <v>342.99186869736877</v>
      </c>
      <c r="D41" s="10">
        <f t="shared" ca="1" si="9"/>
        <v>326.28485945657303</v>
      </c>
      <c r="E41" s="10"/>
      <c r="F41">
        <v>2011</v>
      </c>
      <c r="G41" s="10">
        <f t="shared" ca="1" si="6"/>
        <v>5.0736312022203434</v>
      </c>
      <c r="H41" s="10">
        <f t="shared" ca="1" si="6"/>
        <v>5.8377067404632728</v>
      </c>
      <c r="I41" s="10">
        <f t="shared" ca="1" si="6"/>
        <v>5.7877708018380014</v>
      </c>
      <c r="J41" s="10"/>
      <c r="K41">
        <v>2011</v>
      </c>
      <c r="L41" s="32">
        <f t="shared" ca="1" si="7"/>
        <v>0.50310956107073646</v>
      </c>
      <c r="M41" s="32">
        <f ca="1">H41*LN(H41/H$25)</f>
        <v>1.6795609823796946</v>
      </c>
      <c r="N41" s="32">
        <f ca="1">I41*LN(I41/I$25)</f>
        <v>1.0128072921245597</v>
      </c>
      <c r="O41" s="22"/>
      <c r="P41" s="22"/>
      <c r="Q41" s="10"/>
    </row>
    <row r="42" spans="1:17" outlineLevel="1" x14ac:dyDescent="0.25">
      <c r="A42">
        <v>2012</v>
      </c>
      <c r="B42" s="10">
        <f ca="1">INDEX(INDIRECT($A$23&amp;"!$A$1:$X$55"),MATCH($A42,INDIRECT($A$23&amp;"!$A$1:$A$55"),0),MATCH(B$24,INDIRECT($A$23&amp;"!$A$1:$X$1"),0))</f>
        <v>155.85604858398437</v>
      </c>
      <c r="C42" s="10">
        <f ca="1">INDEX(INDIRECT($A$23&amp;"!$A$1:$X$55"),MATCH($A42,INDIRECT($A$23&amp;"!$A$1:$A$55"),0),MATCH(C$24,INDIRECT($A$23&amp;"!$A$1:$X$1"),0))</f>
        <v>345.27794348516181</v>
      </c>
      <c r="D42" s="10">
        <f ca="1">INDEX(INDIRECT($A$23&amp;"!$A$1:$X$55"),MATCH($A42,INDIRECT($A$23&amp;"!$A$1:$A$55"),0),MATCH(D$24,INDIRECT($A$23&amp;"!$A$1:$X$1"),0))</f>
        <v>293.57477239290529</v>
      </c>
      <c r="E42" s="10"/>
      <c r="F42">
        <v>2012</v>
      </c>
      <c r="G42" s="10">
        <f t="shared" ca="1" si="6"/>
        <v>5.0489328157520932</v>
      </c>
      <c r="H42" s="10">
        <f t="shared" ca="1" si="6"/>
        <v>5.8443497259733768</v>
      </c>
      <c r="I42" s="10">
        <f t="shared" ca="1" si="6"/>
        <v>5.6821323679563038</v>
      </c>
      <c r="J42" s="10"/>
      <c r="K42">
        <v>2012</v>
      </c>
      <c r="L42" s="32">
        <f t="shared" ca="1" si="7"/>
        <v>0.47602225577567409</v>
      </c>
      <c r="M42" s="32">
        <f ca="1">H42*LN(H42/H$25)</f>
        <v>1.6881189930923084</v>
      </c>
      <c r="N42" s="32">
        <f ca="1">I42*LN(I42/I$25)</f>
        <v>0.88965306850365677</v>
      </c>
      <c r="O42" s="22"/>
      <c r="P42" s="22"/>
      <c r="Q42" s="10"/>
    </row>
    <row r="43" spans="1:17" outlineLevel="1" x14ac:dyDescent="0.25">
      <c r="A43" t="s">
        <v>281</v>
      </c>
      <c r="B43" s="2">
        <f ca="1">(B42-B25)/B25</f>
        <v>0.5750248743560713</v>
      </c>
      <c r="C43" s="2">
        <f ca="1">(C42-C25)/C25</f>
        <v>3.3326862283470899</v>
      </c>
      <c r="D43" s="2">
        <f ca="1">(D42-D25)/D25</f>
        <v>1.2784682103667218</v>
      </c>
      <c r="E43" s="2"/>
      <c r="F43" s="2"/>
      <c r="G43" s="2"/>
      <c r="H43" s="2"/>
      <c r="I43" s="2"/>
      <c r="J43" s="2"/>
      <c r="K43" s="2"/>
      <c r="L43" s="23"/>
      <c r="M43" s="23"/>
      <c r="N43" s="23"/>
      <c r="O43" s="23"/>
      <c r="P43" s="23"/>
      <c r="Q43" s="2"/>
    </row>
    <row r="44" spans="1:17" outlineLevel="1" x14ac:dyDescent="0.25"/>
    <row r="45" spans="1:17" outlineLevel="1" x14ac:dyDescent="0.25">
      <c r="A45" t="s">
        <v>20</v>
      </c>
      <c r="B45" s="62" t="s">
        <v>300</v>
      </c>
      <c r="C45" s="62"/>
      <c r="D45" s="62"/>
      <c r="E45" s="62"/>
      <c r="F45" s="24"/>
      <c r="G45" s="62" t="s">
        <v>287</v>
      </c>
      <c r="H45" s="62"/>
      <c r="I45" s="62"/>
      <c r="J45" s="30"/>
      <c r="L45" s="62" t="s">
        <v>293</v>
      </c>
      <c r="M45" s="62"/>
      <c r="N45" s="62"/>
      <c r="P45" s="24"/>
      <c r="Q45" s="30"/>
    </row>
    <row r="46" spans="1:17" outlineLevel="1" x14ac:dyDescent="0.25">
      <c r="B46" t="s">
        <v>8</v>
      </c>
      <c r="C46" t="s">
        <v>6</v>
      </c>
      <c r="D46" t="s">
        <v>3</v>
      </c>
    </row>
    <row r="47" spans="1:17" outlineLevel="1" x14ac:dyDescent="0.25">
      <c r="A47">
        <v>1995</v>
      </c>
      <c r="B47" s="10">
        <f ca="1">INDEX(INDIRECT($A$45&amp;"!$A$1:$J$55"),MATCH($A47,INDIRECT($A$45&amp;"!$A$1:$A$55"),0),MATCH(B$46,INDIRECT($A$45&amp;"!$A$1:$J$1"),0))</f>
        <v>69.152313232421875</v>
      </c>
      <c r="C47" s="10">
        <f ca="1">INDEX(INDIRECT($A$45&amp;"!$A$1:$J$55"),MATCH($A47,INDIRECT($A$45&amp;"!$A$1:$A$55"),0),MATCH(C$46,INDIRECT($A$45&amp;"!$A$1:$J$1"),0))</f>
        <v>55.690617628644013</v>
      </c>
      <c r="D47" s="10">
        <f ca="1">INDEX(INDIRECT($A$45&amp;"!$A$1:$J$55"),MATCH($A47,INDIRECT($A$45&amp;"!$A$1:$A$55"),0),MATCH(D$46,INDIRECT($A$45&amp;"!$A$1:$J$1"),0))</f>
        <v>90.042220000000043</v>
      </c>
      <c r="E47" s="10"/>
      <c r="F47">
        <v>1995</v>
      </c>
      <c r="G47" s="10">
        <f t="shared" ref="G47:I64" ca="1" si="10">LN(B47)</f>
        <v>4.2363115099362361</v>
      </c>
      <c r="H47" s="10">
        <f t="shared" ca="1" si="10"/>
        <v>4.0198116880167172</v>
      </c>
      <c r="I47" s="10">
        <f t="shared" ca="1" si="10"/>
        <v>4.5002786714431586</v>
      </c>
      <c r="J47" s="10"/>
      <c r="K47">
        <v>1995</v>
      </c>
      <c r="L47">
        <f t="shared" ref="L47:L64" ca="1" si="11">G47*LN(G47/G$47)</f>
        <v>0</v>
      </c>
      <c r="M47">
        <f t="shared" ref="M47:N62" ca="1" si="12">H47*LN(H47/H$47)</f>
        <v>0</v>
      </c>
      <c r="N47">
        <f t="shared" ca="1" si="12"/>
        <v>0</v>
      </c>
      <c r="O47" s="22"/>
      <c r="P47" s="22"/>
      <c r="Q47" s="10"/>
    </row>
    <row r="48" spans="1:17" outlineLevel="1" x14ac:dyDescent="0.25">
      <c r="A48">
        <v>1996</v>
      </c>
      <c r="B48" s="10">
        <f t="shared" ref="B48:D63" ca="1" si="13">INDEX(INDIRECT($A$45&amp;"!$A$1:$J$55"),MATCH($A48,INDIRECT($A$45&amp;"!$A$1:$A$55"),0),MATCH(B$46,INDIRECT($A$45&amp;"!$A$1:$J$1"),0))</f>
        <v>60.138168334960938</v>
      </c>
      <c r="C48" s="10">
        <f t="shared" ca="1" si="13"/>
        <v>59.310308654125691</v>
      </c>
      <c r="D48" s="10">
        <f t="shared" ca="1" si="13"/>
        <v>121.46092000000004</v>
      </c>
      <c r="E48" s="10"/>
      <c r="F48">
        <v>1996</v>
      </c>
      <c r="G48" s="10">
        <f t="shared" ca="1" si="10"/>
        <v>4.0966447204115166</v>
      </c>
      <c r="H48" s="10">
        <f t="shared" ca="1" si="10"/>
        <v>4.0827831299194699</v>
      </c>
      <c r="I48" s="10">
        <f t="shared" ca="1" si="10"/>
        <v>4.7995925649508697</v>
      </c>
      <c r="J48" s="10"/>
      <c r="K48">
        <v>1996</v>
      </c>
      <c r="L48" s="32">
        <f t="shared" ca="1" si="11"/>
        <v>-0.13733872766397726</v>
      </c>
      <c r="M48" s="32">
        <f t="shared" ca="1" si="12"/>
        <v>6.3462118719133709E-2</v>
      </c>
      <c r="N48" s="32">
        <f t="shared" ca="1" si="12"/>
        <v>0.30905397334276152</v>
      </c>
      <c r="O48" s="22"/>
      <c r="P48" s="22"/>
      <c r="Q48" s="10"/>
    </row>
    <row r="49" spans="1:17" outlineLevel="1" x14ac:dyDescent="0.25">
      <c r="A49">
        <v>1997</v>
      </c>
      <c r="B49" s="10">
        <f t="shared" ca="1" si="13"/>
        <v>65.502479553222656</v>
      </c>
      <c r="C49" s="10">
        <f t="shared" ca="1" si="13"/>
        <v>70.11938065406639</v>
      </c>
      <c r="D49" s="10">
        <f t="shared" ca="1" si="13"/>
        <v>130.33670000000006</v>
      </c>
      <c r="E49" s="10"/>
      <c r="F49">
        <v>1997</v>
      </c>
      <c r="G49" s="10">
        <f t="shared" ca="1" si="10"/>
        <v>4.1820879976990861</v>
      </c>
      <c r="H49" s="10">
        <f t="shared" ca="1" si="10"/>
        <v>4.2501992273566724</v>
      </c>
      <c r="I49" s="10">
        <f t="shared" ca="1" si="10"/>
        <v>4.8701211021856832</v>
      </c>
      <c r="J49" s="10"/>
      <c r="K49">
        <v>1997</v>
      </c>
      <c r="L49" s="32">
        <f t="shared" ca="1" si="11"/>
        <v>-5.3874999776502376E-2</v>
      </c>
      <c r="M49" s="32">
        <f t="shared" ca="1" si="12"/>
        <v>0.23686700780044212</v>
      </c>
      <c r="N49" s="32">
        <f t="shared" ca="1" si="12"/>
        <v>0.38463964152685987</v>
      </c>
      <c r="O49" s="22"/>
      <c r="P49" s="22"/>
      <c r="Q49" s="10"/>
    </row>
    <row r="50" spans="1:17" outlineLevel="1" x14ac:dyDescent="0.25">
      <c r="A50">
        <v>1998</v>
      </c>
      <c r="B50" s="10">
        <f t="shared" ca="1" si="13"/>
        <v>78.259727478027344</v>
      </c>
      <c r="C50" s="10">
        <f t="shared" ca="1" si="13"/>
        <v>72.462269926257889</v>
      </c>
      <c r="D50" s="10">
        <f t="shared" ca="1" si="13"/>
        <v>113.58637000000004</v>
      </c>
      <c r="E50" s="10"/>
      <c r="F50">
        <v>1998</v>
      </c>
      <c r="G50" s="10">
        <f t="shared" ca="1" si="10"/>
        <v>4.3600331345123049</v>
      </c>
      <c r="H50" s="10">
        <f t="shared" ca="1" si="10"/>
        <v>4.2830660115876054</v>
      </c>
      <c r="I50" s="10">
        <f t="shared" ca="1" si="10"/>
        <v>4.7325635166942215</v>
      </c>
      <c r="J50" s="10"/>
      <c r="K50">
        <v>1998</v>
      </c>
      <c r="L50" s="32">
        <f t="shared" ca="1" si="11"/>
        <v>0.12551093642402314</v>
      </c>
      <c r="M50" s="32">
        <f t="shared" ca="1" si="12"/>
        <v>0.27169223733528192</v>
      </c>
      <c r="N50" s="32">
        <f t="shared" ca="1" si="12"/>
        <v>0.23817905368957831</v>
      </c>
      <c r="O50" s="22"/>
      <c r="P50" s="22"/>
      <c r="Q50" s="10"/>
    </row>
    <row r="51" spans="1:17" outlineLevel="1" x14ac:dyDescent="0.25">
      <c r="A51">
        <v>1999</v>
      </c>
      <c r="B51" s="10">
        <f t="shared" ca="1" si="13"/>
        <v>80.810783386230469</v>
      </c>
      <c r="C51" s="10">
        <f t="shared" ca="1" si="13"/>
        <v>75.937634641917285</v>
      </c>
      <c r="D51" s="10">
        <f t="shared" ca="1" si="13"/>
        <v>121.97898999999998</v>
      </c>
      <c r="E51" s="10"/>
      <c r="F51">
        <v>1999</v>
      </c>
      <c r="G51" s="10">
        <f t="shared" ca="1" si="10"/>
        <v>4.3921104143727332</v>
      </c>
      <c r="H51" s="10">
        <f t="shared" ca="1" si="10"/>
        <v>4.3299124065955805</v>
      </c>
      <c r="I51" s="10">
        <f t="shared" ca="1" si="10"/>
        <v>4.803848816788121</v>
      </c>
      <c r="J51" s="10"/>
      <c r="K51">
        <v>1999</v>
      </c>
      <c r="L51" s="32">
        <f t="shared" ca="1" si="11"/>
        <v>0.1586293249569771</v>
      </c>
      <c r="M51" s="32">
        <f t="shared" ca="1" si="12"/>
        <v>0.32176555328165979</v>
      </c>
      <c r="N51" s="32">
        <f t="shared" ca="1" si="12"/>
        <v>0.31358617916724923</v>
      </c>
      <c r="O51" s="22"/>
      <c r="P51" s="22"/>
      <c r="Q51" s="10"/>
    </row>
    <row r="52" spans="1:17" outlineLevel="1" x14ac:dyDescent="0.25">
      <c r="A52">
        <v>2000</v>
      </c>
      <c r="B52" s="10">
        <f t="shared" ca="1" si="13"/>
        <v>53.243659973144531</v>
      </c>
      <c r="C52" s="10">
        <f t="shared" ca="1" si="13"/>
        <v>84.094398712441077</v>
      </c>
      <c r="D52" s="10">
        <f t="shared" ca="1" si="13"/>
        <v>80.561659999999975</v>
      </c>
      <c r="E52" s="10"/>
      <c r="F52">
        <v>2000</v>
      </c>
      <c r="G52" s="10">
        <f t="shared" ca="1" si="10"/>
        <v>3.974878735963955</v>
      </c>
      <c r="H52" s="10">
        <f t="shared" ca="1" si="10"/>
        <v>4.4319399620550302</v>
      </c>
      <c r="I52" s="10">
        <f t="shared" ca="1" si="10"/>
        <v>4.3890228539576928</v>
      </c>
      <c r="J52" s="10"/>
      <c r="K52">
        <v>2000</v>
      </c>
      <c r="L52" s="32">
        <f t="shared" ca="1" si="11"/>
        <v>-0.25319469864978156</v>
      </c>
      <c r="M52" s="32">
        <f t="shared" ca="1" si="12"/>
        <v>0.43256773376622087</v>
      </c>
      <c r="N52" s="32">
        <f t="shared" ca="1" si="12"/>
        <v>-0.10986911019228177</v>
      </c>
      <c r="O52" s="22"/>
      <c r="P52" s="22"/>
      <c r="Q52" s="10"/>
    </row>
    <row r="53" spans="1:17" outlineLevel="1" x14ac:dyDescent="0.25">
      <c r="A53">
        <v>2001</v>
      </c>
      <c r="B53" s="10">
        <f t="shared" ca="1" si="13"/>
        <v>59.076519012451172</v>
      </c>
      <c r="C53" s="10">
        <f t="shared" ca="1" si="13"/>
        <v>93.303365048490193</v>
      </c>
      <c r="D53" s="10">
        <f t="shared" ca="1" si="13"/>
        <v>54.482780000000027</v>
      </c>
      <c r="E53" s="10"/>
      <c r="F53">
        <v>2001</v>
      </c>
      <c r="G53" s="10">
        <f t="shared" ca="1" si="10"/>
        <v>4.078833536029757</v>
      </c>
      <c r="H53" s="10">
        <f t="shared" ca="1" si="10"/>
        <v>4.5358561741749286</v>
      </c>
      <c r="I53" s="10">
        <f t="shared" ca="1" si="10"/>
        <v>3.9978846884395254</v>
      </c>
      <c r="J53" s="10"/>
      <c r="K53">
        <v>2001</v>
      </c>
      <c r="L53" s="32">
        <f t="shared" ca="1" si="11"/>
        <v>-0.15451402216430912</v>
      </c>
      <c r="M53" s="32">
        <f t="shared" ca="1" si="12"/>
        <v>0.54783526810510186</v>
      </c>
      <c r="N53" s="32">
        <f t="shared" ca="1" si="12"/>
        <v>-0.47324531624163263</v>
      </c>
      <c r="O53" s="22"/>
      <c r="P53" s="22"/>
      <c r="Q53" s="10"/>
    </row>
    <row r="54" spans="1:17" outlineLevel="1" x14ac:dyDescent="0.25">
      <c r="A54">
        <v>2002</v>
      </c>
      <c r="B54" s="10">
        <f t="shared" ca="1" si="13"/>
        <v>61.673999786376953</v>
      </c>
      <c r="C54" s="10">
        <f t="shared" ca="1" si="13"/>
        <v>112.07870940875351</v>
      </c>
      <c r="D54" s="10">
        <f t="shared" ca="1" si="13"/>
        <v>8.0296400000000006</v>
      </c>
      <c r="E54" s="10"/>
      <c r="F54">
        <v>2002</v>
      </c>
      <c r="G54" s="10">
        <f t="shared" ca="1" si="10"/>
        <v>4.1218624447950942</v>
      </c>
      <c r="H54" s="10">
        <f t="shared" ca="1" si="10"/>
        <v>4.7192013870512612</v>
      </c>
      <c r="I54" s="10">
        <f t="shared" ca="1" si="10"/>
        <v>2.0831396950732435</v>
      </c>
      <c r="J54" s="10"/>
      <c r="K54">
        <v>2002</v>
      </c>
      <c r="L54" s="32">
        <f t="shared" ca="1" si="11"/>
        <v>-0.1128889619441831</v>
      </c>
      <c r="M54" s="32">
        <f t="shared" ca="1" si="12"/>
        <v>0.75698127983531405</v>
      </c>
      <c r="N54" s="32">
        <f t="shared" ca="1" si="12"/>
        <v>-1.60456563394956</v>
      </c>
      <c r="O54" s="22"/>
      <c r="P54" s="22"/>
      <c r="Q54" s="10"/>
    </row>
    <row r="55" spans="1:17" outlineLevel="1" x14ac:dyDescent="0.25">
      <c r="A55">
        <v>2003</v>
      </c>
      <c r="B55" s="10">
        <f t="shared" ca="1" si="13"/>
        <v>65.037712097167969</v>
      </c>
      <c r="C55" s="10">
        <f t="shared" ca="1" si="13"/>
        <v>139.01692067968906</v>
      </c>
      <c r="D55" s="10">
        <f t="shared" ca="1" si="13"/>
        <v>47.181110000000011</v>
      </c>
      <c r="E55" s="10"/>
      <c r="F55">
        <v>2003</v>
      </c>
      <c r="G55" s="10">
        <f t="shared" ca="1" si="10"/>
        <v>4.1749672877630237</v>
      </c>
      <c r="H55" s="10">
        <f t="shared" ca="1" si="10"/>
        <v>4.9345956572305676</v>
      </c>
      <c r="I55" s="10">
        <f t="shared" ca="1" si="10"/>
        <v>3.8539936006209614</v>
      </c>
      <c r="J55" s="10"/>
      <c r="K55">
        <v>2003</v>
      </c>
      <c r="L55" s="32">
        <f t="shared" ca="1" si="11"/>
        <v>-6.0897912893720214E-2</v>
      </c>
      <c r="M55" s="32">
        <f t="shared" ca="1" si="12"/>
        <v>1.0117681666310214</v>
      </c>
      <c r="N55" s="32">
        <f t="shared" ca="1" si="12"/>
        <v>-0.59748236293797052</v>
      </c>
      <c r="O55" s="22"/>
      <c r="P55" s="22"/>
      <c r="Q55" s="10"/>
    </row>
    <row r="56" spans="1:17" outlineLevel="1" x14ac:dyDescent="0.25">
      <c r="A56">
        <v>2004</v>
      </c>
      <c r="B56" s="10">
        <f t="shared" ca="1" si="13"/>
        <v>73.580787658691406</v>
      </c>
      <c r="C56" s="10">
        <f t="shared" ca="1" si="13"/>
        <v>159.31991224258627</v>
      </c>
      <c r="D56" s="10">
        <f t="shared" ca="1" si="13"/>
        <v>82.038200000000018</v>
      </c>
      <c r="E56" s="10"/>
      <c r="F56">
        <v>2004</v>
      </c>
      <c r="G56" s="10">
        <f t="shared" ca="1" si="10"/>
        <v>4.2983839544126381</v>
      </c>
      <c r="H56" s="10">
        <f t="shared" ca="1" si="10"/>
        <v>5.0709142074884506</v>
      </c>
      <c r="I56" s="10">
        <f t="shared" ca="1" si="10"/>
        <v>4.4071849924466626</v>
      </c>
      <c r="J56" s="10"/>
      <c r="K56">
        <v>2004</v>
      </c>
      <c r="L56" s="32">
        <f t="shared" ca="1" si="11"/>
        <v>6.2524996940906352E-2</v>
      </c>
      <c r="M56" s="32">
        <f t="shared" ca="1" si="12"/>
        <v>1.1779026851516157</v>
      </c>
      <c r="N56" s="32">
        <f t="shared" ca="1" si="12"/>
        <v>-9.2124092654680564E-2</v>
      </c>
      <c r="O56" s="22"/>
      <c r="P56" s="22"/>
      <c r="Q56" s="10"/>
    </row>
    <row r="57" spans="1:17" outlineLevel="1" x14ac:dyDescent="0.25">
      <c r="A57">
        <v>2005</v>
      </c>
      <c r="B57" s="10">
        <f t="shared" ca="1" si="13"/>
        <v>108.67640686035156</v>
      </c>
      <c r="C57" s="10">
        <f t="shared" ca="1" si="13"/>
        <v>179.76930041744345</v>
      </c>
      <c r="D57" s="10">
        <f t="shared" ca="1" si="13"/>
        <v>178.56676000000002</v>
      </c>
      <c r="E57" s="10"/>
      <c r="F57">
        <v>2005</v>
      </c>
      <c r="G57" s="10">
        <f t="shared" ca="1" si="10"/>
        <v>4.688374722365956</v>
      </c>
      <c r="H57" s="10">
        <f t="shared" ca="1" si="10"/>
        <v>5.1916743645084678</v>
      </c>
      <c r="I57" s="10">
        <f t="shared" ca="1" si="10"/>
        <v>5.1849625368992731</v>
      </c>
      <c r="J57" s="10"/>
      <c r="K57">
        <v>2005</v>
      </c>
      <c r="L57" s="32">
        <f t="shared" ca="1" si="11"/>
        <v>0.47536846069129307</v>
      </c>
      <c r="M57" s="32">
        <f t="shared" ca="1" si="12"/>
        <v>1.3281403710146349</v>
      </c>
      <c r="N57" s="32">
        <f t="shared" ca="1" si="12"/>
        <v>0.73431147646192785</v>
      </c>
      <c r="O57" s="22"/>
      <c r="P57" s="22"/>
      <c r="Q57" s="10"/>
    </row>
    <row r="58" spans="1:17" outlineLevel="1" x14ac:dyDescent="0.25">
      <c r="A58">
        <v>2006</v>
      </c>
      <c r="B58" s="10">
        <f t="shared" ca="1" si="13"/>
        <v>96.3634033203125</v>
      </c>
      <c r="C58" s="10">
        <f t="shared" ca="1" si="13"/>
        <v>211.46011275616993</v>
      </c>
      <c r="D58" s="10">
        <f t="shared" ca="1" si="13"/>
        <v>196.40369999999996</v>
      </c>
      <c r="E58" s="10"/>
      <c r="F58">
        <v>2006</v>
      </c>
      <c r="G58" s="10">
        <f t="shared" ca="1" si="10"/>
        <v>4.5681264959307022</v>
      </c>
      <c r="H58" s="10">
        <f t="shared" ca="1" si="10"/>
        <v>5.3540363885311839</v>
      </c>
      <c r="I58" s="10">
        <f t="shared" ca="1" si="10"/>
        <v>5.2801722348467814</v>
      </c>
      <c r="J58" s="10"/>
      <c r="K58">
        <v>2006</v>
      </c>
      <c r="L58" s="32">
        <f t="shared" ca="1" si="11"/>
        <v>0.34448333262823572</v>
      </c>
      <c r="M58" s="32">
        <f t="shared" ca="1" si="12"/>
        <v>1.5345508007569768</v>
      </c>
      <c r="N58" s="32">
        <f t="shared" ca="1" si="12"/>
        <v>0.8438739351105411</v>
      </c>
      <c r="O58" s="22"/>
      <c r="P58" s="22"/>
      <c r="Q58" s="10"/>
    </row>
    <row r="59" spans="1:17" outlineLevel="1" x14ac:dyDescent="0.25">
      <c r="A59">
        <v>2007</v>
      </c>
      <c r="B59" s="10">
        <f t="shared" ca="1" si="13"/>
        <v>117.21830749511719</v>
      </c>
      <c r="C59" s="10">
        <f t="shared" ca="1" si="13"/>
        <v>255.45058276852043</v>
      </c>
      <c r="D59" s="10">
        <f t="shared" ca="1" si="13"/>
        <v>324.73050000000006</v>
      </c>
      <c r="E59" s="10"/>
      <c r="F59">
        <v>2007</v>
      </c>
      <c r="G59" s="10">
        <f t="shared" ca="1" si="10"/>
        <v>4.7640380722400444</v>
      </c>
      <c r="H59" s="10">
        <f t="shared" ca="1" si="10"/>
        <v>5.543028977115056</v>
      </c>
      <c r="I59" s="10">
        <f t="shared" ca="1" si="10"/>
        <v>5.7829956075584885</v>
      </c>
      <c r="J59" s="10"/>
      <c r="K59">
        <v>2007</v>
      </c>
      <c r="L59" s="32">
        <f t="shared" ca="1" si="11"/>
        <v>0.55931083434532403</v>
      </c>
      <c r="M59" s="32">
        <f t="shared" ca="1" si="12"/>
        <v>1.7810086922515207</v>
      </c>
      <c r="N59" s="32">
        <f t="shared" ca="1" si="12"/>
        <v>1.4502740831478036</v>
      </c>
      <c r="O59" s="22"/>
      <c r="P59" s="22"/>
      <c r="Q59" s="10"/>
    </row>
    <row r="60" spans="1:17" outlineLevel="1" x14ac:dyDescent="0.25">
      <c r="A60">
        <v>2008</v>
      </c>
      <c r="B60" s="10">
        <f t="shared" ca="1" si="13"/>
        <v>148.15794372558594</v>
      </c>
      <c r="C60" s="10">
        <f t="shared" ca="1" si="13"/>
        <v>295.79808035922645</v>
      </c>
      <c r="D60" s="10">
        <f t="shared" ca="1" si="13"/>
        <v>135.76366999999999</v>
      </c>
      <c r="E60" s="10"/>
      <c r="F60">
        <v>2008</v>
      </c>
      <c r="G60" s="10">
        <f t="shared" ca="1" si="10"/>
        <v>4.9982788920595631</v>
      </c>
      <c r="H60" s="10">
        <f t="shared" ca="1" si="10"/>
        <v>5.6896770605978544</v>
      </c>
      <c r="I60" s="10">
        <f t="shared" ca="1" si="10"/>
        <v>4.9109156535599965</v>
      </c>
      <c r="J60" s="10"/>
      <c r="K60">
        <v>2008</v>
      </c>
      <c r="L60" s="32">
        <f t="shared" ca="1" si="11"/>
        <v>0.82671866685782713</v>
      </c>
      <c r="M60" s="32">
        <f t="shared" ca="1" si="12"/>
        <v>1.9766986896025458</v>
      </c>
      <c r="N60" s="32">
        <f t="shared" ca="1" si="12"/>
        <v>0.42882650806312039</v>
      </c>
      <c r="O60" s="22"/>
      <c r="P60" s="22"/>
      <c r="Q60" s="10"/>
    </row>
    <row r="61" spans="1:17" outlineLevel="1" x14ac:dyDescent="0.25">
      <c r="A61">
        <v>2009</v>
      </c>
      <c r="B61" s="10">
        <f t="shared" ca="1" si="13"/>
        <v>171.33505249023437</v>
      </c>
      <c r="C61" s="10">
        <f t="shared" ca="1" si="13"/>
        <v>284.87384399794223</v>
      </c>
      <c r="D61" s="10">
        <f t="shared" ca="1" si="13"/>
        <v>162.46545</v>
      </c>
      <c r="E61" s="10"/>
      <c r="F61">
        <v>2009</v>
      </c>
      <c r="G61" s="10">
        <f t="shared" ca="1" si="10"/>
        <v>5.1436210107264104</v>
      </c>
      <c r="H61" s="10">
        <f t="shared" ca="1" si="10"/>
        <v>5.6520464296302508</v>
      </c>
      <c r="I61" s="10">
        <f t="shared" ca="1" si="10"/>
        <v>5.0904653637793214</v>
      </c>
      <c r="J61" s="10"/>
      <c r="K61">
        <v>2009</v>
      </c>
      <c r="L61" s="32">
        <f t="shared" ca="1" si="11"/>
        <v>0.99819343979666164</v>
      </c>
      <c r="M61" s="32">
        <f t="shared" ca="1" si="12"/>
        <v>1.9261192005848295</v>
      </c>
      <c r="N61" s="32">
        <f t="shared" ca="1" si="12"/>
        <v>0.62729769861927653</v>
      </c>
      <c r="O61" s="22"/>
      <c r="P61" s="22"/>
      <c r="Q61" s="10"/>
    </row>
    <row r="62" spans="1:17" outlineLevel="1" x14ac:dyDescent="0.25">
      <c r="A62">
        <v>2010</v>
      </c>
      <c r="B62" s="10">
        <f t="shared" ca="1" si="13"/>
        <v>173.50819396972656</v>
      </c>
      <c r="C62" s="10">
        <f t="shared" ca="1" si="13"/>
        <v>317.28273101282235</v>
      </c>
      <c r="D62" s="10">
        <f t="shared" ca="1" si="13"/>
        <v>351.11836999999997</v>
      </c>
      <c r="E62" s="10"/>
      <c r="F62">
        <v>2010</v>
      </c>
      <c r="G62" s="10">
        <f t="shared" ca="1" si="10"/>
        <v>5.1562248257629504</v>
      </c>
      <c r="H62" s="10">
        <f t="shared" ca="1" si="10"/>
        <v>5.759793272313936</v>
      </c>
      <c r="I62" s="10">
        <f t="shared" ca="1" si="10"/>
        <v>5.8611234030816659</v>
      </c>
      <c r="J62" s="10"/>
      <c r="K62">
        <v>2010</v>
      </c>
      <c r="L62" s="32">
        <f t="shared" ca="1" si="11"/>
        <v>1.0132586353935742</v>
      </c>
      <c r="M62" s="32">
        <f t="shared" ca="1" si="12"/>
        <v>2.0716048372132225</v>
      </c>
      <c r="N62" s="32">
        <f t="shared" ca="1" si="12"/>
        <v>1.5485203517330872</v>
      </c>
      <c r="O62" s="22"/>
      <c r="P62" s="22"/>
      <c r="Q62" s="10"/>
    </row>
    <row r="63" spans="1:17" outlineLevel="1" x14ac:dyDescent="0.25">
      <c r="A63">
        <v>2011</v>
      </c>
      <c r="B63" s="10">
        <f t="shared" ca="1" si="13"/>
        <v>164.79652404785156</v>
      </c>
      <c r="C63" s="10">
        <f t="shared" ca="1" si="13"/>
        <v>353.8195752876735</v>
      </c>
      <c r="D63" s="10">
        <f t="shared" ca="1" si="13"/>
        <v>336.58514999999994</v>
      </c>
      <c r="E63" s="10"/>
      <c r="F63">
        <v>2011</v>
      </c>
      <c r="G63" s="10">
        <f t="shared" ca="1" si="10"/>
        <v>5.104711525310285</v>
      </c>
      <c r="H63" s="10">
        <f t="shared" ca="1" si="10"/>
        <v>5.8687871088770587</v>
      </c>
      <c r="I63" s="10">
        <f t="shared" ca="1" si="10"/>
        <v>5.8188511631364346</v>
      </c>
      <c r="J63" s="10"/>
      <c r="K63">
        <v>2011</v>
      </c>
      <c r="L63" s="32">
        <f t="shared" ca="1" si="11"/>
        <v>0.95188055063226251</v>
      </c>
      <c r="M63" s="32">
        <f ca="1">H63*LN(H63/H$47)</f>
        <v>2.220824921478421</v>
      </c>
      <c r="N63" s="32">
        <f ca="1">I63*LN(I63/I$47)</f>
        <v>1.4952325107645237</v>
      </c>
      <c r="O63" s="22"/>
      <c r="P63" s="22"/>
      <c r="Q63" s="10"/>
    </row>
    <row r="64" spans="1:17" outlineLevel="1" x14ac:dyDescent="0.25">
      <c r="A64">
        <v>2012</v>
      </c>
      <c r="B64" s="10">
        <f ca="1">INDEX(INDIRECT($A$45&amp;"!$A$1:$J$55"),MATCH($A64,INDIRECT($A$45&amp;"!$A$1:$A$55"),0),MATCH(B$46,INDIRECT($A$45&amp;"!$A$1:$J$1"),0))</f>
        <v>164.10319519042969</v>
      </c>
      <c r="C64" s="10">
        <f ca="1">INDEX(INDIRECT($A$45&amp;"!$A$1:$J$55"),MATCH($A64,INDIRECT($A$45&amp;"!$A$1:$A$55"),0),MATCH(C$46,INDIRECT($A$45&amp;"!$A$1:$J$1"),0))</f>
        <v>363.54836243513682</v>
      </c>
      <c r="D64" s="10">
        <f ca="1">INDEX(INDIRECT($A$45&amp;"!$A$1:$J$55"),MATCH($A64,INDIRECT($A$45&amp;"!$A$1:$A$55"),0),MATCH(D$46,INDIRECT($A$45&amp;"!$A$1:$J$1"),0))</f>
        <v>309.10931000000011</v>
      </c>
      <c r="E64" s="10"/>
      <c r="F64">
        <v>2012</v>
      </c>
      <c r="G64" s="10">
        <f t="shared" ca="1" si="10"/>
        <v>5.1004954689024027</v>
      </c>
      <c r="H64" s="10">
        <f t="shared" ca="1" si="10"/>
        <v>5.8959123347127589</v>
      </c>
      <c r="I64" s="10">
        <f t="shared" ca="1" si="10"/>
        <v>5.7336949683868434</v>
      </c>
      <c r="J64" s="10"/>
      <c r="K64">
        <v>2012</v>
      </c>
      <c r="L64" s="32">
        <f t="shared" ca="1" si="11"/>
        <v>0.94688006359366572</v>
      </c>
      <c r="M64" s="32">
        <f ca="1">H64*LN(H64/H$47)</f>
        <v>2.2582772728119469</v>
      </c>
      <c r="N64" s="32">
        <f ca="1">I64*LN(I64/I$47)</f>
        <v>1.3888204528134325</v>
      </c>
      <c r="O64" s="22"/>
      <c r="P64" s="22"/>
      <c r="Q64" s="10"/>
    </row>
    <row r="65" spans="1:23" outlineLevel="1" x14ac:dyDescent="0.25">
      <c r="A65" t="s">
        <v>281</v>
      </c>
      <c r="B65" s="2">
        <f ca="1">(B64-B47)/B47</f>
        <v>1.3730687741258429</v>
      </c>
      <c r="C65" s="2">
        <f ca="1">(C64-C47)/C47</f>
        <v>5.5280001895354935</v>
      </c>
      <c r="D65" s="2">
        <f ca="1">(D64-D47)/D47</f>
        <v>2.4329374597827549</v>
      </c>
      <c r="E65" s="2"/>
      <c r="F65" s="2"/>
      <c r="G65" s="2"/>
      <c r="H65" s="2"/>
      <c r="I65" s="2"/>
      <c r="J65" s="2"/>
      <c r="K65" s="2"/>
      <c r="L65" s="23"/>
      <c r="M65" s="23"/>
      <c r="N65" s="23"/>
      <c r="O65" s="23"/>
      <c r="P65" s="23"/>
      <c r="Q65" s="2"/>
    </row>
    <row r="66" spans="1:23" x14ac:dyDescent="0.25">
      <c r="H66" s="33" t="s">
        <v>301</v>
      </c>
    </row>
    <row r="67" spans="1:23" ht="21" x14ac:dyDescent="0.35">
      <c r="T67" s="63" t="s">
        <v>302</v>
      </c>
      <c r="U67" s="63"/>
      <c r="V67" s="63"/>
      <c r="W67" s="6"/>
    </row>
    <row r="68" spans="1:23" ht="20.25" customHeight="1" x14ac:dyDescent="0.25">
      <c r="T68" s="1" t="s">
        <v>39</v>
      </c>
      <c r="U68" s="1" t="s">
        <v>13</v>
      </c>
      <c r="V68" s="34" t="s">
        <v>40</v>
      </c>
      <c r="W68" s="1"/>
    </row>
    <row r="69" spans="1:23" ht="200.25" customHeight="1" thickBot="1" x14ac:dyDescent="0.3">
      <c r="S69" s="3" t="s">
        <v>290</v>
      </c>
      <c r="V69" s="26"/>
    </row>
    <row r="70" spans="1:23" s="4" customFormat="1" ht="21" customHeight="1" thickTop="1" thickBot="1" x14ac:dyDescent="0.3">
      <c r="S70" s="5"/>
      <c r="T70" s="8" t="s">
        <v>18</v>
      </c>
      <c r="V70" s="35"/>
    </row>
    <row r="71" spans="1:23" s="4" customFormat="1" ht="21.75" customHeight="1" thickTop="1" x14ac:dyDescent="0.25">
      <c r="S71" s="7"/>
    </row>
    <row r="72" spans="1:23" ht="15.75" customHeight="1" x14ac:dyDescent="0.25"/>
    <row r="73" spans="1:23" ht="15.75" customHeight="1" x14ac:dyDescent="0.25"/>
  </sheetData>
  <mergeCells count="10">
    <mergeCell ref="B45:E45"/>
    <mergeCell ref="G45:I45"/>
    <mergeCell ref="L45:N45"/>
    <mergeCell ref="T67:V67"/>
    <mergeCell ref="B1:E1"/>
    <mergeCell ref="G1:I1"/>
    <mergeCell ref="L1:N1"/>
    <mergeCell ref="B23:E23"/>
    <mergeCell ref="G23:I23"/>
    <mergeCell ref="L23:N23"/>
  </mergeCells>
  <pageMargins left="0.7" right="0.7" top="0.75" bottom="0.75" header="0.3" footer="0.3"/>
  <pageSetup scale="91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AQ19"/>
  <sheetViews>
    <sheetView workbookViewId="0">
      <selection activeCell="D2" sqref="D2"/>
    </sheetView>
  </sheetViews>
  <sheetFormatPr defaultRowHeight="15.75" x14ac:dyDescent="0.25"/>
  <sheetData>
    <row r="1" spans="1:43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427</v>
      </c>
      <c r="G1" t="s">
        <v>265</v>
      </c>
      <c r="H1" t="s">
        <v>348</v>
      </c>
      <c r="I1" t="s">
        <v>346</v>
      </c>
      <c r="J1" t="s">
        <v>347</v>
      </c>
      <c r="K1" t="s">
        <v>432</v>
      </c>
      <c r="L1" t="s">
        <v>433</v>
      </c>
      <c r="M1" t="s">
        <v>434</v>
      </c>
      <c r="N1" t="s">
        <v>381</v>
      </c>
      <c r="O1" t="s">
        <v>50</v>
      </c>
      <c r="P1" t="s">
        <v>51</v>
      </c>
      <c r="Q1" t="s">
        <v>52</v>
      </c>
      <c r="R1" t="s">
        <v>53</v>
      </c>
      <c r="S1" t="s">
        <v>56</v>
      </c>
      <c r="T1" t="s">
        <v>54</v>
      </c>
      <c r="U1" t="s">
        <v>57</v>
      </c>
      <c r="V1" t="s">
        <v>55</v>
      </c>
      <c r="W1" t="s">
        <v>58</v>
      </c>
      <c r="X1" t="s">
        <v>272</v>
      </c>
      <c r="Y1" t="s">
        <v>273</v>
      </c>
      <c r="Z1" t="s">
        <v>274</v>
      </c>
      <c r="AA1" t="s">
        <v>275</v>
      </c>
      <c r="AB1" t="s">
        <v>276</v>
      </c>
      <c r="AC1" t="s">
        <v>277</v>
      </c>
      <c r="AD1" t="s">
        <v>36</v>
      </c>
      <c r="AE1" t="s">
        <v>37</v>
      </c>
      <c r="AF1" t="s">
        <v>38</v>
      </c>
      <c r="AG1" t="s">
        <v>374</v>
      </c>
      <c r="AH1" t="s">
        <v>375</v>
      </c>
      <c r="AI1" t="s">
        <v>376</v>
      </c>
      <c r="AJ1" t="s">
        <v>382</v>
      </c>
      <c r="AK1" t="s">
        <v>383</v>
      </c>
      <c r="AL1" t="s">
        <v>418</v>
      </c>
      <c r="AM1" t="s">
        <v>419</v>
      </c>
      <c r="AN1" t="s">
        <v>420</v>
      </c>
      <c r="AO1" t="s">
        <v>421</v>
      </c>
      <c r="AP1" t="s">
        <v>422</v>
      </c>
      <c r="AQ1" t="s">
        <v>423</v>
      </c>
    </row>
    <row r="2" spans="1:43" x14ac:dyDescent="0.25">
      <c r="A2">
        <v>1995</v>
      </c>
      <c r="B2">
        <v>0.30410999999999999</v>
      </c>
      <c r="C2">
        <v>3.8275333333333335E-2</v>
      </c>
      <c r="D2">
        <v>0.15883599999999995</v>
      </c>
      <c r="E2">
        <v>0.18869094634220665</v>
      </c>
      <c r="F2">
        <v>0.67069020165337456</v>
      </c>
      <c r="G2">
        <v>0.34238535165786743</v>
      </c>
      <c r="H2">
        <v>0</v>
      </c>
      <c r="I2">
        <v>4.581967617822702E-12</v>
      </c>
      <c r="J2">
        <v>-1.4881207389329134E-15</v>
      </c>
      <c r="K2">
        <v>0.45742112398147583</v>
      </c>
      <c r="L2">
        <v>0.25609332323074341</v>
      </c>
      <c r="M2">
        <v>0.20905157923698425</v>
      </c>
      <c r="N2">
        <v>0.92256605625152588</v>
      </c>
      <c r="O2">
        <v>16.844720840454102</v>
      </c>
      <c r="P2">
        <v>7.8144350051879883</v>
      </c>
      <c r="Q2">
        <v>9.2832422256469727</v>
      </c>
      <c r="R2">
        <v>0.48994207382202148</v>
      </c>
      <c r="S2">
        <v>24.104236602783203</v>
      </c>
      <c r="T2">
        <v>0.22728905081748962</v>
      </c>
      <c r="U2">
        <v>11.182196617126465</v>
      </c>
      <c r="V2">
        <v>0.27001050114631653</v>
      </c>
      <c r="W2">
        <v>13.284012794494629</v>
      </c>
      <c r="X2">
        <v>16.844720840454102</v>
      </c>
      <c r="Y2">
        <v>16.844720840454102</v>
      </c>
      <c r="Z2">
        <v>7.8144350051879883</v>
      </c>
      <c r="AA2">
        <v>7.8144350051879883</v>
      </c>
      <c r="AB2">
        <v>9.2832422256469727</v>
      </c>
      <c r="AC2">
        <v>9.2832422256469727</v>
      </c>
      <c r="AD2">
        <v>49.627372741699219</v>
      </c>
      <c r="AE2">
        <v>23.022636413574219</v>
      </c>
      <c r="AF2">
        <v>27.349990844726563</v>
      </c>
      <c r="AG2">
        <v>0.67079883813858032</v>
      </c>
      <c r="AH2">
        <v>0.13515734672546387</v>
      </c>
      <c r="AI2">
        <v>0.194043830037117</v>
      </c>
      <c r="AJ2">
        <v>0.4544222354888916</v>
      </c>
      <c r="AK2">
        <v>0.5455777645111084</v>
      </c>
      <c r="AL2">
        <v>7.78626948595047E-2</v>
      </c>
      <c r="AM2">
        <v>2.6357170194387436E-2</v>
      </c>
      <c r="AN2">
        <v>3.3982712775468826E-2</v>
      </c>
      <c r="AO2">
        <v>0.4544222354888916</v>
      </c>
      <c r="AP2">
        <v>0.5455777645111084</v>
      </c>
      <c r="AQ2">
        <v>13.442436879012483</v>
      </c>
    </row>
    <row r="3" spans="1:43" x14ac:dyDescent="0.25">
      <c r="A3">
        <v>1996</v>
      </c>
      <c r="B3">
        <v>0.31476799999999999</v>
      </c>
      <c r="C3">
        <v>-2.7551999999999997E-2</v>
      </c>
      <c r="D3">
        <v>3.4264000000000003E-2</v>
      </c>
      <c r="E3">
        <v>0.20151749441935332</v>
      </c>
      <c r="F3">
        <v>0.69492994181315104</v>
      </c>
      <c r="G3">
        <v>0.28721600770950317</v>
      </c>
      <c r="H3">
        <v>-1.9600323867052794E-5</v>
      </c>
      <c r="I3">
        <v>-0.10690014064311981</v>
      </c>
      <c r="J3">
        <v>7.7227898873388767E-4</v>
      </c>
      <c r="K3">
        <v>0.42080667614936829</v>
      </c>
      <c r="L3">
        <v>2.6454444974660873E-2</v>
      </c>
      <c r="M3">
        <v>0.21317382156848907</v>
      </c>
      <c r="N3">
        <v>0.66043496131896973</v>
      </c>
      <c r="O3">
        <v>13.793035507202148</v>
      </c>
      <c r="P3">
        <v>1.6454674005508423</v>
      </c>
      <c r="Q3">
        <v>9.6775178909301758</v>
      </c>
      <c r="R3">
        <v>0.3992924690246582</v>
      </c>
      <c r="S3">
        <v>19.175308227539063</v>
      </c>
      <c r="T3">
        <v>4.7634385526180267E-2</v>
      </c>
      <c r="U3">
        <v>2.2875561714172363</v>
      </c>
      <c r="V3">
        <v>0.28015297651290894</v>
      </c>
      <c r="W3">
        <v>13.45384693145752</v>
      </c>
      <c r="X3">
        <v>14.130492210388184</v>
      </c>
      <c r="Y3">
        <v>13.728093147277832</v>
      </c>
      <c r="Z3">
        <v>1.6857248544692993</v>
      </c>
      <c r="AA3">
        <v>1.6377198696136475</v>
      </c>
      <c r="AB3">
        <v>9.9142847061157227</v>
      </c>
      <c r="AC3">
        <v>9.6319513320922852</v>
      </c>
      <c r="AD3">
        <v>54.917282104492188</v>
      </c>
      <c r="AE3">
        <v>6.5514655113220215</v>
      </c>
      <c r="AF3">
        <v>38.531253814697266</v>
      </c>
      <c r="AG3">
        <v>0.77779513597488403</v>
      </c>
      <c r="AH3">
        <v>-2.2547466680407524E-2</v>
      </c>
      <c r="AI3">
        <v>0.24475233256816864</v>
      </c>
      <c r="AJ3">
        <v>0.52449572086334229</v>
      </c>
      <c r="AK3">
        <v>0.47550427913665771</v>
      </c>
      <c r="AL3">
        <v>7.229333370923996E-2</v>
      </c>
      <c r="AM3">
        <v>7.1041714400053024E-3</v>
      </c>
      <c r="AN3">
        <v>2.7922797948122025E-2</v>
      </c>
      <c r="AO3">
        <v>0.52449572086334229</v>
      </c>
      <c r="AP3">
        <v>0.47550427913665771</v>
      </c>
      <c r="AQ3">
        <v>13.52204073200256</v>
      </c>
    </row>
    <row r="4" spans="1:43" x14ac:dyDescent="0.25">
      <c r="A4">
        <v>1997</v>
      </c>
      <c r="B4">
        <v>0.28966200000000003</v>
      </c>
      <c r="C4">
        <v>-1.5856000000000002E-2</v>
      </c>
      <c r="D4">
        <v>0.34800866666666663</v>
      </c>
      <c r="E4">
        <v>0.2952918418464</v>
      </c>
      <c r="F4">
        <v>0.7755313415527344</v>
      </c>
      <c r="G4">
        <v>0.27380600571632385</v>
      </c>
      <c r="H4">
        <v>1.463839435018599E-4</v>
      </c>
      <c r="I4">
        <v>-0.28756779432296753</v>
      </c>
      <c r="J4">
        <v>2.0323190838098526E-3</v>
      </c>
      <c r="K4">
        <v>0.36393222212791443</v>
      </c>
      <c r="L4">
        <v>0.11819332838058472</v>
      </c>
      <c r="M4">
        <v>0.26354238390922546</v>
      </c>
      <c r="N4">
        <v>0.74566799402236938</v>
      </c>
      <c r="O4">
        <v>12.849122047424316</v>
      </c>
      <c r="P4">
        <v>16.331293106079102</v>
      </c>
      <c r="Q4">
        <v>13.857405662536621</v>
      </c>
      <c r="R4">
        <v>0.37195456027984619</v>
      </c>
      <c r="S4">
        <v>17.455020904541016</v>
      </c>
      <c r="T4">
        <v>0.47275590896606445</v>
      </c>
      <c r="U4">
        <v>22.185409545898438</v>
      </c>
      <c r="V4">
        <v>0.40114220976829529</v>
      </c>
      <c r="W4">
        <v>18.824733734130859</v>
      </c>
      <c r="X4">
        <v>13.470745086669922</v>
      </c>
      <c r="Y4">
        <v>12.788187026977539</v>
      </c>
      <c r="Z4">
        <v>17.121377944946289</v>
      </c>
      <c r="AA4">
        <v>16.253843307495117</v>
      </c>
      <c r="AB4">
        <v>14.527807235717773</v>
      </c>
      <c r="AC4">
        <v>13.79168701171875</v>
      </c>
      <c r="AD4">
        <v>29.855419158935547</v>
      </c>
      <c r="AE4">
        <v>37.946372985839844</v>
      </c>
      <c r="AF4">
        <v>32.198207855224609</v>
      </c>
      <c r="AG4">
        <v>0.60195350646972656</v>
      </c>
      <c r="AH4">
        <v>0.14197638630867004</v>
      </c>
      <c r="AI4">
        <v>0.25607007741928101</v>
      </c>
      <c r="AJ4">
        <v>0.50649416446685791</v>
      </c>
      <c r="AK4">
        <v>0.49350586533546448</v>
      </c>
      <c r="AL4">
        <v>6.2290892004966736E-2</v>
      </c>
      <c r="AM4">
        <v>1.7285000532865524E-2</v>
      </c>
      <c r="AN4">
        <v>2.7666660025715828E-2</v>
      </c>
      <c r="AO4">
        <v>0.50649416446685791</v>
      </c>
      <c r="AP4">
        <v>0.49350586533546448</v>
      </c>
      <c r="AQ4">
        <v>15.334839382867287</v>
      </c>
    </row>
    <row r="5" spans="1:43" x14ac:dyDescent="0.25">
      <c r="A5">
        <v>1998</v>
      </c>
      <c r="B5">
        <v>0.30080133333333325</v>
      </c>
      <c r="C5">
        <v>5.804200000000001E-2</v>
      </c>
      <c r="D5">
        <v>0.32627933333333337</v>
      </c>
      <c r="E5">
        <v>0.30350474346213335</v>
      </c>
      <c r="F5">
        <v>0.76699944220648875</v>
      </c>
      <c r="G5">
        <v>0.35884332656860352</v>
      </c>
      <c r="H5">
        <v>4.4231992796994746E-4</v>
      </c>
      <c r="I5">
        <v>-0.23446452617645264</v>
      </c>
      <c r="J5">
        <v>2.724942285567522E-3</v>
      </c>
      <c r="K5">
        <v>0.39477112889289856</v>
      </c>
      <c r="L5">
        <v>5.074666440486908E-2</v>
      </c>
      <c r="M5">
        <v>0.31655299663543701</v>
      </c>
      <c r="N5">
        <v>0.76207077503204346</v>
      </c>
      <c r="O5">
        <v>16.467784881591797</v>
      </c>
      <c r="P5">
        <v>14.973381042480469</v>
      </c>
      <c r="Q5">
        <v>13.928225517272949</v>
      </c>
      <c r="R5">
        <v>0.4800230860710144</v>
      </c>
      <c r="S5">
        <v>22.028879165649414</v>
      </c>
      <c r="T5">
        <v>0.43646237254142761</v>
      </c>
      <c r="U5">
        <v>20.029823303222656</v>
      </c>
      <c r="V5">
        <v>0.40599691867828369</v>
      </c>
      <c r="W5">
        <v>18.631723403930664</v>
      </c>
      <c r="X5">
        <v>17.654422760009766</v>
      </c>
      <c r="Y5">
        <v>16.503694534301758</v>
      </c>
      <c r="Z5">
        <v>16.052333831787109</v>
      </c>
      <c r="AA5">
        <v>15.006032943725586</v>
      </c>
      <c r="AB5">
        <v>14.931866645812988</v>
      </c>
      <c r="AC5">
        <v>13.958597183227539</v>
      </c>
      <c r="AD5">
        <v>36.297126770019531</v>
      </c>
      <c r="AE5">
        <v>33.003265380859375</v>
      </c>
      <c r="AF5">
        <v>30.699609756469727</v>
      </c>
      <c r="AG5">
        <v>0.45488554239273071</v>
      </c>
      <c r="AH5">
        <v>0.28273430466651917</v>
      </c>
      <c r="AI5">
        <v>0.26238012313842773</v>
      </c>
      <c r="AJ5">
        <v>0.6206628680229187</v>
      </c>
      <c r="AK5">
        <v>0.3793371319770813</v>
      </c>
      <c r="AL5">
        <v>6.5424807369709015E-2</v>
      </c>
      <c r="AM5">
        <v>-8.1388186663389206E-3</v>
      </c>
      <c r="AN5">
        <v>3.3654443919658661E-2</v>
      </c>
      <c r="AO5">
        <v>0.6206628680229187</v>
      </c>
      <c r="AP5">
        <v>0.3793371319770813</v>
      </c>
      <c r="AQ5">
        <v>15.306657782050753</v>
      </c>
    </row>
    <row r="6" spans="1:43" x14ac:dyDescent="0.25">
      <c r="A6">
        <v>1999</v>
      </c>
      <c r="B6">
        <v>0.27287399999999995</v>
      </c>
      <c r="C6">
        <v>-1.8163333333333333E-2</v>
      </c>
      <c r="D6">
        <v>0.22438066666666673</v>
      </c>
      <c r="E6">
        <v>0.30746678121578663</v>
      </c>
      <c r="F6">
        <v>0.67710194227430553</v>
      </c>
      <c r="G6">
        <v>0.25471067428588867</v>
      </c>
      <c r="H6">
        <v>1.40469113830477E-4</v>
      </c>
      <c r="I6">
        <v>-0.32386645674705505</v>
      </c>
      <c r="J6">
        <v>4.3359468691051006E-3</v>
      </c>
      <c r="K6">
        <v>0.338685542345047</v>
      </c>
      <c r="L6">
        <v>2.2430000826716423E-2</v>
      </c>
      <c r="M6">
        <v>0.35048997402191162</v>
      </c>
      <c r="N6">
        <v>0.71160554885864258</v>
      </c>
      <c r="O6">
        <v>11.428736686706543</v>
      </c>
      <c r="P6">
        <v>10.067845344543457</v>
      </c>
      <c r="Q6">
        <v>13.795876502990723</v>
      </c>
      <c r="R6">
        <v>0.33342975378036499</v>
      </c>
      <c r="S6">
        <v>14.960821151733398</v>
      </c>
      <c r="T6">
        <v>0.29372620582580566</v>
      </c>
      <c r="U6">
        <v>13.179343223571777</v>
      </c>
      <c r="V6">
        <v>0.40249031782150269</v>
      </c>
      <c r="W6">
        <v>18.059534072875977</v>
      </c>
      <c r="X6">
        <v>12.531290054321289</v>
      </c>
      <c r="Y6">
        <v>11.463663101196289</v>
      </c>
      <c r="Z6">
        <v>11.03911018371582</v>
      </c>
      <c r="AA6">
        <v>10.098613739013672</v>
      </c>
      <c r="AB6">
        <v>15.126791954040527</v>
      </c>
      <c r="AC6">
        <v>13.83803653717041</v>
      </c>
      <c r="AD6">
        <v>32.382942199707031</v>
      </c>
      <c r="AE6">
        <v>28.52690315246582</v>
      </c>
      <c r="AF6">
        <v>39.090156555175781</v>
      </c>
      <c r="AG6">
        <v>0.86078530550003052</v>
      </c>
      <c r="AH6">
        <v>-0.15549038350582123</v>
      </c>
      <c r="AI6">
        <v>0.29470503330230713</v>
      </c>
      <c r="AJ6">
        <v>0.55868589878082275</v>
      </c>
      <c r="AK6">
        <v>0.44131410121917725</v>
      </c>
      <c r="AL6">
        <v>5.4393835365772247E-2</v>
      </c>
      <c r="AM6">
        <v>-1.0741642909124494E-3</v>
      </c>
      <c r="AN6">
        <v>3.3815808594226837E-2</v>
      </c>
      <c r="AO6">
        <v>0.55868589878082275</v>
      </c>
      <c r="AP6">
        <v>0.44131410121917725</v>
      </c>
      <c r="AQ6">
        <v>15.129462856174268</v>
      </c>
    </row>
    <row r="7" spans="1:43" x14ac:dyDescent="0.25">
      <c r="A7">
        <v>2000</v>
      </c>
      <c r="B7">
        <v>0.25907533333333332</v>
      </c>
      <c r="C7">
        <v>-2.4568E-2</v>
      </c>
      <c r="D7">
        <v>0.1647433333333333</v>
      </c>
      <c r="E7">
        <v>0.33925782309487995</v>
      </c>
      <c r="F7">
        <v>0.74336294386121959</v>
      </c>
      <c r="G7">
        <v>0.23450733721256256</v>
      </c>
      <c r="H7">
        <v>1.8998172890860587E-4</v>
      </c>
      <c r="I7">
        <v>-0.38069638609886169</v>
      </c>
      <c r="J7">
        <v>4.3717147782444954E-3</v>
      </c>
      <c r="K7">
        <v>0.3323233425617218</v>
      </c>
      <c r="L7">
        <v>6.8863332271575928E-2</v>
      </c>
      <c r="M7">
        <v>0.38590806722640991</v>
      </c>
      <c r="N7">
        <v>0.78709471225738525</v>
      </c>
      <c r="O7">
        <v>10.283268928527832</v>
      </c>
      <c r="P7">
        <v>7.2240805625915527</v>
      </c>
      <c r="Q7">
        <v>14.876631736755371</v>
      </c>
      <c r="R7">
        <v>0.29695481061935425</v>
      </c>
      <c r="S7">
        <v>13.021622657775879</v>
      </c>
      <c r="T7">
        <v>0.20861318707466125</v>
      </c>
      <c r="U7">
        <v>9.147796630859375</v>
      </c>
      <c r="V7">
        <v>0.42959952354431152</v>
      </c>
      <c r="W7">
        <v>18.838161468505859</v>
      </c>
      <c r="X7">
        <v>11.537323951721191</v>
      </c>
      <c r="Y7">
        <v>10.209616661071777</v>
      </c>
      <c r="Z7">
        <v>8.1050643920898437</v>
      </c>
      <c r="AA7">
        <v>7.1723394393920898</v>
      </c>
      <c r="AB7">
        <v>16.690851211547852</v>
      </c>
      <c r="AC7">
        <v>14.770078659057617</v>
      </c>
      <c r="AD7">
        <v>31.754182815551758</v>
      </c>
      <c r="AE7">
        <v>22.307575225830078</v>
      </c>
      <c r="AF7">
        <v>45.938243865966797</v>
      </c>
      <c r="AG7">
        <v>0.67104274034500122</v>
      </c>
      <c r="AH7">
        <v>4.1541758924722672E-2</v>
      </c>
      <c r="AI7">
        <v>0.28741550445556641</v>
      </c>
      <c r="AJ7">
        <v>0.53622937202453613</v>
      </c>
      <c r="AK7">
        <v>0.46377065777778625</v>
      </c>
      <c r="AL7">
        <v>5.5894527584314346E-2</v>
      </c>
      <c r="AM7">
        <v>8.3277188241481781E-3</v>
      </c>
      <c r="AN7">
        <v>3.2221168279647827E-2</v>
      </c>
      <c r="AO7">
        <v>0.53622937202453613</v>
      </c>
      <c r="AP7">
        <v>0.46377065777778625</v>
      </c>
      <c r="AQ7">
        <v>17.253005670296762</v>
      </c>
    </row>
    <row r="8" spans="1:43" x14ac:dyDescent="0.25">
      <c r="A8">
        <v>2001</v>
      </c>
      <c r="B8">
        <v>0.31419733333333338</v>
      </c>
      <c r="C8">
        <v>-2.9524666666666671E-2</v>
      </c>
      <c r="D8">
        <v>0.40255333333333326</v>
      </c>
      <c r="E8">
        <v>0.34353980036204668</v>
      </c>
      <c r="F8">
        <v>0.83359937710232201</v>
      </c>
      <c r="G8">
        <v>0.28467267751693726</v>
      </c>
      <c r="H8">
        <v>1.5114138659555465E-4</v>
      </c>
      <c r="I8">
        <v>-0.26290857791900635</v>
      </c>
      <c r="J8">
        <v>5.7880710810422897E-3</v>
      </c>
      <c r="K8">
        <v>0.4169655442237854</v>
      </c>
      <c r="L8">
        <v>1.306111179292202E-2</v>
      </c>
      <c r="M8">
        <v>0.40767830610275269</v>
      </c>
      <c r="N8">
        <v>0.83770495653152466</v>
      </c>
      <c r="O8">
        <v>12.196235656738281</v>
      </c>
      <c r="P8">
        <v>17.246597290039063</v>
      </c>
      <c r="Q8">
        <v>14.718280792236328</v>
      </c>
      <c r="R8">
        <v>0.35057100653648376</v>
      </c>
      <c r="S8">
        <v>15.019518852233887</v>
      </c>
      <c r="T8">
        <v>0.49573966860771179</v>
      </c>
      <c r="U8">
        <v>21.238981246948242</v>
      </c>
      <c r="V8">
        <v>0.423065185546875</v>
      </c>
      <c r="W8">
        <v>18.125387191772461</v>
      </c>
      <c r="X8">
        <v>14.005364418029785</v>
      </c>
      <c r="Y8">
        <v>12.052997589111328</v>
      </c>
      <c r="Z8">
        <v>19.804872512817383</v>
      </c>
      <c r="AA8">
        <v>17.044048309326172</v>
      </c>
      <c r="AB8">
        <v>16.901515960693359</v>
      </c>
      <c r="AC8">
        <v>14.545421600341797</v>
      </c>
      <c r="AD8">
        <v>27.617591857910156</v>
      </c>
      <c r="AE8">
        <v>39.053813934326172</v>
      </c>
      <c r="AF8">
        <v>33.328601837158203</v>
      </c>
      <c r="AG8">
        <v>0.80883693695068359</v>
      </c>
      <c r="AH8">
        <v>-0.10873208940029144</v>
      </c>
      <c r="AI8">
        <v>0.29989510774612427</v>
      </c>
      <c r="AJ8">
        <v>0.55542808771133423</v>
      </c>
      <c r="AK8">
        <v>0.44457191228866577</v>
      </c>
      <c r="AL8">
        <v>6.7091427743434906E-2</v>
      </c>
      <c r="AM8">
        <v>-1.8447857582941651E-3</v>
      </c>
      <c r="AN8">
        <v>3.0919665470719337E-2</v>
      </c>
      <c r="AO8">
        <v>0.55542808771133423</v>
      </c>
      <c r="AP8">
        <v>0.44457191228866577</v>
      </c>
      <c r="AQ8">
        <v>18.216256285305821</v>
      </c>
    </row>
    <row r="9" spans="1:43" x14ac:dyDescent="0.25">
      <c r="A9">
        <v>2002</v>
      </c>
      <c r="B9">
        <v>0.34362066666666674</v>
      </c>
      <c r="C9">
        <v>0.19153999999999999</v>
      </c>
      <c r="D9">
        <v>4.3951333333333314E-2</v>
      </c>
      <c r="E9">
        <v>0.37341982489974662</v>
      </c>
      <c r="F9">
        <v>0.90389766438802088</v>
      </c>
      <c r="G9">
        <v>0.53516066074371338</v>
      </c>
      <c r="H9">
        <v>-3.3950123470276594E-3</v>
      </c>
      <c r="I9">
        <v>-0.2884306013584137</v>
      </c>
      <c r="J9">
        <v>1.284125167876482E-2</v>
      </c>
      <c r="K9">
        <v>0.42382219433784485</v>
      </c>
      <c r="L9">
        <v>4.1018892079591751E-2</v>
      </c>
      <c r="M9">
        <v>0.43722575902938843</v>
      </c>
      <c r="N9">
        <v>0.90206688642501831</v>
      </c>
      <c r="O9">
        <v>22.39686393737793</v>
      </c>
      <c r="P9">
        <v>1.8393954038619995</v>
      </c>
      <c r="Q9">
        <v>15.62789249420166</v>
      </c>
      <c r="R9">
        <v>0.6487545371055603</v>
      </c>
      <c r="S9">
        <v>27.150850296020508</v>
      </c>
      <c r="T9">
        <v>5.3280498832464218E-2</v>
      </c>
      <c r="U9">
        <v>2.229827880859375</v>
      </c>
      <c r="V9">
        <v>0.45268240571022034</v>
      </c>
      <c r="W9">
        <v>18.945089340209961</v>
      </c>
      <c r="X9">
        <v>26.328907012939453</v>
      </c>
      <c r="Y9">
        <v>22.304859161376953</v>
      </c>
      <c r="Z9">
        <v>2.1623237133026123</v>
      </c>
      <c r="AA9">
        <v>1.8318392038345337</v>
      </c>
      <c r="AB9">
        <v>18.371557235717773</v>
      </c>
      <c r="AC9">
        <v>15.563693046569824</v>
      </c>
      <c r="AD9">
        <v>56.182964324951172</v>
      </c>
      <c r="AE9">
        <v>4.614159107208252</v>
      </c>
      <c r="AF9">
        <v>39.202869415283203</v>
      </c>
      <c r="AG9">
        <v>0.65109968185424805</v>
      </c>
      <c r="AH9">
        <v>4.2650274932384491E-2</v>
      </c>
      <c r="AI9">
        <v>0.30625003576278687</v>
      </c>
      <c r="AJ9">
        <v>0.54173105955123901</v>
      </c>
      <c r="AK9">
        <v>0.4582689106464386</v>
      </c>
      <c r="AL9">
        <v>6.1793722212314606E-2</v>
      </c>
      <c r="AM9">
        <v>4.2905188165605068E-3</v>
      </c>
      <c r="AN9">
        <v>3.1554780900478363E-2</v>
      </c>
      <c r="AO9">
        <v>0.54173105955123901</v>
      </c>
      <c r="AP9">
        <v>0.4582689106464386</v>
      </c>
      <c r="AQ9">
        <v>17.890362426803502</v>
      </c>
    </row>
    <row r="10" spans="1:43" x14ac:dyDescent="0.25">
      <c r="A10">
        <v>2003</v>
      </c>
      <c r="B10">
        <v>0.43025999999999998</v>
      </c>
      <c r="C10">
        <v>7.3068666666666657E-2</v>
      </c>
      <c r="D10">
        <v>0.22073333333333331</v>
      </c>
      <c r="E10">
        <v>0.41516440265328003</v>
      </c>
      <c r="F10">
        <v>0.99339831203884543</v>
      </c>
      <c r="G10">
        <v>0.50332868099212646</v>
      </c>
      <c r="H10">
        <v>5.9335030528018251E-5</v>
      </c>
      <c r="I10">
        <v>-0.11437378823757172</v>
      </c>
      <c r="J10">
        <v>3.2096609473228455E-2</v>
      </c>
      <c r="K10">
        <v>0.57182663679122925</v>
      </c>
      <c r="L10">
        <v>8.9778885245323181E-2</v>
      </c>
      <c r="M10">
        <v>0.50423789024353027</v>
      </c>
      <c r="N10">
        <v>1.1658434867858887</v>
      </c>
      <c r="O10">
        <v>20.571952819824219</v>
      </c>
      <c r="P10">
        <v>9.0217704772949219</v>
      </c>
      <c r="Q10">
        <v>16.96851921081543</v>
      </c>
      <c r="R10">
        <v>0.59662199020385742</v>
      </c>
      <c r="S10">
        <v>24.385019302368164</v>
      </c>
      <c r="T10">
        <v>0.26164683699607849</v>
      </c>
      <c r="U10">
        <v>10.693979263305664</v>
      </c>
      <c r="V10">
        <v>0.49211624264717102</v>
      </c>
      <c r="W10">
        <v>20.113679885864258</v>
      </c>
      <c r="X10">
        <v>24.762832641601563</v>
      </c>
      <c r="Y10">
        <v>20.512489318847656</v>
      </c>
      <c r="Z10">
        <v>10.859668731689453</v>
      </c>
      <c r="AA10">
        <v>8.995692253112793</v>
      </c>
      <c r="AB10">
        <v>20.425313949584961</v>
      </c>
      <c r="AC10">
        <v>16.919469833374023</v>
      </c>
      <c r="AD10">
        <v>44.181617736816406</v>
      </c>
      <c r="AE10">
        <v>19.375720977783203</v>
      </c>
      <c r="AF10">
        <v>36.442657470703125</v>
      </c>
      <c r="AG10">
        <v>0.67322748899459839</v>
      </c>
      <c r="AH10">
        <v>-0.11427326500415802</v>
      </c>
      <c r="AI10">
        <v>0.44104576110839844</v>
      </c>
      <c r="AJ10">
        <v>0.52100563049316406</v>
      </c>
      <c r="AK10">
        <v>0.47899436950683594</v>
      </c>
      <c r="AL10">
        <v>7.2291798889636993E-2</v>
      </c>
      <c r="AM10">
        <v>5.1349615678191185E-3</v>
      </c>
      <c r="AN10">
        <v>3.4853283315896988E-2</v>
      </c>
      <c r="AO10">
        <v>0.52100563049316406</v>
      </c>
      <c r="AP10">
        <v>0.47899436950683594</v>
      </c>
      <c r="AQ10">
        <v>19.10683657336887</v>
      </c>
    </row>
    <row r="11" spans="1:43" x14ac:dyDescent="0.25">
      <c r="A11">
        <v>2004</v>
      </c>
      <c r="B11">
        <v>0.49985800000000002</v>
      </c>
      <c r="C11">
        <v>-3.4196666666666681E-2</v>
      </c>
      <c r="D11">
        <v>0.18277333333333334</v>
      </c>
      <c r="E11">
        <v>0.53156378032031326</v>
      </c>
      <c r="F11">
        <v>1.2565815768771702</v>
      </c>
      <c r="G11">
        <v>0.46566134691238403</v>
      </c>
      <c r="H11">
        <v>-6.9247704232111573E-4</v>
      </c>
      <c r="I11">
        <v>-1.2659107446670532</v>
      </c>
      <c r="J11">
        <v>2.4385849013924599E-2</v>
      </c>
      <c r="K11">
        <v>0.6027144193649292</v>
      </c>
      <c r="L11">
        <v>-3.5272222012281418E-2</v>
      </c>
      <c r="M11">
        <v>0.55672556161880493</v>
      </c>
      <c r="N11">
        <v>1.124167799949646</v>
      </c>
      <c r="O11">
        <v>18.583478927612305</v>
      </c>
      <c r="P11">
        <v>7.294064998626709</v>
      </c>
      <c r="Q11">
        <v>21.213493347167969</v>
      </c>
      <c r="R11">
        <v>0.53758060932159424</v>
      </c>
      <c r="S11">
        <v>21.453611373901367</v>
      </c>
      <c r="T11">
        <v>0.21100184321403503</v>
      </c>
      <c r="U11">
        <v>8.4206008911132812</v>
      </c>
      <c r="V11">
        <v>0.61366134881973267</v>
      </c>
      <c r="W11">
        <v>24.48982048034668</v>
      </c>
      <c r="X11">
        <v>22.909669876098633</v>
      </c>
      <c r="Y11">
        <v>18.482583999633789</v>
      </c>
      <c r="Z11">
        <v>8.9921073913574219</v>
      </c>
      <c r="AA11">
        <v>7.2544641494750977</v>
      </c>
      <c r="AB11">
        <v>26.151945114135742</v>
      </c>
      <c r="AC11">
        <v>21.098318099975586</v>
      </c>
      <c r="AD11">
        <v>39.462879180908203</v>
      </c>
      <c r="AE11">
        <v>15.489286422729492</v>
      </c>
      <c r="AF11">
        <v>45.047840118408203</v>
      </c>
      <c r="AG11">
        <v>0.64161407947540283</v>
      </c>
      <c r="AH11">
        <v>-0.11413553357124329</v>
      </c>
      <c r="AI11">
        <v>0.47252142429351807</v>
      </c>
      <c r="AJ11">
        <v>0.58743548393249512</v>
      </c>
      <c r="AK11">
        <v>0.41256454586982727</v>
      </c>
      <c r="AL11">
        <v>6.6441662609577179E-2</v>
      </c>
      <c r="AM11">
        <v>3.6541679874062538E-3</v>
      </c>
      <c r="AN11">
        <v>3.0494706705212593E-2</v>
      </c>
      <c r="AO11">
        <v>0.58743548393249512</v>
      </c>
      <c r="AP11">
        <v>0.41256454586982727</v>
      </c>
      <c r="AQ11">
        <v>24.271196180005507</v>
      </c>
    </row>
    <row r="12" spans="1:43" x14ac:dyDescent="0.25">
      <c r="A12">
        <v>2005</v>
      </c>
      <c r="B12">
        <v>0.92902399999999996</v>
      </c>
      <c r="C12">
        <v>-9.1156000000000001E-2</v>
      </c>
      <c r="D12">
        <v>0.75477733333333341</v>
      </c>
      <c r="E12">
        <v>1.3855952227390913</v>
      </c>
      <c r="F12">
        <v>1.5193831854926216</v>
      </c>
      <c r="G12">
        <v>0.83786797523498535</v>
      </c>
      <c r="H12">
        <v>-6.1416449025273323E-3</v>
      </c>
      <c r="I12">
        <v>-1.1356238126754761</v>
      </c>
      <c r="J12">
        <v>3.6160830408334732E-2</v>
      </c>
      <c r="K12">
        <v>0.69386446475982666</v>
      </c>
      <c r="L12">
        <v>0.23299333453178406</v>
      </c>
      <c r="M12">
        <v>0.56760752201080322</v>
      </c>
      <c r="N12">
        <v>1.4944653511047363</v>
      </c>
      <c r="O12">
        <v>32.645683288574219</v>
      </c>
      <c r="P12">
        <v>29.408237457275391</v>
      </c>
      <c r="Q12">
        <v>53.986667633056641</v>
      </c>
      <c r="R12">
        <v>0.93553256988525391</v>
      </c>
      <c r="S12">
        <v>36.450969696044922</v>
      </c>
      <c r="T12">
        <v>0.84275662899017334</v>
      </c>
      <c r="U12">
        <v>32.836158752441406</v>
      </c>
      <c r="V12">
        <v>1.5471047163009644</v>
      </c>
      <c r="W12">
        <v>60.279529571533203</v>
      </c>
      <c r="X12">
        <v>41.221542358398437</v>
      </c>
      <c r="Y12">
        <v>32.164588928222656</v>
      </c>
      <c r="Z12">
        <v>37.133636474609375</v>
      </c>
      <c r="AA12">
        <v>28.974855422973633</v>
      </c>
      <c r="AB12">
        <v>68.168701171875</v>
      </c>
      <c r="AC12">
        <v>53.191074371337891</v>
      </c>
      <c r="AD12">
        <v>28.132986068725586</v>
      </c>
      <c r="AE12">
        <v>25.343061447143555</v>
      </c>
      <c r="AF12">
        <v>46.523952484130859</v>
      </c>
      <c r="AG12">
        <v>0.69341248273849487</v>
      </c>
      <c r="AH12">
        <v>7.7972901053726673E-3</v>
      </c>
      <c r="AI12">
        <v>0.29879018664360046</v>
      </c>
      <c r="AJ12">
        <v>0.57398980855941772</v>
      </c>
      <c r="AK12">
        <v>0.42601019144058228</v>
      </c>
      <c r="AL12">
        <v>6.0751959681510925E-2</v>
      </c>
      <c r="AM12">
        <v>1.6319794580340385E-2</v>
      </c>
      <c r="AN12">
        <v>2.6513716205954552E-2</v>
      </c>
      <c r="AO12">
        <v>0.57398980855941772</v>
      </c>
      <c r="AP12">
        <v>0.42601019144058228</v>
      </c>
      <c r="AQ12">
        <v>30.583938921425631</v>
      </c>
    </row>
    <row r="13" spans="1:43" x14ac:dyDescent="0.25">
      <c r="A13">
        <v>2006</v>
      </c>
      <c r="B13">
        <v>1.3048440000000001</v>
      </c>
      <c r="C13">
        <v>-0.48377533333333328</v>
      </c>
      <c r="D13">
        <v>0.6566820000000001</v>
      </c>
      <c r="E13">
        <v>1.608474348112072</v>
      </c>
      <c r="F13">
        <v>1.9431360643174913</v>
      </c>
      <c r="G13">
        <v>0.82106864452362061</v>
      </c>
      <c r="H13">
        <v>-4.2537623085081577E-3</v>
      </c>
      <c r="I13">
        <v>-1.5982518196105957</v>
      </c>
      <c r="J13">
        <v>4.2277857661247253E-2</v>
      </c>
      <c r="K13">
        <v>0.77797776460647583</v>
      </c>
      <c r="L13">
        <v>0.19202443957328796</v>
      </c>
      <c r="M13">
        <v>0.65929269790649414</v>
      </c>
      <c r="N13">
        <v>1.6292948722839355</v>
      </c>
      <c r="O13">
        <v>31.231355667114258</v>
      </c>
      <c r="P13">
        <v>24.978506088256836</v>
      </c>
      <c r="Q13">
        <v>61.182254791259766</v>
      </c>
      <c r="R13">
        <v>0.88812470436096191</v>
      </c>
      <c r="S13">
        <v>33.781993865966797</v>
      </c>
      <c r="T13">
        <v>0.71031266450881958</v>
      </c>
      <c r="U13">
        <v>27.01848030090332</v>
      </c>
      <c r="V13">
        <v>1.7398371696472168</v>
      </c>
      <c r="W13">
        <v>66.178962707519531</v>
      </c>
      <c r="X13">
        <v>40.395046234130859</v>
      </c>
      <c r="Y13">
        <v>30.53465461730957</v>
      </c>
      <c r="Z13">
        <v>32.307529449462891</v>
      </c>
      <c r="AA13">
        <v>24.421293258666992</v>
      </c>
      <c r="AB13">
        <v>79.133934020996094</v>
      </c>
      <c r="AC13">
        <v>59.817413330078125</v>
      </c>
      <c r="AD13">
        <v>26.604303359985352</v>
      </c>
      <c r="AE13">
        <v>21.277839660644531</v>
      </c>
      <c r="AF13">
        <v>52.117855072021484</v>
      </c>
      <c r="AG13">
        <v>0.65425491333007813</v>
      </c>
      <c r="AH13">
        <v>6.7963443696498871E-2</v>
      </c>
      <c r="AI13">
        <v>0.27778166532516479</v>
      </c>
      <c r="AJ13">
        <v>0.60164272785186768</v>
      </c>
      <c r="AK13">
        <v>0.39835730195045471</v>
      </c>
      <c r="AL13">
        <v>5.1067836582660675E-2</v>
      </c>
      <c r="AM13">
        <v>1.1743131093680859E-2</v>
      </c>
      <c r="AN13">
        <v>2.5932086631655693E-2</v>
      </c>
      <c r="AO13">
        <v>0.60164272785186768</v>
      </c>
      <c r="AP13">
        <v>0.39835730195045471</v>
      </c>
      <c r="AQ13">
        <v>39.708187215986499</v>
      </c>
    </row>
    <row r="14" spans="1:43" x14ac:dyDescent="0.25">
      <c r="A14">
        <v>2007</v>
      </c>
      <c r="B14">
        <v>0.69848266666666681</v>
      </c>
      <c r="C14">
        <v>0.11175133333333334</v>
      </c>
      <c r="D14">
        <v>0.95954400000000006</v>
      </c>
      <c r="E14">
        <v>1.805087836466321</v>
      </c>
      <c r="F14">
        <v>2.3347291666666665</v>
      </c>
      <c r="G14">
        <v>0.81023401021957397</v>
      </c>
      <c r="H14">
        <v>-4.7537447244394571E-5</v>
      </c>
      <c r="I14">
        <v>-2.562669038772583</v>
      </c>
      <c r="J14">
        <v>5.849621444940567E-2</v>
      </c>
      <c r="K14">
        <v>0.83779776096343994</v>
      </c>
      <c r="L14">
        <v>0.16669444739818573</v>
      </c>
      <c r="M14">
        <v>0.80206608772277832</v>
      </c>
      <c r="N14">
        <v>1.80655837059021</v>
      </c>
      <c r="O14">
        <v>30.085990905761719</v>
      </c>
      <c r="P14">
        <v>35.630237579345703</v>
      </c>
      <c r="Q14">
        <v>67.027366638183594</v>
      </c>
      <c r="R14">
        <v>0.85209763050079346</v>
      </c>
      <c r="S14">
        <v>31.640491485595703</v>
      </c>
      <c r="T14">
        <v>1.0091222524642944</v>
      </c>
      <c r="U14">
        <v>37.471202850341797</v>
      </c>
      <c r="V14">
        <v>1.898354172706604</v>
      </c>
      <c r="W14">
        <v>70.490577697753906</v>
      </c>
      <c r="X14">
        <v>39.862003326416016</v>
      </c>
      <c r="Y14">
        <v>29.296009063720703</v>
      </c>
      <c r="Z14">
        <v>47.207775115966797</v>
      </c>
      <c r="AA14">
        <v>34.694679260253906</v>
      </c>
      <c r="AB14">
        <v>88.806953430175781</v>
      </c>
      <c r="AC14">
        <v>65.26739501953125</v>
      </c>
      <c r="AD14">
        <v>22.664737701416016</v>
      </c>
      <c r="AE14">
        <v>26.841398239135742</v>
      </c>
      <c r="AF14">
        <v>50.493862152099609</v>
      </c>
      <c r="AG14">
        <v>0.69146454334259033</v>
      </c>
      <c r="AH14">
        <v>-8.7602436542510986E-3</v>
      </c>
      <c r="AI14">
        <v>0.31729573011398315</v>
      </c>
      <c r="AJ14">
        <v>0.62294250726699829</v>
      </c>
      <c r="AK14">
        <v>0.37705746293067932</v>
      </c>
      <c r="AL14">
        <v>4.6590626239776611E-2</v>
      </c>
      <c r="AM14">
        <v>7.1235406212508678E-3</v>
      </c>
      <c r="AN14">
        <v>2.755274809896946E-2</v>
      </c>
      <c r="AO14">
        <v>0.62294250726699829</v>
      </c>
      <c r="AP14">
        <v>0.37705746293067932</v>
      </c>
      <c r="AQ14">
        <v>48.947074707940466</v>
      </c>
    </row>
    <row r="15" spans="1:43" x14ac:dyDescent="0.25">
      <c r="A15">
        <v>2008</v>
      </c>
      <c r="B15">
        <v>0.78692666666666677</v>
      </c>
      <c r="C15">
        <v>2.7319333333333327E-2</v>
      </c>
      <c r="D15">
        <v>0.66692666666666678</v>
      </c>
      <c r="E15">
        <v>1.9391246921796135</v>
      </c>
      <c r="F15">
        <v>2.7962326660156251</v>
      </c>
      <c r="G15">
        <v>0.81424599885940552</v>
      </c>
      <c r="H15">
        <v>2.518300898373127E-4</v>
      </c>
      <c r="I15">
        <v>-2.2875487804412842</v>
      </c>
      <c r="J15">
        <v>6.8470299243927002E-2</v>
      </c>
      <c r="K15">
        <v>1.0823888778686523</v>
      </c>
      <c r="L15">
        <v>8.8704444468021393E-2</v>
      </c>
      <c r="M15">
        <v>0.8675987720489502</v>
      </c>
      <c r="N15">
        <v>2.0386919975280762</v>
      </c>
      <c r="O15">
        <v>29.510002136230469</v>
      </c>
      <c r="P15">
        <v>24.17083740234375</v>
      </c>
      <c r="Q15">
        <v>70.277992248535156</v>
      </c>
      <c r="R15">
        <v>0.82465749979019165</v>
      </c>
      <c r="S15">
        <v>29.887336730957031</v>
      </c>
      <c r="T15">
        <v>0.67545437812805176</v>
      </c>
      <c r="U15">
        <v>24.479900360107422</v>
      </c>
      <c r="V15">
        <v>1.9639195203781128</v>
      </c>
      <c r="W15">
        <v>71.176612854003906</v>
      </c>
      <c r="X15">
        <v>40.059383392333984</v>
      </c>
      <c r="Y15">
        <v>28.35258674621582</v>
      </c>
      <c r="Z15">
        <v>32.811550140380859</v>
      </c>
      <c r="AA15">
        <v>23.222827911376953</v>
      </c>
      <c r="AB15">
        <v>95.401313781738281</v>
      </c>
      <c r="AC15">
        <v>67.521598815917969</v>
      </c>
      <c r="AD15">
        <v>23.806291580200195</v>
      </c>
      <c r="AE15">
        <v>19.49908447265625</v>
      </c>
      <c r="AF15">
        <v>56.694622039794922</v>
      </c>
      <c r="AG15">
        <v>0.66421782970428467</v>
      </c>
      <c r="AH15">
        <v>2.0718244835734367E-2</v>
      </c>
      <c r="AI15">
        <v>0.31506392359733582</v>
      </c>
      <c r="AJ15">
        <v>0.63147717714309692</v>
      </c>
      <c r="AK15">
        <v>0.36852279305458069</v>
      </c>
      <c r="AL15">
        <v>4.7363173216581345E-2</v>
      </c>
      <c r="AM15">
        <v>1.5335438074544072E-3</v>
      </c>
      <c r="AN15">
        <v>2.5278683751821518E-2</v>
      </c>
      <c r="AO15">
        <v>0.63147717714309692</v>
      </c>
      <c r="AP15">
        <v>0.36852279305458069</v>
      </c>
      <c r="AQ15">
        <v>63.222101653359402</v>
      </c>
    </row>
    <row r="16" spans="1:43" x14ac:dyDescent="0.25">
      <c r="A16">
        <v>2009</v>
      </c>
      <c r="B16">
        <v>0.85804266666666673</v>
      </c>
      <c r="C16">
        <v>0.12795733333333331</v>
      </c>
      <c r="D16">
        <v>0.44206866666666667</v>
      </c>
      <c r="E16">
        <v>1.802934798498522</v>
      </c>
      <c r="F16">
        <v>2.8879543389214408</v>
      </c>
      <c r="G16">
        <v>0.98600000143051147</v>
      </c>
      <c r="H16">
        <v>-1.4845862460788339E-4</v>
      </c>
      <c r="I16">
        <v>-0.58678597211837769</v>
      </c>
      <c r="J16">
        <v>6.0557927936315536E-2</v>
      </c>
      <c r="K16">
        <v>1.2078011035919189</v>
      </c>
      <c r="L16">
        <v>0.29335111379623413</v>
      </c>
      <c r="M16">
        <v>0.75468939542770386</v>
      </c>
      <c r="N16">
        <v>2.2558414936065674</v>
      </c>
      <c r="O16">
        <v>34.862876892089844</v>
      </c>
      <c r="P16">
        <v>15.630614280700684</v>
      </c>
      <c r="Q16">
        <v>63.747966766357422</v>
      </c>
      <c r="R16">
        <v>1.0021708011627197</v>
      </c>
      <c r="S16">
        <v>35.434646606445313</v>
      </c>
      <c r="T16">
        <v>0.44931879639625549</v>
      </c>
      <c r="U16">
        <v>15.886963844299316</v>
      </c>
      <c r="V16">
        <v>1.8325037956237793</v>
      </c>
      <c r="W16">
        <v>64.793464660644531</v>
      </c>
      <c r="X16">
        <v>48.509361267089844</v>
      </c>
      <c r="Y16">
        <v>34.455680847167969</v>
      </c>
      <c r="Z16">
        <v>21.748954772949219</v>
      </c>
      <c r="AA16">
        <v>15.448049545288086</v>
      </c>
      <c r="AB16">
        <v>88.701026916503906</v>
      </c>
      <c r="AC16">
        <v>63.003387451171875</v>
      </c>
      <c r="AD16">
        <v>30.516836166381836</v>
      </c>
      <c r="AE16">
        <v>13.682085990905762</v>
      </c>
      <c r="AF16">
        <v>55.801078796386719</v>
      </c>
      <c r="AG16">
        <v>0.57090610265731812</v>
      </c>
      <c r="AH16">
        <v>0.12614892423152924</v>
      </c>
      <c r="AI16">
        <v>0.30294495820999146</v>
      </c>
      <c r="AJ16">
        <v>0.58580482006072998</v>
      </c>
      <c r="AK16">
        <v>0.41419517993927002</v>
      </c>
      <c r="AL16">
        <v>5.4258260875940323E-2</v>
      </c>
      <c r="AM16">
        <v>2.5393940508365631E-2</v>
      </c>
      <c r="AN16">
        <v>2.2034652531147003E-2</v>
      </c>
      <c r="AO16">
        <v>0.58580482006072998</v>
      </c>
      <c r="AP16">
        <v>0.41419517993927002</v>
      </c>
      <c r="AQ16">
        <v>60.14660454218442</v>
      </c>
    </row>
    <row r="17" spans="1:43" x14ac:dyDescent="0.25">
      <c r="A17">
        <v>2010</v>
      </c>
      <c r="B17">
        <v>0.85006600000000021</v>
      </c>
      <c r="C17">
        <v>0.21979933333333337</v>
      </c>
      <c r="D17">
        <v>0.26877933333333331</v>
      </c>
      <c r="E17">
        <v>1.9151129453375579</v>
      </c>
      <c r="F17">
        <v>3.4099134318033855</v>
      </c>
      <c r="G17">
        <v>1.069865345954895</v>
      </c>
      <c r="H17">
        <v>-1.7570344789419323E-4</v>
      </c>
      <c r="I17">
        <v>-0.69691050052642822</v>
      </c>
      <c r="J17">
        <v>6.7459151148796082E-2</v>
      </c>
      <c r="K17">
        <v>1.1773843765258789</v>
      </c>
      <c r="L17">
        <v>0.45512554049491882</v>
      </c>
      <c r="M17">
        <v>0.74671322107315063</v>
      </c>
      <c r="N17">
        <v>2.379223108291626</v>
      </c>
      <c r="O17">
        <v>36.934394836425781</v>
      </c>
      <c r="P17">
        <v>9.2789268493652344</v>
      </c>
      <c r="Q17">
        <v>66.114425659179688</v>
      </c>
      <c r="R17">
        <v>1.069865345954895</v>
      </c>
      <c r="S17">
        <v>36.934394836425781</v>
      </c>
      <c r="T17">
        <v>0.26877933740615845</v>
      </c>
      <c r="U17">
        <v>9.278925895690918</v>
      </c>
      <c r="V17">
        <v>1.9151129722595215</v>
      </c>
      <c r="W17">
        <v>66.114425659179688</v>
      </c>
      <c r="X17">
        <v>52.635379791259766</v>
      </c>
      <c r="Y17">
        <v>36.783088684082031</v>
      </c>
      <c r="Z17">
        <v>13.223442077636719</v>
      </c>
      <c r="AA17">
        <v>9.2409143447875977</v>
      </c>
      <c r="AB17">
        <v>94.219978332519531</v>
      </c>
      <c r="AC17">
        <v>65.843574523925781</v>
      </c>
      <c r="AD17">
        <v>32.880916595458984</v>
      </c>
      <c r="AE17">
        <v>8.2605829238891602</v>
      </c>
      <c r="AF17">
        <v>58.858501434326172</v>
      </c>
      <c r="AG17">
        <v>0.59287166595458984</v>
      </c>
      <c r="AH17">
        <v>1.1213488876819611E-2</v>
      </c>
      <c r="AI17">
        <v>0.39591485261917114</v>
      </c>
      <c r="AJ17">
        <v>0.62478005886077881</v>
      </c>
      <c r="AK17">
        <v>0.3752199113368988</v>
      </c>
      <c r="AL17">
        <v>5.2757777273654938E-2</v>
      </c>
      <c r="AM17">
        <v>4.6214111149311066E-2</v>
      </c>
      <c r="AN17">
        <v>1.9770210608839989E-2</v>
      </c>
      <c r="AO17">
        <v>0.62478005886077881</v>
      </c>
      <c r="AP17">
        <v>0.3752199113368988</v>
      </c>
      <c r="AQ17">
        <v>82.717715462645799</v>
      </c>
    </row>
    <row r="18" spans="1:43" x14ac:dyDescent="0.25">
      <c r="A18">
        <v>2011</v>
      </c>
      <c r="B18">
        <v>0.771872</v>
      </c>
      <c r="C18">
        <v>0.34272533333333338</v>
      </c>
      <c r="D18">
        <v>0.55008599999999985</v>
      </c>
      <c r="E18">
        <v>1.9781178837378859</v>
      </c>
      <c r="F18">
        <v>4.0651252848307289</v>
      </c>
      <c r="G18">
        <v>1.1145973205566406</v>
      </c>
      <c r="H18">
        <v>-2.7997640427201986E-4</v>
      </c>
      <c r="I18">
        <v>-0.83786243200302124</v>
      </c>
      <c r="J18">
        <v>8.2703940570354462E-2</v>
      </c>
      <c r="K18">
        <v>1.2119733095169067</v>
      </c>
      <c r="L18">
        <v>0.10377778112888336</v>
      </c>
      <c r="M18">
        <v>0.70218139886856079</v>
      </c>
      <c r="N18">
        <v>2.0179324150085449</v>
      </c>
      <c r="O18">
        <v>37.574111938476562</v>
      </c>
      <c r="P18">
        <v>18.543910980224609</v>
      </c>
      <c r="Q18">
        <v>66.684196472167969</v>
      </c>
      <c r="R18">
        <v>1.0804880857467651</v>
      </c>
      <c r="S18">
        <v>36.424259185791016</v>
      </c>
      <c r="T18">
        <v>0.5332520604133606</v>
      </c>
      <c r="U18">
        <v>17.976425170898438</v>
      </c>
      <c r="V18">
        <v>1.9175828695297241</v>
      </c>
      <c r="W18">
        <v>64.643508911132812</v>
      </c>
      <c r="X18">
        <v>54.836109161376953</v>
      </c>
      <c r="Y18">
        <v>37.148307800292969</v>
      </c>
      <c r="Z18">
        <v>27.063205718994141</v>
      </c>
      <c r="AA18">
        <v>18.333763122558594</v>
      </c>
      <c r="AB18">
        <v>97.319709777832031</v>
      </c>
      <c r="AC18">
        <v>65.928497314453125</v>
      </c>
      <c r="AD18">
        <v>30.597257614135742</v>
      </c>
      <c r="AE18">
        <v>15.100631713867188</v>
      </c>
      <c r="AF18">
        <v>54.302108764648438</v>
      </c>
      <c r="AG18">
        <v>0.61536943912506104</v>
      </c>
      <c r="AH18">
        <v>6.3490070402622223E-2</v>
      </c>
      <c r="AI18">
        <v>0.32114046812057495</v>
      </c>
      <c r="AJ18">
        <v>0.66329538822174072</v>
      </c>
      <c r="AK18">
        <v>0.33670458197593689</v>
      </c>
      <c r="AL18">
        <v>5.3604912012815475E-2</v>
      </c>
      <c r="AM18">
        <v>3.5247877240180969E-3</v>
      </c>
      <c r="AN18">
        <v>1.8535200506448746E-2</v>
      </c>
      <c r="AO18">
        <v>0.66329538822174072</v>
      </c>
      <c r="AP18">
        <v>0.33670458197593689</v>
      </c>
      <c r="AQ18">
        <v>85.779454166299999</v>
      </c>
    </row>
    <row r="19" spans="1:43" x14ac:dyDescent="0.25">
      <c r="A19">
        <v>2012</v>
      </c>
      <c r="B19">
        <v>0.76718333333333355</v>
      </c>
      <c r="C19">
        <v>0.13984266666666664</v>
      </c>
      <c r="D19">
        <v>1.0382640000000001</v>
      </c>
      <c r="E19">
        <v>2.1087158109523467</v>
      </c>
      <c r="F19">
        <v>4.835489942762587</v>
      </c>
      <c r="G19">
        <v>0.90702599287033081</v>
      </c>
      <c r="H19">
        <v>-6.7727442365139723E-4</v>
      </c>
      <c r="I19">
        <v>-0.14396163821220398</v>
      </c>
      <c r="J19">
        <v>8.8367782533168793E-2</v>
      </c>
      <c r="K19">
        <v>1.0788743495941162</v>
      </c>
      <c r="L19">
        <v>0.43446558713912964</v>
      </c>
      <c r="M19">
        <v>0.91001832485198975</v>
      </c>
      <c r="N19">
        <v>2.4233584403991699</v>
      </c>
      <c r="O19">
        <v>29.862483978271484</v>
      </c>
      <c r="P19">
        <v>34.183300018310547</v>
      </c>
      <c r="Q19">
        <v>69.426338195800781</v>
      </c>
      <c r="R19">
        <v>0.8614426851272583</v>
      </c>
      <c r="S19">
        <v>28.361721038818359</v>
      </c>
      <c r="T19">
        <v>0.98608517646789551</v>
      </c>
      <c r="U19">
        <v>32.46539306640625</v>
      </c>
      <c r="V19">
        <v>2.0027406215667725</v>
      </c>
      <c r="W19">
        <v>65.937263488769531</v>
      </c>
      <c r="X19">
        <v>44.623989105224609</v>
      </c>
      <c r="Y19">
        <v>29.617300033569336</v>
      </c>
      <c r="Z19">
        <v>51.080654144287109</v>
      </c>
      <c r="AA19">
        <v>33.902641296386719</v>
      </c>
      <c r="AB19">
        <v>103.74488067626953</v>
      </c>
      <c r="AC19">
        <v>68.856307983398438</v>
      </c>
      <c r="AD19">
        <v>22.373573303222656</v>
      </c>
      <c r="AE19">
        <v>25.610816955566406</v>
      </c>
      <c r="AF19">
        <v>52.015609741210937</v>
      </c>
      <c r="AG19">
        <v>0.59752422571182251</v>
      </c>
      <c r="AH19">
        <v>6.4517401158809662E-2</v>
      </c>
      <c r="AI19">
        <v>0.33795836567878723</v>
      </c>
      <c r="AJ19">
        <v>0.67639201879501343</v>
      </c>
      <c r="AK19">
        <v>0.32360801100730896</v>
      </c>
      <c r="AL19">
        <v>4.1944637894630432E-2</v>
      </c>
      <c r="AM19">
        <v>2.2417845204472542E-2</v>
      </c>
      <c r="AN19">
        <v>2.3602603003382683E-2</v>
      </c>
      <c r="AO19">
        <v>0.67639201879501343</v>
      </c>
      <c r="AP19">
        <v>0.32360801100730896</v>
      </c>
      <c r="AQ19">
        <v>96.642298987533721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AQ19"/>
  <sheetViews>
    <sheetView workbookViewId="0">
      <selection activeCell="D2" sqref="D2"/>
    </sheetView>
  </sheetViews>
  <sheetFormatPr defaultRowHeight="15.75" x14ac:dyDescent="0.25"/>
  <sheetData>
    <row r="1" spans="1:43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427</v>
      </c>
      <c r="G1" t="s">
        <v>265</v>
      </c>
      <c r="H1" t="s">
        <v>348</v>
      </c>
      <c r="I1" t="s">
        <v>346</v>
      </c>
      <c r="J1" t="s">
        <v>347</v>
      </c>
      <c r="K1" t="s">
        <v>432</v>
      </c>
      <c r="L1" t="s">
        <v>433</v>
      </c>
      <c r="M1" t="s">
        <v>434</v>
      </c>
      <c r="N1" t="s">
        <v>381</v>
      </c>
      <c r="O1" t="s">
        <v>50</v>
      </c>
      <c r="P1" t="s">
        <v>51</v>
      </c>
      <c r="Q1" t="s">
        <v>52</v>
      </c>
      <c r="R1" t="s">
        <v>53</v>
      </c>
      <c r="S1" t="s">
        <v>56</v>
      </c>
      <c r="T1" t="s">
        <v>54</v>
      </c>
      <c r="U1" t="s">
        <v>57</v>
      </c>
      <c r="V1" t="s">
        <v>55</v>
      </c>
      <c r="W1" t="s">
        <v>58</v>
      </c>
      <c r="X1" t="s">
        <v>272</v>
      </c>
      <c r="Y1" t="s">
        <v>273</v>
      </c>
      <c r="Z1" t="s">
        <v>274</v>
      </c>
      <c r="AA1" t="s">
        <v>275</v>
      </c>
      <c r="AB1" t="s">
        <v>276</v>
      </c>
      <c r="AC1" t="s">
        <v>277</v>
      </c>
      <c r="AD1" t="s">
        <v>36</v>
      </c>
      <c r="AE1" t="s">
        <v>37</v>
      </c>
      <c r="AF1" t="s">
        <v>38</v>
      </c>
      <c r="AG1" t="s">
        <v>374</v>
      </c>
      <c r="AH1" t="s">
        <v>375</v>
      </c>
      <c r="AI1" t="s">
        <v>376</v>
      </c>
      <c r="AJ1" t="s">
        <v>382</v>
      </c>
      <c r="AK1" t="s">
        <v>383</v>
      </c>
      <c r="AL1" t="s">
        <v>418</v>
      </c>
      <c r="AM1" t="s">
        <v>419</v>
      </c>
      <c r="AN1" t="s">
        <v>420</v>
      </c>
      <c r="AO1" t="s">
        <v>421</v>
      </c>
      <c r="AP1" t="s">
        <v>422</v>
      </c>
      <c r="AQ1" t="s">
        <v>423</v>
      </c>
    </row>
    <row r="2" spans="1:43" x14ac:dyDescent="0.25">
      <c r="A2">
        <v>1995</v>
      </c>
      <c r="B2">
        <v>0.41341730158730156</v>
      </c>
      <c r="C2">
        <v>0.17263492063492067</v>
      </c>
      <c r="D2">
        <v>0.83307968253968279</v>
      </c>
      <c r="E2">
        <v>0.70441368464736476</v>
      </c>
      <c r="F2">
        <v>12.17924689846504</v>
      </c>
      <c r="G2">
        <v>0.58605217933654785</v>
      </c>
      <c r="H2">
        <v>0</v>
      </c>
      <c r="I2">
        <v>-2.4484793532952853E-12</v>
      </c>
      <c r="J2">
        <v>-2.3599115825563566E-13</v>
      </c>
      <c r="K2">
        <v>0.68740946054458618</v>
      </c>
      <c r="L2">
        <v>1.1410336494445801</v>
      </c>
      <c r="M2">
        <v>0.90803647041320801</v>
      </c>
      <c r="N2">
        <v>2.7364797592163086</v>
      </c>
      <c r="O2">
        <v>10.290380477905273</v>
      </c>
      <c r="P2">
        <v>14.627889633178711</v>
      </c>
      <c r="Q2">
        <v>12.368667602539063</v>
      </c>
      <c r="R2">
        <v>0.83862119913101196</v>
      </c>
      <c r="S2">
        <v>14.725193023681641</v>
      </c>
      <c r="T2">
        <v>1.1921093463897705</v>
      </c>
      <c r="U2">
        <v>20.932024002075195</v>
      </c>
      <c r="V2">
        <v>1.0079926252365112</v>
      </c>
      <c r="W2">
        <v>17.699153900146484</v>
      </c>
      <c r="X2">
        <v>10.290380477905273</v>
      </c>
      <c r="Y2">
        <v>10.290380477905273</v>
      </c>
      <c r="Z2">
        <v>14.627889633178711</v>
      </c>
      <c r="AA2">
        <v>14.627889633178711</v>
      </c>
      <c r="AB2">
        <v>12.368667602539063</v>
      </c>
      <c r="AC2">
        <v>12.368667602539063</v>
      </c>
      <c r="AD2">
        <v>27.597814559936523</v>
      </c>
      <c r="AE2">
        <v>39.230598449707031</v>
      </c>
      <c r="AF2">
        <v>33.171581268310547</v>
      </c>
      <c r="AG2">
        <v>0.52603405714035034</v>
      </c>
      <c r="AH2">
        <v>0.15256461501121521</v>
      </c>
      <c r="AI2">
        <v>0.32140135765075684</v>
      </c>
      <c r="AJ2">
        <v>0.58123397827148438</v>
      </c>
      <c r="AK2">
        <v>0.41876602172851563</v>
      </c>
      <c r="AL2">
        <v>8.7977811694145203E-2</v>
      </c>
      <c r="AM2">
        <v>2.9204592108726501E-2</v>
      </c>
      <c r="AN2">
        <v>3.6052506417036057E-2</v>
      </c>
      <c r="AO2">
        <v>0.58123397827148438</v>
      </c>
      <c r="AP2">
        <v>0.41876602172851563</v>
      </c>
      <c r="AQ2">
        <v>62.150448949928219</v>
      </c>
    </row>
    <row r="3" spans="1:43" x14ac:dyDescent="0.25">
      <c r="A3">
        <v>1996</v>
      </c>
      <c r="B3">
        <v>0.3801538095238095</v>
      </c>
      <c r="C3">
        <v>0.11135539682539687</v>
      </c>
      <c r="D3">
        <v>1.1332257142857143</v>
      </c>
      <c r="E3">
        <v>0.7663894687516124</v>
      </c>
      <c r="F3">
        <v>13.322751989457664</v>
      </c>
      <c r="G3">
        <v>0.49150922894477844</v>
      </c>
      <c r="H3">
        <v>4.1566308937035501E-5</v>
      </c>
      <c r="I3">
        <v>-4.3586868559941649E-4</v>
      </c>
      <c r="J3">
        <v>5.058303358964622E-4</v>
      </c>
      <c r="K3">
        <v>0.58018952608108521</v>
      </c>
      <c r="L3">
        <v>1.5606639385223389</v>
      </c>
      <c r="M3">
        <v>0.9958152174949646</v>
      </c>
      <c r="N3">
        <v>3.1366686820983887</v>
      </c>
      <c r="O3">
        <v>8.4948911666870117</v>
      </c>
      <c r="P3">
        <v>19.585857391357422</v>
      </c>
      <c r="Q3">
        <v>13.245723724365234</v>
      </c>
      <c r="R3">
        <v>0.6833043098449707</v>
      </c>
      <c r="S3">
        <v>11.80974006652832</v>
      </c>
      <c r="T3">
        <v>1.5754293203353882</v>
      </c>
      <c r="U3">
        <v>27.228586196899414</v>
      </c>
      <c r="V3">
        <v>1.0654475688934326</v>
      </c>
      <c r="W3">
        <v>18.414426803588867</v>
      </c>
      <c r="X3">
        <v>8.6303186416625977</v>
      </c>
      <c r="Y3">
        <v>8.3845500946044922</v>
      </c>
      <c r="Z3">
        <v>19.898097991943359</v>
      </c>
      <c r="AA3">
        <v>19.331453323364258</v>
      </c>
      <c r="AB3">
        <v>13.456889152526855</v>
      </c>
      <c r="AC3">
        <v>13.073673248291016</v>
      </c>
      <c r="AD3">
        <v>20.555570602416992</v>
      </c>
      <c r="AE3">
        <v>47.393009185791016</v>
      </c>
      <c r="AF3">
        <v>32.051425933837891</v>
      </c>
      <c r="AG3">
        <v>0.41167199611663818</v>
      </c>
      <c r="AH3">
        <v>0.28140336275100708</v>
      </c>
      <c r="AI3">
        <v>0.30692464113235474</v>
      </c>
      <c r="AJ3">
        <v>0.41380971670150757</v>
      </c>
      <c r="AK3">
        <v>0.58619028329849243</v>
      </c>
      <c r="AL3">
        <v>7.3894895613193512E-2</v>
      </c>
      <c r="AM3">
        <v>1.7881585285067558E-2</v>
      </c>
      <c r="AN3">
        <v>3.6321818828582764E-2</v>
      </c>
      <c r="AO3">
        <v>0.41380971670150757</v>
      </c>
      <c r="AP3">
        <v>0.58619028329849243</v>
      </c>
      <c r="AQ3">
        <v>68.705854725539538</v>
      </c>
    </row>
    <row r="4" spans="1:43" x14ac:dyDescent="0.25">
      <c r="A4">
        <v>1997</v>
      </c>
      <c r="B4">
        <v>0.32313079365079361</v>
      </c>
      <c r="C4">
        <v>0.19027031746031745</v>
      </c>
      <c r="D4">
        <v>1.3935642857142858</v>
      </c>
      <c r="E4">
        <v>0.90251579388089964</v>
      </c>
      <c r="F4">
        <v>14.408439621902092</v>
      </c>
      <c r="G4">
        <v>0.51340115070343018</v>
      </c>
      <c r="H4">
        <v>-8.2593318074941635E-4</v>
      </c>
      <c r="I4">
        <v>-1.0029810946434736E-3</v>
      </c>
      <c r="J4">
        <v>2.9426364926621318E-4</v>
      </c>
      <c r="K4">
        <v>0.62019681930541992</v>
      </c>
      <c r="L4">
        <v>1.9427043199539185</v>
      </c>
      <c r="M4">
        <v>1.1869990825653076</v>
      </c>
      <c r="N4">
        <v>3.7499001026153564</v>
      </c>
      <c r="O4">
        <v>8.7353391647338867</v>
      </c>
      <c r="P4">
        <v>23.711004257202148</v>
      </c>
      <c r="Q4">
        <v>15.355987548828125</v>
      </c>
      <c r="R4">
        <v>0.69743502140045166</v>
      </c>
      <c r="S4">
        <v>11.866610527038574</v>
      </c>
      <c r="T4">
        <v>1.893101692199707</v>
      </c>
      <c r="U4">
        <v>32.210456848144531</v>
      </c>
      <c r="V4">
        <v>1.2260318994522095</v>
      </c>
      <c r="W4">
        <v>20.860500335693359</v>
      </c>
      <c r="X4">
        <v>9.014714241027832</v>
      </c>
      <c r="Y4">
        <v>8.5579414367675781</v>
      </c>
      <c r="Z4">
        <v>24.469333648681641</v>
      </c>
      <c r="AA4">
        <v>23.229480743408203</v>
      </c>
      <c r="AB4">
        <v>15.847105026245117</v>
      </c>
      <c r="AC4">
        <v>15.04413890838623</v>
      </c>
      <c r="AD4">
        <v>18.273876190185547</v>
      </c>
      <c r="AE4">
        <v>49.602191925048828</v>
      </c>
      <c r="AF4">
        <v>32.123931884765625</v>
      </c>
      <c r="AG4">
        <v>0.38114917278289795</v>
      </c>
      <c r="AH4">
        <v>0.28584569692611694</v>
      </c>
      <c r="AI4">
        <v>0.33300510048866272</v>
      </c>
      <c r="AJ4">
        <v>0.72671318054199219</v>
      </c>
      <c r="AK4">
        <v>0.27328681945800781</v>
      </c>
      <c r="AL4">
        <v>5.227116122841835E-2</v>
      </c>
      <c r="AM4">
        <v>1.3250173069536686E-2</v>
      </c>
      <c r="AN4">
        <v>3.8181327283382416E-2</v>
      </c>
      <c r="AO4">
        <v>0.72671318054199219</v>
      </c>
      <c r="AP4">
        <v>0.27328681945800781</v>
      </c>
      <c r="AQ4">
        <v>72.877447973482816</v>
      </c>
    </row>
    <row r="5" spans="1:43" x14ac:dyDescent="0.25">
      <c r="A5">
        <v>1998</v>
      </c>
      <c r="B5">
        <v>0.3560260317460317</v>
      </c>
      <c r="C5">
        <v>0.29815873015873018</v>
      </c>
      <c r="D5">
        <v>0.99002777777777784</v>
      </c>
      <c r="E5">
        <v>0.86458150260274835</v>
      </c>
      <c r="F5">
        <v>14.619508043242664</v>
      </c>
      <c r="G5">
        <v>0.65418475866317749</v>
      </c>
      <c r="H5">
        <v>-1.0182921541854739E-3</v>
      </c>
      <c r="I5">
        <v>1.6398209845647216E-3</v>
      </c>
      <c r="J5">
        <v>9.9587650038301945E-4</v>
      </c>
      <c r="K5">
        <v>0.81046050786972046</v>
      </c>
      <c r="L5">
        <v>1.4743316173553467</v>
      </c>
      <c r="M5">
        <v>1.1247251033782959</v>
      </c>
      <c r="N5">
        <v>3.4095172882080078</v>
      </c>
      <c r="O5">
        <v>10.961676597595215</v>
      </c>
      <c r="P5">
        <v>16.589141845703125</v>
      </c>
      <c r="Q5">
        <v>14.48713493347168</v>
      </c>
      <c r="R5">
        <v>0.87509995698928833</v>
      </c>
      <c r="S5">
        <v>14.663384437561035</v>
      </c>
      <c r="T5">
        <v>1.3243557214736938</v>
      </c>
      <c r="U5">
        <v>22.191221237182617</v>
      </c>
      <c r="V5">
        <v>1.1565467119216919</v>
      </c>
      <c r="W5">
        <v>19.379373550415039</v>
      </c>
      <c r="X5">
        <v>11.48670768737793</v>
      </c>
      <c r="Y5">
        <v>10.737996101379395</v>
      </c>
      <c r="Z5">
        <v>17.383710861206055</v>
      </c>
      <c r="AA5">
        <v>16.250631332397461</v>
      </c>
      <c r="AB5">
        <v>15.181024551391602</v>
      </c>
      <c r="AC5">
        <v>14.19151496887207</v>
      </c>
      <c r="AD5">
        <v>26.075666427612305</v>
      </c>
      <c r="AE5">
        <v>39.462299346923828</v>
      </c>
      <c r="AF5">
        <v>34.4620361328125</v>
      </c>
      <c r="AG5">
        <v>0.11512929946184158</v>
      </c>
      <c r="AH5">
        <v>0.62830072641372681</v>
      </c>
      <c r="AI5">
        <v>0.25656995177268982</v>
      </c>
      <c r="AJ5">
        <v>0.63187682628631592</v>
      </c>
      <c r="AK5">
        <v>0.36812314391136169</v>
      </c>
      <c r="AL5">
        <v>5.466841533780098E-2</v>
      </c>
      <c r="AM5">
        <v>2.0689744502305984E-2</v>
      </c>
      <c r="AN5">
        <v>3.6587875336408615E-2</v>
      </c>
      <c r="AO5">
        <v>0.63187682628631592</v>
      </c>
      <c r="AP5">
        <v>0.36812314391136169</v>
      </c>
      <c r="AQ5">
        <v>72.093790654142254</v>
      </c>
    </row>
    <row r="6" spans="1:43" x14ac:dyDescent="0.25">
      <c r="A6">
        <v>1999</v>
      </c>
      <c r="B6">
        <v>0.36721650793650801</v>
      </c>
      <c r="C6">
        <v>0.34061063492063487</v>
      </c>
      <c r="D6">
        <v>1.3563739682539684</v>
      </c>
      <c r="E6">
        <v>0.93881895168059415</v>
      </c>
      <c r="F6">
        <v>14.363753377681826</v>
      </c>
      <c r="G6">
        <v>0.70782715082168579</v>
      </c>
      <c r="H6">
        <v>-5.9729028725996614E-4</v>
      </c>
      <c r="I6">
        <v>-3.6500375717878342E-3</v>
      </c>
      <c r="J6">
        <v>9.2524057254195213E-4</v>
      </c>
      <c r="K6">
        <v>0.90713340044021606</v>
      </c>
      <c r="L6">
        <v>1.9681299924850464</v>
      </c>
      <c r="M6">
        <v>1.2350984811782837</v>
      </c>
      <c r="N6">
        <v>4.1103620529174805</v>
      </c>
      <c r="O6">
        <v>11.686660766601562</v>
      </c>
      <c r="P6">
        <v>22.394567489624023</v>
      </c>
      <c r="Q6">
        <v>15.50047779083252</v>
      </c>
      <c r="R6">
        <v>0.92658323049545288</v>
      </c>
      <c r="S6">
        <v>15.298458099365234</v>
      </c>
      <c r="T6">
        <v>1.7755653858184814</v>
      </c>
      <c r="U6">
        <v>29.315675735473633</v>
      </c>
      <c r="V6">
        <v>1.2289637327194214</v>
      </c>
      <c r="W6">
        <v>20.290946960449219</v>
      </c>
      <c r="X6">
        <v>12.428604125976563</v>
      </c>
      <c r="Y6">
        <v>11.36972713470459</v>
      </c>
      <c r="Z6">
        <v>23.816316604614258</v>
      </c>
      <c r="AA6">
        <v>21.787240982055664</v>
      </c>
      <c r="AB6">
        <v>16.48454475402832</v>
      </c>
      <c r="AC6">
        <v>15.080114364624023</v>
      </c>
      <c r="AD6">
        <v>23.570510864257813</v>
      </c>
      <c r="AE6">
        <v>45.166996002197266</v>
      </c>
      <c r="AF6">
        <v>31.262493133544922</v>
      </c>
      <c r="AG6">
        <v>0.43857985734939575</v>
      </c>
      <c r="AH6">
        <v>0.17444971203804016</v>
      </c>
      <c r="AI6">
        <v>0.38697043061256409</v>
      </c>
      <c r="AJ6">
        <v>0.6034882664680481</v>
      </c>
      <c r="AK6">
        <v>0.39651176333427429</v>
      </c>
      <c r="AL6">
        <v>6.4158745110034943E-2</v>
      </c>
      <c r="AM6">
        <v>4.2396638542413712E-2</v>
      </c>
      <c r="AN6">
        <v>3.8408141583204269E-2</v>
      </c>
      <c r="AO6">
        <v>0.6034882664680481</v>
      </c>
      <c r="AP6">
        <v>0.39651176333427429</v>
      </c>
      <c r="AQ6">
        <v>71.374896488972595</v>
      </c>
    </row>
    <row r="7" spans="1:43" x14ac:dyDescent="0.25">
      <c r="A7">
        <v>2000</v>
      </c>
      <c r="B7">
        <v>0.32627253968253966</v>
      </c>
      <c r="C7">
        <v>6.3147619047619036E-2</v>
      </c>
      <c r="D7">
        <v>0.65979190476190486</v>
      </c>
      <c r="E7">
        <v>1.0394400509080197</v>
      </c>
      <c r="F7">
        <v>16.176037430507382</v>
      </c>
      <c r="G7">
        <v>0.38942015171051025</v>
      </c>
      <c r="H7">
        <v>-2.269132761284709E-3</v>
      </c>
      <c r="I7">
        <v>8.4543594857677817E-4</v>
      </c>
      <c r="J7">
        <v>1.0397374862805009E-3</v>
      </c>
      <c r="K7">
        <v>0.45306611061096191</v>
      </c>
      <c r="L7">
        <v>0.97420632839202881</v>
      </c>
      <c r="M7">
        <v>1.3815293312072754</v>
      </c>
      <c r="N7">
        <v>2.8088016510009766</v>
      </c>
      <c r="O7">
        <v>6.3393216133117676</v>
      </c>
      <c r="P7">
        <v>10.740669250488281</v>
      </c>
      <c r="Q7">
        <v>16.920913696289063</v>
      </c>
      <c r="R7">
        <v>0.49311968684196472</v>
      </c>
      <c r="S7">
        <v>8.0274333953857422</v>
      </c>
      <c r="T7">
        <v>0.83548933267593384</v>
      </c>
      <c r="U7">
        <v>13.600824356079102</v>
      </c>
      <c r="V7">
        <v>1.3162347078323364</v>
      </c>
      <c r="W7">
        <v>21.42681884765625</v>
      </c>
      <c r="X7">
        <v>6.8377556800842285</v>
      </c>
      <c r="Y7">
        <v>6.0508713722229004</v>
      </c>
      <c r="Z7">
        <v>11.585162162780762</v>
      </c>
      <c r="AA7">
        <v>10.251950263977051</v>
      </c>
      <c r="AB7">
        <v>18.251333236694336</v>
      </c>
      <c r="AC7">
        <v>16.150981903076172</v>
      </c>
      <c r="AD7">
        <v>18.644567489624023</v>
      </c>
      <c r="AE7">
        <v>31.589363098144531</v>
      </c>
      <c r="AF7">
        <v>49.766067504882812</v>
      </c>
      <c r="AG7">
        <v>0.316954106092453</v>
      </c>
      <c r="AH7">
        <v>0.10085730254650116</v>
      </c>
      <c r="AI7">
        <v>0.58218860626220703</v>
      </c>
      <c r="AJ7">
        <v>0.64879560470581055</v>
      </c>
      <c r="AK7">
        <v>0.35120439529418945</v>
      </c>
      <c r="AL7">
        <v>4.6056978404521942E-2</v>
      </c>
      <c r="AM7">
        <v>1.3541110791265965E-2</v>
      </c>
      <c r="AN7">
        <v>3.9625328034162521E-2</v>
      </c>
      <c r="AO7">
        <v>0.64879560470581055</v>
      </c>
      <c r="AP7">
        <v>0.35120439529418945</v>
      </c>
      <c r="AQ7">
        <v>77.541358759589357</v>
      </c>
    </row>
    <row r="8" spans="1:43" x14ac:dyDescent="0.25">
      <c r="A8">
        <v>2001</v>
      </c>
      <c r="B8">
        <v>0.36030126984126981</v>
      </c>
      <c r="C8">
        <v>0.10749767195767194</v>
      </c>
      <c r="D8">
        <v>0.26833396825396821</v>
      </c>
      <c r="E8">
        <v>1.179795478892965</v>
      </c>
      <c r="F8">
        <v>16.609527673116542</v>
      </c>
      <c r="G8">
        <v>0.46779894828796387</v>
      </c>
      <c r="H8">
        <v>-1.2882223818451166E-3</v>
      </c>
      <c r="I8">
        <v>-1.4864020049571991E-3</v>
      </c>
      <c r="J8">
        <v>1.4118008548393846E-3</v>
      </c>
      <c r="K8">
        <v>0.55979305505752563</v>
      </c>
      <c r="L8">
        <v>0.38736805319786072</v>
      </c>
      <c r="M8">
        <v>1.5885226726531982</v>
      </c>
      <c r="N8">
        <v>2.5356838703155518</v>
      </c>
      <c r="O8">
        <v>7.5132818222045898</v>
      </c>
      <c r="P8">
        <v>4.3096904754638672</v>
      </c>
      <c r="Q8">
        <v>18.948600769042969</v>
      </c>
      <c r="R8">
        <v>0.57608884572982788</v>
      </c>
      <c r="S8">
        <v>9.2525177001953125</v>
      </c>
      <c r="T8">
        <v>0.33045011758804321</v>
      </c>
      <c r="U8">
        <v>5.3073329925537109</v>
      </c>
      <c r="V8">
        <v>1.452904224395752</v>
      </c>
      <c r="W8">
        <v>23.334978103637695</v>
      </c>
      <c r="X8">
        <v>8.213994026184082</v>
      </c>
      <c r="Y8">
        <v>7.0689525604248047</v>
      </c>
      <c r="Z8">
        <v>4.7116255760192871</v>
      </c>
      <c r="AA8">
        <v>4.0548191070556641</v>
      </c>
      <c r="AB8">
        <v>20.71580696105957</v>
      </c>
      <c r="AC8">
        <v>17.827997207641602</v>
      </c>
      <c r="AD8">
        <v>24.41630744934082</v>
      </c>
      <c r="AE8">
        <v>14.005428314208984</v>
      </c>
      <c r="AF8">
        <v>61.578266143798828</v>
      </c>
      <c r="AG8">
        <v>0.50434845685958862</v>
      </c>
      <c r="AH8">
        <v>1.6204669373109937E-3</v>
      </c>
      <c r="AI8">
        <v>0.49403110146522522</v>
      </c>
      <c r="AJ8">
        <v>0.68571168184280396</v>
      </c>
      <c r="AK8">
        <v>0.31428828835487366</v>
      </c>
      <c r="AL8">
        <v>4.8780340701341629E-2</v>
      </c>
      <c r="AM8">
        <v>-3.2637035474181175E-3</v>
      </c>
      <c r="AN8">
        <v>4.2949222028255463E-2</v>
      </c>
      <c r="AO8">
        <v>0.68571168184280396</v>
      </c>
      <c r="AP8">
        <v>0.31428828835487366</v>
      </c>
      <c r="AQ8">
        <v>77.144962715071145</v>
      </c>
    </row>
    <row r="9" spans="1:43" x14ac:dyDescent="0.25">
      <c r="A9">
        <v>2002</v>
      </c>
      <c r="B9">
        <v>0.37732936507936515</v>
      </c>
      <c r="C9">
        <v>-8.0439259259259266E-2</v>
      </c>
      <c r="D9">
        <v>0.11161206349206351</v>
      </c>
      <c r="E9">
        <v>1.3806834462175646</v>
      </c>
      <c r="F9">
        <v>16.950225898649634</v>
      </c>
      <c r="G9">
        <v>0.29689010977745056</v>
      </c>
      <c r="H9">
        <v>-5.686794756911695E-4</v>
      </c>
      <c r="I9">
        <v>-6.4631504938006401E-4</v>
      </c>
      <c r="J9">
        <v>2.0121405832469463E-3</v>
      </c>
      <c r="K9">
        <v>0.28902164101600647</v>
      </c>
      <c r="L9">
        <v>3.6913901567459106E-2</v>
      </c>
      <c r="M9">
        <v>1.8630919456481934</v>
      </c>
      <c r="N9">
        <v>2.1890275478363037</v>
      </c>
      <c r="O9">
        <v>4.7064828872680664</v>
      </c>
      <c r="P9">
        <v>1.7693424224853516</v>
      </c>
      <c r="Q9">
        <v>21.887434005737305</v>
      </c>
      <c r="R9">
        <v>0.35990837216377258</v>
      </c>
      <c r="S9">
        <v>5.7054867744445801</v>
      </c>
      <c r="T9">
        <v>0.13530297577381134</v>
      </c>
      <c r="U9">
        <v>2.1449050903320312</v>
      </c>
      <c r="V9">
        <v>1.6737489700317383</v>
      </c>
      <c r="W9">
        <v>26.533288955688477</v>
      </c>
      <c r="X9">
        <v>5.2130379676818848</v>
      </c>
      <c r="Y9">
        <v>4.4162898063659668</v>
      </c>
      <c r="Z9">
        <v>1.9597752094268799</v>
      </c>
      <c r="AA9">
        <v>1.660247802734375</v>
      </c>
      <c r="AB9">
        <v>24.243162155151367</v>
      </c>
      <c r="AC9">
        <v>20.537893295288086</v>
      </c>
      <c r="AD9">
        <v>16.593589782714844</v>
      </c>
      <c r="AE9">
        <v>6.2381491661071777</v>
      </c>
      <c r="AF9">
        <v>77.168266296386719</v>
      </c>
      <c r="AG9">
        <v>0.50337231159210205</v>
      </c>
      <c r="AH9">
        <v>-0.26346150040626526</v>
      </c>
      <c r="AI9">
        <v>0.76008915901184082</v>
      </c>
      <c r="AJ9">
        <v>0.63187915086746216</v>
      </c>
      <c r="AK9">
        <v>0.36812087893486023</v>
      </c>
      <c r="AL9">
        <v>5.4013233631849289E-2</v>
      </c>
      <c r="AM9">
        <v>-4.685654304921627E-3</v>
      </c>
      <c r="AN9">
        <v>4.5991223305463791E-2</v>
      </c>
      <c r="AO9">
        <v>0.63187915086746216</v>
      </c>
      <c r="AP9">
        <v>0.36812087893486023</v>
      </c>
      <c r="AQ9">
        <v>78.092608928962534</v>
      </c>
    </row>
    <row r="10" spans="1:43" x14ac:dyDescent="0.25">
      <c r="A10">
        <v>2003</v>
      </c>
      <c r="B10">
        <v>0.36994825396825387</v>
      </c>
      <c r="C10">
        <v>-0.20390714285714279</v>
      </c>
      <c r="D10">
        <v>0.34150920634920634</v>
      </c>
      <c r="E10">
        <v>1.7022427138016518</v>
      </c>
      <c r="F10">
        <v>19.075195644471702</v>
      </c>
      <c r="G10">
        <v>0.16604110598564148</v>
      </c>
      <c r="H10">
        <v>4.130676097702235E-5</v>
      </c>
      <c r="I10">
        <v>-7.9196091974154115E-4</v>
      </c>
      <c r="J10">
        <v>3.2566534355282784E-3</v>
      </c>
      <c r="K10">
        <v>6.5274633467197418E-2</v>
      </c>
      <c r="L10">
        <v>0.36815682053565979</v>
      </c>
      <c r="M10">
        <v>2.32438063621521</v>
      </c>
      <c r="N10">
        <v>2.7578122615814209</v>
      </c>
      <c r="O10">
        <v>2.5991137027740479</v>
      </c>
      <c r="P10">
        <v>5.345792293548584</v>
      </c>
      <c r="Q10">
        <v>26.645946502685547</v>
      </c>
      <c r="R10">
        <v>0.19681726396083832</v>
      </c>
      <c r="S10">
        <v>3.0808663368225098</v>
      </c>
      <c r="T10">
        <v>0.40480884909629822</v>
      </c>
      <c r="U10">
        <v>6.3366489410400391</v>
      </c>
      <c r="V10">
        <v>2.0177578926086426</v>
      </c>
      <c r="W10">
        <v>31.584844589233398</v>
      </c>
      <c r="X10">
        <v>2.9154846668243408</v>
      </c>
      <c r="Y10">
        <v>2.415064811706543</v>
      </c>
      <c r="Z10">
        <v>5.9964962005615234</v>
      </c>
      <c r="AA10">
        <v>4.9672446250915527</v>
      </c>
      <c r="AB10">
        <v>29.889360427856445</v>
      </c>
      <c r="AC10">
        <v>24.759086608886719</v>
      </c>
      <c r="AD10">
        <v>7.5138759613037109</v>
      </c>
      <c r="AE10">
        <v>15.454353332519531</v>
      </c>
      <c r="AF10">
        <v>77.031776428222656</v>
      </c>
      <c r="AG10">
        <v>0.4186767041683197</v>
      </c>
      <c r="AH10">
        <v>5.0732571631669998E-2</v>
      </c>
      <c r="AI10">
        <v>0.5305907130241394</v>
      </c>
      <c r="AJ10">
        <v>0.64558494091033936</v>
      </c>
      <c r="AK10">
        <v>0.35441505908966064</v>
      </c>
      <c r="AL10">
        <v>4.6036068350076675E-2</v>
      </c>
      <c r="AM10">
        <v>-9.8173096776008606E-3</v>
      </c>
      <c r="AN10">
        <v>4.8458542674779892E-2</v>
      </c>
      <c r="AO10">
        <v>0.64558494091033936</v>
      </c>
      <c r="AP10">
        <v>0.35441505908966064</v>
      </c>
      <c r="AQ10">
        <v>87.263773559664585</v>
      </c>
    </row>
    <row r="11" spans="1:43" x14ac:dyDescent="0.25">
      <c r="A11">
        <v>2004</v>
      </c>
      <c r="B11">
        <v>0.38565444444444447</v>
      </c>
      <c r="C11">
        <v>-0.13226396825396824</v>
      </c>
      <c r="D11">
        <v>0.96407809523809518</v>
      </c>
      <c r="E11">
        <v>1.9225273788975625</v>
      </c>
      <c r="F11">
        <v>22.977174862466207</v>
      </c>
      <c r="G11">
        <v>0.25339046120643616</v>
      </c>
      <c r="H11">
        <v>6.9923233240842819E-4</v>
      </c>
      <c r="I11">
        <v>5.3087403066456318E-3</v>
      </c>
      <c r="J11">
        <v>5.6781340390443802E-3</v>
      </c>
      <c r="K11">
        <v>0.18279658257961273</v>
      </c>
      <c r="L11">
        <v>1.0789521932601929</v>
      </c>
      <c r="M11">
        <v>2.6172659397125244</v>
      </c>
      <c r="N11">
        <v>3.8790147304534912</v>
      </c>
      <c r="O11">
        <v>3.9179515838623047</v>
      </c>
      <c r="P11">
        <v>14.906682968139648</v>
      </c>
      <c r="Q11">
        <v>29.72633171081543</v>
      </c>
      <c r="R11">
        <v>0.29252547025680542</v>
      </c>
      <c r="S11">
        <v>4.5230617523193359</v>
      </c>
      <c r="T11">
        <v>1.1129755973815918</v>
      </c>
      <c r="U11">
        <v>17.208951950073242</v>
      </c>
      <c r="V11">
        <v>2.2194528579711914</v>
      </c>
      <c r="W11">
        <v>34.317428588867188</v>
      </c>
      <c r="X11">
        <v>4.4492359161376953</v>
      </c>
      <c r="Y11">
        <v>3.5894613265991211</v>
      </c>
      <c r="Z11">
        <v>16.928066253662109</v>
      </c>
      <c r="AA11">
        <v>13.65687084197998</v>
      </c>
      <c r="AB11">
        <v>33.757297515869141</v>
      </c>
      <c r="AC11">
        <v>27.234004974365234</v>
      </c>
      <c r="AD11">
        <v>8.0697698593139648</v>
      </c>
      <c r="AE11">
        <v>30.703163146972656</v>
      </c>
      <c r="AF11">
        <v>61.227062225341797</v>
      </c>
      <c r="AG11">
        <v>0.29318559169769287</v>
      </c>
      <c r="AH11">
        <v>0.18807569146156311</v>
      </c>
      <c r="AI11">
        <v>0.51873868703842163</v>
      </c>
      <c r="AJ11">
        <v>0.64024299383163452</v>
      </c>
      <c r="AK11">
        <v>0.35975697636604309</v>
      </c>
      <c r="AL11">
        <v>4.5257460325956345E-2</v>
      </c>
      <c r="AM11">
        <v>9.4879884272813797E-3</v>
      </c>
      <c r="AN11">
        <v>5.3521923720836639E-2</v>
      </c>
      <c r="AO11">
        <v>0.64024299383163452</v>
      </c>
      <c r="AP11">
        <v>0.35975697636604309</v>
      </c>
      <c r="AQ11">
        <v>101.89474949257162</v>
      </c>
    </row>
    <row r="12" spans="1:43" x14ac:dyDescent="0.25">
      <c r="A12">
        <v>2005</v>
      </c>
      <c r="B12">
        <v>0.43624126984126987</v>
      </c>
      <c r="C12">
        <v>-1.7102857142857107E-2</v>
      </c>
      <c r="D12">
        <v>1.9786869841269838</v>
      </c>
      <c r="E12">
        <v>2.0478918086944011</v>
      </c>
      <c r="F12">
        <v>27.94704916977301</v>
      </c>
      <c r="G12">
        <v>0.41913843154907227</v>
      </c>
      <c r="H12">
        <v>-3.2156278030015528E-4</v>
      </c>
      <c r="I12">
        <v>5.1736258901655674E-3</v>
      </c>
      <c r="J12">
        <v>8.1115122884511948E-3</v>
      </c>
      <c r="K12">
        <v>0.44379585981369019</v>
      </c>
      <c r="L12">
        <v>2.5918567180633545</v>
      </c>
      <c r="M12">
        <v>2.7179727554321289</v>
      </c>
      <c r="N12">
        <v>5.7536253929138184</v>
      </c>
      <c r="O12">
        <v>6.4033045768737793</v>
      </c>
      <c r="P12">
        <v>30.229000091552734</v>
      </c>
      <c r="Q12">
        <v>31.286262512207031</v>
      </c>
      <c r="R12">
        <v>0.4679945707321167</v>
      </c>
      <c r="S12">
        <v>7.1496944427490234</v>
      </c>
      <c r="T12">
        <v>2.2093291282653809</v>
      </c>
      <c r="U12">
        <v>33.752590179443359</v>
      </c>
      <c r="V12">
        <v>2.2866008281707764</v>
      </c>
      <c r="W12">
        <v>34.933094024658203</v>
      </c>
      <c r="X12">
        <v>7.3595728874206543</v>
      </c>
      <c r="Y12">
        <v>5.7425713539123535</v>
      </c>
      <c r="Z12">
        <v>34.743392944335938</v>
      </c>
      <c r="AA12">
        <v>27.109779357910156</v>
      </c>
      <c r="AB12">
        <v>35.958549499511719</v>
      </c>
      <c r="AC12">
        <v>28.057949066162109</v>
      </c>
      <c r="AD12">
        <v>9.4279146194458008</v>
      </c>
      <c r="AE12">
        <v>44.507709503173828</v>
      </c>
      <c r="AF12">
        <v>46.064373016357422</v>
      </c>
      <c r="AG12">
        <v>0.27532520890235901</v>
      </c>
      <c r="AH12">
        <v>-1.3034218549728394</v>
      </c>
      <c r="AI12">
        <v>2.0280966758728027</v>
      </c>
      <c r="AJ12">
        <v>0.63380438089370728</v>
      </c>
      <c r="AK12">
        <v>0.36619561910629272</v>
      </c>
      <c r="AL12">
        <v>4.339371994137764E-2</v>
      </c>
      <c r="AM12">
        <v>1.6341319307684898E-2</v>
      </c>
      <c r="AN12">
        <v>5.5189751088619232E-2</v>
      </c>
      <c r="AO12">
        <v>0.63380438089370728</v>
      </c>
      <c r="AP12">
        <v>0.36619561910629272</v>
      </c>
      <c r="AQ12">
        <v>119.55372444422488</v>
      </c>
    </row>
    <row r="13" spans="1:43" x14ac:dyDescent="0.25">
      <c r="A13">
        <v>2006</v>
      </c>
      <c r="B13">
        <v>0.45920269841269845</v>
      </c>
      <c r="C13">
        <v>-5.4209999999999987E-2</v>
      </c>
      <c r="D13">
        <v>2.0213063492063492</v>
      </c>
      <c r="E13">
        <v>2.4281605530049997</v>
      </c>
      <c r="F13">
        <v>33.763773751328635</v>
      </c>
      <c r="G13">
        <v>0.40499269962310791</v>
      </c>
      <c r="H13">
        <v>-9.4417179934680462E-4</v>
      </c>
      <c r="I13">
        <v>4.5406278222799301E-2</v>
      </c>
      <c r="J13">
        <v>1.060696505010128E-2</v>
      </c>
      <c r="K13">
        <v>0.43672952055931091</v>
      </c>
      <c r="L13">
        <v>2.5876376628875732</v>
      </c>
      <c r="M13">
        <v>3.2430505752563477</v>
      </c>
      <c r="N13">
        <v>6.2674179077148437</v>
      </c>
      <c r="O13">
        <v>6.1153287887573242</v>
      </c>
      <c r="P13">
        <v>30.521421432495117</v>
      </c>
      <c r="Q13">
        <v>36.664859771728516</v>
      </c>
      <c r="R13">
        <v>0.43806815147399902</v>
      </c>
      <c r="S13">
        <v>6.6147632598876953</v>
      </c>
      <c r="T13">
        <v>2.1863846778869629</v>
      </c>
      <c r="U13">
        <v>33.014080047607422</v>
      </c>
      <c r="V13">
        <v>2.6264665126800537</v>
      </c>
      <c r="W13">
        <v>39.659248352050781</v>
      </c>
      <c r="X13">
        <v>7.1111907958984375</v>
      </c>
      <c r="Y13">
        <v>5.3753561973571777</v>
      </c>
      <c r="Z13">
        <v>35.491737365722656</v>
      </c>
      <c r="AA13">
        <v>26.828239440917969</v>
      </c>
      <c r="AB13">
        <v>42.635616302490234</v>
      </c>
      <c r="AC13">
        <v>32.228302001953125</v>
      </c>
      <c r="AD13">
        <v>8.3426942825317383</v>
      </c>
      <c r="AE13">
        <v>41.638134002685547</v>
      </c>
      <c r="AF13">
        <v>50.019172668457031</v>
      </c>
      <c r="AG13">
        <v>0.21260274946689606</v>
      </c>
      <c r="AH13">
        <v>0.36202502250671387</v>
      </c>
      <c r="AI13">
        <v>0.42537224292755127</v>
      </c>
      <c r="AJ13">
        <v>0.72728359699249268</v>
      </c>
      <c r="AK13">
        <v>0.27271643280982971</v>
      </c>
      <c r="AL13">
        <v>4.1435211896896362E-2</v>
      </c>
      <c r="AM13">
        <v>3.7111129611730576E-2</v>
      </c>
      <c r="AN13">
        <v>5.8105148375034332E-2</v>
      </c>
      <c r="AO13">
        <v>0.72728359699249268</v>
      </c>
      <c r="AP13">
        <v>0.27271643280982971</v>
      </c>
      <c r="AQ13">
        <v>139.93620932169489</v>
      </c>
    </row>
    <row r="14" spans="1:43" x14ac:dyDescent="0.25">
      <c r="A14">
        <v>2007</v>
      </c>
      <c r="B14">
        <v>0.50309682539682543</v>
      </c>
      <c r="C14">
        <v>0.12057579365079366</v>
      </c>
      <c r="D14">
        <v>3.4986034920634914</v>
      </c>
      <c r="E14">
        <v>2.887152871260545</v>
      </c>
      <c r="F14">
        <v>43.744019335676981</v>
      </c>
      <c r="G14">
        <v>0.62367260456085205</v>
      </c>
      <c r="H14">
        <v>1.3602922263089567E-4</v>
      </c>
      <c r="I14">
        <v>2.0117819309234619E-2</v>
      </c>
      <c r="J14">
        <v>1.4479635283350945E-2</v>
      </c>
      <c r="K14">
        <v>0.72138255834579468</v>
      </c>
      <c r="L14">
        <v>4.3493738174438477</v>
      </c>
      <c r="M14">
        <v>3.8265376091003418</v>
      </c>
      <c r="N14">
        <v>8.8972940444946289</v>
      </c>
      <c r="O14">
        <v>9.3112831115722656</v>
      </c>
      <c r="P14">
        <v>52.233314514160156</v>
      </c>
      <c r="Q14">
        <v>43.104503631591797</v>
      </c>
      <c r="R14">
        <v>0.65589684247970581</v>
      </c>
      <c r="S14">
        <v>9.7923831939697266</v>
      </c>
      <c r="T14">
        <v>3.6793713569641113</v>
      </c>
      <c r="U14">
        <v>54.932136535644531</v>
      </c>
      <c r="V14">
        <v>3.0363278388977051</v>
      </c>
      <c r="W14">
        <v>45.331649780273438</v>
      </c>
      <c r="X14">
        <v>10.950950622558594</v>
      </c>
      <c r="Y14">
        <v>8.048243522644043</v>
      </c>
      <c r="Z14">
        <v>61.431320190429687</v>
      </c>
      <c r="AA14">
        <v>45.1480712890625</v>
      </c>
      <c r="AB14">
        <v>50.694976806640625</v>
      </c>
      <c r="AC14">
        <v>37.257545471191406</v>
      </c>
      <c r="AD14">
        <v>8.8976240158081055</v>
      </c>
      <c r="AE14">
        <v>49.912818908691406</v>
      </c>
      <c r="AF14">
        <v>41.189559936523438</v>
      </c>
      <c r="AG14">
        <v>0.30113887786865234</v>
      </c>
      <c r="AH14">
        <v>0.2313992828130722</v>
      </c>
      <c r="AI14">
        <v>0.46746185421943665</v>
      </c>
      <c r="AJ14">
        <v>0.62187361717224121</v>
      </c>
      <c r="AK14">
        <v>0.37812638282775879</v>
      </c>
      <c r="AL14">
        <v>3.9755556732416153E-2</v>
      </c>
      <c r="AM14">
        <v>3.503471240401268E-2</v>
      </c>
      <c r="AN14">
        <v>5.8220330625772476E-2</v>
      </c>
      <c r="AO14">
        <v>0.62187361717224121</v>
      </c>
      <c r="AP14">
        <v>0.37812638282775879</v>
      </c>
      <c r="AQ14">
        <v>171.97008872938321</v>
      </c>
    </row>
    <row r="15" spans="1:43" x14ac:dyDescent="0.25">
      <c r="A15">
        <v>2008</v>
      </c>
      <c r="B15">
        <v>0.55244920634920613</v>
      </c>
      <c r="C15">
        <v>0.22081071428571428</v>
      </c>
      <c r="D15">
        <v>1.9543293650793652</v>
      </c>
      <c r="E15">
        <v>3.3513271624236265</v>
      </c>
      <c r="F15">
        <v>51.572618892111429</v>
      </c>
      <c r="G15">
        <v>0.77325993776321411</v>
      </c>
      <c r="H15">
        <v>7.2524929419159889E-4</v>
      </c>
      <c r="I15">
        <v>8.9150695130228996E-3</v>
      </c>
      <c r="J15">
        <v>2.1740766242146492E-2</v>
      </c>
      <c r="K15">
        <v>0.89400988817214966</v>
      </c>
      <c r="L15">
        <v>2.4066801071166992</v>
      </c>
      <c r="M15">
        <v>4.4409384727478027</v>
      </c>
      <c r="N15">
        <v>7.7416286468505859</v>
      </c>
      <c r="O15">
        <v>11.416721343994141</v>
      </c>
      <c r="P15">
        <v>28.85450553894043</v>
      </c>
      <c r="Q15">
        <v>49.4803466796875</v>
      </c>
      <c r="R15">
        <v>0.78314733505249023</v>
      </c>
      <c r="S15">
        <v>11.562703132629395</v>
      </c>
      <c r="T15">
        <v>1.9793187379837036</v>
      </c>
      <c r="U15">
        <v>29.223459243774414</v>
      </c>
      <c r="V15">
        <v>3.3941793441772461</v>
      </c>
      <c r="W15">
        <v>50.113033294677734</v>
      </c>
      <c r="X15">
        <v>13.577526092529297</v>
      </c>
      <c r="Y15">
        <v>9.6096830368041992</v>
      </c>
      <c r="Z15">
        <v>34.315700531005859</v>
      </c>
      <c r="AA15">
        <v>24.287416458129883</v>
      </c>
      <c r="AB15">
        <v>58.845325469970703</v>
      </c>
      <c r="AC15">
        <v>41.648597717285156</v>
      </c>
      <c r="AD15">
        <v>12.720357894897461</v>
      </c>
      <c r="AE15">
        <v>32.149303436279297</v>
      </c>
      <c r="AF15">
        <v>55.130336761474609</v>
      </c>
      <c r="AG15">
        <v>0.32027637958526611</v>
      </c>
      <c r="AH15">
        <v>0.18959209322929382</v>
      </c>
      <c r="AI15">
        <v>0.49013152718544006</v>
      </c>
      <c r="AJ15">
        <v>0.65348315238952637</v>
      </c>
      <c r="AK15">
        <v>0.34651681780815125</v>
      </c>
      <c r="AL15">
        <v>3.7930820137262344E-2</v>
      </c>
      <c r="AM15">
        <v>1.8802272155880928E-2</v>
      </c>
      <c r="AN15">
        <v>5.6692078709602356E-2</v>
      </c>
      <c r="AO15">
        <v>0.65348315238952637</v>
      </c>
      <c r="AP15">
        <v>0.34651681780815125</v>
      </c>
      <c r="AQ15">
        <v>202.22609655753101</v>
      </c>
    </row>
    <row r="16" spans="1:43" x14ac:dyDescent="0.25">
      <c r="A16">
        <v>2009</v>
      </c>
      <c r="B16">
        <v>0.56620253968253953</v>
      </c>
      <c r="C16">
        <v>0.49015698412698405</v>
      </c>
      <c r="D16">
        <v>1.5786430158730158</v>
      </c>
      <c r="E16">
        <v>3.2603719511620364</v>
      </c>
      <c r="F16">
        <v>51.314075835623392</v>
      </c>
      <c r="G16">
        <v>1.0563595294952393</v>
      </c>
      <c r="H16">
        <v>1.8441519932821393E-3</v>
      </c>
      <c r="I16">
        <v>2.221402246505022E-3</v>
      </c>
      <c r="J16">
        <v>1.8949106335639954E-2</v>
      </c>
      <c r="K16">
        <v>1.2738041877746582</v>
      </c>
      <c r="L16">
        <v>2.1040775775909424</v>
      </c>
      <c r="M16">
        <v>4.2938966751098633</v>
      </c>
      <c r="N16">
        <v>7.6717782020568848</v>
      </c>
      <c r="O16">
        <v>15.425331115722656</v>
      </c>
      <c r="P16">
        <v>23.051897048950195</v>
      </c>
      <c r="Q16">
        <v>47.609092712402344</v>
      </c>
      <c r="R16">
        <v>1.0736842155456543</v>
      </c>
      <c r="S16">
        <v>15.678312301635742</v>
      </c>
      <c r="T16">
        <v>1.6045334339141846</v>
      </c>
      <c r="U16">
        <v>23.429958343505859</v>
      </c>
      <c r="V16">
        <v>3.3138434886932373</v>
      </c>
      <c r="W16">
        <v>48.389900207519531</v>
      </c>
      <c r="X16">
        <v>18.548418045043945</v>
      </c>
      <c r="Y16">
        <v>13.174742698669434</v>
      </c>
      <c r="Z16">
        <v>27.719095230102539</v>
      </c>
      <c r="AA16">
        <v>19.688577651977539</v>
      </c>
      <c r="AB16">
        <v>57.248260498046875</v>
      </c>
      <c r="AC16">
        <v>40.662826538085937</v>
      </c>
      <c r="AD16">
        <v>17.918445587158203</v>
      </c>
      <c r="AE16">
        <v>26.777654647827148</v>
      </c>
      <c r="AF16">
        <v>55.303897857666016</v>
      </c>
      <c r="AG16">
        <v>0.38582789897918701</v>
      </c>
      <c r="AH16">
        <v>0.15028616786003113</v>
      </c>
      <c r="AI16">
        <v>0.46388593316078186</v>
      </c>
      <c r="AJ16">
        <v>0.63323354721069336</v>
      </c>
      <c r="AK16">
        <v>0.36676645278930664</v>
      </c>
      <c r="AL16">
        <v>4.7536697238683701E-2</v>
      </c>
      <c r="AM16">
        <v>1.8173400312662125E-2</v>
      </c>
      <c r="AN16">
        <v>5.4461687803268433E-2</v>
      </c>
      <c r="AO16">
        <v>0.63323354721069336</v>
      </c>
      <c r="AP16">
        <v>0.36676645278930664</v>
      </c>
      <c r="AQ16">
        <v>206.18007028316651</v>
      </c>
    </row>
    <row r="17" spans="1:43" x14ac:dyDescent="0.25">
      <c r="A17">
        <v>2010</v>
      </c>
      <c r="B17">
        <v>0.56894380952380963</v>
      </c>
      <c r="C17">
        <v>0.53713857142857135</v>
      </c>
      <c r="D17">
        <v>2.7290298412698406</v>
      </c>
      <c r="E17">
        <v>3.6972610374217156</v>
      </c>
      <c r="F17">
        <v>64.347712273667497</v>
      </c>
      <c r="G17">
        <v>1.1060824394226074</v>
      </c>
      <c r="H17">
        <v>1.4317547902464867E-3</v>
      </c>
      <c r="I17">
        <v>7.357180118560791E-3</v>
      </c>
      <c r="J17">
        <v>2.3623013868927956E-2</v>
      </c>
      <c r="K17">
        <v>1.4059785604476929</v>
      </c>
      <c r="L17">
        <v>3.718489408493042</v>
      </c>
      <c r="M17">
        <v>4.7882657051086426</v>
      </c>
      <c r="N17">
        <v>9.9127330780029297</v>
      </c>
      <c r="O17">
        <v>15.97516918182373</v>
      </c>
      <c r="P17">
        <v>39.415431976318359</v>
      </c>
      <c r="Q17">
        <v>53.399612426757813</v>
      </c>
      <c r="R17">
        <v>1.1060824394226074</v>
      </c>
      <c r="S17">
        <v>15.97516918182373</v>
      </c>
      <c r="T17">
        <v>2.7290298938751221</v>
      </c>
      <c r="U17">
        <v>39.415428161621094</v>
      </c>
      <c r="V17">
        <v>3.6972610950469971</v>
      </c>
      <c r="W17">
        <v>53.399612426757813</v>
      </c>
      <c r="X17">
        <v>19.421493530273438</v>
      </c>
      <c r="Y17">
        <v>13.572288513183594</v>
      </c>
      <c r="Z17">
        <v>47.918521881103516</v>
      </c>
      <c r="AA17">
        <v>33.48681640625</v>
      </c>
      <c r="AB17">
        <v>64.919509887695312</v>
      </c>
      <c r="AC17">
        <v>45.367588043212891</v>
      </c>
      <c r="AD17">
        <v>14.684381484985352</v>
      </c>
      <c r="AE17">
        <v>36.230678558349609</v>
      </c>
      <c r="AF17">
        <v>49.084941864013672</v>
      </c>
      <c r="AG17">
        <v>0.62590122222900391</v>
      </c>
      <c r="AH17">
        <v>-0.10399841517210007</v>
      </c>
      <c r="AI17">
        <v>0.47809723019599915</v>
      </c>
      <c r="AJ17">
        <v>0.64761132001876831</v>
      </c>
      <c r="AK17">
        <v>0.35238867998123169</v>
      </c>
      <c r="AL17">
        <v>4.877062514424324E-2</v>
      </c>
      <c r="AM17">
        <v>1.1682519689202309E-2</v>
      </c>
      <c r="AN17">
        <v>5.430283397436142E-2</v>
      </c>
      <c r="AO17">
        <v>0.64761132001876831</v>
      </c>
      <c r="AP17">
        <v>0.35238867998123169</v>
      </c>
      <c r="AQ17">
        <v>250.26580886132851</v>
      </c>
    </row>
    <row r="18" spans="1:43" x14ac:dyDescent="0.25">
      <c r="A18">
        <v>2011</v>
      </c>
      <c r="B18">
        <v>0.62425301587301596</v>
      </c>
      <c r="C18">
        <v>0.24251380952380949</v>
      </c>
      <c r="D18">
        <v>2.995803968253969</v>
      </c>
      <c r="E18">
        <v>4.199969611300312</v>
      </c>
      <c r="F18">
        <v>78.617962847919003</v>
      </c>
      <c r="G18">
        <v>0.86676687002182007</v>
      </c>
      <c r="H18">
        <v>2.5596979539841413E-3</v>
      </c>
      <c r="I18">
        <v>3.5254554823040962E-3</v>
      </c>
      <c r="J18">
        <v>3.1015541404485703E-2</v>
      </c>
      <c r="K18">
        <v>1.0199968814849854</v>
      </c>
      <c r="L18">
        <v>4.2200984954833984</v>
      </c>
      <c r="M18">
        <v>5.4182162284851074</v>
      </c>
      <c r="N18">
        <v>10.65831184387207</v>
      </c>
      <c r="O18">
        <v>12.382052421569824</v>
      </c>
      <c r="P18">
        <v>42.796054840087891</v>
      </c>
      <c r="Q18">
        <v>59.997962951660156</v>
      </c>
      <c r="R18">
        <v>0.84024178981781006</v>
      </c>
      <c r="S18">
        <v>12.003132820129395</v>
      </c>
      <c r="T18">
        <v>2.9041252136230469</v>
      </c>
      <c r="U18">
        <v>41.486392974853516</v>
      </c>
      <c r="V18">
        <v>4.0714406967163086</v>
      </c>
      <c r="W18">
        <v>58.161884307861328</v>
      </c>
      <c r="X18">
        <v>15.219396591186523</v>
      </c>
      <c r="Y18">
        <v>10.31026554107666</v>
      </c>
      <c r="Z18">
        <v>52.602760314941406</v>
      </c>
      <c r="AA18">
        <v>35.635341644287109</v>
      </c>
      <c r="AB18">
        <v>73.746475219726563</v>
      </c>
      <c r="AC18">
        <v>49.958992004394531</v>
      </c>
      <c r="AD18">
        <v>10.750542640686035</v>
      </c>
      <c r="AE18">
        <v>37.157070159912109</v>
      </c>
      <c r="AF18">
        <v>52.092384338378906</v>
      </c>
      <c r="AG18">
        <v>0.30598682165145874</v>
      </c>
      <c r="AH18">
        <v>0.21618543565273285</v>
      </c>
      <c r="AI18">
        <v>0.47782772779464722</v>
      </c>
      <c r="AJ18">
        <v>0.67492181062698364</v>
      </c>
      <c r="AK18">
        <v>0.32507815957069397</v>
      </c>
      <c r="AL18">
        <v>3.85439433157444E-2</v>
      </c>
      <c r="AM18">
        <v>9.5542045310139656E-3</v>
      </c>
      <c r="AN18">
        <v>5.4138068109750748E-2</v>
      </c>
      <c r="AO18">
        <v>0.67492181062698364</v>
      </c>
      <c r="AP18">
        <v>0.32507815957069397</v>
      </c>
      <c r="AQ18">
        <v>292.29476410063245</v>
      </c>
    </row>
    <row r="19" spans="1:43" x14ac:dyDescent="0.25">
      <c r="A19">
        <v>2012</v>
      </c>
      <c r="B19">
        <v>0.60583809523809529</v>
      </c>
      <c r="C19">
        <v>0.33662428571428576</v>
      </c>
      <c r="D19">
        <v>2.297779523809524</v>
      </c>
      <c r="E19">
        <v>4.4778076892525558</v>
      </c>
      <c r="F19">
        <v>83.74290303616408</v>
      </c>
      <c r="G19">
        <v>0.94246238470077515</v>
      </c>
      <c r="H19">
        <v>3.3240893390029669E-4</v>
      </c>
      <c r="I19">
        <v>2.7383009437471628E-3</v>
      </c>
      <c r="J19">
        <v>3.51717509329319E-2</v>
      </c>
      <c r="K19">
        <v>1.1017241477966309</v>
      </c>
      <c r="L19">
        <v>3.0437870025634766</v>
      </c>
      <c r="M19">
        <v>5.6564126014709473</v>
      </c>
      <c r="N19">
        <v>9.8019237518310547</v>
      </c>
      <c r="O19">
        <v>13.318506240844727</v>
      </c>
      <c r="P19">
        <v>32.471309661865234</v>
      </c>
      <c r="Q19">
        <v>63.278606414794922</v>
      </c>
      <c r="R19">
        <v>0.89509820938110352</v>
      </c>
      <c r="S19">
        <v>12.649173736572266</v>
      </c>
      <c r="T19">
        <v>2.182302713394165</v>
      </c>
      <c r="U19">
        <v>30.839439392089844</v>
      </c>
      <c r="V19">
        <v>4.2527718544006348</v>
      </c>
      <c r="W19">
        <v>60.098491668701172</v>
      </c>
      <c r="X19">
        <v>16.548521041870117</v>
      </c>
      <c r="Y19">
        <v>10.983386993408203</v>
      </c>
      <c r="Z19">
        <v>40.346279144287109</v>
      </c>
      <c r="AA19">
        <v>26.77815055847168</v>
      </c>
      <c r="AB19">
        <v>78.624984741210938</v>
      </c>
      <c r="AC19">
        <v>52.184036254882812</v>
      </c>
      <c r="AD19">
        <v>12.211147308349609</v>
      </c>
      <c r="AE19">
        <v>29.771503448486328</v>
      </c>
      <c r="AF19">
        <v>58.017345428466797</v>
      </c>
      <c r="AG19">
        <v>0.21220143139362335</v>
      </c>
      <c r="AH19">
        <v>0.38769593834877014</v>
      </c>
      <c r="AI19">
        <v>0.4001026451587677</v>
      </c>
      <c r="AJ19">
        <v>0.7194487452507019</v>
      </c>
      <c r="AK19">
        <v>0.2805512547492981</v>
      </c>
      <c r="AL19">
        <v>3.4695819020271301E-2</v>
      </c>
      <c r="AM19">
        <v>7.2641954757273197E-3</v>
      </c>
      <c r="AN19">
        <v>5.5551331490278244E-2</v>
      </c>
      <c r="AO19">
        <v>0.7194487452507019</v>
      </c>
      <c r="AP19">
        <v>0.2805512547492981</v>
      </c>
      <c r="AQ19">
        <v>307.66396738993166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H3"/>
  <sheetViews>
    <sheetView workbookViewId="0">
      <selection activeCell="D2" sqref="D2"/>
    </sheetView>
  </sheetViews>
  <sheetFormatPr defaultRowHeight="15.75" x14ac:dyDescent="0.25"/>
  <sheetData>
    <row r="1" spans="1:8" x14ac:dyDescent="0.25">
      <c r="A1" t="s">
        <v>408</v>
      </c>
      <c r="B1" t="s">
        <v>265</v>
      </c>
      <c r="C1" t="s">
        <v>23</v>
      </c>
      <c r="D1" t="s">
        <v>24</v>
      </c>
      <c r="E1" t="s">
        <v>443</v>
      </c>
      <c r="F1" t="s">
        <v>444</v>
      </c>
      <c r="G1" t="s">
        <v>445</v>
      </c>
      <c r="H1" t="s">
        <v>446</v>
      </c>
    </row>
    <row r="2" spans="1:8" x14ac:dyDescent="0.25">
      <c r="A2" t="s">
        <v>329</v>
      </c>
      <c r="B2">
        <v>944.81269999999995</v>
      </c>
      <c r="C2">
        <v>2638.3649</v>
      </c>
      <c r="D2">
        <v>4278.0328</v>
      </c>
      <c r="E2">
        <v>7861.21</v>
      </c>
      <c r="F2">
        <v>0.33742877840995789</v>
      </c>
      <c r="G2">
        <v>0.47191175818443298</v>
      </c>
      <c r="H2">
        <v>0.19065949320793152</v>
      </c>
    </row>
    <row r="3" spans="1:8" x14ac:dyDescent="0.25">
      <c r="A3" t="s">
        <v>64</v>
      </c>
      <c r="B3">
        <v>983.10990000000004</v>
      </c>
      <c r="C3">
        <v>73.679599999999994</v>
      </c>
      <c r="D3">
        <v>1016.9505</v>
      </c>
      <c r="E3">
        <v>2073.7399999999998</v>
      </c>
      <c r="F3">
        <v>0.66645538806915283</v>
      </c>
      <c r="G3">
        <v>0.28948536515235901</v>
      </c>
      <c r="H3">
        <v>4.4059235602617264E-2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9"/>
  <sheetViews>
    <sheetView showGridLines="0" tabSelected="1" topLeftCell="A43" zoomScale="90" zoomScaleNormal="90" workbookViewId="0">
      <selection activeCell="F48" sqref="F48"/>
    </sheetView>
  </sheetViews>
  <sheetFormatPr defaultColWidth="9" defaultRowHeight="0" customHeight="1" zeroHeight="1" x14ac:dyDescent="0.25"/>
  <cols>
    <col min="1" max="10" width="9" customWidth="1"/>
    <col min="11" max="11" width="4.375" customWidth="1"/>
    <col min="12" max="12" width="6.375" customWidth="1"/>
    <col min="13" max="16" width="32.875" customWidth="1"/>
  </cols>
  <sheetData>
    <row r="1" spans="1:10" ht="15.75" x14ac:dyDescent="0.25">
      <c r="A1" t="s">
        <v>25</v>
      </c>
      <c r="B1" s="62" t="s">
        <v>15</v>
      </c>
      <c r="C1" s="62"/>
      <c r="D1" s="62"/>
      <c r="E1" s="62"/>
      <c r="F1" t="s">
        <v>20</v>
      </c>
      <c r="G1" s="62"/>
      <c r="H1" s="62"/>
      <c r="I1" s="62"/>
      <c r="J1" s="30"/>
    </row>
    <row r="2" spans="1:10" ht="15.75" x14ac:dyDescent="0.25">
      <c r="B2" t="s">
        <v>265</v>
      </c>
      <c r="C2" t="s">
        <v>24</v>
      </c>
      <c r="D2" t="s">
        <v>23</v>
      </c>
      <c r="E2" t="s">
        <v>366</v>
      </c>
      <c r="G2" t="s">
        <v>8</v>
      </c>
      <c r="H2" t="s">
        <v>6</v>
      </c>
      <c r="I2" t="s">
        <v>3</v>
      </c>
    </row>
    <row r="3" spans="1:10" ht="15.75" x14ac:dyDescent="0.25">
      <c r="A3">
        <v>1995</v>
      </c>
      <c r="B3" s="10">
        <f t="shared" ref="B3:B20" ca="1" si="0">INDEX(INDIRECT($A$1&amp;"!$A$1:$AX$55"),MATCH($A3,INDIRECT($A$1&amp;"!$A$1:$A$55"),0),MATCH(B$2,INDIRECT($A$1&amp;"!$A$1:$AX$1"),0))</f>
        <v>42.057069570958618</v>
      </c>
      <c r="C3" s="10">
        <f t="shared" ref="C3:D18" ca="1" si="1">INDEX(INDIRECT($A$1&amp;"!$A$1:$AX$55"),MATCH($A3,INDIRECT($A$1&amp;"!$A$1:$A$55"),0),MATCH(C$2,INDIRECT($A$1&amp;"!$A$1:$AX$1"),0))</f>
        <v>47.208426327917117</v>
      </c>
      <c r="D3" s="10">
        <f t="shared" ca="1" si="1"/>
        <v>54.86656</v>
      </c>
      <c r="E3" s="10">
        <f t="shared" ref="E3:E20" ca="1" si="2">SUM(B3:D3)</f>
        <v>144.13205589887573</v>
      </c>
      <c r="F3">
        <v>1995</v>
      </c>
      <c r="G3" s="10">
        <f t="shared" ref="G3:G20" ca="1" si="3">INDEX(INDIRECT($F$1&amp;"!$A$1:$J$55"),MATCH($F3,INDIRECT($F$1&amp;"!$A$1:$A$55"),0),MATCH(G$2,INDIRECT($F$1&amp;"!$A$1:$J$1"),0))</f>
        <v>69.152313232421875</v>
      </c>
      <c r="H3" s="10">
        <f t="shared" ref="H3:I18" ca="1" si="4">INDEX(INDIRECT($F$1&amp;"!$A$1:$J$55"),MATCH($F3,INDIRECT($F$1&amp;"!$A$1:$A$55"),0),MATCH(H$2,INDIRECT($F$1&amp;"!$A$1:$J$1"),0))</f>
        <v>55.690617628644013</v>
      </c>
      <c r="I3" s="10">
        <f t="shared" ca="1" si="4"/>
        <v>90.042220000000043</v>
      </c>
      <c r="J3" s="10">
        <f ca="1">SUM(G3:I3)</f>
        <v>214.88515086106594</v>
      </c>
    </row>
    <row r="4" spans="1:10" ht="15.75" x14ac:dyDescent="0.25">
      <c r="A4">
        <v>1996</v>
      </c>
      <c r="B4" s="10">
        <f t="shared" ca="1" si="0"/>
        <v>35.273320032119749</v>
      </c>
      <c r="C4" s="10">
        <f t="shared" ca="1" si="1"/>
        <v>51.30529894764188</v>
      </c>
      <c r="D4" s="10">
        <f t="shared" ca="1" si="1"/>
        <v>71.907180000000011</v>
      </c>
      <c r="E4" s="10">
        <f t="shared" ca="1" si="2"/>
        <v>158.48579897976163</v>
      </c>
      <c r="F4">
        <v>1996</v>
      </c>
      <c r="G4" s="10">
        <f t="shared" ca="1" si="3"/>
        <v>60.138168334960938</v>
      </c>
      <c r="H4" s="10">
        <f t="shared" ca="1" si="4"/>
        <v>59.310308654125691</v>
      </c>
      <c r="I4" s="10">
        <f t="shared" ca="1" si="4"/>
        <v>121.46092000000004</v>
      </c>
      <c r="J4" s="10">
        <f t="shared" ref="J4:J20" ca="1" si="5">SUM(G4:I4)</f>
        <v>240.90939698908667</v>
      </c>
    </row>
    <row r="5" spans="1:10" ht="15.75" x14ac:dyDescent="0.25">
      <c r="A5">
        <v>1997</v>
      </c>
      <c r="B5" s="10">
        <f t="shared" ca="1" si="0"/>
        <v>36.45135979127884</v>
      </c>
      <c r="C5" s="10">
        <f t="shared" ca="1" si="1"/>
        <v>61.287872642192674</v>
      </c>
      <c r="D5" s="10">
        <f t="shared" ca="1" si="1"/>
        <v>93.014680000000041</v>
      </c>
      <c r="E5" s="10">
        <f t="shared" ca="1" si="2"/>
        <v>190.75391243347156</v>
      </c>
      <c r="F5">
        <v>1997</v>
      </c>
      <c r="G5" s="10">
        <f t="shared" ca="1" si="3"/>
        <v>65.502479553222656</v>
      </c>
      <c r="H5" s="10">
        <f t="shared" ca="1" si="4"/>
        <v>70.11938065406639</v>
      </c>
      <c r="I5" s="10">
        <f t="shared" ca="1" si="4"/>
        <v>130.33670000000006</v>
      </c>
      <c r="J5" s="10">
        <f t="shared" ca="1" si="5"/>
        <v>265.95856020728911</v>
      </c>
    </row>
    <row r="6" spans="1:10" ht="15.75" x14ac:dyDescent="0.25">
      <c r="A6">
        <v>1998</v>
      </c>
      <c r="B6" s="10">
        <f t="shared" ca="1" si="0"/>
        <v>46.596290399074555</v>
      </c>
      <c r="C6" s="10">
        <f t="shared" ca="1" si="1"/>
        <v>59.021205815905148</v>
      </c>
      <c r="D6" s="10">
        <f t="shared" ca="1" si="1"/>
        <v>67.265940000000029</v>
      </c>
      <c r="E6" s="10">
        <f t="shared" ca="1" si="2"/>
        <v>172.88343621497972</v>
      </c>
      <c r="F6">
        <v>1998</v>
      </c>
      <c r="G6" s="10">
        <f t="shared" ca="1" si="3"/>
        <v>78.259727478027344</v>
      </c>
      <c r="H6" s="10">
        <f t="shared" ca="1" si="4"/>
        <v>72.462269926257889</v>
      </c>
      <c r="I6" s="10">
        <f t="shared" ca="1" si="4"/>
        <v>113.58637000000004</v>
      </c>
      <c r="J6" s="10">
        <f t="shared" ca="1" si="5"/>
        <v>264.30836740428526</v>
      </c>
    </row>
    <row r="7" spans="1:10" ht="15.75" x14ac:dyDescent="0.25">
      <c r="A7">
        <v>1999</v>
      </c>
      <c r="B7" s="10">
        <f t="shared" ca="1" si="0"/>
        <v>48.413769909918308</v>
      </c>
      <c r="C7" s="10">
        <f t="shared" ca="1" si="1"/>
        <v>63.757595674114256</v>
      </c>
      <c r="D7" s="10">
        <f t="shared" ca="1" si="1"/>
        <v>88.817269999999965</v>
      </c>
      <c r="E7" s="10">
        <f t="shared" ca="1" si="2"/>
        <v>200.98863558403252</v>
      </c>
      <c r="F7">
        <v>1999</v>
      </c>
      <c r="G7" s="10">
        <f t="shared" ca="1" si="3"/>
        <v>80.810783386230469</v>
      </c>
      <c r="H7" s="10">
        <f t="shared" ca="1" si="4"/>
        <v>75.937634641917285</v>
      </c>
      <c r="I7" s="10">
        <f t="shared" ca="1" si="4"/>
        <v>121.97898999999998</v>
      </c>
      <c r="J7" s="10">
        <f t="shared" ca="1" si="5"/>
        <v>278.72740802814769</v>
      </c>
    </row>
    <row r="8" spans="1:10" ht="15.75" x14ac:dyDescent="0.25">
      <c r="A8">
        <v>2000</v>
      </c>
      <c r="B8" s="10">
        <f t="shared" ca="1" si="0"/>
        <v>28.051080322265626</v>
      </c>
      <c r="C8" s="10">
        <f t="shared" ca="1" si="1"/>
        <v>70.573590553628435</v>
      </c>
      <c r="D8" s="10">
        <f t="shared" ca="1" si="1"/>
        <v>44.038040000000002</v>
      </c>
      <c r="E8" s="10">
        <f t="shared" ca="1" si="2"/>
        <v>142.66271087589405</v>
      </c>
      <c r="F8">
        <v>2000</v>
      </c>
      <c r="G8" s="10">
        <f t="shared" ca="1" si="3"/>
        <v>53.243659973144531</v>
      </c>
      <c r="H8" s="10">
        <f t="shared" ca="1" si="4"/>
        <v>84.094398712441077</v>
      </c>
      <c r="I8" s="10">
        <f t="shared" ca="1" si="4"/>
        <v>80.561659999999975</v>
      </c>
      <c r="J8" s="10">
        <f t="shared" ca="1" si="5"/>
        <v>217.89971868558558</v>
      </c>
    </row>
    <row r="9" spans="1:10" ht="15.75" x14ac:dyDescent="0.25">
      <c r="A9">
        <v>2001</v>
      </c>
      <c r="B9" s="10">
        <f t="shared" ca="1" si="0"/>
        <v>33.741423663616182</v>
      </c>
      <c r="C9" s="10">
        <f t="shared" ca="1" si="1"/>
        <v>79.480212175687527</v>
      </c>
      <c r="D9" s="10">
        <f t="shared" ca="1" si="1"/>
        <v>22.943340000000006</v>
      </c>
      <c r="E9" s="10">
        <f t="shared" ca="1" si="2"/>
        <v>136.16497583930371</v>
      </c>
      <c r="F9">
        <v>2001</v>
      </c>
      <c r="G9" s="10">
        <f t="shared" ca="1" si="3"/>
        <v>59.076519012451172</v>
      </c>
      <c r="H9" s="10">
        <f t="shared" ca="1" si="4"/>
        <v>93.303365048490193</v>
      </c>
      <c r="I9" s="10">
        <f t="shared" ca="1" si="4"/>
        <v>54.482780000000027</v>
      </c>
      <c r="J9" s="10">
        <f t="shared" ca="1" si="5"/>
        <v>206.8626640609414</v>
      </c>
    </row>
    <row r="10" spans="1:10" ht="15.75" x14ac:dyDescent="0.25">
      <c r="A10">
        <v>2002</v>
      </c>
      <c r="B10" s="10">
        <f t="shared" ca="1" si="0"/>
        <v>26.731486626148225</v>
      </c>
      <c r="C10" s="10">
        <f t="shared" ca="1" si="1"/>
        <v>92.584354485202766</v>
      </c>
      <c r="D10" s="10">
        <f t="shared" ca="1" si="1"/>
        <v>7.6908300000000001</v>
      </c>
      <c r="E10" s="10">
        <f t="shared" ca="1" si="2"/>
        <v>127.006671111351</v>
      </c>
      <c r="F10">
        <v>2002</v>
      </c>
      <c r="G10" s="10">
        <f t="shared" ca="1" si="3"/>
        <v>61.673999786376953</v>
      </c>
      <c r="H10" s="10">
        <f t="shared" ca="1" si="4"/>
        <v>112.07870940875351</v>
      </c>
      <c r="I10" s="10">
        <f t="shared" ca="1" si="4"/>
        <v>8.0296400000000006</v>
      </c>
      <c r="J10" s="10">
        <f t="shared" ca="1" si="5"/>
        <v>181.78234919513048</v>
      </c>
    </row>
    <row r="11" spans="1:10" ht="15.75" x14ac:dyDescent="0.25">
      <c r="A11">
        <v>2003</v>
      </c>
      <c r="B11" s="10">
        <f t="shared" ca="1" si="0"/>
        <v>18.010519970417022</v>
      </c>
      <c r="C11" s="10">
        <f t="shared" ca="1" si="1"/>
        <v>113.46875700930326</v>
      </c>
      <c r="D11" s="10">
        <f t="shared" ca="1" si="1"/>
        <v>24.826079999999997</v>
      </c>
      <c r="E11" s="10">
        <f t="shared" ca="1" si="2"/>
        <v>156.30535697972027</v>
      </c>
      <c r="F11">
        <v>2003</v>
      </c>
      <c r="G11" s="10">
        <f t="shared" ca="1" si="3"/>
        <v>65.037712097167969</v>
      </c>
      <c r="H11" s="10">
        <f t="shared" ca="1" si="4"/>
        <v>139.01692067968906</v>
      </c>
      <c r="I11" s="10">
        <f t="shared" ca="1" si="4"/>
        <v>47.181110000000011</v>
      </c>
      <c r="J11" s="10">
        <f t="shared" ca="1" si="5"/>
        <v>251.23574277685705</v>
      </c>
    </row>
    <row r="12" spans="1:10" ht="15.75" x14ac:dyDescent="0.25">
      <c r="A12">
        <v>2004</v>
      </c>
      <c r="B12" s="10">
        <f t="shared" ca="1" si="0"/>
        <v>22.948519979000093</v>
      </c>
      <c r="C12" s="10">
        <f t="shared" ca="1" si="1"/>
        <v>129.09268157535118</v>
      </c>
      <c r="D12" s="10">
        <f t="shared" ca="1" si="1"/>
        <v>63.478519999999989</v>
      </c>
      <c r="E12" s="10">
        <f t="shared" ca="1" si="2"/>
        <v>215.51972155435124</v>
      </c>
      <c r="F12">
        <v>2004</v>
      </c>
      <c r="G12" s="10">
        <f t="shared" ca="1" si="3"/>
        <v>73.580787658691406</v>
      </c>
      <c r="H12" s="10">
        <f t="shared" ca="1" si="4"/>
        <v>159.31991224258627</v>
      </c>
      <c r="I12" s="10">
        <f t="shared" ca="1" si="4"/>
        <v>82.038200000000018</v>
      </c>
      <c r="J12" s="10">
        <f t="shared" ca="1" si="5"/>
        <v>314.93889990127769</v>
      </c>
    </row>
    <row r="13" spans="1:10" ht="15.75" x14ac:dyDescent="0.25">
      <c r="A13">
        <v>2005</v>
      </c>
      <c r="B13" s="10">
        <f t="shared" ca="1" si="0"/>
        <v>38.973740283608436</v>
      </c>
      <c r="C13" s="10">
        <f t="shared" ca="1" si="1"/>
        <v>149.80111228883359</v>
      </c>
      <c r="D13" s="10">
        <f t="shared" ca="1" si="1"/>
        <v>135.97894000000002</v>
      </c>
      <c r="E13" s="10">
        <f t="shared" ca="1" si="2"/>
        <v>324.75379257244208</v>
      </c>
      <c r="F13">
        <v>2005</v>
      </c>
      <c r="G13" s="10">
        <f t="shared" ca="1" si="3"/>
        <v>108.67640686035156</v>
      </c>
      <c r="H13" s="10">
        <f t="shared" ca="1" si="4"/>
        <v>179.76930041744345</v>
      </c>
      <c r="I13" s="10">
        <f t="shared" ca="1" si="4"/>
        <v>178.56676000000002</v>
      </c>
      <c r="J13" s="10">
        <f t="shared" ca="1" si="5"/>
        <v>467.01246727779505</v>
      </c>
    </row>
    <row r="14" spans="1:10" ht="15.75" x14ac:dyDescent="0.25">
      <c r="A14">
        <v>2006</v>
      </c>
      <c r="B14" s="10">
        <f t="shared" ca="1" si="0"/>
        <v>37.830570196986201</v>
      </c>
      <c r="C14" s="10">
        <f t="shared" ca="1" si="1"/>
        <v>177.10123006099599</v>
      </c>
      <c r="D14" s="10">
        <f t="shared" ca="1" si="1"/>
        <v>137.19253</v>
      </c>
      <c r="E14" s="10">
        <f t="shared" ca="1" si="2"/>
        <v>352.12433025798219</v>
      </c>
      <c r="F14">
        <v>2006</v>
      </c>
      <c r="G14" s="10">
        <f t="shared" ca="1" si="3"/>
        <v>96.3634033203125</v>
      </c>
      <c r="H14" s="10">
        <f t="shared" ca="1" si="4"/>
        <v>211.46011275616993</v>
      </c>
      <c r="I14" s="10">
        <f t="shared" ca="1" si="4"/>
        <v>196.40369999999996</v>
      </c>
      <c r="J14" s="10">
        <f t="shared" ca="1" si="5"/>
        <v>504.22721607648236</v>
      </c>
    </row>
    <row r="15" spans="1:10" ht="15.75" x14ac:dyDescent="0.25">
      <c r="A15">
        <v>2007</v>
      </c>
      <c r="B15" s="10">
        <f t="shared" ca="1" si="0"/>
        <v>51.444884540557858</v>
      </c>
      <c r="C15" s="10">
        <f t="shared" ca="1" si="1"/>
        <v>208.96694843640921</v>
      </c>
      <c r="D15" s="10">
        <f t="shared" ca="1" si="1"/>
        <v>234.80518000000001</v>
      </c>
      <c r="E15" s="10">
        <f t="shared" ca="1" si="2"/>
        <v>495.21701297696706</v>
      </c>
      <c r="F15">
        <v>2007</v>
      </c>
      <c r="G15" s="10">
        <f t="shared" ca="1" si="3"/>
        <v>117.21830749511719</v>
      </c>
      <c r="H15" s="10">
        <f t="shared" ca="1" si="4"/>
        <v>255.45058276852043</v>
      </c>
      <c r="I15" s="10">
        <f t="shared" ca="1" si="4"/>
        <v>324.73050000000006</v>
      </c>
      <c r="J15" s="10">
        <f t="shared" ca="1" si="5"/>
        <v>697.39939026363777</v>
      </c>
    </row>
    <row r="16" spans="1:10" ht="15.75" x14ac:dyDescent="0.25">
      <c r="A16">
        <v>2008</v>
      </c>
      <c r="B16" s="10">
        <f t="shared" ca="1" si="0"/>
        <v>60.929065019607542</v>
      </c>
      <c r="C16" s="10">
        <f t="shared" ca="1" si="1"/>
        <v>240.22048161538265</v>
      </c>
      <c r="D16" s="10">
        <f t="shared" ca="1" si="1"/>
        <v>133.12664999999998</v>
      </c>
      <c r="E16" s="10">
        <f t="shared" ca="1" si="2"/>
        <v>434.27619663499019</v>
      </c>
      <c r="F16">
        <v>2008</v>
      </c>
      <c r="G16" s="10">
        <f t="shared" ca="1" si="3"/>
        <v>148.15794372558594</v>
      </c>
      <c r="H16" s="10">
        <f t="shared" ca="1" si="4"/>
        <v>295.79808035922645</v>
      </c>
      <c r="I16" s="10">
        <f t="shared" ca="1" si="4"/>
        <v>135.76366999999999</v>
      </c>
      <c r="J16" s="10">
        <f t="shared" ca="1" si="5"/>
        <v>579.71969408481232</v>
      </c>
    </row>
    <row r="17" spans="1:10" ht="15.75" x14ac:dyDescent="0.25">
      <c r="A17">
        <v>2009</v>
      </c>
      <c r="B17" s="10">
        <f t="shared" ca="1" si="0"/>
        <v>81.340650155544282</v>
      </c>
      <c r="C17" s="10">
        <f t="shared" ca="1" si="1"/>
        <v>232.4474549006861</v>
      </c>
      <c r="D17" s="10">
        <f t="shared" ca="1" si="1"/>
        <v>106.08554000000001</v>
      </c>
      <c r="E17" s="10">
        <f t="shared" ca="1" si="2"/>
        <v>419.87364505623043</v>
      </c>
      <c r="F17">
        <v>2009</v>
      </c>
      <c r="G17" s="10">
        <f t="shared" ca="1" si="3"/>
        <v>171.33505249023437</v>
      </c>
      <c r="H17" s="10">
        <f t="shared" ca="1" si="4"/>
        <v>284.87384399794223</v>
      </c>
      <c r="I17" s="10">
        <f t="shared" ca="1" si="4"/>
        <v>162.46545</v>
      </c>
      <c r="J17" s="10">
        <f t="shared" ca="1" si="5"/>
        <v>618.67434648817664</v>
      </c>
    </row>
    <row r="18" spans="1:10" ht="15.75" x14ac:dyDescent="0.25">
      <c r="A18">
        <v>2010</v>
      </c>
      <c r="B18" s="10">
        <f t="shared" ca="1" si="0"/>
        <v>85.731170583724975</v>
      </c>
      <c r="C18" s="10">
        <f t="shared" ca="1" si="1"/>
        <v>261.65413953763141</v>
      </c>
      <c r="D18" s="10">
        <f t="shared" ca="1" si="1"/>
        <v>175.96056999999999</v>
      </c>
      <c r="E18" s="10">
        <f t="shared" ca="1" si="2"/>
        <v>523.34588012135634</v>
      </c>
      <c r="F18">
        <v>2010</v>
      </c>
      <c r="G18" s="10">
        <f t="shared" ca="1" si="3"/>
        <v>173.50819396972656</v>
      </c>
      <c r="H18" s="10">
        <f t="shared" ca="1" si="4"/>
        <v>317.28273101282235</v>
      </c>
      <c r="I18" s="10">
        <f t="shared" ca="1" si="4"/>
        <v>351.11836999999997</v>
      </c>
      <c r="J18" s="10">
        <f t="shared" ca="1" si="5"/>
        <v>841.90929498254889</v>
      </c>
    </row>
    <row r="19" spans="1:10" ht="15.75" x14ac:dyDescent="0.25">
      <c r="A19">
        <v>2011</v>
      </c>
      <c r="B19" s="10">
        <f t="shared" ca="1" si="0"/>
        <v>71.325270091056822</v>
      </c>
      <c r="C19" s="10">
        <f ca="1">INDEX(INDIRECT($A$1&amp;"!$A$1:$AX$55"),MATCH($A19,INDIRECT($A$1&amp;"!$A$1:$A$55"),0),MATCH(C$2,INDIRECT($A$1&amp;"!$A$1:$AX$1"),0))</f>
        <v>294.2698537679882</v>
      </c>
      <c r="D19" s="10">
        <f ca="1">INDEX(INDIRECT($A$1&amp;"!$A$1:$AX$55"),MATCH($A19,INDIRECT($A$1&amp;"!$A$1:$A$55"),0),MATCH(D$2,INDIRECT($A$1&amp;"!$A$1:$AX$1"),0))</f>
        <v>196.98693999999992</v>
      </c>
      <c r="E19" s="10">
        <f t="shared" ca="1" si="2"/>
        <v>562.58206385904498</v>
      </c>
      <c r="F19">
        <v>2011</v>
      </c>
      <c r="G19" s="10">
        <f t="shared" ca="1" si="3"/>
        <v>164.79652404785156</v>
      </c>
      <c r="H19" s="10">
        <f ca="1">INDEX(INDIRECT($F$1&amp;"!$A$1:$J$55"),MATCH($F19,INDIRECT($F$1&amp;"!$A$1:$A$55"),0),MATCH(H$2,INDIRECT($F$1&amp;"!$A$1:$J$1"),0))</f>
        <v>353.8195752876735</v>
      </c>
      <c r="I19" s="10">
        <f ca="1">INDEX(INDIRECT($F$1&amp;"!$A$1:$J$55"),MATCH($F19,INDIRECT($F$1&amp;"!$A$1:$A$55"),0),MATCH(I$2,INDIRECT($F$1&amp;"!$A$1:$J$1"),0))</f>
        <v>336.58514999999994</v>
      </c>
      <c r="J19" s="10">
        <f t="shared" ca="1" si="5"/>
        <v>855.20124933552506</v>
      </c>
    </row>
    <row r="20" spans="1:10" ht="15.75" x14ac:dyDescent="0.25">
      <c r="A20">
        <v>2012</v>
      </c>
      <c r="B20" s="10">
        <f t="shared" ca="1" si="0"/>
        <v>72.980519594669346</v>
      </c>
      <c r="C20" s="10">
        <f ca="1">INDEX(INDIRECT($A$1&amp;"!$A$1:$AX$55"),MATCH($A20,INDIRECT($A$1&amp;"!$A$1:$A$55"),0),MATCH(C$2,INDIRECT($A$1&amp;"!$A$1:$AX$1"),0))</f>
        <v>313.73262158719632</v>
      </c>
      <c r="D20" s="10">
        <f ca="1">INDEX(INDIRECT($A$1&amp;"!$A$1:$AX$55"),MATCH($A20,INDIRECT($A$1&amp;"!$A$1:$A$55"),0),MATCH(D$2,INDIRECT($A$1&amp;"!$A$1:$AX$1"),0))</f>
        <v>160.33407</v>
      </c>
      <c r="E20" s="10">
        <f t="shared" ca="1" si="2"/>
        <v>547.04721118186569</v>
      </c>
      <c r="F20">
        <v>2012</v>
      </c>
      <c r="G20" s="10">
        <f t="shared" ca="1" si="3"/>
        <v>164.10319519042969</v>
      </c>
      <c r="H20" s="10">
        <f ca="1">INDEX(INDIRECT($F$1&amp;"!$A$1:$J$55"),MATCH($F20,INDIRECT($F$1&amp;"!$A$1:$A$55"),0),MATCH(H$2,INDIRECT($F$1&amp;"!$A$1:$J$1"),0))</f>
        <v>363.54836243513682</v>
      </c>
      <c r="I20" s="10">
        <f ca="1">INDEX(INDIRECT($F$1&amp;"!$A$1:$J$55"),MATCH($F20,INDIRECT($F$1&amp;"!$A$1:$A$55"),0),MATCH(I$2,INDIRECT($F$1&amp;"!$A$1:$J$1"),0))</f>
        <v>309.10931000000011</v>
      </c>
      <c r="J20" s="10">
        <f t="shared" ca="1" si="5"/>
        <v>836.76086762556656</v>
      </c>
    </row>
    <row r="21" spans="1:10" ht="15.75" x14ac:dyDescent="0.25">
      <c r="A21" t="s">
        <v>281</v>
      </c>
      <c r="B21" s="2">
        <f ca="1">(B20-B3)/B3</f>
        <v>0.73527353044740162</v>
      </c>
      <c r="C21" s="2">
        <f ca="1">(C20-C3)/C3</f>
        <v>5.6456911613185419</v>
      </c>
      <c r="D21" s="2">
        <f ca="1">(D20-D3)/D3</f>
        <v>1.9222548306290754</v>
      </c>
      <c r="E21" s="2"/>
      <c r="F21" t="s">
        <v>281</v>
      </c>
      <c r="G21" s="2">
        <f ca="1">(G20-G3)/G3</f>
        <v>1.3730687741258429</v>
      </c>
      <c r="H21" s="2">
        <f ca="1">(H20-H3)/H3</f>
        <v>5.5280001895354935</v>
      </c>
      <c r="I21" s="2">
        <f ca="1">(I20-I3)/I3</f>
        <v>2.4329374597827549</v>
      </c>
      <c r="J21" s="2"/>
    </row>
    <row r="22" spans="1:10" ht="15.75" x14ac:dyDescent="0.25">
      <c r="B22" s="2"/>
      <c r="C22" s="2"/>
      <c r="D22" s="2"/>
      <c r="E22" s="2"/>
      <c r="G22" s="2"/>
      <c r="H22" s="2"/>
      <c r="I22" s="2"/>
      <c r="J22" s="2"/>
    </row>
    <row r="23" spans="1:10" ht="15.75" x14ac:dyDescent="0.25">
      <c r="A23" t="s">
        <v>25</v>
      </c>
      <c r="B23" s="62" t="s">
        <v>384</v>
      </c>
      <c r="C23" s="62"/>
      <c r="D23" s="62"/>
      <c r="E23" s="62"/>
      <c r="F23" s="24"/>
      <c r="G23" s="62" t="s">
        <v>385</v>
      </c>
      <c r="H23" s="62"/>
      <c r="I23" s="62"/>
      <c r="J23" s="2"/>
    </row>
    <row r="24" spans="1:10" ht="15.75" x14ac:dyDescent="0.25">
      <c r="B24" t="s">
        <v>265</v>
      </c>
      <c r="C24" t="s">
        <v>24</v>
      </c>
      <c r="D24" t="s">
        <v>23</v>
      </c>
      <c r="G24" t="s">
        <v>8</v>
      </c>
      <c r="H24" t="s">
        <v>6</v>
      </c>
      <c r="I24" t="s">
        <v>3</v>
      </c>
      <c r="J24" s="2"/>
    </row>
    <row r="25" spans="1:10" ht="15.75" x14ac:dyDescent="0.25">
      <c r="A25">
        <v>1995</v>
      </c>
      <c r="B25" s="10">
        <f t="shared" ref="B25:D42" ca="1" si="6">B3/$E3</f>
        <v>0.29179539075239591</v>
      </c>
      <c r="C25" s="10">
        <f t="shared" ca="1" si="6"/>
        <v>0.32753592553372685</v>
      </c>
      <c r="D25" s="10">
        <f t="shared" ca="1" si="6"/>
        <v>0.38066868371387724</v>
      </c>
      <c r="E25" s="10"/>
      <c r="F25">
        <v>1995</v>
      </c>
      <c r="G25" s="10">
        <f t="shared" ref="G25:I42" ca="1" si="7">G3/$J3</f>
        <v>0.32181057162545551</v>
      </c>
      <c r="H25" s="10">
        <f t="shared" ca="1" si="7"/>
        <v>0.25916456956418921</v>
      </c>
      <c r="I25" s="10">
        <f t="shared" ca="1" si="7"/>
        <v>0.41902485881035523</v>
      </c>
      <c r="J25" s="2"/>
    </row>
    <row r="26" spans="1:10" ht="15.75" x14ac:dyDescent="0.25">
      <c r="A26">
        <v>1996</v>
      </c>
      <c r="B26" s="10">
        <f t="shared" ca="1" si="6"/>
        <v>0.22256454685018243</v>
      </c>
      <c r="C26" s="10">
        <f t="shared" ca="1" si="6"/>
        <v>0.32372174212399613</v>
      </c>
      <c r="D26" s="10">
        <f t="shared" ca="1" si="6"/>
        <v>0.45371371102582153</v>
      </c>
      <c r="E26" s="10"/>
      <c r="F26">
        <v>1996</v>
      </c>
      <c r="G26" s="10">
        <f t="shared" ca="1" si="7"/>
        <v>0.24962981555130134</v>
      </c>
      <c r="H26" s="10">
        <f t="shared" ca="1" si="7"/>
        <v>0.24619342124214641</v>
      </c>
      <c r="I26" s="10">
        <f t="shared" ca="1" si="7"/>
        <v>0.50417676320655225</v>
      </c>
      <c r="J26" s="2"/>
    </row>
    <row r="27" spans="1:10" ht="15.75" x14ac:dyDescent="0.25">
      <c r="A27">
        <v>1997</v>
      </c>
      <c r="B27" s="10">
        <f t="shared" ca="1" si="6"/>
        <v>0.19109102049999541</v>
      </c>
      <c r="C27" s="10">
        <f t="shared" ca="1" si="6"/>
        <v>0.321292873421759</v>
      </c>
      <c r="D27" s="10">
        <f t="shared" ca="1" si="6"/>
        <v>0.48761610607824563</v>
      </c>
      <c r="E27" s="10"/>
      <c r="F27">
        <v>1997</v>
      </c>
      <c r="G27" s="10">
        <f t="shared" ca="1" si="7"/>
        <v>0.24628829206388309</v>
      </c>
      <c r="H27" s="10">
        <f t="shared" ca="1" si="7"/>
        <v>0.26364776752970492</v>
      </c>
      <c r="I27" s="10">
        <f t="shared" ca="1" si="7"/>
        <v>0.49006394040641199</v>
      </c>
      <c r="J27" s="2"/>
    </row>
    <row r="28" spans="1:10" ht="15.75" x14ac:dyDescent="0.25">
      <c r="A28">
        <v>1998</v>
      </c>
      <c r="B28" s="10">
        <f t="shared" ca="1" si="6"/>
        <v>0.26952431892394996</v>
      </c>
      <c r="C28" s="10">
        <f t="shared" ca="1" si="6"/>
        <v>0.34139306291039101</v>
      </c>
      <c r="D28" s="10">
        <f t="shared" ca="1" si="6"/>
        <v>0.38908261816565903</v>
      </c>
      <c r="E28" s="10"/>
      <c r="F28">
        <v>1998</v>
      </c>
      <c r="G28" s="10">
        <f t="shared" ca="1" si="7"/>
        <v>0.29609250833259282</v>
      </c>
      <c r="H28" s="10">
        <f t="shared" ca="1" si="7"/>
        <v>0.27415806256114406</v>
      </c>
      <c r="I28" s="10">
        <f t="shared" ca="1" si="7"/>
        <v>0.42974942910626318</v>
      </c>
      <c r="J28" s="2"/>
    </row>
    <row r="29" spans="1:10" ht="15.75" x14ac:dyDescent="0.25">
      <c r="A29">
        <v>1999</v>
      </c>
      <c r="B29" s="10">
        <f t="shared" ca="1" si="6"/>
        <v>0.24087814601675184</v>
      </c>
      <c r="C29" s="10">
        <f t="shared" ca="1" si="6"/>
        <v>0.31721990394555155</v>
      </c>
      <c r="D29" s="10">
        <f t="shared" ca="1" si="6"/>
        <v>0.44190195003769667</v>
      </c>
      <c r="E29" s="10"/>
      <c r="F29">
        <v>1999</v>
      </c>
      <c r="G29" s="10">
        <f t="shared" ca="1" si="7"/>
        <v>0.28992765353764449</v>
      </c>
      <c r="H29" s="10">
        <f t="shared" ca="1" si="7"/>
        <v>0.27244408857792918</v>
      </c>
      <c r="I29" s="10">
        <f t="shared" ca="1" si="7"/>
        <v>0.4376282578844265</v>
      </c>
      <c r="J29" s="2"/>
    </row>
    <row r="30" spans="1:10" ht="15.75" x14ac:dyDescent="0.25">
      <c r="A30">
        <v>2000</v>
      </c>
      <c r="B30" s="10">
        <f t="shared" ca="1" si="6"/>
        <v>0.19662517381061109</v>
      </c>
      <c r="C30" s="10">
        <f t="shared" ca="1" si="6"/>
        <v>0.49468841661800617</v>
      </c>
      <c r="D30" s="10">
        <f t="shared" ca="1" si="6"/>
        <v>0.30868640957138282</v>
      </c>
      <c r="E30" s="10"/>
      <c r="F30">
        <v>2000</v>
      </c>
      <c r="G30" s="10">
        <f t="shared" ca="1" si="7"/>
        <v>0.24434937453944811</v>
      </c>
      <c r="H30" s="10">
        <f t="shared" ca="1" si="7"/>
        <v>0.38593165342165286</v>
      </c>
      <c r="I30" s="10">
        <f t="shared" ca="1" si="7"/>
        <v>0.36971897203889903</v>
      </c>
      <c r="J30" s="2"/>
    </row>
    <row r="31" spans="1:10" ht="15.75" x14ac:dyDescent="0.25">
      <c r="A31">
        <v>2001</v>
      </c>
      <c r="B31" s="10">
        <f t="shared" ca="1" si="6"/>
        <v>0.24779811001792723</v>
      </c>
      <c r="C31" s="10">
        <f t="shared" ca="1" si="6"/>
        <v>0.58370525669895312</v>
      </c>
      <c r="D31" s="10">
        <f t="shared" ca="1" si="6"/>
        <v>0.16849663328311967</v>
      </c>
      <c r="E31" s="10"/>
      <c r="F31">
        <v>2001</v>
      </c>
      <c r="G31" s="10">
        <f t="shared" ca="1" si="7"/>
        <v>0.28558328435259506</v>
      </c>
      <c r="H31" s="10">
        <f t="shared" ca="1" si="7"/>
        <v>0.45104014043347707</v>
      </c>
      <c r="I31" s="10">
        <f t="shared" ca="1" si="7"/>
        <v>0.26337657521392788</v>
      </c>
      <c r="J31" s="2"/>
    </row>
    <row r="32" spans="1:10" ht="15.75" x14ac:dyDescent="0.25">
      <c r="A32">
        <v>2002</v>
      </c>
      <c r="B32" s="10">
        <f t="shared" ca="1" si="6"/>
        <v>0.21047309084033733</v>
      </c>
      <c r="C32" s="10">
        <f t="shared" ca="1" si="6"/>
        <v>0.72897237345927257</v>
      </c>
      <c r="D32" s="10">
        <f t="shared" ca="1" si="6"/>
        <v>6.0554535700390037E-2</v>
      </c>
      <c r="E32" s="10"/>
      <c r="F32">
        <v>2002</v>
      </c>
      <c r="G32" s="10">
        <f t="shared" ca="1" si="7"/>
        <v>0.33927386272346099</v>
      </c>
      <c r="H32" s="10">
        <f t="shared" ca="1" si="7"/>
        <v>0.61655441193822924</v>
      </c>
      <c r="I32" s="10">
        <f t="shared" ca="1" si="7"/>
        <v>4.4171725338309667E-2</v>
      </c>
      <c r="J32" s="2"/>
    </row>
    <row r="33" spans="1:16" ht="15.75" x14ac:dyDescent="0.25">
      <c r="A33">
        <v>2003</v>
      </c>
      <c r="B33" s="10">
        <f t="shared" ca="1" si="6"/>
        <v>0.11522650482640709</v>
      </c>
      <c r="C33" s="10">
        <f t="shared" ca="1" si="6"/>
        <v>0.72594285443476636</v>
      </c>
      <c r="D33" s="10">
        <f t="shared" ca="1" si="6"/>
        <v>0.15883064073882663</v>
      </c>
      <c r="E33" s="10"/>
      <c r="F33">
        <v>2003</v>
      </c>
      <c r="G33" s="10">
        <f t="shared" ca="1" si="7"/>
        <v>0.25887125525341059</v>
      </c>
      <c r="H33" s="10">
        <f t="shared" ca="1" si="7"/>
        <v>0.55333257578385786</v>
      </c>
      <c r="I33" s="10">
        <f t="shared" ca="1" si="7"/>
        <v>0.18779616896273155</v>
      </c>
      <c r="J33" s="2"/>
    </row>
    <row r="34" spans="1:16" ht="15.75" x14ac:dyDescent="0.25">
      <c r="A34">
        <v>2004</v>
      </c>
      <c r="B34" s="10">
        <f t="shared" ca="1" si="6"/>
        <v>0.10647990733048891</v>
      </c>
      <c r="C34" s="10">
        <f t="shared" ca="1" si="6"/>
        <v>0.59898314940424469</v>
      </c>
      <c r="D34" s="10">
        <f t="shared" ca="1" si="6"/>
        <v>0.29453694326526653</v>
      </c>
      <c r="E34" s="10"/>
      <c r="F34">
        <v>2004</v>
      </c>
      <c r="G34" s="10">
        <f t="shared" ca="1" si="7"/>
        <v>0.23363511996059047</v>
      </c>
      <c r="H34" s="10">
        <f t="shared" ca="1" si="7"/>
        <v>0.50587562315270507</v>
      </c>
      <c r="I34" s="10">
        <f t="shared" ca="1" si="7"/>
        <v>0.26048925688670443</v>
      </c>
      <c r="J34" s="2"/>
    </row>
    <row r="35" spans="1:16" ht="15.75" x14ac:dyDescent="0.25">
      <c r="A35">
        <v>2005</v>
      </c>
      <c r="B35" s="10">
        <f t="shared" ca="1" si="6"/>
        <v>0.12001011589391879</v>
      </c>
      <c r="C35" s="10">
        <f t="shared" ca="1" si="6"/>
        <v>0.46127594416135359</v>
      </c>
      <c r="D35" s="10">
        <f t="shared" ca="1" si="6"/>
        <v>0.41871393994472755</v>
      </c>
      <c r="E35" s="10"/>
      <c r="F35">
        <v>2005</v>
      </c>
      <c r="G35" s="10">
        <f t="shared" ca="1" si="7"/>
        <v>0.23270557956155613</v>
      </c>
      <c r="H35" s="10">
        <f t="shared" ca="1" si="7"/>
        <v>0.38493469235481992</v>
      </c>
      <c r="I35" s="10">
        <f t="shared" ca="1" si="7"/>
        <v>0.3823597280836239</v>
      </c>
      <c r="J35" s="2"/>
    </row>
    <row r="36" spans="1:16" ht="15.75" x14ac:dyDescent="0.25">
      <c r="A36">
        <v>2006</v>
      </c>
      <c r="B36" s="10">
        <f t="shared" ca="1" si="6"/>
        <v>0.10743526347432401</v>
      </c>
      <c r="C36" s="10">
        <f t="shared" ca="1" si="6"/>
        <v>0.50295084673996715</v>
      </c>
      <c r="D36" s="10">
        <f t="shared" ca="1" si="6"/>
        <v>0.38961388978570882</v>
      </c>
      <c r="E36" s="10"/>
      <c r="F36">
        <v>2006</v>
      </c>
      <c r="G36" s="10">
        <f t="shared" ca="1" si="7"/>
        <v>0.19111107105669575</v>
      </c>
      <c r="H36" s="10">
        <f t="shared" ca="1" si="7"/>
        <v>0.41937465097896492</v>
      </c>
      <c r="I36" s="10">
        <f t="shared" ca="1" si="7"/>
        <v>0.38951427796433935</v>
      </c>
      <c r="J36" s="2"/>
    </row>
    <row r="37" spans="1:16" ht="15.75" x14ac:dyDescent="0.25">
      <c r="A37">
        <v>2007</v>
      </c>
      <c r="B37" s="10">
        <f t="shared" ca="1" si="6"/>
        <v>0.10388351609994183</v>
      </c>
      <c r="C37" s="10">
        <f t="shared" ca="1" si="6"/>
        <v>0.42197045529639032</v>
      </c>
      <c r="D37" s="10">
        <f t="shared" ca="1" si="6"/>
        <v>0.47414602860366789</v>
      </c>
      <c r="E37" s="10"/>
      <c r="F37">
        <v>2007</v>
      </c>
      <c r="G37" s="10">
        <f t="shared" ca="1" si="7"/>
        <v>0.16807916544177817</v>
      </c>
      <c r="H37" s="10">
        <f t="shared" ca="1" si="7"/>
        <v>0.36629022957985741</v>
      </c>
      <c r="I37" s="10">
        <f t="shared" ca="1" si="7"/>
        <v>0.46563060497836434</v>
      </c>
      <c r="J37" s="2"/>
    </row>
    <row r="38" spans="1:16" ht="15.75" x14ac:dyDescent="0.25">
      <c r="A38">
        <v>2008</v>
      </c>
      <c r="B38" s="10">
        <f t="shared" ca="1" si="6"/>
        <v>0.14030026396039963</v>
      </c>
      <c r="C38" s="10">
        <f t="shared" ca="1" si="6"/>
        <v>0.55315138954596754</v>
      </c>
      <c r="D38" s="10">
        <f t="shared" ca="1" si="6"/>
        <v>0.30654834649363283</v>
      </c>
      <c r="E38" s="10"/>
      <c r="F38">
        <v>2008</v>
      </c>
      <c r="G38" s="10">
        <f t="shared" ca="1" si="7"/>
        <v>0.25556824313080972</v>
      </c>
      <c r="H38" s="10">
        <f t="shared" ca="1" si="7"/>
        <v>0.51024328374111017</v>
      </c>
      <c r="I38" s="10">
        <f t="shared" ca="1" si="7"/>
        <v>0.23418847312808028</v>
      </c>
      <c r="J38" s="2"/>
    </row>
    <row r="39" spans="1:16" ht="15.75" x14ac:dyDescent="0.25">
      <c r="A39">
        <v>2009</v>
      </c>
      <c r="B39" s="10">
        <f t="shared" ca="1" si="6"/>
        <v>0.1937264963240333</v>
      </c>
      <c r="C39" s="10">
        <f t="shared" ca="1" si="6"/>
        <v>0.55361287291455552</v>
      </c>
      <c r="D39" s="10">
        <f t="shared" ca="1" si="6"/>
        <v>0.2526606307614111</v>
      </c>
      <c r="E39" s="10"/>
      <c r="F39">
        <v>2009</v>
      </c>
      <c r="G39" s="10">
        <f t="shared" ca="1" si="7"/>
        <v>0.27693899619855777</v>
      </c>
      <c r="H39" s="10">
        <f t="shared" ca="1" si="7"/>
        <v>0.46045847159332054</v>
      </c>
      <c r="I39" s="10">
        <f t="shared" ca="1" si="7"/>
        <v>0.26260253220812163</v>
      </c>
      <c r="J39" s="2"/>
    </row>
    <row r="40" spans="1:16" ht="15.75" x14ac:dyDescent="0.25">
      <c r="A40">
        <v>2010</v>
      </c>
      <c r="B40" s="10">
        <f t="shared" ca="1" si="6"/>
        <v>0.16381359601769513</v>
      </c>
      <c r="C40" s="10">
        <f t="shared" ca="1" si="6"/>
        <v>0.49996407629493061</v>
      </c>
      <c r="D40" s="10">
        <f t="shared" ca="1" si="6"/>
        <v>0.33622232768737431</v>
      </c>
      <c r="E40" s="10"/>
      <c r="F40">
        <v>2010</v>
      </c>
      <c r="G40" s="10">
        <f t="shared" ca="1" si="7"/>
        <v>0.20608893975131021</v>
      </c>
      <c r="H40" s="10">
        <f t="shared" ca="1" si="7"/>
        <v>0.37686094322001634</v>
      </c>
      <c r="I40" s="10">
        <f t="shared" ca="1" si="7"/>
        <v>0.41705011702867345</v>
      </c>
      <c r="J40" s="2"/>
    </row>
    <row r="41" spans="1:16" ht="15.75" x14ac:dyDescent="0.25">
      <c r="A41">
        <v>2011</v>
      </c>
      <c r="B41" s="10">
        <f t="shared" ca="1" si="6"/>
        <v>0.12678198377281963</v>
      </c>
      <c r="C41" s="10">
        <f t="shared" ca="1" si="6"/>
        <v>0.52307009531984927</v>
      </c>
      <c r="D41" s="10">
        <f t="shared" ca="1" si="6"/>
        <v>0.35014792090733099</v>
      </c>
      <c r="E41" s="10"/>
      <c r="F41">
        <v>2011</v>
      </c>
      <c r="G41" s="10">
        <f t="shared" ca="1" si="7"/>
        <v>0.19269911518007637</v>
      </c>
      <c r="H41" s="10">
        <f t="shared" ca="1" si="7"/>
        <v>0.41372668195069234</v>
      </c>
      <c r="I41" s="10">
        <f t="shared" ca="1" si="7"/>
        <v>0.39357420286923123</v>
      </c>
      <c r="J41" s="2"/>
    </row>
    <row r="42" spans="1:16" ht="15.75" x14ac:dyDescent="0.25">
      <c r="A42">
        <v>2012</v>
      </c>
      <c r="B42" s="10">
        <f t="shared" ca="1" si="6"/>
        <v>0.13340808270825275</v>
      </c>
      <c r="C42" s="10">
        <f t="shared" ca="1" si="6"/>
        <v>0.5735019120367949</v>
      </c>
      <c r="D42" s="10">
        <f t="shared" ca="1" si="6"/>
        <v>0.29309000525495227</v>
      </c>
      <c r="E42" s="10"/>
      <c r="F42">
        <v>2012</v>
      </c>
      <c r="G42" s="10">
        <f t="shared" ca="1" si="7"/>
        <v>0.19611719613047501</v>
      </c>
      <c r="H42" s="10">
        <f t="shared" ca="1" si="7"/>
        <v>0.43447103766546752</v>
      </c>
      <c r="I42" s="10">
        <f t="shared" ca="1" si="7"/>
        <v>0.36941176620405752</v>
      </c>
    </row>
    <row r="43" spans="1:16" ht="21" x14ac:dyDescent="0.35">
      <c r="B43" s="2"/>
      <c r="C43" s="2"/>
      <c r="D43" s="2"/>
      <c r="E43" s="2"/>
      <c r="F43" s="2"/>
      <c r="G43" s="2"/>
      <c r="H43" s="2"/>
      <c r="I43" s="2"/>
      <c r="M43" s="63" t="s">
        <v>14</v>
      </c>
      <c r="N43" s="63"/>
      <c r="O43" s="63"/>
      <c r="P43" s="6"/>
    </row>
    <row r="44" spans="1:16" ht="20.25" customHeight="1" x14ac:dyDescent="0.25">
      <c r="M44" s="1" t="s">
        <v>39</v>
      </c>
      <c r="N44" s="1" t="s">
        <v>13</v>
      </c>
      <c r="O44" s="1" t="s">
        <v>40</v>
      </c>
      <c r="P44" s="1"/>
    </row>
    <row r="45" spans="1:16" ht="200.25" customHeight="1" thickBot="1" x14ac:dyDescent="0.3">
      <c r="L45" s="3" t="s">
        <v>363</v>
      </c>
    </row>
    <row r="46" spans="1:16" ht="21" customHeight="1" thickTop="1" x14ac:dyDescent="0.35">
      <c r="M46" s="63" t="s">
        <v>373</v>
      </c>
      <c r="N46" s="63"/>
      <c r="O46" s="63"/>
    </row>
    <row r="47" spans="1:16" ht="15.75" customHeight="1" x14ac:dyDescent="0.25">
      <c r="M47" s="1" t="s">
        <v>39</v>
      </c>
      <c r="N47" s="1" t="s">
        <v>13</v>
      </c>
      <c r="O47" s="1" t="s">
        <v>40</v>
      </c>
    </row>
    <row r="48" spans="1:16" ht="200.25" customHeight="1" thickBot="1" x14ac:dyDescent="0.3">
      <c r="L48" s="3" t="s">
        <v>363</v>
      </c>
    </row>
    <row r="49" spans="12:15" ht="15.75" customHeight="1" thickTop="1" thickBot="1" x14ac:dyDescent="0.3">
      <c r="L49" s="5"/>
      <c r="M49" s="8" t="s">
        <v>18</v>
      </c>
      <c r="N49" s="4"/>
      <c r="O49" s="4"/>
    </row>
    <row r="50" spans="12:15" ht="15.75" customHeight="1" thickTop="1" x14ac:dyDescent="0.25">
      <c r="M50" s="8" t="s">
        <v>406</v>
      </c>
    </row>
    <row r="51" spans="12:15" ht="15.75" customHeight="1" x14ac:dyDescent="0.25"/>
    <row r="52" spans="12:15" ht="15.75" customHeight="1" x14ac:dyDescent="0.25"/>
    <row r="53" spans="12:15" ht="15.75" customHeight="1" x14ac:dyDescent="0.25"/>
    <row r="54" spans="12:15" ht="15.75" customHeight="1" x14ac:dyDescent="0.25"/>
    <row r="55" spans="12:15" ht="15.75" customHeight="1" x14ac:dyDescent="0.25"/>
    <row r="56" spans="12:15" ht="15.75" customHeight="1" x14ac:dyDescent="0.25"/>
    <row r="57" spans="12:15" ht="15.75" customHeight="1" x14ac:dyDescent="0.25"/>
    <row r="58" spans="12:15" ht="15.75" customHeight="1" x14ac:dyDescent="0.25"/>
    <row r="59" spans="12:15" ht="15.75" customHeight="1" x14ac:dyDescent="0.25"/>
    <row r="60" spans="12:15" ht="15.75" customHeight="1" x14ac:dyDescent="0.25"/>
    <row r="61" spans="12:15" ht="15.75" customHeight="1" x14ac:dyDescent="0.25"/>
    <row r="62" spans="12:15" ht="15.75" customHeight="1" x14ac:dyDescent="0.25"/>
    <row r="63" spans="12:15" ht="15.75" customHeight="1" x14ac:dyDescent="0.25"/>
    <row r="64" spans="12:1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</sheetData>
  <mergeCells count="6">
    <mergeCell ref="M46:O46"/>
    <mergeCell ref="M43:O43"/>
    <mergeCell ref="B1:E1"/>
    <mergeCell ref="G1:I1"/>
    <mergeCell ref="B23:E23"/>
    <mergeCell ref="G23:I23"/>
  </mergeCells>
  <pageMargins left="0.7" right="0.7" top="0.75" bottom="0.75" header="0.3" footer="0.3"/>
  <pageSetup scale="79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3"/>
  <sheetViews>
    <sheetView showGridLines="0" topLeftCell="R66" zoomScale="90" zoomScaleNormal="90" workbookViewId="0">
      <selection activeCell="S67" sqref="S67:W70"/>
    </sheetView>
  </sheetViews>
  <sheetFormatPr defaultColWidth="0" defaultRowHeight="15.75" customHeight="1" zeroHeight="1" outlineLevelRow="1" outlineLevelCol="1" x14ac:dyDescent="0.25"/>
  <cols>
    <col min="1" max="11" width="9" hidden="1" customWidth="1" outlineLevel="1"/>
    <col min="12" max="16" width="9" style="4" hidden="1" customWidth="1" outlineLevel="1"/>
    <col min="17" max="17" width="9" hidden="1" customWidth="1" outlineLevel="1"/>
    <col min="18" max="18" width="4.375" customWidth="1" collapsed="1"/>
    <col min="19" max="19" width="6.375" customWidth="1"/>
    <col min="20" max="22" width="32.875" customWidth="1"/>
    <col min="23" max="23" width="14.125" customWidth="1"/>
    <col min="24" max="16384" width="9" hidden="1"/>
  </cols>
  <sheetData>
    <row r="1" spans="1:20" hidden="1" outlineLevel="1" x14ac:dyDescent="0.25">
      <c r="A1" t="s">
        <v>25</v>
      </c>
      <c r="B1" s="62" t="s">
        <v>291</v>
      </c>
      <c r="C1" s="62"/>
      <c r="D1" s="62"/>
      <c r="E1" s="62"/>
      <c r="F1" s="24"/>
      <c r="G1" s="62" t="s">
        <v>292</v>
      </c>
      <c r="H1" s="62"/>
      <c r="I1" s="62"/>
      <c r="J1" s="30"/>
      <c r="K1" s="24"/>
      <c r="L1" s="62" t="s">
        <v>293</v>
      </c>
      <c r="M1" s="62"/>
      <c r="N1" s="62"/>
      <c r="O1" s="24"/>
      <c r="P1" s="24"/>
      <c r="Q1" s="30"/>
    </row>
    <row r="2" spans="1:20" hidden="1" outlineLevel="1" x14ac:dyDescent="0.25">
      <c r="B2" t="s">
        <v>47</v>
      </c>
      <c r="C2" t="s">
        <v>49</v>
      </c>
      <c r="D2" t="s">
        <v>48</v>
      </c>
      <c r="F2" s="31"/>
    </row>
    <row r="3" spans="1:20" hidden="1" outlineLevel="1" x14ac:dyDescent="0.25">
      <c r="A3">
        <v>1995</v>
      </c>
      <c r="B3" s="10">
        <f t="shared" ref="B3:B20" ca="1" si="0">INDEX(INDIRECT($A$1&amp;"!$A$1:$X$55"),MATCH($A3,INDIRECT($A$1&amp;"!$A$1:$A$55"),0),MATCH(B$2,INDIRECT($A$1&amp;"!$A$1:$X$1"),0))</f>
        <v>15.45976734161377</v>
      </c>
      <c r="C3" s="10">
        <f t="shared" ref="C3:D18" ca="1" si="1">INDEX(INDIRECT($A$1&amp;"!$A$1:$X$55"),MATCH($A3,INDIRECT($A$1&amp;"!$A$1:$A$55"),0),MATCH(C$2,INDIRECT($A$1&amp;"!$A$1:$X$1"),0))</f>
        <v>17.353357315063477</v>
      </c>
      <c r="D3" s="10">
        <f t="shared" ca="1" si="1"/>
        <v>20.168411254882812</v>
      </c>
      <c r="E3" s="10"/>
      <c r="F3">
        <v>1995</v>
      </c>
      <c r="G3" s="10">
        <f ca="1">LN(B3)</f>
        <v>2.7382409939913011</v>
      </c>
      <c r="H3" s="10">
        <f t="shared" ref="H3:I20" ca="1" si="2">LN(C3)</f>
        <v>2.853785992864132</v>
      </c>
      <c r="I3" s="10">
        <f t="shared" ca="1" si="2"/>
        <v>3.0041175811336269</v>
      </c>
      <c r="J3" s="10"/>
      <c r="K3">
        <v>1995</v>
      </c>
      <c r="L3">
        <f t="shared" ref="L3:L20" ca="1" si="3">G3*LN(G3/G$3)</f>
        <v>0</v>
      </c>
      <c r="M3">
        <f t="shared" ref="M3:N18" ca="1" si="4">H3*LN(H3/H$3)</f>
        <v>0</v>
      </c>
      <c r="N3">
        <f t="shared" ca="1" si="4"/>
        <v>0</v>
      </c>
      <c r="O3" s="22"/>
      <c r="P3" s="22"/>
      <c r="Q3" s="10"/>
      <c r="T3" s="9"/>
    </row>
    <row r="4" spans="1:20" hidden="1" outlineLevel="1" x14ac:dyDescent="0.25">
      <c r="A4">
        <v>1996</v>
      </c>
      <c r="B4" s="10">
        <f t="shared" ca="1" si="0"/>
        <v>12.391074180603027</v>
      </c>
      <c r="C4" s="10">
        <f t="shared" ca="1" si="1"/>
        <v>18.022907257080078</v>
      </c>
      <c r="D4" s="10">
        <f t="shared" ca="1" si="1"/>
        <v>25.260089874267578</v>
      </c>
      <c r="E4" s="10"/>
      <c r="F4">
        <v>1996</v>
      </c>
      <c r="G4" s="10">
        <f t="shared" ref="G4:G20" ca="1" si="5">LN(B4)</f>
        <v>2.5169763892682822</v>
      </c>
      <c r="H4" s="10">
        <f t="shared" ca="1" si="2"/>
        <v>2.8916435741881892</v>
      </c>
      <c r="I4" s="10">
        <f t="shared" ca="1" si="2"/>
        <v>3.2292256748838533</v>
      </c>
      <c r="J4" s="10"/>
      <c r="K4">
        <v>1996</v>
      </c>
      <c r="L4" s="32">
        <f t="shared" ca="1" si="3"/>
        <v>-0.21207390063519102</v>
      </c>
      <c r="M4" s="32">
        <f t="shared" ca="1" si="4"/>
        <v>3.8107582673312004E-2</v>
      </c>
      <c r="N4" s="32">
        <f t="shared" ca="1" si="4"/>
        <v>0.2333390186008692</v>
      </c>
      <c r="O4" s="22"/>
      <c r="P4" s="22"/>
      <c r="Q4" s="10"/>
      <c r="T4" s="9"/>
    </row>
    <row r="5" spans="1:20" hidden="1" outlineLevel="1" x14ac:dyDescent="0.25">
      <c r="A5">
        <v>1997</v>
      </c>
      <c r="B5" s="10">
        <f t="shared" ca="1" si="0"/>
        <v>12.310700416564941</v>
      </c>
      <c r="C5" s="10">
        <f t="shared" ca="1" si="1"/>
        <v>20.698724746704102</v>
      </c>
      <c r="D5" s="10">
        <f t="shared" ca="1" si="1"/>
        <v>31.413803100585937</v>
      </c>
      <c r="E5" s="10"/>
      <c r="F5">
        <v>1997</v>
      </c>
      <c r="G5" s="10">
        <f t="shared" ca="1" si="5"/>
        <v>2.5104688367552153</v>
      </c>
      <c r="H5" s="10">
        <f t="shared" ca="1" si="2"/>
        <v>3.0300720919341533</v>
      </c>
      <c r="I5" s="10">
        <f t="shared" ca="1" si="2"/>
        <v>3.4472473855138204</v>
      </c>
      <c r="J5" s="10"/>
      <c r="K5">
        <v>1997</v>
      </c>
      <c r="L5" s="32">
        <f t="shared" ca="1" si="3"/>
        <v>-0.21802472387467353</v>
      </c>
      <c r="M5" s="32">
        <f t="shared" ca="1" si="4"/>
        <v>0.1816221596837834</v>
      </c>
      <c r="N5" s="32">
        <f t="shared" ca="1" si="4"/>
        <v>0.47431427813356747</v>
      </c>
      <c r="O5" s="22"/>
      <c r="P5" s="22"/>
      <c r="Q5" s="10"/>
      <c r="T5" s="9"/>
    </row>
    <row r="6" spans="1:20" hidden="1" outlineLevel="1" x14ac:dyDescent="0.25">
      <c r="A6">
        <v>1998</v>
      </c>
      <c r="B6" s="10">
        <f t="shared" ca="1" si="0"/>
        <v>15.252492904663086</v>
      </c>
      <c r="C6" s="10">
        <f t="shared" ca="1" si="1"/>
        <v>19.319574356079102</v>
      </c>
      <c r="D6" s="10">
        <f t="shared" ca="1" si="1"/>
        <v>22.018346786499023</v>
      </c>
      <c r="E6" s="10"/>
      <c r="F6">
        <v>1998</v>
      </c>
      <c r="G6" s="10">
        <f t="shared" ca="1" si="5"/>
        <v>2.7247429588520289</v>
      </c>
      <c r="H6" s="10">
        <f t="shared" ca="1" si="2"/>
        <v>2.9611187972828343</v>
      </c>
      <c r="I6" s="10">
        <f t="shared" ca="1" si="2"/>
        <v>3.0918760506603871</v>
      </c>
      <c r="J6" s="10"/>
      <c r="K6">
        <v>1998</v>
      </c>
      <c r="L6" s="32">
        <f t="shared" ca="1" si="3"/>
        <v>-1.3464711361287006E-2</v>
      </c>
      <c r="M6" s="32">
        <f t="shared" ca="1" si="4"/>
        <v>0.10932639434685924</v>
      </c>
      <c r="N6" s="32">
        <f t="shared" ca="1" si="4"/>
        <v>8.9027998916304876E-2</v>
      </c>
      <c r="O6" s="22"/>
      <c r="P6" s="22"/>
      <c r="Q6" s="10"/>
      <c r="T6" s="9"/>
    </row>
    <row r="7" spans="1:20" hidden="1" outlineLevel="1" x14ac:dyDescent="0.25">
      <c r="A7">
        <v>1999</v>
      </c>
      <c r="B7" s="10">
        <f t="shared" ca="1" si="0"/>
        <v>15.271260261535645</v>
      </c>
      <c r="C7" s="10">
        <f t="shared" ca="1" si="1"/>
        <v>20.111196517944336</v>
      </c>
      <c r="D7" s="10">
        <f t="shared" ca="1" si="1"/>
        <v>28.015823364257813</v>
      </c>
      <c r="E7" s="10"/>
      <c r="F7">
        <v>1999</v>
      </c>
      <c r="G7" s="10">
        <f t="shared" ca="1" si="5"/>
        <v>2.7259726476871644</v>
      </c>
      <c r="H7" s="10">
        <f t="shared" ca="1" si="2"/>
        <v>3.0012767006692025</v>
      </c>
      <c r="I7" s="10">
        <f t="shared" ca="1" si="2"/>
        <v>3.3327694707070092</v>
      </c>
      <c r="J7" s="10"/>
      <c r="K7">
        <v>1999</v>
      </c>
      <c r="L7" s="32">
        <f t="shared" ca="1" si="3"/>
        <v>-1.2240821771021768E-2</v>
      </c>
      <c r="M7" s="32">
        <f t="shared" ca="1" si="4"/>
        <v>0.15123803582539483</v>
      </c>
      <c r="N7" s="32">
        <f t="shared" ca="1" si="4"/>
        <v>0.34600731515501643</v>
      </c>
      <c r="O7" s="22"/>
      <c r="P7" s="22"/>
      <c r="Q7" s="10"/>
      <c r="T7" s="9"/>
    </row>
    <row r="8" spans="1:20" hidden="1" outlineLevel="1" x14ac:dyDescent="0.25">
      <c r="A8">
        <v>2000</v>
      </c>
      <c r="B8" s="10">
        <f t="shared" ca="1" si="0"/>
        <v>8.4330177307128906</v>
      </c>
      <c r="C8" s="10">
        <f t="shared" ca="1" si="1"/>
        <v>21.216590881347656</v>
      </c>
      <c r="D8" s="10">
        <f t="shared" ca="1" si="1"/>
        <v>13.239188194274902</v>
      </c>
      <c r="E8" s="10"/>
      <c r="F8">
        <v>2000</v>
      </c>
      <c r="G8" s="10">
        <f t="shared" ca="1" si="5"/>
        <v>2.1321546831294724</v>
      </c>
      <c r="H8" s="10">
        <f t="shared" ca="1" si="2"/>
        <v>3.0547834643578811</v>
      </c>
      <c r="I8" s="10">
        <f t="shared" ca="1" si="2"/>
        <v>2.5831812339972382</v>
      </c>
      <c r="J8" s="10"/>
      <c r="K8">
        <v>2000</v>
      </c>
      <c r="L8" s="32">
        <f t="shared" ca="1" si="3"/>
        <v>-0.53342818243050272</v>
      </c>
      <c r="M8" s="32">
        <f t="shared" ca="1" si="4"/>
        <v>0.20791522125506012</v>
      </c>
      <c r="N8" s="32">
        <f t="shared" ca="1" si="4"/>
        <v>-0.38996271913018821</v>
      </c>
      <c r="O8" s="22"/>
      <c r="P8" s="22"/>
      <c r="Q8" s="10"/>
      <c r="T8" s="9"/>
    </row>
    <row r="9" spans="1:20" hidden="1" outlineLevel="1" x14ac:dyDescent="0.25">
      <c r="A9">
        <v>2001</v>
      </c>
      <c r="B9" s="10">
        <f t="shared" ca="1" si="0"/>
        <v>9.7250814437866211</v>
      </c>
      <c r="C9" s="10">
        <f t="shared" ca="1" si="1"/>
        <v>22.908088684082031</v>
      </c>
      <c r="D9" s="10">
        <f t="shared" ca="1" si="1"/>
        <v>6.6128168106079102</v>
      </c>
      <c r="E9" s="10"/>
      <c r="F9">
        <v>2001</v>
      </c>
      <c r="G9" s="10">
        <f t="shared" ca="1" si="5"/>
        <v>2.2747082641518714</v>
      </c>
      <c r="H9" s="10">
        <f t="shared" ca="1" si="2"/>
        <v>3.1314900658390306</v>
      </c>
      <c r="I9" s="10">
        <f t="shared" ca="1" si="2"/>
        <v>1.8890097069037095</v>
      </c>
      <c r="J9" s="10"/>
      <c r="K9">
        <v>2001</v>
      </c>
      <c r="L9" s="32">
        <f t="shared" ca="1" si="3"/>
        <v>-0.42187634020736547</v>
      </c>
      <c r="M9" s="32">
        <f t="shared" ca="1" si="4"/>
        <v>0.29079774378809242</v>
      </c>
      <c r="N9" s="32">
        <f t="shared" ca="1" si="4"/>
        <v>-0.8763704409728138</v>
      </c>
      <c r="O9" s="22"/>
      <c r="P9" s="22"/>
      <c r="Q9" s="10"/>
    </row>
    <row r="10" spans="1:20" hidden="1" outlineLevel="1" x14ac:dyDescent="0.25">
      <c r="A10">
        <v>2002</v>
      </c>
      <c r="B10" s="10">
        <f t="shared" ca="1" si="0"/>
        <v>7.4795966148376465</v>
      </c>
      <c r="C10" s="10">
        <f t="shared" ca="1" si="1"/>
        <v>25.905540466308594</v>
      </c>
      <c r="D10" s="10">
        <f t="shared" ca="1" si="1"/>
        <v>2.151930570602417</v>
      </c>
      <c r="E10" s="10"/>
      <c r="F10">
        <v>2002</v>
      </c>
      <c r="G10" s="10">
        <f t="shared" ca="1" si="5"/>
        <v>2.0121788620345513</v>
      </c>
      <c r="H10" s="10">
        <f t="shared" ca="1" si="2"/>
        <v>3.2544568634464732</v>
      </c>
      <c r="I10" s="10">
        <f t="shared" ca="1" si="2"/>
        <v>0.76636537904786606</v>
      </c>
      <c r="J10" s="10"/>
      <c r="K10">
        <v>2002</v>
      </c>
      <c r="L10" s="32">
        <f t="shared" ca="1" si="3"/>
        <v>-0.61994746877351403</v>
      </c>
      <c r="M10" s="32">
        <f t="shared" ca="1" si="4"/>
        <v>0.42756685947814388</v>
      </c>
      <c r="N10" s="32">
        <f t="shared" ca="1" si="4"/>
        <v>-1.0469164947807712</v>
      </c>
      <c r="O10" s="22"/>
      <c r="P10" s="22"/>
      <c r="Q10" s="10"/>
      <c r="T10" s="9"/>
    </row>
    <row r="11" spans="1:20" hidden="1" outlineLevel="1" x14ac:dyDescent="0.25">
      <c r="A11">
        <v>2003</v>
      </c>
      <c r="B11" s="10">
        <f t="shared" ca="1" si="0"/>
        <v>4.8611998558044434</v>
      </c>
      <c r="C11" s="10">
        <f t="shared" ca="1" si="1"/>
        <v>30.626230239868164</v>
      </c>
      <c r="D11" s="10">
        <f t="shared" ca="1" si="1"/>
        <v>6.7007803916931152</v>
      </c>
      <c r="E11" s="10"/>
      <c r="F11">
        <v>2003</v>
      </c>
      <c r="G11" s="10">
        <f t="shared" ca="1" si="5"/>
        <v>1.5812852913519642</v>
      </c>
      <c r="H11" s="10">
        <f t="shared" ca="1" si="2"/>
        <v>3.4218568391557902</v>
      </c>
      <c r="I11" s="10">
        <f t="shared" ca="1" si="2"/>
        <v>1.9022239959861811</v>
      </c>
      <c r="J11" s="10"/>
      <c r="K11">
        <v>2003</v>
      </c>
      <c r="L11" s="32">
        <f t="shared" ca="1" si="3"/>
        <v>-0.86824856887953161</v>
      </c>
      <c r="M11" s="32">
        <f t="shared" ca="1" si="4"/>
        <v>0.62119296767788279</v>
      </c>
      <c r="N11" s="32">
        <f t="shared" ca="1" si="4"/>
        <v>-0.86924056027975161</v>
      </c>
      <c r="O11" s="22"/>
      <c r="P11" s="22"/>
      <c r="Q11" s="10"/>
    </row>
    <row r="12" spans="1:20" hidden="1" outlineLevel="1" x14ac:dyDescent="0.25">
      <c r="A12">
        <v>2004</v>
      </c>
      <c r="B12" s="10">
        <f t="shared" ca="1" si="0"/>
        <v>5.9529824256896973</v>
      </c>
      <c r="C12" s="10">
        <f t="shared" ca="1" si="1"/>
        <v>33.487407684326172</v>
      </c>
      <c r="D12" s="10">
        <f t="shared" ca="1" si="1"/>
        <v>16.466703414916992</v>
      </c>
      <c r="E12" s="10"/>
      <c r="F12">
        <v>2004</v>
      </c>
      <c r="G12" s="10">
        <f t="shared" ca="1" si="5"/>
        <v>1.783892341989791</v>
      </c>
      <c r="H12" s="10">
        <f t="shared" ca="1" si="2"/>
        <v>3.5111694781465443</v>
      </c>
      <c r="I12" s="10">
        <f t="shared" ca="1" si="2"/>
        <v>2.8013403671983981</v>
      </c>
      <c r="J12" s="10"/>
      <c r="K12">
        <v>2004</v>
      </c>
      <c r="L12" s="32">
        <f t="shared" ca="1" si="3"/>
        <v>-0.76443007731215518</v>
      </c>
      <c r="M12" s="32">
        <f t="shared" ca="1" si="4"/>
        <v>0.72787468608254424</v>
      </c>
      <c r="N12" s="32">
        <f t="shared" ca="1" si="4"/>
        <v>-0.1957741071811577</v>
      </c>
      <c r="O12" s="22"/>
      <c r="P12" s="22"/>
      <c r="Q12" s="10"/>
    </row>
    <row r="13" spans="1:20" hidden="1" outlineLevel="1" x14ac:dyDescent="0.25">
      <c r="A13">
        <v>2005</v>
      </c>
      <c r="B13" s="10">
        <f t="shared" ca="1" si="0"/>
        <v>9.6516046524047852</v>
      </c>
      <c r="C13" s="10">
        <f t="shared" ca="1" si="1"/>
        <v>37.097316741943359</v>
      </c>
      <c r="D13" s="10">
        <f t="shared" ca="1" si="1"/>
        <v>33.674343109130859</v>
      </c>
      <c r="E13" s="10"/>
      <c r="F13">
        <v>2005</v>
      </c>
      <c r="G13" s="10">
        <f t="shared" ca="1" si="5"/>
        <v>2.2671241867503329</v>
      </c>
      <c r="H13" s="10">
        <f t="shared" ca="1" si="2"/>
        <v>3.6135446419828057</v>
      </c>
      <c r="I13" s="10">
        <f t="shared" ca="1" si="2"/>
        <v>3.5167362153246047</v>
      </c>
      <c r="J13" s="10"/>
      <c r="K13">
        <v>2005</v>
      </c>
      <c r="L13" s="32">
        <f t="shared" ca="1" si="3"/>
        <v>-0.42804118772386873</v>
      </c>
      <c r="M13" s="32">
        <f t="shared" ca="1" si="4"/>
        <v>0.85295066989932666</v>
      </c>
      <c r="N13" s="32">
        <f t="shared" ca="1" si="4"/>
        <v>0.55405993835241507</v>
      </c>
      <c r="O13" s="22"/>
      <c r="P13" s="22"/>
      <c r="Q13" s="10"/>
    </row>
    <row r="14" spans="1:20" hidden="1" outlineLevel="1" x14ac:dyDescent="0.25">
      <c r="A14">
        <v>2006</v>
      </c>
      <c r="B14" s="10">
        <f t="shared" ca="1" si="0"/>
        <v>8.9607992172241211</v>
      </c>
      <c r="C14" s="10">
        <f t="shared" ca="1" si="1"/>
        <v>41.949367523193359</v>
      </c>
      <c r="D14" s="10">
        <f t="shared" ca="1" si="1"/>
        <v>32.496330261230469</v>
      </c>
      <c r="E14" s="10"/>
      <c r="F14">
        <v>2006</v>
      </c>
      <c r="G14" s="10">
        <f t="shared" ca="1" si="5"/>
        <v>2.1928594213598092</v>
      </c>
      <c r="H14" s="10">
        <f t="shared" ca="1" si="2"/>
        <v>3.7364633558792559</v>
      </c>
      <c r="I14" s="10">
        <f t="shared" ca="1" si="2"/>
        <v>3.4811271679212465</v>
      </c>
      <c r="J14" s="10"/>
      <c r="K14">
        <v>2006</v>
      </c>
      <c r="L14" s="32">
        <f t="shared" ca="1" si="3"/>
        <v>-0.48705464040323199</v>
      </c>
      <c r="M14" s="32">
        <f t="shared" ca="1" si="4"/>
        <v>1.0069507416110279</v>
      </c>
      <c r="N14" s="32">
        <f t="shared" ca="1" si="4"/>
        <v>0.51302159727204821</v>
      </c>
      <c r="O14" s="22"/>
      <c r="P14" s="22"/>
      <c r="Q14" s="10"/>
    </row>
    <row r="15" spans="1:20" hidden="1" outlineLevel="1" x14ac:dyDescent="0.25">
      <c r="A15">
        <v>2007</v>
      </c>
      <c r="B15" s="10">
        <f t="shared" ca="1" si="0"/>
        <v>11.701181411743164</v>
      </c>
      <c r="C15" s="10">
        <f t="shared" ca="1" si="1"/>
        <v>47.529701232910156</v>
      </c>
      <c r="D15" s="10">
        <f t="shared" ca="1" si="1"/>
        <v>53.406627655029297</v>
      </c>
      <c r="E15" s="10"/>
      <c r="F15">
        <v>2007</v>
      </c>
      <c r="G15" s="10">
        <f t="shared" ca="1" si="5"/>
        <v>2.4596898120687052</v>
      </c>
      <c r="H15" s="10">
        <f t="shared" ca="1" si="2"/>
        <v>3.8613548047427106</v>
      </c>
      <c r="I15" s="10">
        <f t="shared" ca="1" si="2"/>
        <v>3.9779348516547812</v>
      </c>
      <c r="J15" s="10"/>
      <c r="K15">
        <v>2007</v>
      </c>
      <c r="L15" s="32">
        <f t="shared" ca="1" si="3"/>
        <v>-0.2638767329903513</v>
      </c>
      <c r="M15" s="32">
        <f t="shared" ca="1" si="4"/>
        <v>1.1675639390339687</v>
      </c>
      <c r="N15" s="32">
        <f t="shared" ca="1" si="4"/>
        <v>1.1169202852052829</v>
      </c>
      <c r="O15" s="22"/>
      <c r="P15" s="22"/>
      <c r="Q15" s="10"/>
    </row>
    <row r="16" spans="1:20" hidden="1" outlineLevel="1" x14ac:dyDescent="0.25">
      <c r="A16">
        <v>2008</v>
      </c>
      <c r="B16" s="10">
        <f t="shared" ca="1" si="0"/>
        <v>13.182957649230957</v>
      </c>
      <c r="C16" s="10">
        <f t="shared" ca="1" si="1"/>
        <v>51.9754638671875</v>
      </c>
      <c r="D16" s="10">
        <f t="shared" ca="1" si="1"/>
        <v>28.804035186767578</v>
      </c>
      <c r="E16" s="10"/>
      <c r="F16">
        <v>2008</v>
      </c>
      <c r="G16" s="10">
        <f t="shared" ca="1" si="5"/>
        <v>2.5789249082417305</v>
      </c>
      <c r="H16" s="10">
        <f t="shared" ca="1" si="2"/>
        <v>3.9507717585178632</v>
      </c>
      <c r="I16" s="10">
        <f t="shared" ca="1" si="2"/>
        <v>3.3605154879789718</v>
      </c>
      <c r="J16" s="10"/>
      <c r="K16">
        <v>2008</v>
      </c>
      <c r="L16" s="32">
        <f t="shared" ca="1" si="3"/>
        <v>-0.15458883463016845</v>
      </c>
      <c r="M16" s="32">
        <f t="shared" ca="1" si="4"/>
        <v>1.2850454469343811</v>
      </c>
      <c r="N16" s="32">
        <f t="shared" ca="1" si="4"/>
        <v>0.37674909376282889</v>
      </c>
      <c r="O16" s="22"/>
      <c r="P16" s="22"/>
      <c r="Q16" s="10"/>
    </row>
    <row r="17" spans="1:17" hidden="1" outlineLevel="1" x14ac:dyDescent="0.25">
      <c r="A17">
        <v>2009</v>
      </c>
      <c r="B17" s="10">
        <f t="shared" ca="1" si="0"/>
        <v>17.447038650512695</v>
      </c>
      <c r="C17" s="10">
        <f t="shared" ca="1" si="1"/>
        <v>49.858463287353516</v>
      </c>
      <c r="D17" s="10">
        <f t="shared" ca="1" si="1"/>
        <v>22.754657745361328</v>
      </c>
      <c r="E17" s="10"/>
      <c r="F17">
        <v>2009</v>
      </c>
      <c r="G17" s="10">
        <f t="shared" ca="1" si="5"/>
        <v>2.8591699294052608</v>
      </c>
      <c r="H17" s="10">
        <f t="shared" ca="1" si="2"/>
        <v>3.9091882570699781</v>
      </c>
      <c r="I17" s="10">
        <f t="shared" ca="1" si="2"/>
        <v>3.1247698605012313</v>
      </c>
      <c r="J17" s="10"/>
      <c r="K17">
        <v>2009</v>
      </c>
      <c r="L17" s="32">
        <f t="shared" ca="1" si="3"/>
        <v>0.12356076396019902</v>
      </c>
      <c r="M17" s="32">
        <f t="shared" ca="1" si="4"/>
        <v>1.2301559260167443</v>
      </c>
      <c r="N17" s="32">
        <f t="shared" ca="1" si="4"/>
        <v>0.12304331653463157</v>
      </c>
      <c r="O17" s="22"/>
      <c r="P17" s="22"/>
      <c r="Q17" s="10"/>
    </row>
    <row r="18" spans="1:17" hidden="1" outlineLevel="1" x14ac:dyDescent="0.25">
      <c r="A18">
        <v>2010</v>
      </c>
      <c r="B18" s="10">
        <f t="shared" ca="1" si="0"/>
        <v>17.873811721801758</v>
      </c>
      <c r="C18" s="10">
        <f t="shared" ca="1" si="1"/>
        <v>54.551414489746094</v>
      </c>
      <c r="D18" s="10">
        <f t="shared" ca="1" si="1"/>
        <v>36.685440063476562</v>
      </c>
      <c r="E18" s="10"/>
      <c r="F18">
        <v>2010</v>
      </c>
      <c r="G18" s="10">
        <f t="shared" ca="1" si="5"/>
        <v>2.8833366092683712</v>
      </c>
      <c r="H18" s="10">
        <f t="shared" ca="1" si="2"/>
        <v>3.9991436420940651</v>
      </c>
      <c r="I18" s="10">
        <f t="shared" ca="1" si="2"/>
        <v>3.6023799478273215</v>
      </c>
      <c r="J18" s="10"/>
      <c r="K18">
        <v>2010</v>
      </c>
      <c r="L18" s="32">
        <f t="shared" ca="1" si="3"/>
        <v>0.1488736675315516</v>
      </c>
      <c r="M18" s="32">
        <f t="shared" ca="1" si="4"/>
        <v>1.3494459058118675</v>
      </c>
      <c r="N18" s="32">
        <f t="shared" ca="1" si="4"/>
        <v>0.65423128072484205</v>
      </c>
      <c r="O18" s="22"/>
      <c r="P18" s="22"/>
      <c r="Q18" s="10"/>
    </row>
    <row r="19" spans="1:17" hidden="1" outlineLevel="1" x14ac:dyDescent="0.25">
      <c r="A19">
        <v>2011</v>
      </c>
      <c r="B19" s="10">
        <f t="shared" ca="1" si="0"/>
        <v>14.241286277770996</v>
      </c>
      <c r="C19" s="10">
        <f ca="1">INDEX(INDIRECT($A$1&amp;"!$A$1:$X$55"),MATCH($A19,INDIRECT($A$1&amp;"!$A$1:$A$55"),0),MATCH(C$2,INDIRECT($A$1&amp;"!$A$1:$X$1"),0))</f>
        <v>58.755912780761719</v>
      </c>
      <c r="D19" s="10">
        <f ca="1">INDEX(INDIRECT($A$1&amp;"!$A$1:$X$55"),MATCH($A19,INDIRECT($A$1&amp;"!$A$1:$A$55"),0),MATCH(D$2,INDIRECT($A$1&amp;"!$A$1:$X$1"),0))</f>
        <v>39.331745147705078</v>
      </c>
      <c r="E19" s="10"/>
      <c r="F19">
        <v>2011</v>
      </c>
      <c r="G19" s="10">
        <f t="shared" ca="1" si="5"/>
        <v>2.6561452303996109</v>
      </c>
      <c r="H19" s="10">
        <f t="shared" ca="1" si="2"/>
        <v>4.0733917910368893</v>
      </c>
      <c r="I19" s="10">
        <f t="shared" ca="1" si="2"/>
        <v>3.6720319573816393</v>
      </c>
      <c r="J19" s="10"/>
      <c r="K19">
        <v>2011</v>
      </c>
      <c r="L19" s="32">
        <f t="shared" ca="1" si="3"/>
        <v>-8.0852611955593359E-2</v>
      </c>
      <c r="M19" s="32">
        <f ca="1">H19*LN(H19/H$3)</f>
        <v>1.4494329033245787</v>
      </c>
      <c r="N19" s="32">
        <f ca="1">I19*LN(I19/I$3)</f>
        <v>0.73720191327075335</v>
      </c>
      <c r="O19" s="22"/>
      <c r="P19" s="22"/>
      <c r="Q19" s="10"/>
    </row>
    <row r="20" spans="1:17" hidden="1" outlineLevel="1" x14ac:dyDescent="0.25">
      <c r="A20">
        <v>2012</v>
      </c>
      <c r="B20" s="10">
        <f t="shared" ca="1" si="0"/>
        <v>14.106053352355957</v>
      </c>
      <c r="C20" s="10">
        <f ca="1">INDEX(INDIRECT($A$1&amp;"!$A$1:$X$55"),MATCH($A20,INDIRECT($A$1&amp;"!$A$1:$A$55"),0),MATCH(C$2,INDIRECT($A$1&amp;"!$A$1:$X$1"),0))</f>
        <v>60.639865875244141</v>
      </c>
      <c r="D20" s="10">
        <f ca="1">INDEX(INDIRECT($A$1&amp;"!$A$1:$X$55"),MATCH($A20,INDIRECT($A$1&amp;"!$A$1:$A$55"),0),MATCH(D$2,INDIRECT($A$1&amp;"!$A$1:$X$1"),0))</f>
        <v>30.990200042724609</v>
      </c>
      <c r="E20" s="10"/>
      <c r="F20">
        <v>2012</v>
      </c>
      <c r="G20" s="10">
        <f t="shared" ca="1" si="5"/>
        <v>2.6466040210244008</v>
      </c>
      <c r="H20" s="10">
        <f t="shared" ca="1" si="2"/>
        <v>4.1049525295118174</v>
      </c>
      <c r="I20" s="10">
        <f t="shared" ca="1" si="2"/>
        <v>3.4336710268522213</v>
      </c>
      <c r="J20" s="10"/>
      <c r="K20">
        <v>2012</v>
      </c>
      <c r="L20" s="32">
        <f t="shared" ca="1" si="3"/>
        <v>-9.0086231358890587E-2</v>
      </c>
      <c r="M20" s="32">
        <f ca="1">H20*LN(H20/H$3)</f>
        <v>1.4923458352446513</v>
      </c>
      <c r="N20" s="32">
        <f ca="1">I20*LN(I20/I$3)</f>
        <v>0.45889668788372856</v>
      </c>
      <c r="O20" s="22"/>
      <c r="P20" s="22"/>
      <c r="Q20" s="10"/>
    </row>
    <row r="21" spans="1:17" hidden="1" outlineLevel="1" x14ac:dyDescent="0.25">
      <c r="A21" t="s">
        <v>281</v>
      </c>
      <c r="B21" s="2">
        <f ca="1">(B20-B3)/B3</f>
        <v>-8.7563671518778821E-2</v>
      </c>
      <c r="C21" s="2">
        <f ca="1">(C20-C3)/C3</f>
        <v>2.4944169462013019</v>
      </c>
      <c r="D21" s="2">
        <f ca="1">(D20-D3)/D3</f>
        <v>0.53657120786952517</v>
      </c>
      <c r="E21" s="2"/>
      <c r="F21" s="2"/>
      <c r="G21" s="2"/>
      <c r="H21" s="2"/>
      <c r="I21" s="2"/>
      <c r="J21" s="2"/>
      <c r="K21" s="2"/>
      <c r="L21" s="23"/>
      <c r="M21" s="23"/>
      <c r="N21" s="23"/>
      <c r="O21" s="23"/>
      <c r="P21" s="23"/>
      <c r="Q21" s="2"/>
    </row>
    <row r="22" spans="1:17" hidden="1" outlineLevel="1" x14ac:dyDescent="0.25"/>
    <row r="23" spans="1:17" hidden="1" outlineLevel="1" x14ac:dyDescent="0.25">
      <c r="A23" t="s">
        <v>25</v>
      </c>
      <c r="B23" s="62" t="s">
        <v>297</v>
      </c>
      <c r="C23" s="62"/>
      <c r="D23" s="62"/>
      <c r="E23" s="62"/>
      <c r="F23" s="24"/>
      <c r="G23" s="62" t="s">
        <v>298</v>
      </c>
      <c r="H23" s="62"/>
      <c r="I23" s="62"/>
      <c r="J23" s="30"/>
      <c r="K23" s="24"/>
      <c r="L23" s="62" t="s">
        <v>293</v>
      </c>
      <c r="M23" s="62"/>
      <c r="N23" s="62"/>
      <c r="O23" s="24"/>
      <c r="P23" s="24"/>
      <c r="Q23" s="30"/>
    </row>
    <row r="24" spans="1:17" hidden="1" outlineLevel="1" x14ac:dyDescent="0.25">
      <c r="B24" t="s">
        <v>44</v>
      </c>
      <c r="C24" t="s">
        <v>46</v>
      </c>
      <c r="D24" t="s">
        <v>45</v>
      </c>
    </row>
    <row r="25" spans="1:17" hidden="1" outlineLevel="1" x14ac:dyDescent="0.25">
      <c r="A25">
        <v>1995</v>
      </c>
      <c r="B25" s="10">
        <f ca="1">INDEX(INDIRECT($A$23&amp;"!$A$1:$X$55"),MATCH($A25,INDIRECT($A$23&amp;"!$A$1:$A$55"),0),MATCH(B$24,INDIRECT($A$23&amp;"!$A$1:$X$1"),0))</f>
        <v>60.182270050048828</v>
      </c>
      <c r="C25" s="10">
        <f ca="1">INDEX(INDIRECT($A$23&amp;"!$A$1:$X$55"),MATCH($A25,INDIRECT($A$23&amp;"!$A$1:$A$55"),0),MATCH(C$24,INDIRECT($A$23&amp;"!$A$1:$X$1"),0))</f>
        <v>67.553695678710938</v>
      </c>
      <c r="D25" s="10">
        <f ca="1">INDEX(INDIRECT($A$23&amp;"!$A$1:$X$55"),MATCH($A25,INDIRECT($A$23&amp;"!$A$1:$A$55"),0),MATCH(D$24,INDIRECT($A$23&amp;"!$A$1:$X$1"),0))</f>
        <v>78.512229919433594</v>
      </c>
      <c r="E25" s="10"/>
      <c r="F25">
        <v>1995</v>
      </c>
      <c r="G25" s="10">
        <f t="shared" ref="G25:I42" ca="1" si="6">LN(B25)</f>
        <v>4.0973777914949467</v>
      </c>
      <c r="H25" s="10">
        <f t="shared" ca="1" si="6"/>
        <v>4.2129227731792476</v>
      </c>
      <c r="I25" s="10">
        <f t="shared" ca="1" si="6"/>
        <v>4.363254407805579</v>
      </c>
      <c r="J25" s="10"/>
      <c r="K25">
        <v>1995</v>
      </c>
      <c r="L25">
        <f t="shared" ref="L25:L42" ca="1" si="7">G25*LN(G25/G$25)</f>
        <v>0</v>
      </c>
      <c r="M25">
        <f t="shared" ref="M25:N40" ca="1" si="8">H25*LN(H25/H$25)</f>
        <v>0</v>
      </c>
      <c r="N25">
        <f t="shared" ca="1" si="8"/>
        <v>0</v>
      </c>
      <c r="O25" s="22"/>
      <c r="P25" s="22"/>
      <c r="Q25" s="10"/>
    </row>
    <row r="26" spans="1:17" hidden="1" outlineLevel="1" x14ac:dyDescent="0.25">
      <c r="A26">
        <v>1996</v>
      </c>
      <c r="B26" s="10">
        <f t="shared" ref="B26:D41" ca="1" si="9">INDEX(INDIRECT($A$23&amp;"!$A$1:$X$55"),MATCH($A26,INDIRECT($A$23&amp;"!$A$1:$A$55"),0),MATCH(B$24,INDIRECT($A$23&amp;"!$A$1:$X$1"),0))</f>
        <v>49.037559509277344</v>
      </c>
      <c r="C26" s="10">
        <f t="shared" ca="1" si="9"/>
        <v>71.325485229492188</v>
      </c>
      <c r="D26" s="10">
        <f t="shared" ca="1" si="9"/>
        <v>99.966560363769531</v>
      </c>
      <c r="E26" s="10"/>
      <c r="F26">
        <v>1996</v>
      </c>
      <c r="G26" s="10">
        <f t="shared" ca="1" si="6"/>
        <v>3.8925865250812479</v>
      </c>
      <c r="H26" s="10">
        <f t="shared" ca="1" si="6"/>
        <v>4.267253700153776</v>
      </c>
      <c r="I26" s="10">
        <f t="shared" ca="1" si="6"/>
        <v>4.6048357337028563</v>
      </c>
      <c r="J26" s="10"/>
      <c r="K26">
        <v>1996</v>
      </c>
      <c r="L26" s="32">
        <f t="shared" ca="1" si="7"/>
        <v>-0.19958596262499356</v>
      </c>
      <c r="M26" s="32">
        <f t="shared" ca="1" si="8"/>
        <v>5.4679763365534782E-2</v>
      </c>
      <c r="N26" s="32">
        <f t="shared" ca="1" si="8"/>
        <v>0.24814904907274199</v>
      </c>
      <c r="O26" s="22"/>
      <c r="P26" s="22"/>
      <c r="Q26" s="10"/>
    </row>
    <row r="27" spans="1:17" hidden="1" outlineLevel="1" x14ac:dyDescent="0.25">
      <c r="A27">
        <v>1997</v>
      </c>
      <c r="B27" s="10">
        <f t="shared" ca="1" si="9"/>
        <v>49.517723083496094</v>
      </c>
      <c r="C27" s="10">
        <f t="shared" ca="1" si="9"/>
        <v>83.25714111328125</v>
      </c>
      <c r="D27" s="10">
        <f t="shared" ca="1" si="9"/>
        <v>126.35674285888672</v>
      </c>
      <c r="E27" s="10"/>
      <c r="F27">
        <v>1997</v>
      </c>
      <c r="G27" s="10">
        <f t="shared" ca="1" si="6"/>
        <v>3.902330647583701</v>
      </c>
      <c r="H27" s="10">
        <f t="shared" ca="1" si="6"/>
        <v>4.4219339043202464</v>
      </c>
      <c r="I27" s="10">
        <f t="shared" ca="1" si="6"/>
        <v>4.8391091989230173</v>
      </c>
      <c r="J27" s="10"/>
      <c r="K27">
        <v>1997</v>
      </c>
      <c r="L27" s="32">
        <f t="shared" ca="1" si="7"/>
        <v>-0.19032926812427423</v>
      </c>
      <c r="M27" s="32">
        <f t="shared" ca="1" si="8"/>
        <v>0.21411217581725422</v>
      </c>
      <c r="N27" s="32">
        <f t="shared" ca="1" si="8"/>
        <v>0.50090805502829272</v>
      </c>
      <c r="O27" s="22"/>
      <c r="P27" s="22"/>
      <c r="Q27" s="10"/>
    </row>
    <row r="28" spans="1:17" hidden="1" outlineLevel="1" x14ac:dyDescent="0.25">
      <c r="A28">
        <v>1998</v>
      </c>
      <c r="B28" s="10">
        <f t="shared" ca="1" si="9"/>
        <v>62.331645965576172</v>
      </c>
      <c r="C28" s="10">
        <f t="shared" ca="1" si="9"/>
        <v>78.952400207519531</v>
      </c>
      <c r="D28" s="10">
        <f t="shared" ca="1" si="9"/>
        <v>89.981346130371094</v>
      </c>
      <c r="E28" s="10"/>
      <c r="F28">
        <v>1998</v>
      </c>
      <c r="G28" s="10">
        <f t="shared" ca="1" si="6"/>
        <v>4.1324692577491051</v>
      </c>
      <c r="H28" s="10">
        <f t="shared" ca="1" si="6"/>
        <v>4.3688451418547247</v>
      </c>
      <c r="I28" s="10">
        <f t="shared" ca="1" si="6"/>
        <v>4.4996023836297621</v>
      </c>
      <c r="J28" s="10"/>
      <c r="K28">
        <v>1998</v>
      </c>
      <c r="L28" s="32">
        <f t="shared" ca="1" si="7"/>
        <v>3.5241307277200387E-2</v>
      </c>
      <c r="M28" s="32">
        <f t="shared" ca="1" si="8"/>
        <v>0.15877279887836829</v>
      </c>
      <c r="N28" s="32">
        <f t="shared" ca="1" si="8"/>
        <v>0.1384565042669661</v>
      </c>
      <c r="O28" s="22"/>
      <c r="P28" s="22"/>
      <c r="Q28" s="10"/>
    </row>
    <row r="29" spans="1:17" hidden="1" outlineLevel="1" x14ac:dyDescent="0.25">
      <c r="A29">
        <v>1999</v>
      </c>
      <c r="B29" s="10">
        <f t="shared" ca="1" si="9"/>
        <v>63.376190185546875</v>
      </c>
      <c r="C29" s="10">
        <f t="shared" ca="1" si="9"/>
        <v>83.462066650390625</v>
      </c>
      <c r="D29" s="10">
        <f t="shared" ca="1" si="9"/>
        <v>116.26651763916016</v>
      </c>
      <c r="E29" s="10"/>
      <c r="F29">
        <v>1999</v>
      </c>
      <c r="G29" s="10">
        <f t="shared" ca="1" si="6"/>
        <v>4.1490882417830814</v>
      </c>
      <c r="H29" s="10">
        <f t="shared" ca="1" si="6"/>
        <v>4.4243922370230244</v>
      </c>
      <c r="I29" s="10">
        <f t="shared" ca="1" si="6"/>
        <v>4.7558851215926152</v>
      </c>
      <c r="J29" s="10"/>
      <c r="K29">
        <v>1999</v>
      </c>
      <c r="L29" s="32">
        <f t="shared" ca="1" si="7"/>
        <v>5.203538887263208E-2</v>
      </c>
      <c r="M29" s="32">
        <f t="shared" ca="1" si="8"/>
        <v>0.21669022539399729</v>
      </c>
      <c r="N29" s="32">
        <f t="shared" ca="1" si="8"/>
        <v>0.40978904085699797</v>
      </c>
      <c r="O29" s="22"/>
      <c r="P29" s="22"/>
      <c r="Q29" s="10"/>
    </row>
    <row r="30" spans="1:17" hidden="1" outlineLevel="1" x14ac:dyDescent="0.25">
      <c r="A30">
        <v>2000</v>
      </c>
      <c r="B30" s="10">
        <f t="shared" ca="1" si="9"/>
        <v>35.520862579345703</v>
      </c>
      <c r="C30" s="10">
        <f t="shared" ca="1" si="9"/>
        <v>89.366783142089844</v>
      </c>
      <c r="D30" s="10">
        <f t="shared" ca="1" si="9"/>
        <v>55.765022277832031</v>
      </c>
      <c r="E30" s="10"/>
      <c r="F30">
        <v>2000</v>
      </c>
      <c r="G30" s="10">
        <f t="shared" ca="1" si="6"/>
        <v>3.5701202021575362</v>
      </c>
      <c r="H30" s="10">
        <f t="shared" ca="1" si="6"/>
        <v>4.4927490599159965</v>
      </c>
      <c r="I30" s="10">
        <f t="shared" ca="1" si="6"/>
        <v>4.0211468319413015</v>
      </c>
      <c r="J30" s="10"/>
      <c r="K30">
        <v>2000</v>
      </c>
      <c r="L30" s="32">
        <f t="shared" ca="1" si="7"/>
        <v>-0.49177670609750535</v>
      </c>
      <c r="M30" s="32">
        <f t="shared" ca="1" si="8"/>
        <v>0.28892026794609993</v>
      </c>
      <c r="N30" s="32">
        <f t="shared" ca="1" si="8"/>
        <v>-0.32833089806911481</v>
      </c>
      <c r="O30" s="22"/>
      <c r="P30" s="22"/>
      <c r="Q30" s="10"/>
    </row>
    <row r="31" spans="1:17" hidden="1" outlineLevel="1" x14ac:dyDescent="0.25">
      <c r="A31">
        <v>2001</v>
      </c>
      <c r="B31" s="10">
        <f t="shared" ca="1" si="9"/>
        <v>41.552162170410156</v>
      </c>
      <c r="C31" s="10">
        <f t="shared" ca="1" si="9"/>
        <v>97.878936767578125</v>
      </c>
      <c r="D31" s="10">
        <f t="shared" ca="1" si="9"/>
        <v>28.254451751708984</v>
      </c>
      <c r="E31" s="10"/>
      <c r="F31">
        <v>2001</v>
      </c>
      <c r="G31" s="10">
        <f t="shared" ca="1" si="6"/>
        <v>3.7269495577432097</v>
      </c>
      <c r="H31" s="10">
        <f t="shared" ca="1" si="6"/>
        <v>4.5837313759038878</v>
      </c>
      <c r="I31" s="10">
        <f t="shared" ca="1" si="6"/>
        <v>3.3412510293086664</v>
      </c>
      <c r="J31" s="10"/>
      <c r="K31">
        <v>2001</v>
      </c>
      <c r="L31" s="32">
        <f t="shared" ca="1" si="7"/>
        <v>-0.35315500620027684</v>
      </c>
      <c r="M31" s="32">
        <f t="shared" ca="1" si="8"/>
        <v>0.38666856759649504</v>
      </c>
      <c r="N31" s="32">
        <f t="shared" ca="1" si="8"/>
        <v>-0.89168937254188385</v>
      </c>
      <c r="O31" s="22"/>
      <c r="P31" s="22"/>
      <c r="Q31" s="10"/>
    </row>
    <row r="32" spans="1:17" hidden="1" outlineLevel="1" x14ac:dyDescent="0.25">
      <c r="A32">
        <v>2002</v>
      </c>
      <c r="B32" s="10">
        <f t="shared" ca="1" si="9"/>
        <v>32.405548095703125</v>
      </c>
      <c r="C32" s="10">
        <f t="shared" ca="1" si="9"/>
        <v>112.23642730712891</v>
      </c>
      <c r="D32" s="10">
        <f t="shared" ca="1" si="9"/>
        <v>9.3232946395874023</v>
      </c>
      <c r="E32" s="10"/>
      <c r="F32">
        <v>2002</v>
      </c>
      <c r="G32" s="10">
        <f t="shared" ca="1" si="6"/>
        <v>3.4783296456605139</v>
      </c>
      <c r="H32" s="10">
        <f t="shared" ca="1" si="6"/>
        <v>4.7206076044530327</v>
      </c>
      <c r="I32" s="10">
        <f t="shared" ca="1" si="6"/>
        <v>2.2325160683320058</v>
      </c>
      <c r="J32" s="10"/>
      <c r="K32">
        <v>2002</v>
      </c>
      <c r="L32" s="32">
        <f t="shared" ca="1" si="7"/>
        <v>-0.56973305431512977</v>
      </c>
      <c r="M32" s="32">
        <f t="shared" ca="1" si="8"/>
        <v>0.53711483469364185</v>
      </c>
      <c r="N32" s="32">
        <f t="shared" ca="1" si="8"/>
        <v>-1.4959843961530077</v>
      </c>
      <c r="O32" s="22"/>
      <c r="P32" s="22"/>
      <c r="Q32" s="10"/>
    </row>
    <row r="33" spans="1:17" hidden="1" outlineLevel="1" x14ac:dyDescent="0.25">
      <c r="A33">
        <v>2003</v>
      </c>
      <c r="B33" s="10">
        <f t="shared" ca="1" si="9"/>
        <v>21.348817825317383</v>
      </c>
      <c r="C33" s="10">
        <f t="shared" ca="1" si="9"/>
        <v>134.50050354003906</v>
      </c>
      <c r="D33" s="10">
        <f t="shared" ca="1" si="9"/>
        <v>29.42765998840332</v>
      </c>
      <c r="E33" s="10"/>
      <c r="F33">
        <v>2003</v>
      </c>
      <c r="G33" s="10">
        <f t="shared" ca="1" si="6"/>
        <v>3.0609963669620797</v>
      </c>
      <c r="H33" s="10">
        <f t="shared" ca="1" si="6"/>
        <v>4.9015679428269978</v>
      </c>
      <c r="I33" s="10">
        <f t="shared" ca="1" si="6"/>
        <v>3.3819350479867998</v>
      </c>
      <c r="J33" s="10"/>
      <c r="K33">
        <v>2003</v>
      </c>
      <c r="L33" s="32">
        <f t="shared" ca="1" si="7"/>
        <v>-0.89260715020104964</v>
      </c>
      <c r="M33" s="32">
        <f t="shared" ca="1" si="8"/>
        <v>0.74208998534847193</v>
      </c>
      <c r="N33" s="32">
        <f t="shared" ca="1" si="8"/>
        <v>-0.86161612533703025</v>
      </c>
      <c r="O33" s="22"/>
      <c r="P33" s="22"/>
      <c r="Q33" s="10"/>
    </row>
    <row r="34" spans="1:17" hidden="1" outlineLevel="1" x14ac:dyDescent="0.25">
      <c r="A34">
        <v>2004</v>
      </c>
      <c r="B34" s="10">
        <f t="shared" ca="1" si="9"/>
        <v>26.492815017700195</v>
      </c>
      <c r="C34" s="10">
        <f t="shared" ca="1" si="9"/>
        <v>149.03045654296875</v>
      </c>
      <c r="D34" s="10">
        <f t="shared" ca="1" si="9"/>
        <v>73.282485961914063</v>
      </c>
      <c r="E34" s="10"/>
      <c r="F34">
        <v>2004</v>
      </c>
      <c r="G34" s="10">
        <f t="shared" ca="1" si="6"/>
        <v>3.2768735648218716</v>
      </c>
      <c r="H34" s="10">
        <f t="shared" ca="1" si="6"/>
        <v>5.0041506913859815</v>
      </c>
      <c r="I34" s="10">
        <f t="shared" ca="1" si="6"/>
        <v>4.2943216439432215</v>
      </c>
      <c r="J34" s="10"/>
      <c r="K34">
        <v>2004</v>
      </c>
      <c r="L34" s="32">
        <f t="shared" ca="1" si="7"/>
        <v>-0.73224171141130678</v>
      </c>
      <c r="M34" s="32">
        <f t="shared" ca="1" si="8"/>
        <v>0.86126965041431247</v>
      </c>
      <c r="N34" s="32">
        <f t="shared" ca="1" si="8"/>
        <v>-6.8385357226547885E-2</v>
      </c>
      <c r="O34" s="22"/>
      <c r="P34" s="22"/>
      <c r="Q34" s="10"/>
    </row>
    <row r="35" spans="1:17" hidden="1" outlineLevel="1" x14ac:dyDescent="0.25">
      <c r="A35">
        <v>2005</v>
      </c>
      <c r="B35" s="10">
        <f t="shared" ca="1" si="9"/>
        <v>43.516643524169922</v>
      </c>
      <c r="C35" s="10">
        <f t="shared" ca="1" si="9"/>
        <v>167.26242065429687</v>
      </c>
      <c r="D35" s="10">
        <f t="shared" ca="1" si="9"/>
        <v>151.82908630371094</v>
      </c>
      <c r="E35" s="10"/>
      <c r="F35">
        <v>2005</v>
      </c>
      <c r="G35" s="10">
        <f t="shared" ca="1" si="6"/>
        <v>3.773143474669225</v>
      </c>
      <c r="H35" s="10">
        <f t="shared" ca="1" si="6"/>
        <v>5.1195639602526786</v>
      </c>
      <c r="I35" s="10">
        <f t="shared" ca="1" si="6"/>
        <v>5.0227554559856573</v>
      </c>
      <c r="J35" s="10"/>
      <c r="K35">
        <v>2005</v>
      </c>
      <c r="L35" s="32">
        <f t="shared" ca="1" si="7"/>
        <v>-0.31105319054002245</v>
      </c>
      <c r="M35" s="32">
        <f t="shared" ca="1" si="8"/>
        <v>0.99786762056997369</v>
      </c>
      <c r="N35" s="32">
        <f t="shared" ca="1" si="8"/>
        <v>0.70700544879784788</v>
      </c>
      <c r="O35" s="22"/>
      <c r="P35" s="22"/>
      <c r="Q35" s="10"/>
    </row>
    <row r="36" spans="1:17" hidden="1" outlineLevel="1" x14ac:dyDescent="0.25">
      <c r="A36">
        <v>2006</v>
      </c>
      <c r="B36" s="10">
        <f t="shared" ca="1" si="9"/>
        <v>40.920162200927734</v>
      </c>
      <c r="C36" s="10">
        <f t="shared" ca="1" si="9"/>
        <v>191.56494140625</v>
      </c>
      <c r="D36" s="10">
        <f t="shared" ca="1" si="9"/>
        <v>148.39694213867187</v>
      </c>
      <c r="E36" s="10"/>
      <c r="F36">
        <v>2006</v>
      </c>
      <c r="G36" s="10">
        <f t="shared" ca="1" si="6"/>
        <v>3.7116229049301088</v>
      </c>
      <c r="H36" s="10">
        <f t="shared" ca="1" si="6"/>
        <v>5.2552268707475234</v>
      </c>
      <c r="I36" s="10">
        <f t="shared" ca="1" si="6"/>
        <v>4.9998907249864271</v>
      </c>
      <c r="J36" s="10"/>
      <c r="K36">
        <v>2006</v>
      </c>
      <c r="L36" s="32">
        <f t="shared" ca="1" si="7"/>
        <v>-0.36699779169431318</v>
      </c>
      <c r="M36" s="32">
        <f t="shared" ca="1" si="8"/>
        <v>1.1617547346672428</v>
      </c>
      <c r="N36" s="32">
        <f t="shared" ca="1" si="8"/>
        <v>0.68097438927113207</v>
      </c>
      <c r="O36" s="22"/>
      <c r="P36" s="22"/>
      <c r="Q36" s="10"/>
    </row>
    <row r="37" spans="1:17" hidden="1" outlineLevel="1" x14ac:dyDescent="0.25">
      <c r="A37">
        <v>2007</v>
      </c>
      <c r="B37" s="10">
        <f t="shared" ca="1" si="9"/>
        <v>54.102970123291016</v>
      </c>
      <c r="C37" s="10">
        <f t="shared" ca="1" si="9"/>
        <v>219.76396179199219</v>
      </c>
      <c r="D37" s="10">
        <f t="shared" ca="1" si="9"/>
        <v>246.93722534179687</v>
      </c>
      <c r="E37" s="10"/>
      <c r="F37">
        <v>2007</v>
      </c>
      <c r="G37" s="10">
        <f t="shared" ca="1" si="6"/>
        <v>3.9908890849608127</v>
      </c>
      <c r="H37" s="10">
        <f t="shared" ca="1" si="6"/>
        <v>5.3925540694366427</v>
      </c>
      <c r="I37" s="10">
        <f t="shared" ca="1" si="6"/>
        <v>5.509134155913018</v>
      </c>
      <c r="J37" s="10"/>
      <c r="K37">
        <v>2007</v>
      </c>
      <c r="L37" s="32">
        <f t="shared" ca="1" si="7"/>
        <v>-0.10509276735965327</v>
      </c>
      <c r="M37" s="32">
        <f t="shared" ca="1" si="8"/>
        <v>1.3312192376137788</v>
      </c>
      <c r="N37" s="32">
        <f t="shared" ca="1" si="8"/>
        <v>1.2846709589024412</v>
      </c>
      <c r="O37" s="22"/>
      <c r="P37" s="22"/>
      <c r="Q37" s="10"/>
    </row>
    <row r="38" spans="1:17" hidden="1" outlineLevel="1" x14ac:dyDescent="0.25">
      <c r="A38">
        <v>2008</v>
      </c>
      <c r="B38" s="10">
        <f t="shared" ca="1" si="9"/>
        <v>61.708145141601563</v>
      </c>
      <c r="C38" s="10">
        <f t="shared" ca="1" si="9"/>
        <v>243.29209899902344</v>
      </c>
      <c r="D38" s="10">
        <f t="shared" ca="1" si="9"/>
        <v>134.82888793945312</v>
      </c>
      <c r="E38" s="10"/>
      <c r="F38">
        <v>2008</v>
      </c>
      <c r="G38" s="10">
        <f t="shared" ca="1" si="6"/>
        <v>4.1224159342179965</v>
      </c>
      <c r="H38" s="10">
        <f t="shared" ca="1" si="6"/>
        <v>5.4942627749466117</v>
      </c>
      <c r="I38" s="10">
        <f t="shared" ca="1" si="6"/>
        <v>4.9040064777402277</v>
      </c>
      <c r="J38" s="10"/>
      <c r="K38">
        <v>2008</v>
      </c>
      <c r="L38" s="32">
        <f t="shared" ca="1" si="7"/>
        <v>2.5114488564830711E-2</v>
      </c>
      <c r="M38" s="32">
        <f t="shared" ca="1" si="8"/>
        <v>1.4589891932964032</v>
      </c>
      <c r="N38" s="32">
        <f t="shared" ca="1" si="8"/>
        <v>0.57295624645216736</v>
      </c>
      <c r="O38" s="22"/>
      <c r="P38" s="22"/>
      <c r="Q38" s="10"/>
    </row>
    <row r="39" spans="1:17" hidden="1" outlineLevel="1" x14ac:dyDescent="0.25">
      <c r="A39">
        <v>2009</v>
      </c>
      <c r="B39" s="10">
        <f t="shared" ca="1" si="9"/>
        <v>82.674674987792969</v>
      </c>
      <c r="C39" s="10">
        <f t="shared" ca="1" si="9"/>
        <v>236.25970458984375</v>
      </c>
      <c r="D39" s="10">
        <f t="shared" ca="1" si="9"/>
        <v>107.82539367675781</v>
      </c>
      <c r="E39" s="10"/>
      <c r="F39">
        <v>2009</v>
      </c>
      <c r="G39" s="10">
        <f t="shared" ca="1" si="6"/>
        <v>4.4149133276571417</v>
      </c>
      <c r="H39" s="10">
        <f t="shared" ca="1" si="6"/>
        <v>5.4649316431591579</v>
      </c>
      <c r="I39" s="10">
        <f t="shared" ca="1" si="6"/>
        <v>4.680513193598494</v>
      </c>
      <c r="J39" s="10"/>
      <c r="K39">
        <v>2009</v>
      </c>
      <c r="L39" s="32">
        <f t="shared" ca="1" si="7"/>
        <v>0.32953353013120701</v>
      </c>
      <c r="M39" s="32">
        <f t="shared" ca="1" si="8"/>
        <v>1.4219476768989028</v>
      </c>
      <c r="N39" s="32">
        <f t="shared" ca="1" si="8"/>
        <v>0.3285231519706644</v>
      </c>
      <c r="O39" s="22"/>
      <c r="P39" s="22"/>
      <c r="Q39" s="10"/>
    </row>
    <row r="40" spans="1:17" hidden="1" outlineLevel="1" x14ac:dyDescent="0.25">
      <c r="A40">
        <v>2010</v>
      </c>
      <c r="B40" s="10">
        <f t="shared" ca="1" si="9"/>
        <v>85.731170654296875</v>
      </c>
      <c r="C40" s="10">
        <f t="shared" ca="1" si="9"/>
        <v>261.65414428710937</v>
      </c>
      <c r="D40" s="10">
        <f t="shared" ca="1" si="9"/>
        <v>175.96055603027344</v>
      </c>
      <c r="E40" s="10"/>
      <c r="F40">
        <v>2010</v>
      </c>
      <c r="G40" s="10">
        <f t="shared" ca="1" si="6"/>
        <v>4.4512164777274572</v>
      </c>
      <c r="H40" s="10">
        <f t="shared" ca="1" si="6"/>
        <v>5.5670235717415455</v>
      </c>
      <c r="I40" s="10">
        <f t="shared" ca="1" si="6"/>
        <v>5.1702598564566209</v>
      </c>
      <c r="J40" s="10"/>
      <c r="K40">
        <v>2010</v>
      </c>
      <c r="L40" s="32">
        <f t="shared" ca="1" si="7"/>
        <v>0.36869523366096868</v>
      </c>
      <c r="M40" s="32">
        <f t="shared" ca="1" si="8"/>
        <v>1.5515511315975334</v>
      </c>
      <c r="N40" s="32">
        <f t="shared" ca="1" si="8"/>
        <v>0.87741764031664726</v>
      </c>
      <c r="O40" s="22"/>
      <c r="P40" s="22"/>
      <c r="Q40" s="10"/>
    </row>
    <row r="41" spans="1:17" hidden="1" outlineLevel="1" x14ac:dyDescent="0.25">
      <c r="A41">
        <v>2011</v>
      </c>
      <c r="B41" s="10">
        <f t="shared" ca="1" si="9"/>
        <v>69.142547607421875</v>
      </c>
      <c r="C41" s="10">
        <f t="shared" ca="1" si="9"/>
        <v>285.26449584960937</v>
      </c>
      <c r="D41" s="10">
        <f t="shared" ca="1" si="9"/>
        <v>190.95867919921875</v>
      </c>
      <c r="E41" s="10"/>
      <c r="F41">
        <v>2011</v>
      </c>
      <c r="G41" s="10">
        <f t="shared" ca="1" si="6"/>
        <v>4.2361702808991346</v>
      </c>
      <c r="H41" s="10">
        <f t="shared" ca="1" si="6"/>
        <v>5.6534168055039604</v>
      </c>
      <c r="I41" s="10">
        <f t="shared" ca="1" si="6"/>
        <v>5.2520570653708081</v>
      </c>
      <c r="J41" s="10"/>
      <c r="K41">
        <v>2011</v>
      </c>
      <c r="L41" s="32">
        <f t="shared" ca="1" si="7"/>
        <v>0.1411170810098826</v>
      </c>
      <c r="M41" s="32">
        <f ca="1">H41*LN(H41/H$25)</f>
        <v>1.6626894121309277</v>
      </c>
      <c r="N41" s="32">
        <f ca="1">I41*LN(I41/I$25)</f>
        <v>0.97373988354048546</v>
      </c>
      <c r="O41" s="22"/>
      <c r="P41" s="22"/>
      <c r="Q41" s="10"/>
    </row>
    <row r="42" spans="1:17" hidden="1" outlineLevel="1" x14ac:dyDescent="0.25">
      <c r="A42">
        <v>2012</v>
      </c>
      <c r="B42" s="10">
        <f ca="1">INDEX(INDIRECT($A$23&amp;"!$A$1:$X$55"),MATCH($A42,INDIRECT($A$23&amp;"!$A$1:$A$55"),0),MATCH(B$24,INDIRECT($A$23&amp;"!$A$1:$X$1"),0))</f>
        <v>69.312828063964844</v>
      </c>
      <c r="C42" s="10">
        <f ca="1">INDEX(INDIRECT($A$23&amp;"!$A$1:$X$55"),MATCH($A42,INDIRECT($A$23&amp;"!$A$1:$A$55"),0),MATCH(C$24,INDIRECT($A$23&amp;"!$A$1:$X$1"),0))</f>
        <v>297.96575927734375</v>
      </c>
      <c r="D42" s="10">
        <f ca="1">INDEX(INDIRECT($A$23&amp;"!$A$1:$X$55"),MATCH($A42,INDIRECT($A$23&amp;"!$A$1:$A$55"),0),MATCH(D$24,INDIRECT($A$23&amp;"!$A$1:$X$1"),0))</f>
        <v>152.27635192871094</v>
      </c>
      <c r="E42" s="10"/>
      <c r="F42">
        <v>2012</v>
      </c>
      <c r="G42" s="10">
        <f t="shared" ca="1" si="6"/>
        <v>4.238629998213395</v>
      </c>
      <c r="H42" s="10">
        <f t="shared" ca="1" si="6"/>
        <v>5.6969785781498121</v>
      </c>
      <c r="I42" s="10">
        <f t="shared" ca="1" si="6"/>
        <v>5.0256969748884304</v>
      </c>
      <c r="J42" s="10"/>
      <c r="K42">
        <v>2012</v>
      </c>
      <c r="L42" s="32">
        <f t="shared" ca="1" si="7"/>
        <v>0.14365945143380943</v>
      </c>
      <c r="M42" s="32">
        <f ca="1">H42*LN(H42/H$25)</f>
        <v>1.7192302533730976</v>
      </c>
      <c r="N42" s="32">
        <f ca="1">I42*LN(I42/I$25)</f>
        <v>0.7103618784667729</v>
      </c>
      <c r="O42" s="22"/>
      <c r="P42" s="22"/>
      <c r="Q42" s="10"/>
    </row>
    <row r="43" spans="1:17" hidden="1" outlineLevel="1" x14ac:dyDescent="0.25">
      <c r="A43" t="s">
        <v>281</v>
      </c>
      <c r="B43" s="2">
        <f ca="1">(B42-B25)/B25</f>
        <v>0.15171508163987257</v>
      </c>
      <c r="C43" s="2">
        <f ca="1">(C42-C25)/C25</f>
        <v>3.4107987917416858</v>
      </c>
      <c r="D43" s="2">
        <f ca="1">(D42-D25)/D25</f>
        <v>0.93952397078737182</v>
      </c>
      <c r="E43" s="2"/>
      <c r="F43" s="2"/>
      <c r="G43" s="2"/>
      <c r="H43" s="2"/>
      <c r="I43" s="2"/>
      <c r="J43" s="2"/>
      <c r="K43" s="2"/>
      <c r="L43" s="23"/>
      <c r="M43" s="23"/>
      <c r="N43" s="23"/>
      <c r="O43" s="23"/>
      <c r="P43" s="23"/>
      <c r="Q43" s="2"/>
    </row>
    <row r="44" spans="1:17" hidden="1" outlineLevel="1" x14ac:dyDescent="0.25"/>
    <row r="45" spans="1:17" hidden="1" outlineLevel="1" x14ac:dyDescent="0.25">
      <c r="A45" t="s">
        <v>25</v>
      </c>
      <c r="B45" s="62" t="s">
        <v>300</v>
      </c>
      <c r="C45" s="62"/>
      <c r="D45" s="62"/>
      <c r="E45" s="62"/>
      <c r="F45" s="24"/>
      <c r="G45" s="62" t="s">
        <v>287</v>
      </c>
      <c r="H45" s="62"/>
      <c r="I45" s="62"/>
      <c r="J45" s="30"/>
      <c r="L45" s="62" t="s">
        <v>293</v>
      </c>
      <c r="M45" s="62"/>
      <c r="N45" s="62"/>
      <c r="P45" s="24"/>
      <c r="Q45" s="30"/>
    </row>
    <row r="46" spans="1:17" hidden="1" outlineLevel="1" x14ac:dyDescent="0.25">
      <c r="B46" t="s">
        <v>265</v>
      </c>
      <c r="C46" t="s">
        <v>24</v>
      </c>
      <c r="D46" t="s">
        <v>23</v>
      </c>
    </row>
    <row r="47" spans="1:17" hidden="1" outlineLevel="1" x14ac:dyDescent="0.25">
      <c r="A47">
        <v>1995</v>
      </c>
      <c r="B47" s="10">
        <f ca="1">INDEX(INDIRECT($A$45&amp;"!$A$1:$J$55"),MATCH($A47,INDIRECT($A$45&amp;"!$A$1:$A$55"),0),MATCH(B$46,INDIRECT($A$45&amp;"!$A$1:$J$1"),0))</f>
        <v>42.057069570958618</v>
      </c>
      <c r="C47" s="10">
        <f ca="1">INDEX(INDIRECT($A$45&amp;"!$A$1:$J$55"),MATCH($A47,INDIRECT($A$45&amp;"!$A$1:$A$55"),0),MATCH(C$46,INDIRECT($A$45&amp;"!$A$1:$J$1"),0))</f>
        <v>47.208426327917117</v>
      </c>
      <c r="D47" s="10">
        <f ca="1">INDEX(INDIRECT($A$45&amp;"!$A$1:$J$55"),MATCH($A47,INDIRECT($A$45&amp;"!$A$1:$A$55"),0),MATCH(D$46,INDIRECT($A$45&amp;"!$A$1:$J$1"),0))</f>
        <v>54.86656</v>
      </c>
      <c r="E47" s="10"/>
      <c r="F47">
        <v>1995</v>
      </c>
      <c r="G47" s="10">
        <f t="shared" ref="G47:I64" ca="1" si="10">LN(B47)</f>
        <v>3.7390274952595415</v>
      </c>
      <c r="H47" s="10">
        <f t="shared" ca="1" si="10"/>
        <v>3.8545724005545643</v>
      </c>
      <c r="I47" s="10">
        <f t="shared" ca="1" si="10"/>
        <v>4.004904055466044</v>
      </c>
      <c r="J47" s="10"/>
      <c r="K47">
        <v>1995</v>
      </c>
      <c r="L47">
        <f t="shared" ref="L47:L64" ca="1" si="11">G47*LN(G47/G$47)</f>
        <v>0</v>
      </c>
      <c r="M47">
        <f t="shared" ref="M47:N62" ca="1" si="12">H47*LN(H47/H$47)</f>
        <v>0</v>
      </c>
      <c r="N47">
        <f t="shared" ca="1" si="12"/>
        <v>0</v>
      </c>
      <c r="O47" s="22"/>
      <c r="P47" s="22"/>
      <c r="Q47" s="10"/>
    </row>
    <row r="48" spans="1:17" hidden="1" outlineLevel="1" x14ac:dyDescent="0.25">
      <c r="A48">
        <v>1996</v>
      </c>
      <c r="B48" s="10">
        <f t="shared" ref="B48:D63" ca="1" si="13">INDEX(INDIRECT($A$45&amp;"!$A$1:$J$55"),MATCH($A48,INDIRECT($A$45&amp;"!$A$1:$A$55"),0),MATCH(B$46,INDIRECT($A$45&amp;"!$A$1:$J$1"),0))</f>
        <v>35.273320032119749</v>
      </c>
      <c r="C48" s="10">
        <f t="shared" ca="1" si="13"/>
        <v>51.30529894764188</v>
      </c>
      <c r="D48" s="10">
        <f t="shared" ca="1" si="13"/>
        <v>71.907180000000011</v>
      </c>
      <c r="E48" s="10"/>
      <c r="F48">
        <v>1996</v>
      </c>
      <c r="G48" s="10">
        <f t="shared" ca="1" si="10"/>
        <v>3.5631268717180227</v>
      </c>
      <c r="H48" s="10">
        <f t="shared" ca="1" si="10"/>
        <v>3.9377940401686882</v>
      </c>
      <c r="I48" s="10">
        <f t="shared" ca="1" si="10"/>
        <v>4.2753761206591729</v>
      </c>
      <c r="J48" s="10"/>
      <c r="K48">
        <v>1996</v>
      </c>
      <c r="L48" s="32">
        <f t="shared" ca="1" si="11"/>
        <v>-0.1716965923277208</v>
      </c>
      <c r="M48" s="32">
        <f t="shared" ca="1" si="12"/>
        <v>8.4113635919371627E-2</v>
      </c>
      <c r="N48" s="32">
        <f t="shared" ca="1" si="12"/>
        <v>0.27940632944204929</v>
      </c>
      <c r="O48" s="22"/>
      <c r="P48" s="22"/>
      <c r="Q48" s="10"/>
    </row>
    <row r="49" spans="1:17" hidden="1" outlineLevel="1" x14ac:dyDescent="0.25">
      <c r="A49">
        <v>1997</v>
      </c>
      <c r="B49" s="10">
        <f t="shared" ca="1" si="13"/>
        <v>36.45135979127884</v>
      </c>
      <c r="C49" s="10">
        <f t="shared" ca="1" si="13"/>
        <v>61.287872642192674</v>
      </c>
      <c r="D49" s="10">
        <f t="shared" ca="1" si="13"/>
        <v>93.014680000000041</v>
      </c>
      <c r="E49" s="10"/>
      <c r="F49">
        <v>1997</v>
      </c>
      <c r="G49" s="10">
        <f t="shared" ca="1" si="10"/>
        <v>3.595978763418056</v>
      </c>
      <c r="H49" s="10">
        <f t="shared" ca="1" si="10"/>
        <v>4.1155819871904429</v>
      </c>
      <c r="I49" s="10">
        <f t="shared" ca="1" si="10"/>
        <v>4.5327573301587067</v>
      </c>
      <c r="J49" s="10"/>
      <c r="K49">
        <v>1997</v>
      </c>
      <c r="L49" s="32">
        <f t="shared" ca="1" si="11"/>
        <v>-0.14027675328207242</v>
      </c>
      <c r="M49" s="32">
        <f t="shared" ca="1" si="12"/>
        <v>0.269653650667804</v>
      </c>
      <c r="N49" s="32">
        <f t="shared" ca="1" si="12"/>
        <v>0.56120436760505887</v>
      </c>
      <c r="O49" s="22"/>
      <c r="P49" s="22"/>
      <c r="Q49" s="10"/>
    </row>
    <row r="50" spans="1:17" hidden="1" outlineLevel="1" x14ac:dyDescent="0.25">
      <c r="A50">
        <v>1998</v>
      </c>
      <c r="B50" s="10">
        <f t="shared" ca="1" si="13"/>
        <v>46.596290399074555</v>
      </c>
      <c r="C50" s="10">
        <f t="shared" ca="1" si="13"/>
        <v>59.021205815905148</v>
      </c>
      <c r="D50" s="10">
        <f t="shared" ca="1" si="13"/>
        <v>67.265940000000029</v>
      </c>
      <c r="E50" s="10"/>
      <c r="F50">
        <v>1998</v>
      </c>
      <c r="G50" s="10">
        <f t="shared" ca="1" si="10"/>
        <v>3.8415209327928665</v>
      </c>
      <c r="H50" s="10">
        <f t="shared" ca="1" si="10"/>
        <v>4.0778967999381672</v>
      </c>
      <c r="I50" s="10">
        <f t="shared" ca="1" si="10"/>
        <v>4.2086540164180244</v>
      </c>
      <c r="J50" s="10"/>
      <c r="K50">
        <v>1998</v>
      </c>
      <c r="L50" s="32">
        <f t="shared" ca="1" si="11"/>
        <v>0.10388553922211852</v>
      </c>
      <c r="M50" s="32">
        <f t="shared" ca="1" si="12"/>
        <v>0.22967238855932515</v>
      </c>
      <c r="N50" s="32">
        <f t="shared" ca="1" si="12"/>
        <v>0.20884713867704194</v>
      </c>
      <c r="O50" s="22"/>
      <c r="P50" s="22"/>
      <c r="Q50" s="10"/>
    </row>
    <row r="51" spans="1:17" hidden="1" outlineLevel="1" x14ac:dyDescent="0.25">
      <c r="A51">
        <v>1999</v>
      </c>
      <c r="B51" s="10">
        <f t="shared" ca="1" si="13"/>
        <v>48.413769909918308</v>
      </c>
      <c r="C51" s="10">
        <f t="shared" ca="1" si="13"/>
        <v>63.757595674114256</v>
      </c>
      <c r="D51" s="10">
        <f t="shared" ca="1" si="13"/>
        <v>88.817269999999965</v>
      </c>
      <c r="E51" s="10"/>
      <c r="F51">
        <v>1999</v>
      </c>
      <c r="G51" s="10">
        <f t="shared" ca="1" si="10"/>
        <v>3.8797842755305285</v>
      </c>
      <c r="H51" s="10">
        <f t="shared" ca="1" si="10"/>
        <v>4.1550883247702401</v>
      </c>
      <c r="I51" s="10">
        <f t="shared" ca="1" si="10"/>
        <v>4.4865811130709368</v>
      </c>
      <c r="J51" s="10"/>
      <c r="K51">
        <v>1999</v>
      </c>
      <c r="L51" s="32">
        <f t="shared" ca="1" si="11"/>
        <v>0.14337356127662612</v>
      </c>
      <c r="M51" s="32">
        <f t="shared" ca="1" si="12"/>
        <v>0.3119374613882715</v>
      </c>
      <c r="N51" s="32">
        <f t="shared" ca="1" si="12"/>
        <v>0.50954704209687907</v>
      </c>
      <c r="O51" s="22"/>
      <c r="P51" s="22"/>
      <c r="Q51" s="10"/>
    </row>
    <row r="52" spans="1:17" hidden="1" outlineLevel="1" x14ac:dyDescent="0.25">
      <c r="A52">
        <v>2000</v>
      </c>
      <c r="B52" s="10">
        <f t="shared" ca="1" si="13"/>
        <v>28.051080322265626</v>
      </c>
      <c r="C52" s="10">
        <f t="shared" ca="1" si="13"/>
        <v>70.573590553628435</v>
      </c>
      <c r="D52" s="10">
        <f t="shared" ca="1" si="13"/>
        <v>44.038040000000002</v>
      </c>
      <c r="E52" s="10"/>
      <c r="F52">
        <v>2000</v>
      </c>
      <c r="G52" s="10">
        <f t="shared" ca="1" si="10"/>
        <v>3.3340271453898214</v>
      </c>
      <c r="H52" s="10">
        <f t="shared" ca="1" si="10"/>
        <v>4.2566560030386578</v>
      </c>
      <c r="I52" s="10">
        <f t="shared" ca="1" si="10"/>
        <v>3.7850538058686438</v>
      </c>
      <c r="J52" s="10"/>
      <c r="K52">
        <v>2000</v>
      </c>
      <c r="L52" s="32">
        <f t="shared" ca="1" si="11"/>
        <v>-0.38222828623461258</v>
      </c>
      <c r="M52" s="32">
        <f t="shared" ca="1" si="12"/>
        <v>0.42236156726610607</v>
      </c>
      <c r="N52" s="32">
        <f t="shared" ca="1" si="12"/>
        <v>-0.21370232750173598</v>
      </c>
      <c r="O52" s="22"/>
      <c r="P52" s="22"/>
      <c r="Q52" s="10"/>
    </row>
    <row r="53" spans="1:17" hidden="1" outlineLevel="1" x14ac:dyDescent="0.25">
      <c r="A53">
        <v>2001</v>
      </c>
      <c r="B53" s="10">
        <f t="shared" ca="1" si="13"/>
        <v>33.741423663616182</v>
      </c>
      <c r="C53" s="10">
        <f t="shared" ca="1" si="13"/>
        <v>79.480212175687527</v>
      </c>
      <c r="D53" s="10">
        <f t="shared" ca="1" si="13"/>
        <v>22.943340000000006</v>
      </c>
      <c r="E53" s="10"/>
      <c r="F53">
        <v>2001</v>
      </c>
      <c r="G53" s="10">
        <f t="shared" ca="1" si="10"/>
        <v>3.5187262713555576</v>
      </c>
      <c r="H53" s="10">
        <f t="shared" ca="1" si="10"/>
        <v>4.3755080872282104</v>
      </c>
      <c r="I53" s="10">
        <f t="shared" ca="1" si="10"/>
        <v>3.1330276983130934</v>
      </c>
      <c r="J53" s="10"/>
      <c r="K53">
        <v>2001</v>
      </c>
      <c r="L53" s="32">
        <f t="shared" ca="1" si="11"/>
        <v>-0.21367986128742636</v>
      </c>
      <c r="M53" s="32">
        <f t="shared" ca="1" si="12"/>
        <v>0.5546506377886804</v>
      </c>
      <c r="N53" s="32">
        <f t="shared" ca="1" si="12"/>
        <v>-0.76922024392400301</v>
      </c>
      <c r="O53" s="22"/>
      <c r="P53" s="22"/>
      <c r="Q53" s="10"/>
    </row>
    <row r="54" spans="1:17" hidden="1" outlineLevel="1" x14ac:dyDescent="0.25">
      <c r="A54">
        <v>2002</v>
      </c>
      <c r="B54" s="10">
        <f t="shared" ca="1" si="13"/>
        <v>26.731486626148225</v>
      </c>
      <c r="C54" s="10">
        <f t="shared" ca="1" si="13"/>
        <v>92.584354485202766</v>
      </c>
      <c r="D54" s="10">
        <f t="shared" ca="1" si="13"/>
        <v>7.6908300000000001</v>
      </c>
      <c r="E54" s="10"/>
      <c r="F54">
        <v>2002</v>
      </c>
      <c r="G54" s="10">
        <f t="shared" ca="1" si="10"/>
        <v>3.2858421449959216</v>
      </c>
      <c r="H54" s="10">
        <f t="shared" ca="1" si="10"/>
        <v>4.528120169333949</v>
      </c>
      <c r="I54" s="10">
        <f t="shared" ca="1" si="10"/>
        <v>2.0400287100729861</v>
      </c>
      <c r="J54" s="10"/>
      <c r="K54">
        <v>2002</v>
      </c>
      <c r="L54" s="32">
        <f t="shared" ca="1" si="11"/>
        <v>-0.42453924907976642</v>
      </c>
      <c r="M54" s="32">
        <f t="shared" ca="1" si="12"/>
        <v>0.72923926141913686</v>
      </c>
      <c r="N54" s="32">
        <f t="shared" ca="1" si="12"/>
        <v>-1.3761130816991844</v>
      </c>
      <c r="O54" s="22"/>
      <c r="P54" s="22"/>
      <c r="Q54" s="10"/>
    </row>
    <row r="55" spans="1:17" hidden="1" outlineLevel="1" x14ac:dyDescent="0.25">
      <c r="A55">
        <v>2003</v>
      </c>
      <c r="B55" s="10">
        <f t="shared" ca="1" si="13"/>
        <v>18.010519970417022</v>
      </c>
      <c r="C55" s="10">
        <f t="shared" ca="1" si="13"/>
        <v>113.46875700930326</v>
      </c>
      <c r="D55" s="10">
        <f t="shared" ca="1" si="13"/>
        <v>24.826079999999997</v>
      </c>
      <c r="E55" s="10"/>
      <c r="F55">
        <v>2003</v>
      </c>
      <c r="G55" s="10">
        <f t="shared" ca="1" si="10"/>
        <v>2.8909560299769308</v>
      </c>
      <c r="H55" s="10">
        <f t="shared" ca="1" si="10"/>
        <v>4.7315275303875914</v>
      </c>
      <c r="I55" s="10">
        <f t="shared" ca="1" si="10"/>
        <v>3.2118947135166636</v>
      </c>
      <c r="J55" s="10"/>
      <c r="K55">
        <v>2003</v>
      </c>
      <c r="L55" s="32">
        <f t="shared" ca="1" si="11"/>
        <v>-0.74366460286796987</v>
      </c>
      <c r="M55" s="32">
        <f t="shared" ca="1" si="12"/>
        <v>0.96990643806083421</v>
      </c>
      <c r="N55" s="32">
        <f t="shared" ca="1" si="12"/>
        <v>-0.70873221524960583</v>
      </c>
      <c r="O55" s="22"/>
      <c r="P55" s="22"/>
      <c r="Q55" s="10"/>
    </row>
    <row r="56" spans="1:17" hidden="1" outlineLevel="1" x14ac:dyDescent="0.25">
      <c r="A56">
        <v>2004</v>
      </c>
      <c r="B56" s="10">
        <f t="shared" ca="1" si="13"/>
        <v>22.948519979000093</v>
      </c>
      <c r="C56" s="10">
        <f t="shared" ca="1" si="13"/>
        <v>129.09268157535118</v>
      </c>
      <c r="D56" s="10">
        <f t="shared" ca="1" si="13"/>
        <v>63.478519999999989</v>
      </c>
      <c r="E56" s="10"/>
      <c r="F56">
        <v>2004</v>
      </c>
      <c r="G56" s="10">
        <f t="shared" ca="1" si="10"/>
        <v>3.1332534454945957</v>
      </c>
      <c r="H56" s="10">
        <f t="shared" ca="1" si="10"/>
        <v>4.8605306082159574</v>
      </c>
      <c r="I56" s="10">
        <f t="shared" ca="1" si="10"/>
        <v>4.1507015809566807</v>
      </c>
      <c r="J56" s="10"/>
      <c r="K56">
        <v>2004</v>
      </c>
      <c r="L56" s="32">
        <f t="shared" ca="1" si="11"/>
        <v>-0.55381396859037857</v>
      </c>
      <c r="M56" s="32">
        <f t="shared" ca="1" si="12"/>
        <v>1.1270964395280612</v>
      </c>
      <c r="N56" s="32">
        <f t="shared" ca="1" si="12"/>
        <v>0.14841975593739229</v>
      </c>
      <c r="O56" s="22"/>
      <c r="P56" s="22"/>
      <c r="Q56" s="10"/>
    </row>
    <row r="57" spans="1:17" hidden="1" outlineLevel="1" x14ac:dyDescent="0.25">
      <c r="A57">
        <v>2005</v>
      </c>
      <c r="B57" s="10">
        <f t="shared" ca="1" si="13"/>
        <v>38.973740283608436</v>
      </c>
      <c r="C57" s="10">
        <f t="shared" ca="1" si="13"/>
        <v>149.80111228883359</v>
      </c>
      <c r="D57" s="10">
        <f t="shared" ca="1" si="13"/>
        <v>135.97894000000002</v>
      </c>
      <c r="E57" s="10"/>
      <c r="F57">
        <v>2005</v>
      </c>
      <c r="G57" s="10">
        <f t="shared" ca="1" si="10"/>
        <v>3.6628880932825254</v>
      </c>
      <c r="H57" s="10">
        <f t="shared" ca="1" si="10"/>
        <v>5.0093084962146559</v>
      </c>
      <c r="I57" s="10">
        <f t="shared" ca="1" si="10"/>
        <v>4.9125000208039209</v>
      </c>
      <c r="J57" s="10"/>
      <c r="K57">
        <v>2005</v>
      </c>
      <c r="L57" s="32">
        <f t="shared" ca="1" si="11"/>
        <v>-7.5358856167229565E-2</v>
      </c>
      <c r="M57" s="32">
        <f t="shared" ca="1" si="12"/>
        <v>1.3126281815653453</v>
      </c>
      <c r="N57" s="32">
        <f t="shared" ca="1" si="12"/>
        <v>1.0034437474040756</v>
      </c>
      <c r="O57" s="22"/>
      <c r="P57" s="22"/>
      <c r="Q57" s="10"/>
    </row>
    <row r="58" spans="1:17" hidden="1" outlineLevel="1" x14ac:dyDescent="0.25">
      <c r="A58">
        <v>2006</v>
      </c>
      <c r="B58" s="10">
        <f t="shared" ca="1" si="13"/>
        <v>37.830570196986201</v>
      </c>
      <c r="C58" s="10">
        <f t="shared" ca="1" si="13"/>
        <v>177.10123006099599</v>
      </c>
      <c r="D58" s="10">
        <f t="shared" ca="1" si="13"/>
        <v>137.19253</v>
      </c>
      <c r="E58" s="10"/>
      <c r="F58">
        <v>2006</v>
      </c>
      <c r="G58" s="10">
        <f t="shared" ca="1" si="10"/>
        <v>3.6331175111453096</v>
      </c>
      <c r="H58" s="10">
        <f t="shared" ca="1" si="10"/>
        <v>5.1767214903377674</v>
      </c>
      <c r="I58" s="10">
        <f t="shared" ca="1" si="10"/>
        <v>4.9213852677454044</v>
      </c>
      <c r="J58" s="10"/>
      <c r="K58">
        <v>2006</v>
      </c>
      <c r="L58" s="32">
        <f t="shared" ca="1" si="11"/>
        <v>-0.10439563858113379</v>
      </c>
      <c r="M58" s="32">
        <f t="shared" ca="1" si="12"/>
        <v>1.5266765574471468</v>
      </c>
      <c r="N58" s="32">
        <f t="shared" ca="1" si="12"/>
        <v>1.0141519552573093</v>
      </c>
      <c r="O58" s="22"/>
      <c r="P58" s="22"/>
      <c r="Q58" s="10"/>
    </row>
    <row r="59" spans="1:17" hidden="1" outlineLevel="1" x14ac:dyDescent="0.25">
      <c r="A59">
        <v>2007</v>
      </c>
      <c r="B59" s="10">
        <f t="shared" ca="1" si="13"/>
        <v>51.444884540557858</v>
      </c>
      <c r="C59" s="10">
        <f t="shared" ca="1" si="13"/>
        <v>208.96694843640921</v>
      </c>
      <c r="D59" s="10">
        <f t="shared" ca="1" si="13"/>
        <v>234.80518000000001</v>
      </c>
      <c r="E59" s="10"/>
      <c r="F59">
        <v>2007</v>
      </c>
      <c r="G59" s="10">
        <f t="shared" ca="1" si="10"/>
        <v>3.9405110314974849</v>
      </c>
      <c r="H59" s="10">
        <f t="shared" ca="1" si="10"/>
        <v>5.3421760980065454</v>
      </c>
      <c r="I59" s="10">
        <f t="shared" ca="1" si="10"/>
        <v>5.4587561490393846</v>
      </c>
      <c r="J59" s="10"/>
      <c r="K59">
        <v>2007</v>
      </c>
      <c r="L59" s="32">
        <f t="shared" ca="1" si="11"/>
        <v>0.2068172041660799</v>
      </c>
      <c r="M59" s="32">
        <f t="shared" ca="1" si="12"/>
        <v>1.7435420333727949</v>
      </c>
      <c r="N59" s="32">
        <f t="shared" ca="1" si="12"/>
        <v>1.6905840298273231</v>
      </c>
      <c r="O59" s="22"/>
      <c r="P59" s="22"/>
      <c r="Q59" s="10"/>
    </row>
    <row r="60" spans="1:17" hidden="1" outlineLevel="1" x14ac:dyDescent="0.25">
      <c r="A60">
        <v>2008</v>
      </c>
      <c r="B60" s="10">
        <f t="shared" ca="1" si="13"/>
        <v>60.929065019607542</v>
      </c>
      <c r="C60" s="10">
        <f t="shared" ca="1" si="13"/>
        <v>240.22048161538265</v>
      </c>
      <c r="D60" s="10">
        <f t="shared" ca="1" si="13"/>
        <v>133.12664999999998</v>
      </c>
      <c r="E60" s="10"/>
      <c r="F60">
        <v>2008</v>
      </c>
      <c r="G60" s="10">
        <f t="shared" ca="1" si="10"/>
        <v>4.1097103189860515</v>
      </c>
      <c r="H60" s="10">
        <f t="shared" ca="1" si="10"/>
        <v>5.4815571750172767</v>
      </c>
      <c r="I60" s="10">
        <f t="shared" ca="1" si="10"/>
        <v>4.8913009307530775</v>
      </c>
      <c r="J60" s="10"/>
      <c r="K60">
        <v>2008</v>
      </c>
      <c r="L60" s="32">
        <f t="shared" ca="1" si="11"/>
        <v>0.38847856438163547</v>
      </c>
      <c r="M60" s="32">
        <f t="shared" ca="1" si="12"/>
        <v>1.930215994688343</v>
      </c>
      <c r="N60" s="32">
        <f t="shared" ca="1" si="12"/>
        <v>0.97796026658587887</v>
      </c>
      <c r="O60" s="22"/>
      <c r="P60" s="22"/>
      <c r="Q60" s="10"/>
    </row>
    <row r="61" spans="1:17" hidden="1" outlineLevel="1" x14ac:dyDescent="0.25">
      <c r="A61">
        <v>2009</v>
      </c>
      <c r="B61" s="10">
        <f t="shared" ca="1" si="13"/>
        <v>81.340650155544282</v>
      </c>
      <c r="C61" s="10">
        <f t="shared" ca="1" si="13"/>
        <v>232.4474549006861</v>
      </c>
      <c r="D61" s="10">
        <f t="shared" ca="1" si="13"/>
        <v>106.08554000000001</v>
      </c>
      <c r="E61" s="10"/>
      <c r="F61">
        <v>2009</v>
      </c>
      <c r="G61" s="10">
        <f t="shared" ca="1" si="10"/>
        <v>4.3986458935076733</v>
      </c>
      <c r="H61" s="10">
        <f t="shared" ca="1" si="10"/>
        <v>5.4486641990583093</v>
      </c>
      <c r="I61" s="10">
        <f t="shared" ca="1" si="10"/>
        <v>4.664245749809937</v>
      </c>
      <c r="J61" s="10"/>
      <c r="K61">
        <v>2009</v>
      </c>
      <c r="L61" s="32">
        <f t="shared" ca="1" si="11"/>
        <v>0.71465324359634086</v>
      </c>
      <c r="M61" s="32">
        <f t="shared" ca="1" si="12"/>
        <v>1.8858393313318607</v>
      </c>
      <c r="N61" s="32">
        <f t="shared" ca="1" si="12"/>
        <v>0.71086143702208482</v>
      </c>
      <c r="O61" s="22"/>
      <c r="P61" s="22"/>
      <c r="Q61" s="10"/>
    </row>
    <row r="62" spans="1:17" hidden="1" outlineLevel="1" x14ac:dyDescent="0.25">
      <c r="A62">
        <v>2010</v>
      </c>
      <c r="B62" s="10">
        <f t="shared" ca="1" si="13"/>
        <v>85.731170583724975</v>
      </c>
      <c r="C62" s="10">
        <f t="shared" ca="1" si="13"/>
        <v>261.65413953763141</v>
      </c>
      <c r="D62" s="10">
        <f t="shared" ca="1" si="13"/>
        <v>175.96056999999999</v>
      </c>
      <c r="E62" s="10"/>
      <c r="F62">
        <v>2010</v>
      </c>
      <c r="G62" s="10">
        <f t="shared" ca="1" si="10"/>
        <v>4.4512164769042801</v>
      </c>
      <c r="H62" s="10">
        <f t="shared" ca="1" si="10"/>
        <v>5.5670235535898058</v>
      </c>
      <c r="I62" s="10">
        <f t="shared" ca="1" si="10"/>
        <v>5.1702599358478567</v>
      </c>
      <c r="J62" s="10"/>
      <c r="K62">
        <v>2010</v>
      </c>
      <c r="L62" s="32">
        <f t="shared" ca="1" si="11"/>
        <v>0.7760779379299646</v>
      </c>
      <c r="M62" s="32">
        <f t="shared" ca="1" si="12"/>
        <v>2.0464404191184862</v>
      </c>
      <c r="N62" s="32">
        <f t="shared" ca="1" si="12"/>
        <v>1.3205016611344584</v>
      </c>
      <c r="O62" s="22"/>
      <c r="P62" s="22"/>
      <c r="Q62" s="10"/>
    </row>
    <row r="63" spans="1:17" hidden="1" outlineLevel="1" x14ac:dyDescent="0.25">
      <c r="A63">
        <v>2011</v>
      </c>
      <c r="B63" s="10">
        <f t="shared" ca="1" si="13"/>
        <v>71.325270091056822</v>
      </c>
      <c r="C63" s="10">
        <f t="shared" ca="1" si="13"/>
        <v>294.2698537679882</v>
      </c>
      <c r="D63" s="10">
        <f t="shared" ca="1" si="13"/>
        <v>196.98693999999992</v>
      </c>
      <c r="E63" s="10"/>
      <c r="F63">
        <v>2011</v>
      </c>
      <c r="G63" s="10">
        <f t="shared" ca="1" si="10"/>
        <v>4.2672506838579993</v>
      </c>
      <c r="H63" s="10">
        <f t="shared" ca="1" si="10"/>
        <v>5.6844972163127805</v>
      </c>
      <c r="I63" s="10">
        <f t="shared" ca="1" si="10"/>
        <v>5.2831374321241729</v>
      </c>
      <c r="J63" s="10"/>
      <c r="K63">
        <v>2011</v>
      </c>
      <c r="L63" s="32">
        <f t="shared" ca="1" si="11"/>
        <v>0.56389243768278718</v>
      </c>
      <c r="M63" s="32">
        <f ca="1">H63*LN(H63/H$47)</f>
        <v>2.2083282739983221</v>
      </c>
      <c r="N63" s="32">
        <f ca="1">I63*LN(I63/I$47)</f>
        <v>1.4634317516309188</v>
      </c>
      <c r="O63" s="22"/>
      <c r="P63" s="22"/>
      <c r="Q63" s="10"/>
    </row>
    <row r="64" spans="1:17" hidden="1" outlineLevel="1" x14ac:dyDescent="0.25">
      <c r="A64">
        <v>2012</v>
      </c>
      <c r="B64" s="10">
        <f ca="1">INDEX(INDIRECT($A$45&amp;"!$A$1:$J$55"),MATCH($A64,INDIRECT($A$45&amp;"!$A$1:$A$55"),0),MATCH(B$46,INDIRECT($A$45&amp;"!$A$1:$J$1"),0))</f>
        <v>72.980519594669346</v>
      </c>
      <c r="C64" s="10">
        <f ca="1">INDEX(INDIRECT($A$45&amp;"!$A$1:$J$55"),MATCH($A64,INDIRECT($A$45&amp;"!$A$1:$A$55"),0),MATCH(C$46,INDIRECT($A$45&amp;"!$A$1:$J$1"),0))</f>
        <v>313.73262158719632</v>
      </c>
      <c r="D64" s="10">
        <f ca="1">INDEX(INDIRECT($A$45&amp;"!$A$1:$J$55"),MATCH($A64,INDIRECT($A$45&amp;"!$A$1:$A$55"),0),MATCH(D$46,INDIRECT($A$45&amp;"!$A$1:$J$1"),0))</f>
        <v>160.33407</v>
      </c>
      <c r="E64" s="10"/>
      <c r="F64">
        <v>2012</v>
      </c>
      <c r="G64" s="10">
        <f t="shared" ca="1" si="10"/>
        <v>4.2901925506687517</v>
      </c>
      <c r="H64" s="10">
        <f t="shared" ca="1" si="10"/>
        <v>5.7485410995484285</v>
      </c>
      <c r="I64" s="10">
        <f t="shared" ca="1" si="10"/>
        <v>5.0772595760216905</v>
      </c>
      <c r="J64" s="10"/>
      <c r="K64">
        <v>2012</v>
      </c>
      <c r="L64" s="32">
        <f t="shared" ca="1" si="11"/>
        <v>0.5899274997273527</v>
      </c>
      <c r="M64" s="32">
        <f ca="1">H64*LN(H64/H$47)</f>
        <v>2.2976115167580233</v>
      </c>
      <c r="N64" s="32">
        <f ca="1">I64*LN(I64/I$47)</f>
        <v>1.2045901841449784</v>
      </c>
      <c r="O64" s="22"/>
      <c r="P64" s="22"/>
      <c r="Q64" s="10"/>
    </row>
    <row r="65" spans="1:23" hidden="1" outlineLevel="1" x14ac:dyDescent="0.25">
      <c r="A65" t="s">
        <v>281</v>
      </c>
      <c r="B65" s="2">
        <f ca="1">(B64-B47)/B47</f>
        <v>0.73527353044740162</v>
      </c>
      <c r="C65" s="2">
        <f ca="1">(C64-C47)/C47</f>
        <v>5.6456911613185419</v>
      </c>
      <c r="D65" s="2">
        <f ca="1">(D64-D47)/D47</f>
        <v>1.9222548306290754</v>
      </c>
      <c r="E65" s="2"/>
      <c r="F65" s="2"/>
      <c r="G65" s="2"/>
      <c r="H65" s="2"/>
      <c r="I65" s="2"/>
      <c r="J65" s="2"/>
      <c r="K65" s="2"/>
      <c r="L65" s="23"/>
      <c r="M65" s="23"/>
      <c r="N65" s="23"/>
      <c r="O65" s="23"/>
      <c r="P65" s="23"/>
      <c r="Q65" s="2"/>
    </row>
    <row r="66" spans="1:23" collapsed="1" x14ac:dyDescent="0.25">
      <c r="H66" s="33" t="s">
        <v>301</v>
      </c>
    </row>
    <row r="67" spans="1:23" ht="21" x14ac:dyDescent="0.35">
      <c r="T67" s="63" t="s">
        <v>302</v>
      </c>
      <c r="U67" s="63"/>
      <c r="V67" s="63"/>
      <c r="W67" s="6"/>
    </row>
    <row r="68" spans="1:23" ht="20.25" customHeight="1" x14ac:dyDescent="0.25">
      <c r="T68" s="1" t="s">
        <v>39</v>
      </c>
      <c r="U68" s="1" t="s">
        <v>13</v>
      </c>
      <c r="V68" s="34" t="s">
        <v>40</v>
      </c>
      <c r="W68" s="1"/>
    </row>
    <row r="69" spans="1:23" ht="200.25" customHeight="1" thickBot="1" x14ac:dyDescent="0.3">
      <c r="S69" s="3" t="s">
        <v>303</v>
      </c>
      <c r="V69" s="26"/>
    </row>
    <row r="70" spans="1:23" s="4" customFormat="1" ht="21" customHeight="1" thickTop="1" thickBot="1" x14ac:dyDescent="0.3">
      <c r="S70" s="5"/>
      <c r="T70" s="8" t="s">
        <v>18</v>
      </c>
      <c r="V70" s="35"/>
    </row>
    <row r="71" spans="1:23" s="4" customFormat="1" ht="21.75" customHeight="1" thickTop="1" x14ac:dyDescent="0.25">
      <c r="S71" s="7"/>
    </row>
    <row r="72" spans="1:23" ht="15.75" customHeight="1" x14ac:dyDescent="0.25"/>
    <row r="73" spans="1:23" ht="15.75" customHeight="1" x14ac:dyDescent="0.25"/>
  </sheetData>
  <mergeCells count="10">
    <mergeCell ref="B45:E45"/>
    <mergeCell ref="G45:I45"/>
    <mergeCell ref="L45:N45"/>
    <mergeCell ref="T67:V67"/>
    <mergeCell ref="B1:E1"/>
    <mergeCell ref="G1:I1"/>
    <mergeCell ref="L1:N1"/>
    <mergeCell ref="B23:E23"/>
    <mergeCell ref="G23:I23"/>
    <mergeCell ref="L23:N23"/>
  </mergeCells>
  <pageMargins left="0.7" right="0.7" top="0.75" bottom="0.75" header="0.3" footer="0.3"/>
  <pageSetup scale="91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5"/>
  <sheetViews>
    <sheetView showGridLines="0" topLeftCell="A67" zoomScale="90" zoomScaleNormal="90" workbookViewId="0">
      <selection activeCell="M69" sqref="M69"/>
    </sheetView>
  </sheetViews>
  <sheetFormatPr defaultColWidth="0" defaultRowHeight="15.75" customHeight="1" zeroHeight="1" x14ac:dyDescent="0.25"/>
  <cols>
    <col min="1" max="5" width="9" customWidth="1"/>
    <col min="6" max="6" width="9" style="4" customWidth="1"/>
    <col min="7" max="11" width="9" customWidth="1"/>
    <col min="12" max="12" width="9" style="4" customWidth="1"/>
    <col min="13" max="17" width="9" customWidth="1"/>
    <col min="18" max="18" width="4.375" customWidth="1"/>
    <col min="19" max="19" width="6.375" customWidth="1"/>
    <col min="20" max="22" width="32.875" customWidth="1"/>
    <col min="23" max="23" width="16.625" customWidth="1"/>
    <col min="24" max="16384" width="9" hidden="1"/>
  </cols>
  <sheetData>
    <row r="1" spans="1:20" x14ac:dyDescent="0.25">
      <c r="A1" t="s">
        <v>27</v>
      </c>
      <c r="B1" s="62" t="s">
        <v>17</v>
      </c>
      <c r="C1" s="62"/>
      <c r="D1" s="62"/>
      <c r="E1" s="62"/>
      <c r="F1" s="24"/>
      <c r="H1" s="62" t="s">
        <v>17</v>
      </c>
      <c r="I1" s="62"/>
      <c r="J1" s="62"/>
      <c r="K1" s="62"/>
      <c r="L1" t="s">
        <v>337</v>
      </c>
      <c r="M1" s="62" t="s">
        <v>17</v>
      </c>
      <c r="N1" s="62"/>
      <c r="O1" s="62"/>
      <c r="P1" s="62"/>
      <c r="Q1" s="50"/>
    </row>
    <row r="2" spans="1:20" x14ac:dyDescent="0.25">
      <c r="B2" t="s">
        <v>265</v>
      </c>
      <c r="C2" t="s">
        <v>24</v>
      </c>
      <c r="D2" t="s">
        <v>23</v>
      </c>
      <c r="E2" t="s">
        <v>366</v>
      </c>
      <c r="H2" t="s">
        <v>367</v>
      </c>
      <c r="I2" t="s">
        <v>368</v>
      </c>
      <c r="J2" t="s">
        <v>369</v>
      </c>
      <c r="L2"/>
      <c r="M2" t="s">
        <v>374</v>
      </c>
      <c r="N2" t="s">
        <v>376</v>
      </c>
      <c r="O2" t="s">
        <v>375</v>
      </c>
      <c r="P2" t="s">
        <v>366</v>
      </c>
    </row>
    <row r="3" spans="1:20" x14ac:dyDescent="0.25">
      <c r="A3">
        <v>1995</v>
      </c>
      <c r="B3" s="10">
        <f t="shared" ref="B3:D18" ca="1" si="0">INDEX(INDIRECT($A$1&amp;"!$A$1:$AZ$55"),MATCH($A3,INDIRECT($A$1&amp;"!$A$1:$A$55"),0),MATCH(B$2,INDIRECT($A$1&amp;"!$A$1:$AZ$1"),0))</f>
        <v>8.4705599174499504</v>
      </c>
      <c r="C3" s="10">
        <f t="shared" ca="1" si="0"/>
        <v>3.4896632736280004</v>
      </c>
      <c r="D3" s="10">
        <f t="shared" ca="1" si="0"/>
        <v>-0.29993000000000003</v>
      </c>
      <c r="E3" s="10">
        <f t="shared" ref="E3:E20" ca="1" si="1">SUM(B3:D3)</f>
        <v>11.660293191077951</v>
      </c>
      <c r="F3" s="22"/>
      <c r="G3">
        <v>2002</v>
      </c>
      <c r="H3" s="10">
        <f t="shared" ref="H3:J18" ca="1" si="2">B3/$E3</f>
        <v>0.72644484822485655</v>
      </c>
      <c r="I3" s="10">
        <f t="shared" ca="1" si="2"/>
        <v>0.29927748954873357</v>
      </c>
      <c r="J3" s="10">
        <f t="shared" ca="1" si="2"/>
        <v>-2.5722337773590117E-2</v>
      </c>
      <c r="K3" s="10"/>
      <c r="L3">
        <v>1995</v>
      </c>
      <c r="M3" s="10">
        <f t="shared" ref="M3:O18" ca="1" si="3">INDEX(INDIRECT($L$1&amp;"!$A$1:$AZ$55"),MATCH($L3,INDIRECT($L$1&amp;"!$A$1:$A$55"),0),MATCH(M$2,INDIRECT($L$1&amp;"!$A$1:$AZ$1"),0))</f>
        <v>0.80490833520889282</v>
      </c>
      <c r="N3" s="10">
        <f t="shared" ca="1" si="3"/>
        <v>0.19897603988647461</v>
      </c>
      <c r="O3" s="10">
        <f t="shared" ca="1" si="3"/>
        <v>-3.8843974471092224E-3</v>
      </c>
      <c r="P3" s="10"/>
      <c r="Q3" s="10"/>
    </row>
    <row r="4" spans="1:20" x14ac:dyDescent="0.25">
      <c r="A4">
        <v>1996</v>
      </c>
      <c r="B4" s="10">
        <f t="shared" ca="1" si="0"/>
        <v>7.7542400207519533</v>
      </c>
      <c r="C4" s="10">
        <f t="shared" ca="1" si="0"/>
        <v>3.6032751997436838</v>
      </c>
      <c r="D4" s="10">
        <f t="shared" ca="1" si="0"/>
        <v>0.27381999999999995</v>
      </c>
      <c r="E4" s="10">
        <f t="shared" ca="1" si="1"/>
        <v>11.631335220495638</v>
      </c>
      <c r="F4" s="22"/>
      <c r="G4">
        <v>2002</v>
      </c>
      <c r="H4" s="10">
        <f t="shared" ca="1" si="2"/>
        <v>0.66666808872365446</v>
      </c>
      <c r="I4" s="10">
        <f t="shared" ca="1" si="2"/>
        <v>0.30979033201573741</v>
      </c>
      <c r="J4" s="10">
        <f t="shared" ca="1" si="2"/>
        <v>2.3541579260608039E-2</v>
      </c>
      <c r="K4" s="10"/>
      <c r="L4">
        <v>1996</v>
      </c>
      <c r="M4" s="10">
        <f t="shared" ca="1" si="3"/>
        <v>0.82463598251342773</v>
      </c>
      <c r="N4" s="10">
        <f t="shared" ca="1" si="3"/>
        <v>0.18978026509284973</v>
      </c>
      <c r="O4" s="10">
        <f t="shared" ca="1" si="3"/>
        <v>-1.4416269958019257E-2</v>
      </c>
      <c r="P4" s="10"/>
      <c r="Q4" s="10"/>
    </row>
    <row r="5" spans="1:20" x14ac:dyDescent="0.25">
      <c r="A5">
        <v>1997</v>
      </c>
      <c r="B5" s="10">
        <f t="shared" ca="1" si="0"/>
        <v>7.1366400184631349</v>
      </c>
      <c r="C5" s="10">
        <f t="shared" ca="1" si="0"/>
        <v>3.9560856333662682</v>
      </c>
      <c r="D5" s="10">
        <f t="shared" ca="1" si="0"/>
        <v>0.38356999999999991</v>
      </c>
      <c r="E5" s="10">
        <f t="shared" ca="1" si="1"/>
        <v>11.476295651829403</v>
      </c>
      <c r="F5" s="22"/>
      <c r="G5">
        <v>2002</v>
      </c>
      <c r="H5" s="10">
        <f t="shared" ca="1" si="2"/>
        <v>0.62185919873243278</v>
      </c>
      <c r="I5" s="10">
        <f t="shared" ca="1" si="2"/>
        <v>0.34471799554376592</v>
      </c>
      <c r="J5" s="10">
        <f t="shared" ca="1" si="2"/>
        <v>3.3422805723801317E-2</v>
      </c>
      <c r="K5" s="10"/>
      <c r="L5">
        <v>1997</v>
      </c>
      <c r="M5" s="10">
        <f t="shared" ca="1" si="3"/>
        <v>0.7406885027885437</v>
      </c>
      <c r="N5" s="10">
        <f t="shared" ca="1" si="3"/>
        <v>0.22269856929779053</v>
      </c>
      <c r="O5" s="10">
        <f t="shared" ca="1" si="3"/>
        <v>3.6612905561923981E-2</v>
      </c>
      <c r="P5" s="10"/>
      <c r="Q5" s="10"/>
    </row>
    <row r="6" spans="1:20" x14ac:dyDescent="0.25">
      <c r="A6">
        <v>1998</v>
      </c>
      <c r="B6" s="10">
        <f t="shared" ca="1" si="0"/>
        <v>7.6703399887084958</v>
      </c>
      <c r="C6" s="10">
        <f t="shared" ca="1" si="0"/>
        <v>4.4470810902854527</v>
      </c>
      <c r="D6" s="10">
        <f t="shared" ca="1" si="0"/>
        <v>0.37697999999999998</v>
      </c>
      <c r="E6" s="10">
        <f t="shared" ca="1" si="1"/>
        <v>12.494401078993949</v>
      </c>
      <c r="F6" s="22"/>
      <c r="G6">
        <v>2002</v>
      </c>
      <c r="H6" s="10">
        <f t="shared" ca="1" si="2"/>
        <v>0.61390217427901816</v>
      </c>
      <c r="I6" s="10">
        <f t="shared" ca="1" si="2"/>
        <v>0.3559259113077497</v>
      </c>
      <c r="J6" s="10">
        <f t="shared" ca="1" si="2"/>
        <v>3.0171914413232082E-2</v>
      </c>
      <c r="K6" s="10"/>
      <c r="L6">
        <v>1998</v>
      </c>
      <c r="M6" s="10">
        <f t="shared" ca="1" si="3"/>
        <v>0.72578024864196777</v>
      </c>
      <c r="N6" s="10">
        <f t="shared" ca="1" si="3"/>
        <v>0.21381604671478271</v>
      </c>
      <c r="O6" s="10">
        <f t="shared" ca="1" si="3"/>
        <v>6.0403726994991302E-2</v>
      </c>
      <c r="P6" s="10"/>
      <c r="Q6" s="10"/>
    </row>
    <row r="7" spans="1:20" x14ac:dyDescent="0.25">
      <c r="A7">
        <v>1999</v>
      </c>
      <c r="B7" s="10">
        <f t="shared" ca="1" si="0"/>
        <v>7.4011299505233765</v>
      </c>
      <c r="C7" s="10">
        <f t="shared" ca="1" si="0"/>
        <v>4.579168685231938</v>
      </c>
      <c r="D7" s="10">
        <f t="shared" ca="1" si="0"/>
        <v>0.66381999999999997</v>
      </c>
      <c r="E7" s="10">
        <f t="shared" ca="1" si="1"/>
        <v>12.644118635755314</v>
      </c>
      <c r="F7" s="22"/>
      <c r="G7">
        <v>2002</v>
      </c>
      <c r="H7" s="10">
        <f t="shared" ca="1" si="2"/>
        <v>0.58534170421292153</v>
      </c>
      <c r="I7" s="10">
        <f t="shared" ca="1" si="2"/>
        <v>0.36215799749639055</v>
      </c>
      <c r="J7" s="10">
        <f t="shared" ca="1" si="2"/>
        <v>5.2500298290687919E-2</v>
      </c>
      <c r="K7" s="10"/>
      <c r="L7">
        <v>1999</v>
      </c>
      <c r="M7" s="10">
        <f t="shared" ca="1" si="3"/>
        <v>0.66120445728302002</v>
      </c>
      <c r="N7" s="10">
        <f t="shared" ca="1" si="3"/>
        <v>0.18788906931877136</v>
      </c>
      <c r="O7" s="10">
        <f t="shared" ca="1" si="3"/>
        <v>0.15090644359588623</v>
      </c>
      <c r="P7" s="10"/>
      <c r="Q7" s="10"/>
    </row>
    <row r="8" spans="1:20" x14ac:dyDescent="0.25">
      <c r="A8">
        <v>2000</v>
      </c>
      <c r="B8" s="10">
        <f t="shared" ca="1" si="0"/>
        <v>7.436730155944824</v>
      </c>
      <c r="C8" s="10">
        <f t="shared" ca="1" si="0"/>
        <v>5.0059243494144212</v>
      </c>
      <c r="D8" s="10">
        <f t="shared" ca="1" si="0"/>
        <v>0.54116999999999982</v>
      </c>
      <c r="E8" s="10">
        <f t="shared" ca="1" si="1"/>
        <v>12.983824505359244</v>
      </c>
      <c r="F8" s="22"/>
      <c r="G8">
        <v>2002</v>
      </c>
      <c r="H8" s="10">
        <f t="shared" ca="1" si="2"/>
        <v>0.5727688442550356</v>
      </c>
      <c r="I8" s="10">
        <f t="shared" ca="1" si="2"/>
        <v>0.38555083268016754</v>
      </c>
      <c r="J8" s="10">
        <f t="shared" ca="1" si="2"/>
        <v>4.1680323064796874E-2</v>
      </c>
      <c r="K8" s="10"/>
      <c r="L8">
        <v>2000</v>
      </c>
      <c r="M8" s="10">
        <f t="shared" ca="1" si="3"/>
        <v>0.67945462465286255</v>
      </c>
      <c r="N8" s="10">
        <f t="shared" ca="1" si="3"/>
        <v>0.28365451097488403</v>
      </c>
      <c r="O8" s="10">
        <f t="shared" ca="1" si="3"/>
        <v>3.6890879273414612E-2</v>
      </c>
      <c r="P8" s="10"/>
      <c r="Q8" s="10"/>
    </row>
    <row r="9" spans="1:20" x14ac:dyDescent="0.25">
      <c r="A9">
        <v>2001</v>
      </c>
      <c r="B9" s="10">
        <f t="shared" ca="1" si="0"/>
        <v>8.0485933628082282</v>
      </c>
      <c r="C9" s="10">
        <f t="shared" ca="1" si="0"/>
        <v>5.2446046489495055</v>
      </c>
      <c r="D9" s="10">
        <f t="shared" ca="1" si="0"/>
        <v>-0.24888000000000005</v>
      </c>
      <c r="E9" s="10">
        <f t="shared" ca="1" si="1"/>
        <v>13.044318011757735</v>
      </c>
      <c r="F9" s="22"/>
      <c r="G9">
        <v>2002</v>
      </c>
      <c r="H9" s="10">
        <f t="shared" ca="1" si="2"/>
        <v>0.61701910023609374</v>
      </c>
      <c r="I9" s="10">
        <f t="shared" ca="1" si="2"/>
        <v>0.40206047140388523</v>
      </c>
      <c r="J9" s="10">
        <f t="shared" ca="1" si="2"/>
        <v>-1.9079571639978993E-2</v>
      </c>
      <c r="K9" s="10"/>
      <c r="L9">
        <v>2001</v>
      </c>
      <c r="M9" s="10">
        <f t="shared" ca="1" si="3"/>
        <v>0.74342882633209229</v>
      </c>
      <c r="N9" s="10">
        <f t="shared" ca="1" si="3"/>
        <v>0.2592635452747345</v>
      </c>
      <c r="O9" s="10">
        <f t="shared" ca="1" si="3"/>
        <v>-2.6923860423266888E-3</v>
      </c>
      <c r="P9" s="10"/>
      <c r="Q9" s="10"/>
    </row>
    <row r="10" spans="1:20" x14ac:dyDescent="0.25">
      <c r="A10">
        <v>2002</v>
      </c>
      <c r="B10" s="10">
        <f t="shared" ca="1" si="0"/>
        <v>9.0300866546630854</v>
      </c>
      <c r="C10" s="10">
        <f t="shared" ca="1" si="0"/>
        <v>6.742982393744791</v>
      </c>
      <c r="D10" s="10">
        <f t="shared" ca="1" si="0"/>
        <v>-0.55197000000000007</v>
      </c>
      <c r="E10" s="10">
        <f t="shared" ca="1" si="1"/>
        <v>15.221099048407876</v>
      </c>
      <c r="F10" s="22"/>
      <c r="G10">
        <v>2002</v>
      </c>
      <c r="H10" s="10">
        <f t="shared" ca="1" si="2"/>
        <v>0.59326114533152785</v>
      </c>
      <c r="I10" s="10">
        <f t="shared" ca="1" si="2"/>
        <v>0.44300233329406696</v>
      </c>
      <c r="J10" s="10">
        <f t="shared" ca="1" si="2"/>
        <v>-3.6263478625594779E-2</v>
      </c>
      <c r="K10" s="10"/>
      <c r="L10">
        <v>2002</v>
      </c>
      <c r="M10" s="10">
        <f t="shared" ca="1" si="3"/>
        <v>0.6649431586265564</v>
      </c>
      <c r="N10" s="10">
        <f t="shared" ca="1" si="3"/>
        <v>0.13678257167339325</v>
      </c>
      <c r="O10" s="10">
        <f t="shared" ca="1" si="3"/>
        <v>0.19827423989772797</v>
      </c>
      <c r="P10" s="10"/>
      <c r="Q10" s="10"/>
      <c r="T10" s="9"/>
    </row>
    <row r="11" spans="1:20" x14ac:dyDescent="0.25">
      <c r="A11">
        <v>2003</v>
      </c>
      <c r="B11" s="10">
        <f t="shared" ca="1" si="0"/>
        <v>10.241139944076538</v>
      </c>
      <c r="C11" s="10">
        <f t="shared" ca="1" si="0"/>
        <v>7.6720806975904345</v>
      </c>
      <c r="D11" s="10">
        <f t="shared" ca="1" si="0"/>
        <v>-0.38912999999999998</v>
      </c>
      <c r="E11" s="10">
        <f t="shared" ca="1" si="1"/>
        <v>17.524090641666973</v>
      </c>
      <c r="F11" s="22"/>
      <c r="G11">
        <v>2003</v>
      </c>
      <c r="H11" s="10">
        <f t="shared" ca="1" si="2"/>
        <v>0.58440350221233239</v>
      </c>
      <c r="I11" s="10">
        <f t="shared" ca="1" si="2"/>
        <v>0.43780192961046172</v>
      </c>
      <c r="J11" s="10">
        <f t="shared" ca="1" si="2"/>
        <v>-2.2205431822794094E-2</v>
      </c>
      <c r="K11" s="10"/>
      <c r="L11">
        <v>2003</v>
      </c>
      <c r="M11" s="10">
        <f t="shared" ca="1" si="3"/>
        <v>0.71361541748046875</v>
      </c>
      <c r="N11" s="10">
        <f t="shared" ca="1" si="3"/>
        <v>0.26635026931762695</v>
      </c>
      <c r="O11" s="10">
        <f t="shared" ca="1" si="3"/>
        <v>2.0034341141581535E-2</v>
      </c>
      <c r="P11" s="10"/>
      <c r="Q11" s="10"/>
    </row>
    <row r="12" spans="1:20" x14ac:dyDescent="0.25">
      <c r="A12">
        <v>2004</v>
      </c>
      <c r="B12" s="10">
        <f t="shared" ca="1" si="0"/>
        <v>11.530890089035035</v>
      </c>
      <c r="C12" s="10">
        <f t="shared" ca="1" si="0"/>
        <v>8.5139526115965758</v>
      </c>
      <c r="D12" s="10">
        <f t="shared" ca="1" si="0"/>
        <v>-0.15616000000000002</v>
      </c>
      <c r="E12" s="10">
        <f t="shared" ca="1" si="1"/>
        <v>19.888682700631612</v>
      </c>
      <c r="F12" s="22"/>
      <c r="G12">
        <v>2004</v>
      </c>
      <c r="H12" s="10">
        <f t="shared" ca="1" si="2"/>
        <v>0.57977143396575204</v>
      </c>
      <c r="I12" s="10">
        <f t="shared" ca="1" si="2"/>
        <v>0.42808026754462702</v>
      </c>
      <c r="J12" s="10">
        <f t="shared" ca="1" si="2"/>
        <v>-7.8517015103791062E-3</v>
      </c>
      <c r="K12" s="10"/>
      <c r="L12">
        <v>2004</v>
      </c>
      <c r="M12" s="10">
        <f t="shared" ca="1" si="3"/>
        <v>0.74433249235153198</v>
      </c>
      <c r="N12" s="10">
        <f t="shared" ca="1" si="3"/>
        <v>0.26246553659439087</v>
      </c>
      <c r="O12" s="10">
        <f t="shared" ca="1" si="3"/>
        <v>-6.7979954183101654E-3</v>
      </c>
      <c r="P12" s="10"/>
      <c r="Q12" s="10"/>
    </row>
    <row r="13" spans="1:20" x14ac:dyDescent="0.25">
      <c r="A13">
        <v>2005</v>
      </c>
      <c r="B13" s="10">
        <f t="shared" ca="1" si="0"/>
        <v>12.375080032348633</v>
      </c>
      <c r="C13" s="10">
        <f t="shared" ca="1" si="0"/>
        <v>9.3593887340452078</v>
      </c>
      <c r="D13" s="10">
        <f t="shared" ca="1" si="0"/>
        <v>0.44854000000000005</v>
      </c>
      <c r="E13" s="10">
        <f t="shared" ca="1" si="1"/>
        <v>22.18300876639384</v>
      </c>
      <c r="F13" s="22"/>
      <c r="G13">
        <v>2005</v>
      </c>
      <c r="H13" s="10">
        <f t="shared" ca="1" si="2"/>
        <v>0.55786300959751978</v>
      </c>
      <c r="I13" s="10">
        <f t="shared" ca="1" si="2"/>
        <v>0.42191701011380467</v>
      </c>
      <c r="J13" s="10">
        <f t="shared" ca="1" si="2"/>
        <v>2.0219980288675537E-2</v>
      </c>
      <c r="K13" s="10"/>
      <c r="L13">
        <v>2005</v>
      </c>
      <c r="M13" s="10">
        <f t="shared" ca="1" si="3"/>
        <v>0.74226373434066772</v>
      </c>
      <c r="N13" s="10">
        <f t="shared" ca="1" si="3"/>
        <v>0.24206097424030304</v>
      </c>
      <c r="O13" s="10">
        <f t="shared" ca="1" si="3"/>
        <v>1.5675259754061699E-2</v>
      </c>
      <c r="P13" s="10"/>
      <c r="Q13" s="10"/>
    </row>
    <row r="14" spans="1:20" x14ac:dyDescent="0.25">
      <c r="A14">
        <v>2006</v>
      </c>
      <c r="B14" s="10">
        <f t="shared" ca="1" si="0"/>
        <v>13.752200031280518</v>
      </c>
      <c r="C14" s="10">
        <f t="shared" ca="1" si="0"/>
        <v>10.847670377850546</v>
      </c>
      <c r="D14" s="10">
        <f t="shared" ca="1" si="0"/>
        <v>1.40818</v>
      </c>
      <c r="E14" s="10">
        <f t="shared" ca="1" si="1"/>
        <v>26.008050409131066</v>
      </c>
      <c r="F14" s="22"/>
      <c r="G14">
        <v>2006</v>
      </c>
      <c r="H14" s="10">
        <f t="shared" ca="1" si="2"/>
        <v>0.52876704770044247</v>
      </c>
      <c r="I14" s="10">
        <f t="shared" ca="1" si="2"/>
        <v>0.41708894773758509</v>
      </c>
      <c r="J14" s="10">
        <f t="shared" ca="1" si="2"/>
        <v>5.4144004561972381E-2</v>
      </c>
      <c r="K14" s="10"/>
      <c r="L14">
        <v>2006</v>
      </c>
      <c r="M14" s="10">
        <f t="shared" ca="1" si="3"/>
        <v>0.47557947039604187</v>
      </c>
      <c r="N14" s="10">
        <f t="shared" ca="1" si="3"/>
        <v>0.19163216650485992</v>
      </c>
      <c r="O14" s="10">
        <f t="shared" ca="1" si="3"/>
        <v>0.3327883780002594</v>
      </c>
      <c r="P14" s="10"/>
      <c r="Q14" s="10"/>
    </row>
    <row r="15" spans="1:20" x14ac:dyDescent="0.25">
      <c r="A15">
        <v>2007</v>
      </c>
      <c r="B15" s="10">
        <f t="shared" ca="1" si="0"/>
        <v>16.278554946899416</v>
      </c>
      <c r="C15" s="10">
        <f t="shared" ca="1" si="0"/>
        <v>13.33894240133359</v>
      </c>
      <c r="D15" s="10">
        <f t="shared" ca="1" si="0"/>
        <v>0.44613000000000003</v>
      </c>
      <c r="E15" s="10">
        <f t="shared" ca="1" si="1"/>
        <v>30.063627348233005</v>
      </c>
      <c r="F15" s="22"/>
      <c r="G15">
        <v>2007</v>
      </c>
      <c r="H15" s="10">
        <f t="shared" ca="1" si="2"/>
        <v>0.54147008803500851</v>
      </c>
      <c r="I15" s="10">
        <f t="shared" ca="1" si="2"/>
        <v>0.44369038528937155</v>
      </c>
      <c r="J15" s="10">
        <f t="shared" ca="1" si="2"/>
        <v>1.4839526675619913E-2</v>
      </c>
      <c r="K15" s="10"/>
      <c r="L15">
        <v>2007</v>
      </c>
      <c r="M15" s="10">
        <f t="shared" ca="1" si="3"/>
        <v>0.83359026908874512</v>
      </c>
      <c r="N15" s="10">
        <f t="shared" ca="1" si="3"/>
        <v>0.40335527062416077</v>
      </c>
      <c r="O15" s="10">
        <f t="shared" ca="1" si="3"/>
        <v>-0.23694553971290588</v>
      </c>
      <c r="P15" s="10"/>
      <c r="Q15" s="10"/>
    </row>
    <row r="16" spans="1:20" x14ac:dyDescent="0.25">
      <c r="A16">
        <v>2008</v>
      </c>
      <c r="B16" s="10">
        <f t="shared" ca="1" si="0"/>
        <v>19.786075019836424</v>
      </c>
      <c r="C16" s="10">
        <f t="shared" ca="1" si="0"/>
        <v>16.936253938253657</v>
      </c>
      <c r="D16" s="10">
        <f t="shared" ca="1" si="0"/>
        <v>1.9305099999999997</v>
      </c>
      <c r="E16" s="10">
        <f t="shared" ca="1" si="1"/>
        <v>38.652838958090079</v>
      </c>
      <c r="F16" s="22"/>
      <c r="G16">
        <v>2008</v>
      </c>
      <c r="H16" s="10">
        <f t="shared" ca="1" si="2"/>
        <v>0.51189189599474882</v>
      </c>
      <c r="I16" s="10">
        <f t="shared" ca="1" si="2"/>
        <v>0.43816326031360969</v>
      </c>
      <c r="J16" s="10">
        <f t="shared" ca="1" si="2"/>
        <v>4.994484369164149E-2</v>
      </c>
      <c r="K16" s="10"/>
      <c r="L16">
        <v>2008</v>
      </c>
      <c r="M16" s="10">
        <f t="shared" ca="1" si="3"/>
        <v>0.74967879056930542</v>
      </c>
      <c r="N16" s="10">
        <f t="shared" ca="1" si="3"/>
        <v>0.23643368482589722</v>
      </c>
      <c r="O16" s="10">
        <f t="shared" ca="1" si="3"/>
        <v>1.3887537643313408E-2</v>
      </c>
      <c r="P16" s="10"/>
      <c r="Q16" s="10"/>
    </row>
    <row r="17" spans="1:17" x14ac:dyDescent="0.25">
      <c r="A17">
        <v>2009</v>
      </c>
      <c r="B17" s="10">
        <f t="shared" ca="1" si="0"/>
        <v>20.100999958038329</v>
      </c>
      <c r="C17" s="10">
        <f t="shared" ca="1" si="0"/>
        <v>18.041718589017897</v>
      </c>
      <c r="D17" s="10">
        <f t="shared" ca="1" si="0"/>
        <v>1.6921600000000001</v>
      </c>
      <c r="E17" s="10">
        <f t="shared" ca="1" si="1"/>
        <v>39.834878547056228</v>
      </c>
      <c r="F17" s="22"/>
      <c r="G17">
        <v>2009</v>
      </c>
      <c r="H17" s="10">
        <f t="shared" ca="1" si="2"/>
        <v>0.50460803926622688</v>
      </c>
      <c r="I17" s="10">
        <f t="shared" ca="1" si="2"/>
        <v>0.45291260440785674</v>
      </c>
      <c r="J17" s="10">
        <f t="shared" ca="1" si="2"/>
        <v>4.247935632591629E-2</v>
      </c>
      <c r="K17" s="10"/>
      <c r="L17">
        <v>2009</v>
      </c>
      <c r="M17" s="10">
        <f t="shared" ca="1" si="3"/>
        <v>0.73845463991165161</v>
      </c>
      <c r="N17" s="10">
        <f t="shared" ca="1" si="3"/>
        <v>0.22080340981483459</v>
      </c>
      <c r="O17" s="10">
        <f t="shared" ca="1" si="3"/>
        <v>4.0741961449384689E-2</v>
      </c>
      <c r="P17" s="10"/>
      <c r="Q17" s="10"/>
    </row>
    <row r="18" spans="1:17" x14ac:dyDescent="0.25">
      <c r="A18">
        <v>2010</v>
      </c>
      <c r="B18" s="10">
        <f t="shared" ca="1" si="0"/>
        <v>19.892249916076661</v>
      </c>
      <c r="C18" s="10">
        <f t="shared" ca="1" si="0"/>
        <v>19.45874581862088</v>
      </c>
      <c r="D18" s="10">
        <f t="shared" ca="1" si="0"/>
        <v>0.57840000000000025</v>
      </c>
      <c r="E18" s="10">
        <f t="shared" ca="1" si="1"/>
        <v>39.929395734697543</v>
      </c>
      <c r="F18" s="22"/>
      <c r="G18">
        <v>2010</v>
      </c>
      <c r="H18" s="10">
        <f t="shared" ca="1" si="2"/>
        <v>0.49818559860626305</v>
      </c>
      <c r="I18" s="10">
        <f t="shared" ca="1" si="2"/>
        <v>0.48732883282057199</v>
      </c>
      <c r="J18" s="10">
        <f t="shared" ca="1" si="2"/>
        <v>1.4485568573164923E-2</v>
      </c>
      <c r="K18" s="10"/>
      <c r="L18">
        <v>2010</v>
      </c>
      <c r="M18" s="10">
        <f t="shared" ca="1" si="3"/>
        <v>0.79394382238388062</v>
      </c>
      <c r="N18" s="10">
        <f t="shared" ca="1" si="3"/>
        <v>0.29909422993659973</v>
      </c>
      <c r="O18" s="10">
        <f t="shared" ca="1" si="3"/>
        <v>-9.3038037419319153E-2</v>
      </c>
      <c r="P18" s="10"/>
      <c r="Q18" s="10"/>
    </row>
    <row r="19" spans="1:17" x14ac:dyDescent="0.25">
      <c r="A19">
        <v>2011</v>
      </c>
      <c r="B19" s="10">
        <f t="shared" ref="B19:D20" ca="1" si="4">INDEX(INDIRECT($A$1&amp;"!$A$1:$AZ$55"),MATCH($A19,INDIRECT($A$1&amp;"!$A$1:$A$55"),0),MATCH(B$2,INDIRECT($A$1&amp;"!$A$1:$AZ$1"),0))</f>
        <v>18.570109794616698</v>
      </c>
      <c r="C19" s="10">
        <f t="shared" ca="1" si="4"/>
        <v>21.64166440168194</v>
      </c>
      <c r="D19" s="10">
        <f t="shared" ca="1" si="4"/>
        <v>1.3543900000000004</v>
      </c>
      <c r="E19" s="10">
        <f t="shared" ca="1" si="1"/>
        <v>41.566164196298637</v>
      </c>
      <c r="F19" s="22"/>
      <c r="G19">
        <v>2011</v>
      </c>
      <c r="H19" s="10">
        <f t="shared" ref="H19:J20" ca="1" si="5">B19/$E19</f>
        <v>0.44676024727512192</v>
      </c>
      <c r="I19" s="10">
        <f t="shared" ca="1" si="5"/>
        <v>0.52065579829492847</v>
      </c>
      <c r="J19" s="10">
        <f t="shared" ca="1" si="5"/>
        <v>3.2583954429949671E-2</v>
      </c>
      <c r="K19" s="10"/>
      <c r="L19">
        <v>2011</v>
      </c>
      <c r="M19" s="10">
        <f t="shared" ref="M19:O20" ca="1" si="6">INDEX(INDIRECT($L$1&amp;"!$A$1:$AZ$55"),MATCH($L19,INDIRECT($L$1&amp;"!$A$1:$A$55"),0),MATCH(M$2,INDIRECT($L$1&amp;"!$A$1:$AZ$1"),0))</f>
        <v>0.7159009575843811</v>
      </c>
      <c r="N19" s="10">
        <f t="shared" ca="1" si="6"/>
        <v>0.25996395945549011</v>
      </c>
      <c r="O19" s="10">
        <f t="shared" ca="1" si="6"/>
        <v>2.4135053157806396E-2</v>
      </c>
      <c r="P19" s="10"/>
      <c r="Q19" s="10"/>
    </row>
    <row r="20" spans="1:17" x14ac:dyDescent="0.25">
      <c r="A20">
        <v>2012</v>
      </c>
      <c r="B20" s="10">
        <f t="shared" ca="1" si="4"/>
        <v>19.961549758911133</v>
      </c>
      <c r="C20" s="10">
        <f t="shared" ca="1" si="4"/>
        <v>25.616668114082973</v>
      </c>
      <c r="D20" s="10">
        <f t="shared" ca="1" si="4"/>
        <v>1.8125000000000002</v>
      </c>
      <c r="E20" s="10">
        <f t="shared" ca="1" si="1"/>
        <v>47.390717872994102</v>
      </c>
      <c r="F20" s="22"/>
      <c r="G20">
        <v>2012</v>
      </c>
      <c r="H20" s="10">
        <f t="shared" ca="1" si="5"/>
        <v>0.4212122258288547</v>
      </c>
      <c r="I20" s="10">
        <f t="shared" ca="1" si="5"/>
        <v>0.54054188802826286</v>
      </c>
      <c r="J20" s="10">
        <f t="shared" ca="1" si="5"/>
        <v>3.8245886142882525E-2</v>
      </c>
      <c r="K20" s="10"/>
      <c r="L20">
        <v>2012</v>
      </c>
      <c r="M20" s="10">
        <f t="shared" ca="1" si="6"/>
        <v>0.74843508005142212</v>
      </c>
      <c r="N20" s="10">
        <f t="shared" ca="1" si="6"/>
        <v>0.26016956567764282</v>
      </c>
      <c r="O20" s="10">
        <f t="shared" ca="1" si="6"/>
        <v>-8.6046475917100906E-3</v>
      </c>
      <c r="P20" s="10"/>
      <c r="Q20" s="10"/>
    </row>
    <row r="21" spans="1:17" x14ac:dyDescent="0.25">
      <c r="A21" t="s">
        <v>281</v>
      </c>
      <c r="B21" s="2">
        <f ca="1">(B20-B3)/B3</f>
        <v>1.3565797247698979</v>
      </c>
      <c r="C21" s="2">
        <f ca="1">(C20-C3)/C3</f>
        <v>6.3407277738435806</v>
      </c>
      <c r="D21" s="2">
        <f ca="1">(D20-D3)/D3</f>
        <v>-7.0430767179008438</v>
      </c>
      <c r="E21" s="2"/>
      <c r="F21" s="23"/>
      <c r="G21" t="s">
        <v>281</v>
      </c>
      <c r="H21" s="2"/>
      <c r="I21" s="2"/>
      <c r="J21" s="2"/>
      <c r="K21" s="2"/>
      <c r="L21" t="s">
        <v>281</v>
      </c>
      <c r="M21" s="2">
        <f ca="1">(M20-M3)/M3</f>
        <v>-7.0161101192739606E-2</v>
      </c>
      <c r="N21" s="2">
        <f ca="1">(N20-N3)/N3</f>
        <v>0.30754218360201591</v>
      </c>
      <c r="O21" s="2">
        <f ca="1">(O20-O3)/O3</f>
        <v>1.2151820736350472</v>
      </c>
      <c r="P21" s="2"/>
      <c r="Q21" s="2"/>
    </row>
    <row r="22" spans="1:17" x14ac:dyDescent="0.25"/>
    <row r="23" spans="1:17" x14ac:dyDescent="0.25">
      <c r="A23" t="s">
        <v>28</v>
      </c>
      <c r="B23" s="62" t="s">
        <v>19</v>
      </c>
      <c r="C23" s="62"/>
      <c r="D23" s="62"/>
      <c r="E23" s="62"/>
      <c r="F23" s="24"/>
      <c r="H23" s="62" t="s">
        <v>19</v>
      </c>
      <c r="I23" s="62"/>
      <c r="J23" s="62"/>
      <c r="K23" s="62"/>
      <c r="L23" t="s">
        <v>338</v>
      </c>
      <c r="M23" s="62" t="s">
        <v>17</v>
      </c>
      <c r="N23" s="62"/>
      <c r="O23" s="62"/>
      <c r="P23" s="62"/>
      <c r="Q23" s="50"/>
    </row>
    <row r="24" spans="1:17" x14ac:dyDescent="0.25">
      <c r="B24" t="s">
        <v>265</v>
      </c>
      <c r="C24" t="s">
        <v>24</v>
      </c>
      <c r="D24" t="s">
        <v>23</v>
      </c>
      <c r="E24" t="s">
        <v>366</v>
      </c>
      <c r="H24" t="s">
        <v>367</v>
      </c>
      <c r="I24" t="s">
        <v>368</v>
      </c>
      <c r="J24" t="s">
        <v>369</v>
      </c>
      <c r="L24"/>
      <c r="M24" t="s">
        <v>374</v>
      </c>
      <c r="N24" t="s">
        <v>376</v>
      </c>
      <c r="O24" t="s">
        <v>375</v>
      </c>
      <c r="P24" t="s">
        <v>366</v>
      </c>
    </row>
    <row r="25" spans="1:17" x14ac:dyDescent="0.25">
      <c r="A25">
        <v>1995</v>
      </c>
      <c r="B25" s="10">
        <f t="shared" ref="B25:D40" ca="1" si="7">INDEX(INDIRECT($A$23&amp;"!$A$1:$AZ$55"),MATCH($A25,INDIRECT($A$23&amp;"!$A$1:$A$55"),0),MATCH(B$24,INDIRECT($A$23&amp;"!$A$1:$AZ$1"),0))</f>
        <v>33.586509653508664</v>
      </c>
      <c r="C25" s="10">
        <f t="shared" ca="1" si="7"/>
        <v>43.718763054289084</v>
      </c>
      <c r="D25" s="10">
        <f t="shared" ca="1" si="7"/>
        <v>55.166490000000003</v>
      </c>
      <c r="E25" s="10">
        <f t="shared" ref="E25:E42" ca="1" si="8">SUM(B25:D25)</f>
        <v>132.47176270779775</v>
      </c>
      <c r="F25" s="22"/>
      <c r="G25">
        <v>1995</v>
      </c>
      <c r="H25" s="10">
        <f t="shared" ref="H25:J40" ca="1" si="9">B25/$E25</f>
        <v>0.25353712343658308</v>
      </c>
      <c r="I25" s="10">
        <f t="shared" ca="1" si="9"/>
        <v>0.33002326050965763</v>
      </c>
      <c r="J25" s="10">
        <f t="shared" ca="1" si="9"/>
        <v>0.41643961605375929</v>
      </c>
      <c r="K25" s="10"/>
      <c r="L25">
        <v>1995</v>
      </c>
      <c r="M25" s="42">
        <f t="shared" ref="M25:O40" ca="1" si="10">INDEX(INDIRECT($L$23&amp;"!$A$1:$AZ$55"),MATCH($L25,INDIRECT($L$23&amp;"!$A$1:$A$55"),0),MATCH(M$24,INDIRECT($L$23&amp;"!$A$1:$AZ$1"),0))</f>
        <v>0.48078444600105286</v>
      </c>
      <c r="N25" s="42">
        <f t="shared" ca="1" si="10"/>
        <v>0.32654136419296265</v>
      </c>
      <c r="O25" s="42">
        <f t="shared" ca="1" si="10"/>
        <v>0.1926741898059845</v>
      </c>
      <c r="P25" s="10"/>
      <c r="Q25" s="10"/>
    </row>
    <row r="26" spans="1:17" x14ac:dyDescent="0.25">
      <c r="A26">
        <v>1996</v>
      </c>
      <c r="B26" s="10">
        <f t="shared" ca="1" si="7"/>
        <v>27.519080011367798</v>
      </c>
      <c r="C26" s="10">
        <f t="shared" ca="1" si="7"/>
        <v>47.702023747898203</v>
      </c>
      <c r="D26" s="10">
        <f t="shared" ca="1" si="7"/>
        <v>71.633359999999996</v>
      </c>
      <c r="E26" s="10">
        <f t="shared" ca="1" si="8"/>
        <v>146.854463759266</v>
      </c>
      <c r="F26" s="22"/>
      <c r="G26">
        <v>1996</v>
      </c>
      <c r="H26" s="10">
        <f t="shared" ca="1" si="9"/>
        <v>0.18739015013175889</v>
      </c>
      <c r="I26" s="10">
        <f t="shared" ca="1" si="9"/>
        <v>0.32482515360305741</v>
      </c>
      <c r="J26" s="10">
        <f t="shared" ca="1" si="9"/>
        <v>0.48778469626518373</v>
      </c>
      <c r="K26" s="10"/>
      <c r="L26">
        <v>1996</v>
      </c>
      <c r="M26" s="42">
        <f t="shared" ca="1" si="10"/>
        <v>0.3796849250793457</v>
      </c>
      <c r="N26" s="42">
        <f t="shared" ca="1" si="10"/>
        <v>0.32561790943145752</v>
      </c>
      <c r="O26" s="42">
        <f t="shared" ca="1" si="10"/>
        <v>0.29469719529151917</v>
      </c>
      <c r="P26" s="10"/>
      <c r="Q26" s="10"/>
    </row>
    <row r="27" spans="1:17" x14ac:dyDescent="0.25">
      <c r="A27">
        <v>1997</v>
      </c>
      <c r="B27" s="10">
        <f t="shared" ca="1" si="7"/>
        <v>29.314719772815703</v>
      </c>
      <c r="C27" s="10">
        <f t="shared" ca="1" si="7"/>
        <v>57.331787008826382</v>
      </c>
      <c r="D27" s="10">
        <f t="shared" ca="1" si="7"/>
        <v>92.631110000000007</v>
      </c>
      <c r="E27" s="10">
        <f t="shared" ca="1" si="8"/>
        <v>179.27761678164211</v>
      </c>
      <c r="F27" s="22"/>
      <c r="G27">
        <v>1997</v>
      </c>
      <c r="H27" s="10">
        <f t="shared" ca="1" si="9"/>
        <v>0.16351578238861053</v>
      </c>
      <c r="I27" s="10">
        <f t="shared" ca="1" si="9"/>
        <v>0.31979333526424431</v>
      </c>
      <c r="J27" s="10">
        <f t="shared" ca="1" si="9"/>
        <v>0.51669088234714511</v>
      </c>
      <c r="K27" s="10"/>
      <c r="L27">
        <v>1997</v>
      </c>
      <c r="M27" s="42">
        <f t="shared" ca="1" si="10"/>
        <v>0.3306955099105835</v>
      </c>
      <c r="N27" s="42">
        <f t="shared" ca="1" si="10"/>
        <v>0.34636297821998596</v>
      </c>
      <c r="O27" s="42">
        <f t="shared" ca="1" si="10"/>
        <v>0.32294151186943054</v>
      </c>
      <c r="P27" s="10"/>
      <c r="Q27" s="10"/>
    </row>
    <row r="28" spans="1:17" x14ac:dyDescent="0.25">
      <c r="A28">
        <v>1998</v>
      </c>
      <c r="B28" s="10">
        <f t="shared" ca="1" si="7"/>
        <v>38.925950410366056</v>
      </c>
      <c r="C28" s="10">
        <f t="shared" ca="1" si="7"/>
        <v>54.574124725619711</v>
      </c>
      <c r="D28" s="10">
        <f t="shared" ca="1" si="7"/>
        <v>66.888960000000012</v>
      </c>
      <c r="E28" s="10">
        <f t="shared" ca="1" si="8"/>
        <v>160.38903513598578</v>
      </c>
      <c r="F28" s="22"/>
      <c r="G28">
        <v>1998</v>
      </c>
      <c r="H28" s="10">
        <f t="shared" ca="1" si="9"/>
        <v>0.24269707949401095</v>
      </c>
      <c r="I28" s="10">
        <f t="shared" ca="1" si="9"/>
        <v>0.3402609453903695</v>
      </c>
      <c r="J28" s="10">
        <f t="shared" ca="1" si="9"/>
        <v>0.41704197511561958</v>
      </c>
      <c r="K28" s="10"/>
      <c r="L28">
        <v>1998</v>
      </c>
      <c r="M28" s="42">
        <f t="shared" ca="1" si="10"/>
        <v>2.1299708634614944E-2</v>
      </c>
      <c r="N28" s="42">
        <f t="shared" ca="1" si="10"/>
        <v>0.26996955275535583</v>
      </c>
      <c r="O28" s="42">
        <f t="shared" ca="1" si="10"/>
        <v>0.70873069763183594</v>
      </c>
      <c r="P28" s="10"/>
      <c r="Q28" s="10"/>
    </row>
    <row r="29" spans="1:17" x14ac:dyDescent="0.25">
      <c r="A29">
        <v>1999</v>
      </c>
      <c r="B29" s="10">
        <f t="shared" ca="1" si="7"/>
        <v>41.012639959394932</v>
      </c>
      <c r="C29" s="10">
        <f t="shared" ca="1" si="7"/>
        <v>59.178426988882308</v>
      </c>
      <c r="D29" s="10">
        <f t="shared" ca="1" si="7"/>
        <v>88.153450000000021</v>
      </c>
      <c r="E29" s="10">
        <f t="shared" ca="1" si="8"/>
        <v>188.34451694827726</v>
      </c>
      <c r="F29" s="22"/>
      <c r="G29">
        <v>1999</v>
      </c>
      <c r="H29" s="10">
        <f t="shared" ca="1" si="9"/>
        <v>0.2177532992407617</v>
      </c>
      <c r="I29" s="10">
        <f t="shared" ca="1" si="9"/>
        <v>0.31420307820871551</v>
      </c>
      <c r="J29" s="10">
        <f t="shared" ca="1" si="9"/>
        <v>0.46804362255052279</v>
      </c>
      <c r="K29" s="10"/>
      <c r="L29">
        <v>1999</v>
      </c>
      <c r="M29" s="42">
        <f t="shared" ca="1" si="10"/>
        <v>0.47322031855583191</v>
      </c>
      <c r="N29" s="42">
        <f t="shared" ca="1" si="10"/>
        <v>0.42182958126068115</v>
      </c>
      <c r="O29" s="42">
        <f t="shared" ca="1" si="10"/>
        <v>0.10495009273290634</v>
      </c>
      <c r="P29" s="10"/>
      <c r="Q29" s="10"/>
    </row>
    <row r="30" spans="1:17" x14ac:dyDescent="0.25">
      <c r="A30">
        <v>2000</v>
      </c>
      <c r="B30" s="10">
        <f t="shared" ca="1" si="7"/>
        <v>20.614350166320801</v>
      </c>
      <c r="C30" s="10">
        <f t="shared" ca="1" si="7"/>
        <v>65.567666204213992</v>
      </c>
      <c r="D30" s="10">
        <f t="shared" ca="1" si="7"/>
        <v>43.496869999999994</v>
      </c>
      <c r="E30" s="10">
        <f t="shared" ca="1" si="8"/>
        <v>129.6788863705348</v>
      </c>
      <c r="F30" s="22"/>
      <c r="G30">
        <v>2000</v>
      </c>
      <c r="H30" s="10">
        <f t="shared" ca="1" si="9"/>
        <v>0.15896458354383836</v>
      </c>
      <c r="I30" s="10">
        <f t="shared" ca="1" si="9"/>
        <v>0.50561558661805461</v>
      </c>
      <c r="J30" s="10">
        <f t="shared" ca="1" si="9"/>
        <v>0.33541982983810698</v>
      </c>
      <c r="K30" s="10"/>
      <c r="L30">
        <v>2000</v>
      </c>
      <c r="M30" s="42">
        <f t="shared" ca="1" si="10"/>
        <v>0.29642313718795776</v>
      </c>
      <c r="N30" s="42">
        <f t="shared" ca="1" si="10"/>
        <v>0.59836596250534058</v>
      </c>
      <c r="O30" s="42">
        <f t="shared" ca="1" si="10"/>
        <v>0.10521090775728226</v>
      </c>
      <c r="P30" s="10"/>
      <c r="Q30" s="10"/>
    </row>
    <row r="31" spans="1:17" x14ac:dyDescent="0.25">
      <c r="A31">
        <v>2001</v>
      </c>
      <c r="B31" s="10">
        <f t="shared" ca="1" si="7"/>
        <v>25.692830300807952</v>
      </c>
      <c r="C31" s="10">
        <f t="shared" ca="1" si="7"/>
        <v>74.235607526738008</v>
      </c>
      <c r="D31" s="10">
        <f t="shared" ca="1" si="7"/>
        <v>23.192219999999995</v>
      </c>
      <c r="E31" s="10">
        <f t="shared" ca="1" si="8"/>
        <v>123.12065782754595</v>
      </c>
      <c r="F31" s="22"/>
      <c r="G31">
        <v>2001</v>
      </c>
      <c r="H31" s="10">
        <f t="shared" ca="1" si="9"/>
        <v>0.20868009279803945</v>
      </c>
      <c r="I31" s="10">
        <f t="shared" ca="1" si="9"/>
        <v>0.60295005595827134</v>
      </c>
      <c r="J31" s="10">
        <f t="shared" ca="1" si="9"/>
        <v>0.18836985124368924</v>
      </c>
      <c r="K31" s="10"/>
      <c r="L31">
        <v>2001</v>
      </c>
      <c r="M31" s="42">
        <f t="shared" ca="1" si="10"/>
        <v>0.50718206167221069</v>
      </c>
      <c r="N31" s="42">
        <f t="shared" ca="1" si="10"/>
        <v>0.51544696092605591</v>
      </c>
      <c r="O31" s="42">
        <f t="shared" ca="1" si="10"/>
        <v>-2.2629061713814735E-2</v>
      </c>
      <c r="P31" s="10"/>
      <c r="Q31" s="10"/>
    </row>
    <row r="32" spans="1:17" x14ac:dyDescent="0.25">
      <c r="A32">
        <v>2002</v>
      </c>
      <c r="B32" s="10">
        <f t="shared" ca="1" si="7"/>
        <v>17.701399971485138</v>
      </c>
      <c r="C32" s="10">
        <f t="shared" ca="1" si="7"/>
        <v>85.841372091457956</v>
      </c>
      <c r="D32" s="10">
        <f t="shared" ca="1" si="7"/>
        <v>8.2428000000000026</v>
      </c>
      <c r="E32" s="10">
        <f t="shared" ca="1" si="8"/>
        <v>111.7855720629431</v>
      </c>
      <c r="F32" s="22"/>
      <c r="G32">
        <v>2002</v>
      </c>
      <c r="H32" s="10">
        <f t="shared" ca="1" si="9"/>
        <v>0.15835138332089951</v>
      </c>
      <c r="I32" s="10">
        <f t="shared" ca="1" si="9"/>
        <v>0.76791101487697588</v>
      </c>
      <c r="J32" s="10">
        <f t="shared" ca="1" si="9"/>
        <v>7.3737601802124603E-2</v>
      </c>
      <c r="K32" s="10"/>
      <c r="L32">
        <v>2002</v>
      </c>
      <c r="M32" s="42">
        <f t="shared" ca="1" si="10"/>
        <v>0.49189198017120361</v>
      </c>
      <c r="N32" s="42">
        <f t="shared" ca="1" si="10"/>
        <v>0.8311614990234375</v>
      </c>
      <c r="O32" s="42">
        <f t="shared" ca="1" si="10"/>
        <v>-0.32305347919464111</v>
      </c>
      <c r="P32" s="10"/>
      <c r="Q32" s="10"/>
    </row>
    <row r="33" spans="1:17" x14ac:dyDescent="0.25">
      <c r="A33">
        <v>2003</v>
      </c>
      <c r="B33" s="10">
        <f t="shared" ca="1" si="7"/>
        <v>7.7693800263404844</v>
      </c>
      <c r="C33" s="10">
        <f t="shared" ca="1" si="7"/>
        <v>105.79667631171282</v>
      </c>
      <c r="D33" s="10">
        <f t="shared" ca="1" si="7"/>
        <v>25.215210000000003</v>
      </c>
      <c r="E33" s="10">
        <f t="shared" ca="1" si="8"/>
        <v>138.78126633805331</v>
      </c>
      <c r="F33" s="22"/>
      <c r="G33">
        <v>2003</v>
      </c>
      <c r="H33" s="10">
        <f t="shared" ca="1" si="9"/>
        <v>5.5982916364340371E-2</v>
      </c>
      <c r="I33" s="10">
        <f t="shared" ca="1" si="9"/>
        <v>0.76232678302564061</v>
      </c>
      <c r="J33" s="10">
        <f t="shared" ca="1" si="9"/>
        <v>0.1816903006100189</v>
      </c>
      <c r="K33" s="10"/>
      <c r="L33">
        <v>2003</v>
      </c>
      <c r="M33" s="42">
        <f t="shared" ca="1" si="10"/>
        <v>0.39423134922981262</v>
      </c>
      <c r="N33" s="42">
        <f t="shared" ca="1" si="10"/>
        <v>0.58445584774017334</v>
      </c>
      <c r="O33" s="42">
        <f t="shared" ca="1" si="10"/>
        <v>2.1312776952981949E-2</v>
      </c>
      <c r="P33" s="10"/>
      <c r="Q33" s="10"/>
    </row>
    <row r="34" spans="1:17" x14ac:dyDescent="0.25">
      <c r="A34">
        <v>2004</v>
      </c>
      <c r="B34" s="10">
        <f t="shared" ca="1" si="7"/>
        <v>11.417629889965058</v>
      </c>
      <c r="C34" s="10">
        <f t="shared" ca="1" si="7"/>
        <v>120.57872896375457</v>
      </c>
      <c r="D34" s="10">
        <f t="shared" ca="1" si="7"/>
        <v>63.634679999999989</v>
      </c>
      <c r="E34" s="10">
        <f t="shared" ca="1" si="8"/>
        <v>195.63103885371964</v>
      </c>
      <c r="F34" s="22"/>
      <c r="G34">
        <v>2004</v>
      </c>
      <c r="H34" s="10">
        <f t="shared" ca="1" si="9"/>
        <v>5.836307958525145E-2</v>
      </c>
      <c r="I34" s="10">
        <f t="shared" ca="1" si="9"/>
        <v>0.61635786258803038</v>
      </c>
      <c r="J34" s="10">
        <f t="shared" ca="1" si="9"/>
        <v>0.32527905782671801</v>
      </c>
      <c r="K34" s="10"/>
      <c r="L34">
        <v>2004</v>
      </c>
      <c r="M34" s="42">
        <f t="shared" ca="1" si="10"/>
        <v>0.24634560942649841</v>
      </c>
      <c r="N34" s="42">
        <f t="shared" ca="1" si="10"/>
        <v>0.58035534620285034</v>
      </c>
      <c r="O34" s="42">
        <f t="shared" ca="1" si="10"/>
        <v>0.17329901456832886</v>
      </c>
      <c r="P34" s="10"/>
      <c r="Q34" s="10"/>
    </row>
    <row r="35" spans="1:17" x14ac:dyDescent="0.25">
      <c r="A35">
        <v>2005</v>
      </c>
      <c r="B35" s="10">
        <f t="shared" ca="1" si="7"/>
        <v>26.598660251259805</v>
      </c>
      <c r="C35" s="10">
        <f t="shared" ca="1" si="7"/>
        <v>140.44172355478844</v>
      </c>
      <c r="D35" s="10">
        <f t="shared" ca="1" si="7"/>
        <v>135.53040000000001</v>
      </c>
      <c r="E35" s="10">
        <f t="shared" ca="1" si="8"/>
        <v>302.57078380604827</v>
      </c>
      <c r="F35" s="22"/>
      <c r="G35">
        <v>2005</v>
      </c>
      <c r="H35" s="10">
        <f t="shared" ca="1" si="9"/>
        <v>8.7908885043936971E-2</v>
      </c>
      <c r="I35" s="10">
        <f t="shared" ca="1" si="9"/>
        <v>0.4641615485413601</v>
      </c>
      <c r="J35" s="10">
        <f t="shared" ca="1" si="9"/>
        <v>0.44792956641470294</v>
      </c>
      <c r="K35" s="10"/>
      <c r="L35">
        <v>2005</v>
      </c>
      <c r="M35" s="42">
        <f t="shared" ca="1" si="10"/>
        <v>0.24010626971721649</v>
      </c>
      <c r="N35" s="42">
        <f t="shared" ca="1" si="10"/>
        <v>2.132779598236084</v>
      </c>
      <c r="O35" s="42">
        <f t="shared" ca="1" si="10"/>
        <v>-1.3728859424591064</v>
      </c>
      <c r="P35" s="10"/>
      <c r="Q35" s="10"/>
    </row>
    <row r="36" spans="1:17" x14ac:dyDescent="0.25">
      <c r="A36">
        <v>2006</v>
      </c>
      <c r="B36" s="10">
        <f t="shared" ca="1" si="7"/>
        <v>24.078370165705682</v>
      </c>
      <c r="C36" s="10">
        <f t="shared" ca="1" si="7"/>
        <v>166.25355968314554</v>
      </c>
      <c r="D36" s="10">
        <f t="shared" ca="1" si="7"/>
        <v>135.78434999999999</v>
      </c>
      <c r="E36" s="10">
        <f t="shared" ca="1" si="8"/>
        <v>326.11627984885121</v>
      </c>
      <c r="F36" s="22"/>
      <c r="G36">
        <v>2006</v>
      </c>
      <c r="H36" s="10">
        <f t="shared" ca="1" si="9"/>
        <v>7.383369568935827E-2</v>
      </c>
      <c r="I36" s="10">
        <f t="shared" ca="1" si="9"/>
        <v>0.50979840613967797</v>
      </c>
      <c r="J36" s="10">
        <f t="shared" ca="1" si="9"/>
        <v>0.4163678981709637</v>
      </c>
      <c r="K36" s="10"/>
      <c r="L36">
        <v>2006</v>
      </c>
      <c r="M36" s="42">
        <f t="shared" ca="1" si="10"/>
        <v>0.24034954607486725</v>
      </c>
      <c r="N36" s="42">
        <f t="shared" ca="1" si="10"/>
        <v>0.45723956823348999</v>
      </c>
      <c r="O36" s="42">
        <f t="shared" ca="1" si="10"/>
        <v>0.30241090059280396</v>
      </c>
      <c r="P36" s="10"/>
      <c r="Q36" s="10"/>
    </row>
    <row r="37" spans="1:17" x14ac:dyDescent="0.25">
      <c r="A37">
        <v>2007</v>
      </c>
      <c r="B37" s="10">
        <f t="shared" ca="1" si="7"/>
        <v>35.166329593658446</v>
      </c>
      <c r="C37" s="10">
        <f t="shared" ca="1" si="7"/>
        <v>195.6280060350756</v>
      </c>
      <c r="D37" s="10">
        <f t="shared" ca="1" si="7"/>
        <v>234.35905000000002</v>
      </c>
      <c r="E37" s="10">
        <f t="shared" ca="1" si="8"/>
        <v>465.1533856287341</v>
      </c>
      <c r="F37" s="22"/>
      <c r="G37">
        <v>2007</v>
      </c>
      <c r="H37" s="10">
        <f t="shared" ca="1" si="9"/>
        <v>7.5601577200443582E-2</v>
      </c>
      <c r="I37" s="10">
        <f t="shared" ca="1" si="9"/>
        <v>0.42056666054499636</v>
      </c>
      <c r="J37" s="10">
        <f t="shared" ca="1" si="9"/>
        <v>0.50383176225455995</v>
      </c>
      <c r="K37" s="10"/>
      <c r="L37">
        <v>2007</v>
      </c>
      <c r="M37" s="42">
        <f t="shared" ca="1" si="10"/>
        <v>0.24103543162345886</v>
      </c>
      <c r="N37" s="42">
        <f t="shared" ca="1" si="10"/>
        <v>0.4508894681930542</v>
      </c>
      <c r="O37" s="42">
        <f t="shared" ca="1" si="10"/>
        <v>0.30807510018348694</v>
      </c>
      <c r="P37" s="10"/>
      <c r="Q37" s="10"/>
    </row>
    <row r="38" spans="1:17" x14ac:dyDescent="0.25">
      <c r="A38">
        <v>2008</v>
      </c>
      <c r="B38" s="10">
        <f t="shared" ca="1" si="7"/>
        <v>41.142989999771117</v>
      </c>
      <c r="C38" s="10">
        <f t="shared" ca="1" si="7"/>
        <v>223.28422767712902</v>
      </c>
      <c r="D38" s="10">
        <f t="shared" ca="1" si="7"/>
        <v>131.19614000000007</v>
      </c>
      <c r="E38" s="10">
        <f t="shared" ca="1" si="8"/>
        <v>395.62335767690018</v>
      </c>
      <c r="F38" s="22"/>
      <c r="G38">
        <v>2008</v>
      </c>
      <c r="H38" s="10">
        <f t="shared" ca="1" si="9"/>
        <v>0.10399535113741185</v>
      </c>
      <c r="I38" s="10">
        <f t="shared" ca="1" si="9"/>
        <v>0.56438585676097008</v>
      </c>
      <c r="J38" s="10">
        <f t="shared" ca="1" si="9"/>
        <v>0.33161879210161815</v>
      </c>
      <c r="K38" s="10"/>
      <c r="L38">
        <v>2008</v>
      </c>
      <c r="M38" s="42">
        <f t="shared" ca="1" si="10"/>
        <v>0.27853399515151978</v>
      </c>
      <c r="N38" s="42">
        <f t="shared" ca="1" si="10"/>
        <v>0.52128708362579346</v>
      </c>
      <c r="O38" s="42">
        <f t="shared" ca="1" si="10"/>
        <v>0.20017890632152557</v>
      </c>
      <c r="P38" s="10"/>
      <c r="Q38" s="10"/>
    </row>
    <row r="39" spans="1:17" x14ac:dyDescent="0.25">
      <c r="A39">
        <v>2009</v>
      </c>
      <c r="B39" s="10">
        <f t="shared" ca="1" si="7"/>
        <v>61.239650197505952</v>
      </c>
      <c r="C39" s="10">
        <f t="shared" ca="1" si="7"/>
        <v>214.40573631166822</v>
      </c>
      <c r="D39" s="10">
        <f t="shared" ca="1" si="7"/>
        <v>104.39338000000001</v>
      </c>
      <c r="E39" s="10">
        <f t="shared" ca="1" si="8"/>
        <v>380.03876650917414</v>
      </c>
      <c r="F39" s="22"/>
      <c r="G39">
        <v>2009</v>
      </c>
      <c r="H39" s="10">
        <f t="shared" ca="1" si="9"/>
        <v>0.16114053510914031</v>
      </c>
      <c r="I39" s="10">
        <f t="shared" ca="1" si="9"/>
        <v>0.56416806706610667</v>
      </c>
      <c r="J39" s="10">
        <f t="shared" ca="1" si="9"/>
        <v>0.2746913978247531</v>
      </c>
      <c r="K39" s="10"/>
      <c r="L39">
        <v>2009</v>
      </c>
      <c r="M39" s="42">
        <f t="shared" ca="1" si="10"/>
        <v>0.32907941937446594</v>
      </c>
      <c r="N39" s="42">
        <f t="shared" ca="1" si="10"/>
        <v>0.49530744552612305</v>
      </c>
      <c r="O39" s="42">
        <f t="shared" ca="1" si="10"/>
        <v>0.17561312019824982</v>
      </c>
      <c r="P39" s="10"/>
      <c r="Q39" s="10"/>
    </row>
    <row r="40" spans="1:17" x14ac:dyDescent="0.25">
      <c r="A40">
        <v>2010</v>
      </c>
      <c r="B40" s="10">
        <f t="shared" ca="1" si="7"/>
        <v>65.83892066764831</v>
      </c>
      <c r="C40" s="10">
        <f t="shared" ca="1" si="7"/>
        <v>242.19539371901055</v>
      </c>
      <c r="D40" s="10">
        <f t="shared" ca="1" si="7"/>
        <v>175.38217</v>
      </c>
      <c r="E40" s="10">
        <f t="shared" ca="1" si="8"/>
        <v>483.41648438665891</v>
      </c>
      <c r="F40" s="22"/>
      <c r="G40">
        <v>2010</v>
      </c>
      <c r="H40" s="10">
        <f t="shared" ca="1" si="9"/>
        <v>0.1361950260160911</v>
      </c>
      <c r="I40" s="10">
        <f t="shared" ca="1" si="9"/>
        <v>0.50100772634242952</v>
      </c>
      <c r="J40" s="10">
        <f t="shared" ca="1" si="9"/>
        <v>0.3627972476414793</v>
      </c>
      <c r="K40" s="10"/>
      <c r="L40">
        <v>2010</v>
      </c>
      <c r="M40" s="42">
        <f t="shared" ca="1" si="10"/>
        <v>0.57088238000869751</v>
      </c>
      <c r="N40" s="42">
        <f t="shared" ca="1" si="10"/>
        <v>0.5096200704574585</v>
      </c>
      <c r="O40" s="42">
        <f t="shared" ca="1" si="10"/>
        <v>-8.0502435564994812E-2</v>
      </c>
      <c r="P40" s="10"/>
      <c r="Q40" s="10"/>
    </row>
    <row r="41" spans="1:17" x14ac:dyDescent="0.25">
      <c r="A41">
        <v>2011</v>
      </c>
      <c r="B41" s="10">
        <f t="shared" ref="B41:D42" ca="1" si="11">INDEX(INDIRECT($A$23&amp;"!$A$1:$AZ$55"),MATCH($A41,INDIRECT($A$23&amp;"!$A$1:$A$55"),0),MATCH(B$24,INDIRECT($A$23&amp;"!$A$1:$AZ$1"),0))</f>
        <v>52.755160296440124</v>
      </c>
      <c r="C41" s="10">
        <f t="shared" ca="1" si="11"/>
        <v>272.62818936630612</v>
      </c>
      <c r="D41" s="10">
        <f t="shared" ca="1" si="11"/>
        <v>195.63254999999987</v>
      </c>
      <c r="E41" s="10">
        <f t="shared" ca="1" si="8"/>
        <v>521.01589966274605</v>
      </c>
      <c r="F41" s="22"/>
      <c r="G41">
        <v>2011</v>
      </c>
      <c r="H41" s="10">
        <f t="shared" ref="H41:J42" ca="1" si="12">B41/$E41</f>
        <v>0.10125441532703432</v>
      </c>
      <c r="I41" s="10">
        <f t="shared" ca="1" si="12"/>
        <v>0.52326270569243383</v>
      </c>
      <c r="J41" s="10">
        <f t="shared" ca="1" si="12"/>
        <v>0.37548287898053195</v>
      </c>
      <c r="K41" s="10"/>
      <c r="L41">
        <v>2011</v>
      </c>
      <c r="M41" s="42">
        <f t="shared" ref="M41:O42" ca="1" si="13">INDEX(INDIRECT($L$23&amp;"!$A$1:$AZ$55"),MATCH($L41,INDIRECT($L$23&amp;"!$A$1:$A$55"),0),MATCH(M$24,INDIRECT($L$23&amp;"!$A$1:$AZ$1"),0))</f>
        <v>0.2617659866809845</v>
      </c>
      <c r="N41" s="42">
        <f t="shared" ca="1" si="13"/>
        <v>0.50311791896820068</v>
      </c>
      <c r="O41" s="42">
        <f t="shared" ca="1" si="13"/>
        <v>0.23511610925197601</v>
      </c>
      <c r="P41" s="10"/>
      <c r="Q41" s="10"/>
    </row>
    <row r="42" spans="1:17" x14ac:dyDescent="0.25">
      <c r="A42">
        <v>2012</v>
      </c>
      <c r="B42" s="10">
        <f t="shared" ca="1" si="11"/>
        <v>53.018969835758206</v>
      </c>
      <c r="C42" s="10">
        <f t="shared" ca="1" si="11"/>
        <v>288.11595347311339</v>
      </c>
      <c r="D42" s="10">
        <f t="shared" ca="1" si="11"/>
        <v>158.52156999999994</v>
      </c>
      <c r="E42" s="10">
        <f t="shared" ca="1" si="8"/>
        <v>499.65649330887152</v>
      </c>
      <c r="F42" s="22"/>
      <c r="G42">
        <v>2012</v>
      </c>
      <c r="H42" s="10">
        <f t="shared" ca="1" si="12"/>
        <v>0.10611083923807549</v>
      </c>
      <c r="I42" s="10">
        <f t="shared" ca="1" si="12"/>
        <v>0.57662805813875295</v>
      </c>
      <c r="J42" s="10">
        <f t="shared" ca="1" si="12"/>
        <v>0.31726110262317159</v>
      </c>
      <c r="K42" s="10"/>
      <c r="L42">
        <v>2012</v>
      </c>
      <c r="M42" s="42">
        <f t="shared" ca="1" si="13"/>
        <v>0.14987668395042419</v>
      </c>
      <c r="N42" s="42">
        <f t="shared" ca="1" si="13"/>
        <v>0.42522996664047241</v>
      </c>
      <c r="O42" s="42">
        <f t="shared" ca="1" si="13"/>
        <v>0.42489334940910339</v>
      </c>
      <c r="P42" s="10"/>
      <c r="Q42" s="10"/>
    </row>
    <row r="43" spans="1:17" x14ac:dyDescent="0.25">
      <c r="A43" t="s">
        <v>281</v>
      </c>
      <c r="B43" s="2">
        <f ca="1">(B42-B25)/B25</f>
        <v>0.5785793279123751</v>
      </c>
      <c r="C43" s="2">
        <f ca="1">(C42-C25)/C25</f>
        <v>5.590212836427618</v>
      </c>
      <c r="D43" s="2">
        <f ca="1">(D42-D25)/D25</f>
        <v>1.8735119816395773</v>
      </c>
      <c r="E43" s="2"/>
      <c r="F43" s="23"/>
      <c r="G43" t="s">
        <v>281</v>
      </c>
      <c r="H43" s="2"/>
      <c r="I43" s="2"/>
      <c r="J43" s="2"/>
      <c r="K43" s="2"/>
      <c r="L43" t="s">
        <v>281</v>
      </c>
      <c r="M43" s="2">
        <f ca="1">(M42-M25)/M25</f>
        <v>-0.6882663630301884</v>
      </c>
      <c r="N43" s="2">
        <f ca="1">(N42-N25)/N25</f>
        <v>0.30222389341520556</v>
      </c>
      <c r="O43" s="2">
        <f ca="1">(O42-O25)/O25</f>
        <v>1.2052426940886825</v>
      </c>
      <c r="P43" s="2"/>
      <c r="Q43" s="2"/>
    </row>
    <row r="44" spans="1:17" x14ac:dyDescent="0.25"/>
    <row r="45" spans="1:17" x14ac:dyDescent="0.25">
      <c r="A45" t="s">
        <v>25</v>
      </c>
      <c r="B45" s="62" t="s">
        <v>26</v>
      </c>
      <c r="C45" s="62"/>
      <c r="D45" s="62"/>
      <c r="E45" s="62"/>
      <c r="F45" s="24"/>
      <c r="H45" s="62" t="s">
        <v>26</v>
      </c>
      <c r="I45" s="62"/>
      <c r="J45" s="62"/>
      <c r="K45" s="62"/>
      <c r="L45" t="s">
        <v>339</v>
      </c>
      <c r="M45" s="62" t="s">
        <v>17</v>
      </c>
      <c r="N45" s="62"/>
      <c r="O45" s="62"/>
      <c r="P45" s="62"/>
      <c r="Q45" s="50"/>
    </row>
    <row r="46" spans="1:17" x14ac:dyDescent="0.25">
      <c r="B46" t="s">
        <v>265</v>
      </c>
      <c r="C46" t="s">
        <v>24</v>
      </c>
      <c r="D46" t="s">
        <v>23</v>
      </c>
      <c r="E46" t="s">
        <v>366</v>
      </c>
      <c r="H46" t="s">
        <v>367</v>
      </c>
      <c r="I46" t="s">
        <v>368</v>
      </c>
      <c r="J46" t="s">
        <v>369</v>
      </c>
      <c r="L46"/>
      <c r="M46" t="s">
        <v>374</v>
      </c>
      <c r="N46" t="s">
        <v>376</v>
      </c>
      <c r="O46" t="s">
        <v>375</v>
      </c>
      <c r="P46" t="s">
        <v>366</v>
      </c>
    </row>
    <row r="47" spans="1:17" x14ac:dyDescent="0.25">
      <c r="A47">
        <v>1995</v>
      </c>
      <c r="B47" s="10">
        <f t="shared" ref="B47:D62" ca="1" si="14">INDEX(INDIRECT($A$45&amp;"!$A$1:$AZ$55"),MATCH($A47,INDIRECT($A$45&amp;"!$A$1:$A$55"),0),MATCH(B$46,INDIRECT($A$45&amp;"!$A$1:$AZ$1"),0))</f>
        <v>42.057069570958618</v>
      </c>
      <c r="C47" s="10">
        <f t="shared" ca="1" si="14"/>
        <v>47.208426327917117</v>
      </c>
      <c r="D47" s="10">
        <f t="shared" ca="1" si="14"/>
        <v>54.86656</v>
      </c>
      <c r="E47" s="10">
        <f t="shared" ref="E47:E64" ca="1" si="15">SUM(B47:D47)</f>
        <v>144.13205589887573</v>
      </c>
      <c r="F47" s="22"/>
      <c r="G47">
        <v>1995</v>
      </c>
      <c r="H47" s="10">
        <f t="shared" ref="H47:J62" ca="1" si="16">B47/$E47</f>
        <v>0.29179539075239591</v>
      </c>
      <c r="I47" s="10">
        <f t="shared" ca="1" si="16"/>
        <v>0.32753592553372685</v>
      </c>
      <c r="J47" s="10">
        <f t="shared" ca="1" si="16"/>
        <v>0.38066868371387724</v>
      </c>
      <c r="K47" s="10"/>
      <c r="L47">
        <v>1995</v>
      </c>
      <c r="M47" s="10">
        <f t="shared" ref="M47:O62" ca="1" si="17">INDEX(INDIRECT($L$45&amp;"!$A$1:$AZ$55"),MATCH($L47,INDIRECT($L$45&amp;"!$A$1:$A$55"),0),MATCH(M$46,INDIRECT($L$45&amp;"!$A$1:$AZ$1"),0))</f>
        <v>0.55209171772003174</v>
      </c>
      <c r="N47" s="10">
        <f t="shared" ca="1" si="17"/>
        <v>0.29847699403762817</v>
      </c>
      <c r="O47" s="10">
        <f t="shared" ca="1" si="17"/>
        <v>0.14943130314350128</v>
      </c>
      <c r="P47" s="10"/>
      <c r="Q47" s="10"/>
    </row>
    <row r="48" spans="1:17" x14ac:dyDescent="0.25">
      <c r="A48">
        <v>1996</v>
      </c>
      <c r="B48" s="10">
        <f t="shared" ca="1" si="14"/>
        <v>35.273320032119749</v>
      </c>
      <c r="C48" s="10">
        <f t="shared" ca="1" si="14"/>
        <v>51.30529894764188</v>
      </c>
      <c r="D48" s="10">
        <f t="shared" ca="1" si="14"/>
        <v>71.907180000000011</v>
      </c>
      <c r="E48" s="10">
        <f t="shared" ca="1" si="15"/>
        <v>158.48579897976163</v>
      </c>
      <c r="F48" s="22"/>
      <c r="G48">
        <v>1996</v>
      </c>
      <c r="H48" s="10">
        <f t="shared" ca="1" si="16"/>
        <v>0.22256454685018243</v>
      </c>
      <c r="I48" s="10">
        <f t="shared" ca="1" si="16"/>
        <v>0.32372174212399613</v>
      </c>
      <c r="J48" s="10">
        <f t="shared" ca="1" si="16"/>
        <v>0.45371371102582153</v>
      </c>
      <c r="K48" s="10"/>
      <c r="L48">
        <v>1996</v>
      </c>
      <c r="M48" s="10">
        <f t="shared" ca="1" si="17"/>
        <v>0.47757413983345032</v>
      </c>
      <c r="N48" s="10">
        <f t="shared" ca="1" si="17"/>
        <v>0.29573363065719604</v>
      </c>
      <c r="O48" s="10">
        <f t="shared" ca="1" si="17"/>
        <v>0.22669222950935364</v>
      </c>
      <c r="P48" s="10"/>
      <c r="Q48" s="10"/>
    </row>
    <row r="49" spans="1:17" x14ac:dyDescent="0.25">
      <c r="A49">
        <v>1997</v>
      </c>
      <c r="B49" s="10">
        <f t="shared" ca="1" si="14"/>
        <v>36.45135979127884</v>
      </c>
      <c r="C49" s="10">
        <f t="shared" ca="1" si="14"/>
        <v>61.287872642192674</v>
      </c>
      <c r="D49" s="10">
        <f t="shared" ca="1" si="14"/>
        <v>93.014680000000041</v>
      </c>
      <c r="E49" s="10">
        <f t="shared" ca="1" si="15"/>
        <v>190.75391243347156</v>
      </c>
      <c r="F49" s="22"/>
      <c r="G49">
        <v>1997</v>
      </c>
      <c r="H49" s="10">
        <f t="shared" ca="1" si="16"/>
        <v>0.19109102049999541</v>
      </c>
      <c r="I49" s="10">
        <f t="shared" ca="1" si="16"/>
        <v>0.321292873421759</v>
      </c>
      <c r="J49" s="10">
        <f t="shared" ca="1" si="16"/>
        <v>0.48761610607824563</v>
      </c>
      <c r="K49" s="10"/>
      <c r="L49">
        <v>1997</v>
      </c>
      <c r="M49" s="10">
        <f t="shared" ca="1" si="17"/>
        <v>0.42089396715164185</v>
      </c>
      <c r="N49" s="10">
        <f t="shared" ca="1" si="17"/>
        <v>0.31915679574012756</v>
      </c>
      <c r="O49" s="10">
        <f t="shared" ca="1" si="17"/>
        <v>0.25994923710823059</v>
      </c>
      <c r="P49" s="10"/>
      <c r="Q49" s="10"/>
    </row>
    <row r="50" spans="1:17" x14ac:dyDescent="0.25">
      <c r="A50">
        <v>1998</v>
      </c>
      <c r="B50" s="10">
        <f t="shared" ca="1" si="14"/>
        <v>46.596290399074555</v>
      </c>
      <c r="C50" s="10">
        <f t="shared" ca="1" si="14"/>
        <v>59.021205815905148</v>
      </c>
      <c r="D50" s="10">
        <f t="shared" ca="1" si="14"/>
        <v>67.265940000000029</v>
      </c>
      <c r="E50" s="10">
        <f t="shared" ca="1" si="15"/>
        <v>172.88343621497972</v>
      </c>
      <c r="F50" s="22"/>
      <c r="G50">
        <v>1998</v>
      </c>
      <c r="H50" s="10">
        <f t="shared" ca="1" si="16"/>
        <v>0.26952431892394996</v>
      </c>
      <c r="I50" s="10">
        <f t="shared" ca="1" si="16"/>
        <v>0.34139306291039101</v>
      </c>
      <c r="J50" s="10">
        <f t="shared" ca="1" si="16"/>
        <v>0.38908261816565903</v>
      </c>
      <c r="K50" s="10"/>
      <c r="L50">
        <v>1998</v>
      </c>
      <c r="M50" s="10">
        <f t="shared" ca="1" si="17"/>
        <v>0.17628543078899384</v>
      </c>
      <c r="N50" s="10">
        <f t="shared" ca="1" si="17"/>
        <v>0.25761577486991882</v>
      </c>
      <c r="O50" s="10">
        <f t="shared" ca="1" si="17"/>
        <v>0.56609874963760376</v>
      </c>
      <c r="P50" s="10"/>
      <c r="Q50" s="10"/>
    </row>
    <row r="51" spans="1:17" x14ac:dyDescent="0.25">
      <c r="A51">
        <v>1999</v>
      </c>
      <c r="B51" s="10">
        <f t="shared" ca="1" si="14"/>
        <v>48.413769909918308</v>
      </c>
      <c r="C51" s="10">
        <f t="shared" ca="1" si="14"/>
        <v>63.757595674114256</v>
      </c>
      <c r="D51" s="10">
        <f t="shared" ca="1" si="14"/>
        <v>88.817269999999965</v>
      </c>
      <c r="E51" s="10">
        <f t="shared" ca="1" si="15"/>
        <v>200.98863558403252</v>
      </c>
      <c r="F51" s="22"/>
      <c r="G51">
        <v>1999</v>
      </c>
      <c r="H51" s="10">
        <f t="shared" ca="1" si="16"/>
        <v>0.24087814601675184</v>
      </c>
      <c r="I51" s="10">
        <f t="shared" ca="1" si="16"/>
        <v>0.31721990394555155</v>
      </c>
      <c r="J51" s="10">
        <f t="shared" ca="1" si="16"/>
        <v>0.44190195003769667</v>
      </c>
      <c r="K51" s="10"/>
      <c r="L51">
        <v>1999</v>
      </c>
      <c r="M51" s="10">
        <f t="shared" ca="1" si="17"/>
        <v>0.51457685232162476</v>
      </c>
      <c r="N51" s="10">
        <f t="shared" ca="1" si="17"/>
        <v>0.37036266922950745</v>
      </c>
      <c r="O51" s="10">
        <f t="shared" ca="1" si="17"/>
        <v>0.11506049335002899</v>
      </c>
      <c r="P51" s="10"/>
      <c r="Q51" s="10"/>
    </row>
    <row r="52" spans="1:17" x14ac:dyDescent="0.25">
      <c r="A52">
        <v>2000</v>
      </c>
      <c r="B52" s="10">
        <f t="shared" ca="1" si="14"/>
        <v>28.051080322265626</v>
      </c>
      <c r="C52" s="10">
        <f t="shared" ca="1" si="14"/>
        <v>70.573590553628435</v>
      </c>
      <c r="D52" s="10">
        <f t="shared" ca="1" si="14"/>
        <v>44.038040000000002</v>
      </c>
      <c r="E52" s="10">
        <f t="shared" ca="1" si="15"/>
        <v>142.66271087589405</v>
      </c>
      <c r="F52" s="22"/>
      <c r="G52">
        <v>2000</v>
      </c>
      <c r="H52" s="10">
        <f t="shared" ca="1" si="16"/>
        <v>0.19662517381061109</v>
      </c>
      <c r="I52" s="10">
        <f t="shared" ca="1" si="16"/>
        <v>0.49468841661800617</v>
      </c>
      <c r="J52" s="10">
        <f t="shared" ca="1" si="16"/>
        <v>0.30868640957138282</v>
      </c>
      <c r="K52" s="10"/>
      <c r="L52">
        <v>2000</v>
      </c>
      <c r="M52" s="10">
        <f t="shared" ca="1" si="17"/>
        <v>0.3806900680065155</v>
      </c>
      <c r="N52" s="10">
        <f t="shared" ca="1" si="17"/>
        <v>0.52912944555282593</v>
      </c>
      <c r="O52" s="10">
        <f t="shared" ca="1" si="17"/>
        <v>9.0180501341819763E-2</v>
      </c>
      <c r="P52" s="10"/>
      <c r="Q52" s="10"/>
    </row>
    <row r="53" spans="1:17" x14ac:dyDescent="0.25">
      <c r="A53">
        <v>2001</v>
      </c>
      <c r="B53" s="10">
        <f t="shared" ca="1" si="14"/>
        <v>33.741423663616182</v>
      </c>
      <c r="C53" s="10">
        <f t="shared" ca="1" si="14"/>
        <v>79.480212175687527</v>
      </c>
      <c r="D53" s="10">
        <f t="shared" ca="1" si="14"/>
        <v>22.943340000000006</v>
      </c>
      <c r="E53" s="10">
        <f t="shared" ca="1" si="15"/>
        <v>136.16497583930371</v>
      </c>
      <c r="F53" s="22"/>
      <c r="G53">
        <v>2001</v>
      </c>
      <c r="H53" s="10">
        <f t="shared" ca="1" si="16"/>
        <v>0.24779811001792723</v>
      </c>
      <c r="I53" s="10">
        <f t="shared" ca="1" si="16"/>
        <v>0.58370525669895312</v>
      </c>
      <c r="J53" s="10">
        <f t="shared" ca="1" si="16"/>
        <v>0.16849663328311967</v>
      </c>
      <c r="K53" s="10"/>
      <c r="L53">
        <v>2001</v>
      </c>
      <c r="M53" s="10">
        <f t="shared" ca="1" si="17"/>
        <v>0.55915635824203491</v>
      </c>
      <c r="N53" s="10">
        <f t="shared" ca="1" si="17"/>
        <v>0.45908662676811218</v>
      </c>
      <c r="O53" s="10">
        <f t="shared" ca="1" si="17"/>
        <v>-1.8242992460727692E-2</v>
      </c>
      <c r="P53" s="10"/>
      <c r="Q53" s="10"/>
    </row>
    <row r="54" spans="1:17" x14ac:dyDescent="0.25">
      <c r="A54">
        <v>2002</v>
      </c>
      <c r="B54" s="10">
        <f t="shared" ca="1" si="14"/>
        <v>26.731486626148225</v>
      </c>
      <c r="C54" s="10">
        <f t="shared" ca="1" si="14"/>
        <v>92.584354485202766</v>
      </c>
      <c r="D54" s="10">
        <f t="shared" ca="1" si="14"/>
        <v>7.6908300000000001</v>
      </c>
      <c r="E54" s="10">
        <f t="shared" ca="1" si="15"/>
        <v>127.006671111351</v>
      </c>
      <c r="F54" s="22"/>
      <c r="G54">
        <v>2002</v>
      </c>
      <c r="H54" s="10">
        <f t="shared" ca="1" si="16"/>
        <v>0.21047309084033733</v>
      </c>
      <c r="I54" s="10">
        <f ca="1">C54/$E54</f>
        <v>0.72897237345927257</v>
      </c>
      <c r="J54" s="10">
        <f t="shared" ca="1" si="16"/>
        <v>6.0554535700390037E-2</v>
      </c>
      <c r="K54" s="10"/>
      <c r="L54">
        <v>2002</v>
      </c>
      <c r="M54" s="10">
        <f t="shared" ca="1" si="17"/>
        <v>0.52996325492858887</v>
      </c>
      <c r="N54" s="10">
        <f t="shared" ca="1" si="17"/>
        <v>0.67839813232421875</v>
      </c>
      <c r="O54" s="10">
        <f t="shared" ca="1" si="17"/>
        <v>-0.20836137235164642</v>
      </c>
      <c r="P54" s="10"/>
      <c r="Q54" s="10"/>
    </row>
    <row r="55" spans="1:17" x14ac:dyDescent="0.25">
      <c r="A55">
        <v>2003</v>
      </c>
      <c r="B55" s="10">
        <f t="shared" ca="1" si="14"/>
        <v>18.010519970417022</v>
      </c>
      <c r="C55" s="10">
        <f t="shared" ca="1" si="14"/>
        <v>113.46875700930326</v>
      </c>
      <c r="D55" s="10">
        <f t="shared" ca="1" si="14"/>
        <v>24.826079999999997</v>
      </c>
      <c r="E55" s="10">
        <f t="shared" ca="1" si="15"/>
        <v>156.30535697972027</v>
      </c>
      <c r="F55" s="22"/>
      <c r="G55">
        <v>2003</v>
      </c>
      <c r="H55" s="10">
        <f t="shared" ca="1" si="16"/>
        <v>0.11522650482640709</v>
      </c>
      <c r="I55" s="10">
        <f t="shared" ca="1" si="16"/>
        <v>0.72594285443476636</v>
      </c>
      <c r="J55" s="10">
        <f t="shared" ca="1" si="16"/>
        <v>0.15883064073882663</v>
      </c>
      <c r="K55" s="10"/>
      <c r="L55">
        <v>2003</v>
      </c>
      <c r="M55" s="10">
        <f t="shared" ca="1" si="17"/>
        <v>0.46449583768844604</v>
      </c>
      <c r="N55" s="10">
        <f t="shared" ca="1" si="17"/>
        <v>0.5144726037979126</v>
      </c>
      <c r="O55" s="10">
        <f t="shared" ca="1" si="17"/>
        <v>2.1031521260738373E-2</v>
      </c>
      <c r="P55" s="10"/>
      <c r="Q55" s="10"/>
    </row>
    <row r="56" spans="1:17" x14ac:dyDescent="0.25">
      <c r="A56">
        <v>2004</v>
      </c>
      <c r="B56" s="10">
        <f t="shared" ca="1" si="14"/>
        <v>22.948519979000093</v>
      </c>
      <c r="C56" s="10">
        <f t="shared" ca="1" si="14"/>
        <v>129.09268157535118</v>
      </c>
      <c r="D56" s="10">
        <f t="shared" ca="1" si="14"/>
        <v>63.478519999999989</v>
      </c>
      <c r="E56" s="10">
        <f t="shared" ca="1" si="15"/>
        <v>215.51972155435124</v>
      </c>
      <c r="F56" s="22"/>
      <c r="G56">
        <v>2004</v>
      </c>
      <c r="H56" s="10">
        <f t="shared" ca="1" si="16"/>
        <v>0.10647990733048891</v>
      </c>
      <c r="I56" s="10">
        <f t="shared" ca="1" si="16"/>
        <v>0.59898314940424469</v>
      </c>
      <c r="J56" s="10">
        <f t="shared" ca="1" si="16"/>
        <v>0.29453694326526653</v>
      </c>
      <c r="K56" s="10"/>
      <c r="L56">
        <v>2004</v>
      </c>
      <c r="M56" s="10">
        <f t="shared" ca="1" si="17"/>
        <v>0.35590273141860962</v>
      </c>
      <c r="N56" s="10">
        <f t="shared" ca="1" si="17"/>
        <v>0.51041960716247559</v>
      </c>
      <c r="O56" s="10">
        <f t="shared" ca="1" si="17"/>
        <v>0.13367767632007599</v>
      </c>
      <c r="P56" s="10"/>
      <c r="Q56" s="10"/>
    </row>
    <row r="57" spans="1:17" x14ac:dyDescent="0.25">
      <c r="A57">
        <v>2005</v>
      </c>
      <c r="B57" s="10">
        <f t="shared" ca="1" si="14"/>
        <v>38.973740283608436</v>
      </c>
      <c r="C57" s="10">
        <f t="shared" ca="1" si="14"/>
        <v>149.80111228883359</v>
      </c>
      <c r="D57" s="10">
        <f t="shared" ca="1" si="14"/>
        <v>135.97894000000002</v>
      </c>
      <c r="E57" s="10">
        <f t="shared" ca="1" si="15"/>
        <v>324.75379257244208</v>
      </c>
      <c r="F57" s="22"/>
      <c r="G57">
        <v>2005</v>
      </c>
      <c r="H57" s="10">
        <f t="shared" ca="1" si="16"/>
        <v>0.12001011589391879</v>
      </c>
      <c r="I57" s="10">
        <f t="shared" ca="1" si="16"/>
        <v>0.46127594416135359</v>
      </c>
      <c r="J57" s="10">
        <f t="shared" ca="1" si="16"/>
        <v>0.41871393994472755</v>
      </c>
      <c r="K57" s="10"/>
      <c r="L57">
        <v>2005</v>
      </c>
      <c r="M57" s="10">
        <f t="shared" ca="1" si="17"/>
        <v>0.35058090090751648</v>
      </c>
      <c r="N57" s="10">
        <f t="shared" ca="1" si="17"/>
        <v>1.716821551322937</v>
      </c>
      <c r="O57" s="10">
        <f t="shared" ca="1" si="17"/>
        <v>-1.0674024820327759</v>
      </c>
      <c r="P57" s="10"/>
      <c r="Q57" s="10"/>
    </row>
    <row r="58" spans="1:17" x14ac:dyDescent="0.25">
      <c r="A58">
        <v>2006</v>
      </c>
      <c r="B58" s="10">
        <f t="shared" ca="1" si="14"/>
        <v>37.830570196986201</v>
      </c>
      <c r="C58" s="10">
        <f t="shared" ca="1" si="14"/>
        <v>177.10123006099599</v>
      </c>
      <c r="D58" s="10">
        <f t="shared" ca="1" si="14"/>
        <v>137.19253</v>
      </c>
      <c r="E58" s="10">
        <f t="shared" ca="1" si="15"/>
        <v>352.12433025798219</v>
      </c>
      <c r="F58" s="22"/>
      <c r="G58">
        <v>2006</v>
      </c>
      <c r="H58" s="10">
        <f t="shared" ca="1" si="16"/>
        <v>0.10743526347432401</v>
      </c>
      <c r="I58" s="10">
        <f t="shared" ca="1" si="16"/>
        <v>0.50295084673996715</v>
      </c>
      <c r="J58" s="10">
        <f t="shared" ca="1" si="16"/>
        <v>0.38961388978570882</v>
      </c>
      <c r="K58" s="10"/>
      <c r="L58">
        <v>2006</v>
      </c>
      <c r="M58" s="10">
        <f t="shared" ca="1" si="17"/>
        <v>0.29210013151168823</v>
      </c>
      <c r="N58" s="10">
        <f t="shared" ca="1" si="17"/>
        <v>0.39880591630935669</v>
      </c>
      <c r="O58" s="10">
        <f t="shared" ca="1" si="17"/>
        <v>0.30909392237663269</v>
      </c>
      <c r="P58" s="10"/>
      <c r="Q58" s="10"/>
    </row>
    <row r="59" spans="1:17" x14ac:dyDescent="0.25">
      <c r="A59">
        <v>2007</v>
      </c>
      <c r="B59" s="10">
        <f t="shared" ca="1" si="14"/>
        <v>51.444884540557858</v>
      </c>
      <c r="C59" s="10">
        <f t="shared" ca="1" si="14"/>
        <v>208.96694843640921</v>
      </c>
      <c r="D59" s="10">
        <f t="shared" ca="1" si="14"/>
        <v>234.80518000000001</v>
      </c>
      <c r="E59" s="10">
        <f t="shared" ca="1" si="15"/>
        <v>495.21701297696706</v>
      </c>
      <c r="F59" s="22"/>
      <c r="G59">
        <v>2007</v>
      </c>
      <c r="H59" s="10">
        <f t="shared" ca="1" si="16"/>
        <v>0.10388351609994183</v>
      </c>
      <c r="I59" s="10">
        <f t="shared" ca="1" si="16"/>
        <v>0.42197045529639032</v>
      </c>
      <c r="J59" s="10">
        <f t="shared" ca="1" si="16"/>
        <v>0.47414602860366789</v>
      </c>
      <c r="K59" s="10"/>
      <c r="L59">
        <v>2007</v>
      </c>
      <c r="M59" s="10">
        <f t="shared" ca="1" si="17"/>
        <v>0.37139749526977539</v>
      </c>
      <c r="N59" s="10">
        <f t="shared" ca="1" si="17"/>
        <v>0.44043195247650146</v>
      </c>
      <c r="O59" s="10">
        <f t="shared" ca="1" si="17"/>
        <v>0.18817056715488434</v>
      </c>
      <c r="P59" s="10"/>
      <c r="Q59" s="10"/>
    </row>
    <row r="60" spans="1:17" x14ac:dyDescent="0.25">
      <c r="A60">
        <v>2008</v>
      </c>
      <c r="B60" s="10">
        <f t="shared" ca="1" si="14"/>
        <v>60.929065019607542</v>
      </c>
      <c r="C60" s="10">
        <f t="shared" ca="1" si="14"/>
        <v>240.22048161538265</v>
      </c>
      <c r="D60" s="10">
        <f t="shared" ca="1" si="14"/>
        <v>133.12664999999998</v>
      </c>
      <c r="E60" s="10">
        <f t="shared" ca="1" si="15"/>
        <v>434.27619663499019</v>
      </c>
      <c r="F60" s="22"/>
      <c r="G60">
        <v>2008</v>
      </c>
      <c r="H60" s="10">
        <f t="shared" ca="1" si="16"/>
        <v>0.14030026396039963</v>
      </c>
      <c r="I60" s="10">
        <f t="shared" ca="1" si="16"/>
        <v>0.55315138954596754</v>
      </c>
      <c r="J60" s="10">
        <f t="shared" ca="1" si="16"/>
        <v>0.30654834649363283</v>
      </c>
      <c r="K60" s="10"/>
      <c r="L60">
        <v>2008</v>
      </c>
      <c r="M60" s="10">
        <f t="shared" ca="1" si="17"/>
        <v>0.38218584656715393</v>
      </c>
      <c r="N60" s="10">
        <f t="shared" ca="1" si="17"/>
        <v>0.45861935615539551</v>
      </c>
      <c r="O60" s="10">
        <f t="shared" ca="1" si="17"/>
        <v>0.15919479727745056</v>
      </c>
      <c r="P60" s="10"/>
      <c r="Q60" s="10"/>
    </row>
    <row r="61" spans="1:17" x14ac:dyDescent="0.25">
      <c r="A61">
        <v>2009</v>
      </c>
      <c r="B61" s="10">
        <f t="shared" ca="1" si="14"/>
        <v>81.340650155544282</v>
      </c>
      <c r="C61" s="10">
        <f t="shared" ca="1" si="14"/>
        <v>232.4474549006861</v>
      </c>
      <c r="D61" s="10">
        <f t="shared" ca="1" si="14"/>
        <v>106.08554000000001</v>
      </c>
      <c r="E61" s="10">
        <f t="shared" ca="1" si="15"/>
        <v>419.87364505623043</v>
      </c>
      <c r="F61" s="22"/>
      <c r="G61">
        <v>2009</v>
      </c>
      <c r="H61" s="10">
        <f t="shared" ca="1" si="16"/>
        <v>0.1937264963240333</v>
      </c>
      <c r="I61" s="10">
        <f t="shared" ca="1" si="16"/>
        <v>0.55361287291455552</v>
      </c>
      <c r="J61" s="10">
        <f t="shared" ca="1" si="16"/>
        <v>0.2526606307614111</v>
      </c>
      <c r="K61" s="10"/>
      <c r="L61">
        <v>2009</v>
      </c>
      <c r="M61" s="10">
        <f t="shared" ca="1" si="17"/>
        <v>0.4191419780254364</v>
      </c>
      <c r="N61" s="10">
        <f t="shared" ca="1" si="17"/>
        <v>0.43491655588150024</v>
      </c>
      <c r="O61" s="10">
        <f t="shared" ca="1" si="17"/>
        <v>0.14594146609306335</v>
      </c>
      <c r="P61" s="10"/>
      <c r="Q61" s="10"/>
    </row>
    <row r="62" spans="1:17" x14ac:dyDescent="0.25">
      <c r="A62">
        <v>2010</v>
      </c>
      <c r="B62" s="10">
        <f t="shared" ca="1" si="14"/>
        <v>85.731170583724975</v>
      </c>
      <c r="C62" s="10">
        <f t="shared" ca="1" si="14"/>
        <v>261.65413953763141</v>
      </c>
      <c r="D62" s="10">
        <f t="shared" ca="1" si="14"/>
        <v>175.96056999999999</v>
      </c>
      <c r="E62" s="10">
        <f t="shared" ca="1" si="15"/>
        <v>523.34588012135634</v>
      </c>
      <c r="F62" s="22"/>
      <c r="G62">
        <v>2010</v>
      </c>
      <c r="H62" s="10">
        <f t="shared" ca="1" si="16"/>
        <v>0.16381359601769513</v>
      </c>
      <c r="I62" s="10">
        <f t="shared" ca="1" si="16"/>
        <v>0.49996407629493061</v>
      </c>
      <c r="J62" s="10">
        <f t="shared" ca="1" si="16"/>
        <v>0.33622232768737431</v>
      </c>
      <c r="K62" s="10"/>
      <c r="L62">
        <v>2010</v>
      </c>
      <c r="M62" s="10">
        <f t="shared" ca="1" si="17"/>
        <v>0.61995589733123779</v>
      </c>
      <c r="N62" s="10">
        <f t="shared" ca="1" si="17"/>
        <v>0.46330440044403076</v>
      </c>
      <c r="O62" s="10">
        <f t="shared" ca="1" si="17"/>
        <v>-8.3260267972946167E-2</v>
      </c>
      <c r="P62" s="10"/>
      <c r="Q62" s="10"/>
    </row>
    <row r="63" spans="1:17" x14ac:dyDescent="0.25">
      <c r="A63">
        <v>2011</v>
      </c>
      <c r="B63" s="10">
        <f t="shared" ref="B63:D64" ca="1" si="18">INDEX(INDIRECT($A$45&amp;"!$A$1:$AZ$55"),MATCH($A63,INDIRECT($A$45&amp;"!$A$1:$A$55"),0),MATCH(B$46,INDIRECT($A$45&amp;"!$A$1:$AZ$1"),0))</f>
        <v>71.325270091056822</v>
      </c>
      <c r="C63" s="10">
        <f t="shared" ca="1" si="18"/>
        <v>294.2698537679882</v>
      </c>
      <c r="D63" s="10">
        <f t="shared" ca="1" si="18"/>
        <v>196.98693999999992</v>
      </c>
      <c r="E63" s="10">
        <f t="shared" ca="1" si="15"/>
        <v>562.58206385904498</v>
      </c>
      <c r="F63" s="22"/>
      <c r="G63">
        <v>2011</v>
      </c>
      <c r="H63" s="10">
        <f t="shared" ref="H63:J64" ca="1" si="19">B63/$E63</f>
        <v>0.12678198377281963</v>
      </c>
      <c r="I63" s="10">
        <f t="shared" ca="1" si="19"/>
        <v>0.52307009531984927</v>
      </c>
      <c r="J63" s="10">
        <f t="shared" ca="1" si="19"/>
        <v>0.35014792090733099</v>
      </c>
      <c r="K63" s="10"/>
      <c r="L63">
        <v>2011</v>
      </c>
      <c r="M63" s="10">
        <f t="shared" ref="M63:O64" ca="1" si="20">INDEX(INDIRECT($L$45&amp;"!$A$1:$AZ$55"),MATCH($L63,INDIRECT($L$45&amp;"!$A$1:$A$55"),0),MATCH(M$46,INDIRECT($L$45&amp;"!$A$1:$AZ$1"),0))</f>
        <v>0.3616756796836853</v>
      </c>
      <c r="N63" s="10">
        <f t="shared" ca="1" si="20"/>
        <v>0.44962403178215027</v>
      </c>
      <c r="O63" s="10">
        <f t="shared" ca="1" si="20"/>
        <v>0.18870027363300323</v>
      </c>
      <c r="P63" s="10"/>
      <c r="Q63" s="10"/>
    </row>
    <row r="64" spans="1:17" x14ac:dyDescent="0.25">
      <c r="A64">
        <v>2012</v>
      </c>
      <c r="B64" s="10">
        <f t="shared" ca="1" si="18"/>
        <v>72.980519594669346</v>
      </c>
      <c r="C64" s="10">
        <f t="shared" ca="1" si="18"/>
        <v>313.73262158719632</v>
      </c>
      <c r="D64" s="10">
        <f t="shared" ca="1" si="18"/>
        <v>160.33407</v>
      </c>
      <c r="E64" s="10">
        <f t="shared" ca="1" si="15"/>
        <v>547.04721118186569</v>
      </c>
      <c r="F64" s="22"/>
      <c r="G64">
        <v>2012</v>
      </c>
      <c r="H64" s="10">
        <f t="shared" ca="1" si="19"/>
        <v>0.13340808270825275</v>
      </c>
      <c r="I64" s="10">
        <f t="shared" ca="1" si="19"/>
        <v>0.5735019120367949</v>
      </c>
      <c r="J64" s="10">
        <f t="shared" ca="1" si="19"/>
        <v>0.29309000525495227</v>
      </c>
      <c r="K64" s="10"/>
      <c r="L64">
        <v>2012</v>
      </c>
      <c r="M64" s="10">
        <f t="shared" ca="1" si="20"/>
        <v>0.2815595269203186</v>
      </c>
      <c r="N64" s="10">
        <f t="shared" ca="1" si="20"/>
        <v>0.38891667127609253</v>
      </c>
      <c r="O64" s="10">
        <f t="shared" ca="1" si="20"/>
        <v>0.32952380180358887</v>
      </c>
      <c r="P64" s="10"/>
      <c r="Q64" s="10"/>
    </row>
    <row r="65" spans="1:23" x14ac:dyDescent="0.25">
      <c r="A65" t="s">
        <v>281</v>
      </c>
      <c r="B65" s="2">
        <f ca="1">(B64-B47)/B47</f>
        <v>0.73527353044740162</v>
      </c>
      <c r="C65" s="2">
        <f ca="1">(C64-C47)/C47</f>
        <v>5.6456911613185419</v>
      </c>
      <c r="D65" s="2">
        <f ca="1">(D64-D47)/D47</f>
        <v>1.9222548306290754</v>
      </c>
      <c r="E65" s="2"/>
      <c r="F65" s="23"/>
      <c r="G65" t="s">
        <v>281</v>
      </c>
      <c r="H65" s="2"/>
      <c r="I65" s="2"/>
      <c r="J65" s="2"/>
      <c r="K65" s="2"/>
      <c r="L65" t="s">
        <v>281</v>
      </c>
      <c r="M65" s="2">
        <f ca="1">(M64-M47)/M47</f>
        <v>-0.49001313027648291</v>
      </c>
      <c r="N65" s="2">
        <f ca="1">(N64-N47)/N47</f>
        <v>0.30300384634355731</v>
      </c>
      <c r="O65" s="2">
        <f ca="1">(O64-O47)/O47</f>
        <v>1.2051858939297468</v>
      </c>
      <c r="P65" s="2"/>
      <c r="Q65" s="2"/>
    </row>
    <row r="66" spans="1:23" x14ac:dyDescent="0.25"/>
    <row r="67" spans="1:23" ht="21" x14ac:dyDescent="0.35">
      <c r="T67" s="63" t="s">
        <v>365</v>
      </c>
      <c r="U67" s="63"/>
      <c r="V67" s="63"/>
      <c r="W67" s="6"/>
    </row>
    <row r="68" spans="1:23" ht="20.25" customHeight="1" x14ac:dyDescent="0.25">
      <c r="T68" s="1" t="s">
        <v>370</v>
      </c>
      <c r="U68" s="1" t="s">
        <v>284</v>
      </c>
      <c r="V68" s="1" t="s">
        <v>371</v>
      </c>
      <c r="W68" s="1"/>
    </row>
    <row r="69" spans="1:23" ht="200.25" customHeight="1" thickBot="1" x14ac:dyDescent="0.3">
      <c r="S69" s="3" t="s">
        <v>285</v>
      </c>
    </row>
    <row r="70" spans="1:23" ht="200.25" customHeight="1" thickTop="1" thickBot="1" x14ac:dyDescent="0.3">
      <c r="S70" s="3" t="s">
        <v>392</v>
      </c>
    </row>
    <row r="71" spans="1:23" ht="200.25" customHeight="1" thickTop="1" thickBot="1" x14ac:dyDescent="0.3">
      <c r="S71" s="3" t="s">
        <v>307</v>
      </c>
    </row>
    <row r="72" spans="1:23" s="4" customFormat="1" ht="15.75" customHeight="1" thickTop="1" thickBot="1" x14ac:dyDescent="0.3">
      <c r="S72" s="53"/>
      <c r="T72" s="8" t="s">
        <v>364</v>
      </c>
    </row>
    <row r="73" spans="1:23" s="4" customFormat="1" ht="15.75" customHeight="1" thickTop="1" x14ac:dyDescent="0.25">
      <c r="S73" s="52"/>
      <c r="T73" s="8" t="s">
        <v>406</v>
      </c>
    </row>
    <row r="74" spans="1:23" s="4" customFormat="1" ht="15.75" customHeight="1" x14ac:dyDescent="0.25">
      <c r="S74" s="52"/>
    </row>
    <row r="75" spans="1:23" ht="15.75" customHeight="1" x14ac:dyDescent="0.25"/>
  </sheetData>
  <mergeCells count="10">
    <mergeCell ref="B45:E45"/>
    <mergeCell ref="H45:K45"/>
    <mergeCell ref="M45:P45"/>
    <mergeCell ref="T67:V67"/>
    <mergeCell ref="B1:E1"/>
    <mergeCell ref="H1:K1"/>
    <mergeCell ref="M1:P1"/>
    <mergeCell ref="B23:E23"/>
    <mergeCell ref="H23:K23"/>
    <mergeCell ref="M23:P23"/>
  </mergeCells>
  <pageMargins left="0.7" right="0.7" top="0.75" bottom="0.75" header="0.3" footer="0.3"/>
  <pageSetup scale="7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O55"/>
  <sheetViews>
    <sheetView workbookViewId="0">
      <selection activeCell="D2" sqref="D2"/>
    </sheetView>
  </sheetViews>
  <sheetFormatPr defaultRowHeight="15.7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304</v>
      </c>
      <c r="G1" t="s">
        <v>305</v>
      </c>
      <c r="H1" t="s">
        <v>289</v>
      </c>
      <c r="I1" t="s">
        <v>288</v>
      </c>
      <c r="J1" t="s">
        <v>306</v>
      </c>
      <c r="K1" t="s">
        <v>8</v>
      </c>
      <c r="L1" t="s">
        <v>299</v>
      </c>
      <c r="M1" t="s">
        <v>294</v>
      </c>
      <c r="N1" t="s">
        <v>296</v>
      </c>
      <c r="O1" t="s">
        <v>295</v>
      </c>
    </row>
    <row r="2" spans="1:15" x14ac:dyDescent="0.25">
      <c r="A2">
        <v>1960</v>
      </c>
      <c r="B2">
        <v>3.9757599999999997</v>
      </c>
      <c r="C2">
        <v>0.22234999999999999</v>
      </c>
      <c r="D2">
        <v>0</v>
      </c>
      <c r="E2">
        <v>0</v>
      </c>
      <c r="F2">
        <v>29.293483619461767</v>
      </c>
      <c r="G2">
        <v>1.6382794824312441</v>
      </c>
      <c r="H2">
        <v>0</v>
      </c>
      <c r="I2">
        <v>0</v>
      </c>
      <c r="J2">
        <v>2177.5088189999997</v>
      </c>
      <c r="K2">
        <v>4.1981101036071777</v>
      </c>
      <c r="L2">
        <v>30.9317626953125</v>
      </c>
      <c r="M2">
        <v>14.205114364624023</v>
      </c>
      <c r="N2">
        <v>0</v>
      </c>
      <c r="O2">
        <v>0</v>
      </c>
    </row>
    <row r="3" spans="1:15" x14ac:dyDescent="0.25">
      <c r="A3">
        <v>1961</v>
      </c>
      <c r="B3">
        <v>4.8330100000000016</v>
      </c>
      <c r="C3">
        <v>0.21163000000000004</v>
      </c>
      <c r="D3">
        <v>0</v>
      </c>
      <c r="E3">
        <v>0</v>
      </c>
      <c r="F3">
        <v>35.230922379923868</v>
      </c>
      <c r="G3">
        <v>1.5427073891623877</v>
      </c>
      <c r="H3">
        <v>0</v>
      </c>
      <c r="I3">
        <v>0</v>
      </c>
      <c r="J3">
        <v>2206.9821619999998</v>
      </c>
      <c r="K3">
        <v>5.044640064239502</v>
      </c>
      <c r="L3">
        <v>36.773628234863281</v>
      </c>
      <c r="M3">
        <v>16.662403106689453</v>
      </c>
      <c r="N3">
        <v>0</v>
      </c>
      <c r="O3">
        <v>0</v>
      </c>
    </row>
    <row r="4" spans="1:15" x14ac:dyDescent="0.25">
      <c r="A4">
        <v>1962</v>
      </c>
      <c r="B4">
        <v>5.0889600000000002</v>
      </c>
      <c r="C4">
        <v>0.27649999999999991</v>
      </c>
      <c r="D4">
        <v>0</v>
      </c>
      <c r="E4">
        <v>0</v>
      </c>
      <c r="F4">
        <v>36.687251718132757</v>
      </c>
      <c r="G4">
        <v>1.9933395391853992</v>
      </c>
      <c r="H4">
        <v>0</v>
      </c>
      <c r="I4">
        <v>0</v>
      </c>
      <c r="J4">
        <v>2249.7121380000003</v>
      </c>
      <c r="K4">
        <v>5.3654599189758301</v>
      </c>
      <c r="L4">
        <v>38.680591583251953</v>
      </c>
      <c r="M4">
        <v>17.193572998046875</v>
      </c>
      <c r="N4">
        <v>0</v>
      </c>
      <c r="O4">
        <v>0</v>
      </c>
    </row>
    <row r="5" spans="1:15" x14ac:dyDescent="0.25">
      <c r="A5">
        <v>1963</v>
      </c>
      <c r="B5">
        <v>5.6166699999999992</v>
      </c>
      <c r="C5">
        <v>0.25310000000000016</v>
      </c>
      <c r="D5">
        <v>0</v>
      </c>
      <c r="E5">
        <v>0</v>
      </c>
      <c r="F5">
        <v>40.005887124396395</v>
      </c>
      <c r="G5">
        <v>1.8027568166144192</v>
      </c>
      <c r="H5">
        <v>0</v>
      </c>
      <c r="I5">
        <v>0</v>
      </c>
      <c r="J5">
        <v>2304.4432980000001</v>
      </c>
      <c r="K5">
        <v>5.8697700500488281</v>
      </c>
      <c r="L5">
        <v>41.808643341064453</v>
      </c>
      <c r="M5">
        <v>18.142621994018555</v>
      </c>
      <c r="N5">
        <v>0</v>
      </c>
      <c r="O5">
        <v>0</v>
      </c>
    </row>
    <row r="6" spans="1:15" x14ac:dyDescent="0.25">
      <c r="A6">
        <v>1964</v>
      </c>
      <c r="B6">
        <v>5.586520000000001</v>
      </c>
      <c r="C6">
        <v>0.21343000000000001</v>
      </c>
      <c r="D6">
        <v>0</v>
      </c>
      <c r="E6">
        <v>0</v>
      </c>
      <c r="F6">
        <v>39.27714822589769</v>
      </c>
      <c r="G6">
        <v>1.500562361034099</v>
      </c>
      <c r="H6">
        <v>0</v>
      </c>
      <c r="I6">
        <v>0</v>
      </c>
      <c r="J6">
        <v>2359.7780269999998</v>
      </c>
      <c r="K6">
        <v>5.799950122833252</v>
      </c>
      <c r="L6">
        <v>40.7777099609375</v>
      </c>
      <c r="M6">
        <v>17.280315399169922</v>
      </c>
      <c r="N6">
        <v>0</v>
      </c>
      <c r="O6">
        <v>0</v>
      </c>
    </row>
    <row r="7" spans="1:15" x14ac:dyDescent="0.25">
      <c r="A7">
        <v>1965</v>
      </c>
      <c r="B7">
        <v>5.9854699999999994</v>
      </c>
      <c r="C7">
        <v>0.25115999999999988</v>
      </c>
      <c r="D7">
        <v>0</v>
      </c>
      <c r="E7">
        <v>0</v>
      </c>
      <c r="F7">
        <v>41.39144783843949</v>
      </c>
      <c r="G7">
        <v>1.7368520820746198</v>
      </c>
      <c r="H7">
        <v>0</v>
      </c>
      <c r="I7">
        <v>0</v>
      </c>
      <c r="J7">
        <v>2416.8758710000002</v>
      </c>
      <c r="K7">
        <v>6.2366299629211426</v>
      </c>
      <c r="L7">
        <v>43.128299713134766</v>
      </c>
      <c r="M7">
        <v>17.844648361206055</v>
      </c>
      <c r="N7">
        <v>0</v>
      </c>
      <c r="O7">
        <v>0</v>
      </c>
    </row>
    <row r="8" spans="1:15" x14ac:dyDescent="0.25">
      <c r="A8">
        <v>1966</v>
      </c>
      <c r="B8">
        <v>6.0641800000000021</v>
      </c>
      <c r="C8">
        <v>0.39496000000000009</v>
      </c>
      <c r="D8">
        <v>0</v>
      </c>
      <c r="E8">
        <v>0</v>
      </c>
      <c r="F8">
        <v>40.717880405616597</v>
      </c>
      <c r="G8">
        <v>2.6519553273974452</v>
      </c>
      <c r="H8">
        <v>0</v>
      </c>
      <c r="I8">
        <v>0</v>
      </c>
      <c r="J8">
        <v>2478.3519209999995</v>
      </c>
      <c r="K8">
        <v>6.4591398239135742</v>
      </c>
      <c r="L8">
        <v>43.369834899902344</v>
      </c>
      <c r="M8">
        <v>17.499465942382813</v>
      </c>
      <c r="N8">
        <v>0</v>
      </c>
      <c r="O8">
        <v>0</v>
      </c>
    </row>
    <row r="9" spans="1:15" x14ac:dyDescent="0.25">
      <c r="A9">
        <v>1967</v>
      </c>
      <c r="B9">
        <v>6.4406400000000001</v>
      </c>
      <c r="C9">
        <v>0.4856299999999999</v>
      </c>
      <c r="D9">
        <v>0</v>
      </c>
      <c r="E9">
        <v>0</v>
      </c>
      <c r="F9">
        <v>42.077692437451333</v>
      </c>
      <c r="G9">
        <v>3.1726955102349166</v>
      </c>
      <c r="H9">
        <v>0</v>
      </c>
      <c r="I9">
        <v>0</v>
      </c>
      <c r="J9">
        <v>2539.8044529999997</v>
      </c>
      <c r="K9">
        <v>6.9262700080871582</v>
      </c>
      <c r="L9">
        <v>45.250389099121094</v>
      </c>
      <c r="M9">
        <v>17.816486358642578</v>
      </c>
      <c r="N9">
        <v>0</v>
      </c>
      <c r="O9">
        <v>0</v>
      </c>
    </row>
    <row r="10" spans="1:15" x14ac:dyDescent="0.25">
      <c r="A10">
        <v>1968</v>
      </c>
      <c r="B10">
        <v>6.1338999999999997</v>
      </c>
      <c r="C10">
        <v>0.66755000000000031</v>
      </c>
      <c r="D10">
        <v>0</v>
      </c>
      <c r="E10">
        <v>4.5116600000000009</v>
      </c>
      <c r="F10">
        <v>38.451919478364289</v>
      </c>
      <c r="G10">
        <v>4.1847076730336994</v>
      </c>
      <c r="H10">
        <v>28.282493146369234</v>
      </c>
      <c r="I10">
        <v>0</v>
      </c>
      <c r="J10">
        <v>2603.0783859999997</v>
      </c>
      <c r="K10">
        <v>6.8014497756958008</v>
      </c>
      <c r="L10">
        <v>42.636627197265625</v>
      </c>
      <c r="M10">
        <v>16.379310607910156</v>
      </c>
      <c r="N10">
        <v>10.865017890930176</v>
      </c>
      <c r="O10">
        <v>0</v>
      </c>
    </row>
    <row r="11" spans="1:15" x14ac:dyDescent="0.25">
      <c r="A11">
        <v>1969</v>
      </c>
      <c r="B11">
        <v>6.0444999999999975</v>
      </c>
      <c r="C11">
        <v>1.0845299999999998</v>
      </c>
      <c r="D11">
        <v>0</v>
      </c>
      <c r="E11">
        <v>5.5117500000000028</v>
      </c>
      <c r="F11">
        <v>35.945171050028875</v>
      </c>
      <c r="G11">
        <v>6.449436109571252</v>
      </c>
      <c r="H11">
        <v>32.777036356041208</v>
      </c>
      <c r="I11">
        <v>0</v>
      </c>
      <c r="J11">
        <v>2668.7977360000009</v>
      </c>
      <c r="K11">
        <v>7.1290302276611328</v>
      </c>
      <c r="L11">
        <v>42.394607543945313</v>
      </c>
      <c r="M11">
        <v>15.885283470153809</v>
      </c>
      <c r="N11">
        <v>12.281574249267578</v>
      </c>
      <c r="O11">
        <v>0</v>
      </c>
    </row>
    <row r="12" spans="1:15" x14ac:dyDescent="0.25">
      <c r="A12">
        <v>1970</v>
      </c>
      <c r="B12">
        <v>6.7969500000000007</v>
      </c>
      <c r="C12">
        <v>1.5846799999999994</v>
      </c>
      <c r="D12">
        <v>0.28915999460399994</v>
      </c>
      <c r="E12">
        <v>6.1275600000000008</v>
      </c>
      <c r="F12">
        <v>38.169594980834518</v>
      </c>
      <c r="G12">
        <v>8.8990789426025003</v>
      </c>
      <c r="H12">
        <v>34.410505503823515</v>
      </c>
      <c r="I12">
        <v>1.6238342560827732</v>
      </c>
      <c r="J12">
        <v>2736.0742049999999</v>
      </c>
      <c r="K12">
        <v>8.3816299438476563</v>
      </c>
      <c r="L12">
        <v>47.068672180175781</v>
      </c>
      <c r="M12">
        <v>17.202995300292969</v>
      </c>
      <c r="N12">
        <v>12.576598167419434</v>
      </c>
      <c r="O12">
        <v>0.5934906005859375</v>
      </c>
    </row>
    <row r="13" spans="1:15" x14ac:dyDescent="0.25">
      <c r="A13">
        <v>1971</v>
      </c>
      <c r="B13">
        <v>7.6193300000000015</v>
      </c>
      <c r="C13">
        <v>1.8296399999999997</v>
      </c>
      <c r="D13">
        <v>0.33868244040459994</v>
      </c>
      <c r="E13">
        <v>6.3581399999999997</v>
      </c>
      <c r="F13">
        <v>41.04114932876837</v>
      </c>
      <c r="G13">
        <v>9.8552665409079054</v>
      </c>
      <c r="H13">
        <v>34.247811344699585</v>
      </c>
      <c r="I13">
        <v>1.8242964427918196</v>
      </c>
      <c r="J13">
        <v>2804.7626999999998</v>
      </c>
      <c r="K13">
        <v>9.448969841003418</v>
      </c>
      <c r="L13">
        <v>50.896415710449219</v>
      </c>
      <c r="M13">
        <v>18.146425247192383</v>
      </c>
      <c r="N13">
        <v>12.210591316223145</v>
      </c>
      <c r="O13">
        <v>0.65042811632156372</v>
      </c>
    </row>
    <row r="14" spans="1:15" x14ac:dyDescent="0.25">
      <c r="A14">
        <v>1972</v>
      </c>
      <c r="B14">
        <v>8.0589399999999998</v>
      </c>
      <c r="C14">
        <v>1.9808999999999997</v>
      </c>
      <c r="D14">
        <v>0.37136159664400004</v>
      </c>
      <c r="E14">
        <v>7.0476000000000001</v>
      </c>
      <c r="F14">
        <v>42.020065048545803</v>
      </c>
      <c r="G14">
        <v>10.328597410822113</v>
      </c>
      <c r="H14">
        <v>36.746843833669118</v>
      </c>
      <c r="I14">
        <v>1.9363140664063394</v>
      </c>
      <c r="J14">
        <v>2872.6440550000002</v>
      </c>
      <c r="K14">
        <v>10.039839744567871</v>
      </c>
      <c r="L14">
        <v>52.348663330078125</v>
      </c>
      <c r="M14">
        <v>18.223163604736328</v>
      </c>
      <c r="N14">
        <v>12.791993141174316</v>
      </c>
      <c r="O14">
        <v>0.674052894115448</v>
      </c>
    </row>
    <row r="15" spans="1:15" x14ac:dyDescent="0.25">
      <c r="A15">
        <v>1973</v>
      </c>
      <c r="B15">
        <v>10.608080000000001</v>
      </c>
      <c r="C15">
        <v>3.1025099999999988</v>
      </c>
      <c r="D15">
        <v>0.40246593642100004</v>
      </c>
      <c r="E15">
        <v>8.3806800000000035</v>
      </c>
      <c r="F15">
        <v>52.072571090619022</v>
      </c>
      <c r="G15">
        <v>15.229492093305453</v>
      </c>
      <c r="H15">
        <v>41.138788080177619</v>
      </c>
      <c r="I15">
        <v>1.9756107144057751</v>
      </c>
      <c r="J15">
        <v>2940.4686270000011</v>
      </c>
      <c r="K15">
        <v>13.710590362548828</v>
      </c>
      <c r="L15">
        <v>67.30206298828125</v>
      </c>
      <c r="M15">
        <v>22.888210296630859</v>
      </c>
      <c r="N15">
        <v>13.990554809570313</v>
      </c>
      <c r="O15">
        <v>0.67186933755874634</v>
      </c>
    </row>
    <row r="16" spans="1:15" x14ac:dyDescent="0.25">
      <c r="A16">
        <v>1974</v>
      </c>
      <c r="B16">
        <v>14.430200000000008</v>
      </c>
      <c r="C16">
        <v>3.6553200000000006</v>
      </c>
      <c r="D16">
        <v>1.9285717941099001</v>
      </c>
      <c r="E16">
        <v>7.4042799999999982</v>
      </c>
      <c r="F16">
        <v>63.794563377301529</v>
      </c>
      <c r="G16">
        <v>16.159827635066904</v>
      </c>
      <c r="H16">
        <v>32.733630213217111</v>
      </c>
      <c r="I16">
        <v>8.5260354317724705</v>
      </c>
      <c r="J16">
        <v>3007.9311110000008</v>
      </c>
      <c r="K16">
        <v>18.085519790649414</v>
      </c>
      <c r="L16">
        <v>79.954391479492188</v>
      </c>
      <c r="M16">
        <v>26.58119010925293</v>
      </c>
      <c r="N16">
        <v>10.882440567016602</v>
      </c>
      <c r="O16">
        <v>2.8345181941986084</v>
      </c>
    </row>
    <row r="17" spans="1:15" x14ac:dyDescent="0.25">
      <c r="A17">
        <v>1975</v>
      </c>
      <c r="B17">
        <v>18.274739999999998</v>
      </c>
      <c r="C17">
        <v>4.8902300000000007</v>
      </c>
      <c r="D17">
        <v>3.3400937236521004</v>
      </c>
      <c r="E17">
        <v>24.178490000000014</v>
      </c>
      <c r="F17">
        <v>74.030500801894959</v>
      </c>
      <c r="G17">
        <v>19.810195608541108</v>
      </c>
      <c r="H17">
        <v>97.946439074738009</v>
      </c>
      <c r="I17">
        <v>13.530633416026831</v>
      </c>
      <c r="J17">
        <v>3074.3927880000001</v>
      </c>
      <c r="K17">
        <v>23.164970397949219</v>
      </c>
      <c r="L17">
        <v>93.8406982421875</v>
      </c>
      <c r="M17">
        <v>30.523326873779297</v>
      </c>
      <c r="N17">
        <v>31.858791351318359</v>
      </c>
      <c r="O17">
        <v>4.4010748863220215</v>
      </c>
    </row>
    <row r="18" spans="1:15" x14ac:dyDescent="0.25">
      <c r="A18">
        <v>1976</v>
      </c>
      <c r="B18">
        <v>17.396439999999991</v>
      </c>
      <c r="C18">
        <v>5.4436100000000014</v>
      </c>
      <c r="D18">
        <v>4.4441353408681987</v>
      </c>
      <c r="E18">
        <v>24.631159999999987</v>
      </c>
      <c r="F18">
        <v>66.648870606382843</v>
      </c>
      <c r="G18">
        <v>20.855442525586113</v>
      </c>
      <c r="H18">
        <v>94.366373646334978</v>
      </c>
      <c r="I18">
        <v>17.02627672010567</v>
      </c>
      <c r="J18">
        <v>3140.3552759999998</v>
      </c>
      <c r="K18">
        <v>22.840049743652344</v>
      </c>
      <c r="L18">
        <v>87.504310607910156</v>
      </c>
      <c r="M18">
        <v>27.864461898803711</v>
      </c>
      <c r="N18">
        <v>30.049585342407227</v>
      </c>
      <c r="O18">
        <v>5.4217677116394043</v>
      </c>
    </row>
    <row r="19" spans="1:15" x14ac:dyDescent="0.25">
      <c r="A19">
        <v>1977</v>
      </c>
      <c r="B19">
        <v>18.118179999999995</v>
      </c>
      <c r="C19">
        <v>4.9303400000000011</v>
      </c>
      <c r="D19">
        <v>7.3225849151583011</v>
      </c>
      <c r="E19">
        <v>28.427809999999997</v>
      </c>
      <c r="F19">
        <v>65.185734297949239</v>
      </c>
      <c r="G19">
        <v>17.738417100103106</v>
      </c>
      <c r="H19">
        <v>102.27780541972606</v>
      </c>
      <c r="I19">
        <v>26.345255535561591</v>
      </c>
      <c r="J19">
        <v>3206.1067839999996</v>
      </c>
      <c r="K19">
        <v>23.048519134521484</v>
      </c>
      <c r="L19">
        <v>82.924148559570313</v>
      </c>
      <c r="M19">
        <v>25.864437103271484</v>
      </c>
      <c r="N19">
        <v>31.900936126708984</v>
      </c>
      <c r="O19">
        <v>8.2172107696533203</v>
      </c>
    </row>
    <row r="20" spans="1:15" x14ac:dyDescent="0.25">
      <c r="A20">
        <v>1978</v>
      </c>
      <c r="B20">
        <v>24.507940000000001</v>
      </c>
      <c r="C20">
        <v>5.9285200000000016</v>
      </c>
      <c r="D20">
        <v>10.219189344783997</v>
      </c>
      <c r="E20">
        <v>41.872819999999983</v>
      </c>
      <c r="F20">
        <v>81.910772777828242</v>
      </c>
      <c r="G20">
        <v>19.814380781157524</v>
      </c>
      <c r="H20">
        <v>139.9479137639064</v>
      </c>
      <c r="I20">
        <v>34.154714234464336</v>
      </c>
      <c r="J20">
        <v>3273.1561990000009</v>
      </c>
      <c r="K20">
        <v>30.436460494995117</v>
      </c>
      <c r="L20">
        <v>101.72515106201172</v>
      </c>
      <c r="M20">
        <v>31.078611373901367</v>
      </c>
      <c r="N20">
        <v>42.756259918212891</v>
      </c>
      <c r="O20">
        <v>10.434795379638672</v>
      </c>
    </row>
    <row r="21" spans="1:15" x14ac:dyDescent="0.25">
      <c r="A21">
        <v>1979</v>
      </c>
      <c r="B21">
        <v>27.560070000000014</v>
      </c>
      <c r="C21">
        <v>6.1698799999999991</v>
      </c>
      <c r="D21">
        <v>13.254838661695201</v>
      </c>
      <c r="E21">
        <v>44.272970000000001</v>
      </c>
      <c r="F21">
        <v>82.785042616233113</v>
      </c>
      <c r="G21">
        <v>18.533109074283857</v>
      </c>
      <c r="H21">
        <v>132.9873168796621</v>
      </c>
      <c r="I21">
        <v>39.814934853930026</v>
      </c>
      <c r="J21">
        <v>3341.8530100000003</v>
      </c>
      <c r="K21">
        <v>33.729949951171875</v>
      </c>
      <c r="L21">
        <v>101.31815338134766</v>
      </c>
      <c r="M21">
        <v>30.317956924438477</v>
      </c>
      <c r="N21">
        <v>39.794483184814453</v>
      </c>
      <c r="O21">
        <v>11.914029121398926</v>
      </c>
    </row>
    <row r="22" spans="1:15" x14ac:dyDescent="0.25">
      <c r="A22">
        <v>1980</v>
      </c>
      <c r="B22">
        <v>33.638510000000018</v>
      </c>
      <c r="C22">
        <v>9.0820300000000014</v>
      </c>
      <c r="D22">
        <v>18.506308882922895</v>
      </c>
      <c r="E22">
        <v>37.870130000000003</v>
      </c>
      <c r="F22">
        <v>89.017740861047059</v>
      </c>
      <c r="G22">
        <v>24.033816805676906</v>
      </c>
      <c r="H22">
        <v>100.21589539294291</v>
      </c>
      <c r="I22">
        <v>48.973328329077049</v>
      </c>
      <c r="J22">
        <v>3411.0994839999998</v>
      </c>
      <c r="K22">
        <v>42.720539093017578</v>
      </c>
      <c r="L22">
        <v>113.05155944824219</v>
      </c>
      <c r="M22">
        <v>33.142265319824219</v>
      </c>
      <c r="N22">
        <v>29.379352569580078</v>
      </c>
      <c r="O22">
        <v>14.357050895690918</v>
      </c>
    </row>
    <row r="23" spans="1:15" x14ac:dyDescent="0.25">
      <c r="A23">
        <v>1981</v>
      </c>
      <c r="B23">
        <v>32.501110000000011</v>
      </c>
      <c r="C23">
        <v>9.3586399999999994</v>
      </c>
      <c r="D23">
        <v>18.862280300093396</v>
      </c>
      <c r="E23">
        <v>54.654080000000015</v>
      </c>
      <c r="F23">
        <v>77.965297642911537</v>
      </c>
      <c r="G23">
        <v>22.449976259027608</v>
      </c>
      <c r="H23">
        <v>131.10695589961688</v>
      </c>
      <c r="I23">
        <v>45.247786829342658</v>
      </c>
      <c r="J23">
        <v>3481.8395189999997</v>
      </c>
      <c r="K23">
        <v>41.859748840332031</v>
      </c>
      <c r="L23">
        <v>100.41527557373047</v>
      </c>
      <c r="M23">
        <v>28.839719772338867</v>
      </c>
      <c r="N23">
        <v>37.654506683349609</v>
      </c>
      <c r="O23">
        <v>12.995368003845215</v>
      </c>
    </row>
    <row r="24" spans="1:15" x14ac:dyDescent="0.25">
      <c r="A24">
        <v>1982</v>
      </c>
      <c r="B24">
        <v>29.436820000000019</v>
      </c>
      <c r="C24">
        <v>11.8992</v>
      </c>
      <c r="D24">
        <v>20.406805131059294</v>
      </c>
      <c r="E24">
        <v>42.183980000000012</v>
      </c>
      <c r="F24">
        <v>66.516688695846824</v>
      </c>
      <c r="G24">
        <v>26.887937275692821</v>
      </c>
      <c r="H24">
        <v>95.320712480526709</v>
      </c>
      <c r="I24">
        <v>46.112082832209126</v>
      </c>
      <c r="J24">
        <v>3555.9431079999999</v>
      </c>
      <c r="K24">
        <v>41.336021423339844</v>
      </c>
      <c r="L24">
        <v>93.404624938964844</v>
      </c>
      <c r="M24">
        <v>26.267187118530273</v>
      </c>
      <c r="N24">
        <v>26.806028366088867</v>
      </c>
      <c r="O24">
        <v>12.967609405517578</v>
      </c>
    </row>
    <row r="25" spans="1:15" x14ac:dyDescent="0.25">
      <c r="A25">
        <v>1983</v>
      </c>
      <c r="B25">
        <v>27.757020000000001</v>
      </c>
      <c r="C25">
        <v>10.390489999999996</v>
      </c>
      <c r="D25">
        <v>22.099038396438107</v>
      </c>
      <c r="E25">
        <v>30.093199999999989</v>
      </c>
      <c r="F25">
        <v>60.768781761425998</v>
      </c>
      <c r="G25">
        <v>22.748026831493917</v>
      </c>
      <c r="H25">
        <v>65.883409820547968</v>
      </c>
      <c r="I25">
        <v>48.381693704446661</v>
      </c>
      <c r="J25">
        <v>3630.8829390000005</v>
      </c>
      <c r="K25">
        <v>38.147510528564453</v>
      </c>
      <c r="L25">
        <v>83.516807556152344</v>
      </c>
      <c r="M25">
        <v>23.001791000366211</v>
      </c>
      <c r="N25">
        <v>18.145286560058594</v>
      </c>
      <c r="O25">
        <v>13.32504940032959</v>
      </c>
    </row>
    <row r="26" spans="1:15" x14ac:dyDescent="0.25">
      <c r="A26">
        <v>1984</v>
      </c>
      <c r="B26">
        <v>28.995800000000006</v>
      </c>
      <c r="C26">
        <v>13.151569999999996</v>
      </c>
      <c r="D26">
        <v>21.4067378750049</v>
      </c>
      <c r="E26">
        <v>35.698690000000013</v>
      </c>
      <c r="F26">
        <v>60.853642916146782</v>
      </c>
      <c r="G26">
        <v>27.601271461584474</v>
      </c>
      <c r="H26">
        <v>74.921033895216169</v>
      </c>
      <c r="I26">
        <v>44.926437215439364</v>
      </c>
      <c r="J26">
        <v>3705.5709180000003</v>
      </c>
      <c r="K26">
        <v>42.147369384765625</v>
      </c>
      <c r="L26">
        <v>88.454917907714844</v>
      </c>
      <c r="M26">
        <v>23.870794296264648</v>
      </c>
      <c r="N26">
        <v>20.218486785888672</v>
      </c>
      <c r="O26">
        <v>12.124025344848633</v>
      </c>
    </row>
    <row r="27" spans="1:15" x14ac:dyDescent="0.25">
      <c r="A27">
        <v>1985</v>
      </c>
      <c r="B27">
        <v>30.23815999999999</v>
      </c>
      <c r="C27">
        <v>10.849669999999998</v>
      </c>
      <c r="D27">
        <v>20.8415262038775</v>
      </c>
      <c r="E27">
        <v>2.700460000000001</v>
      </c>
      <c r="F27">
        <v>61.278785250920919</v>
      </c>
      <c r="G27">
        <v>21.987270198425904</v>
      </c>
      <c r="H27">
        <v>5.4725853825948434</v>
      </c>
      <c r="I27">
        <v>42.236148162584868</v>
      </c>
      <c r="J27">
        <v>3781.9741930000005</v>
      </c>
      <c r="K27">
        <v>41.08782958984375</v>
      </c>
      <c r="L27">
        <v>83.26605224609375</v>
      </c>
      <c r="M27">
        <v>22.016557693481445</v>
      </c>
      <c r="N27">
        <v>1.4470181465148926</v>
      </c>
      <c r="O27">
        <v>11.167751312255859</v>
      </c>
    </row>
    <row r="28" spans="1:15" x14ac:dyDescent="0.25">
      <c r="A28">
        <v>1986</v>
      </c>
      <c r="B28">
        <v>35.747329999999991</v>
      </c>
      <c r="C28">
        <v>11.03805</v>
      </c>
      <c r="D28">
        <v>21.786447397419206</v>
      </c>
      <c r="E28">
        <v>21.429190000000002</v>
      </c>
      <c r="F28">
        <v>71.121367880579783</v>
      </c>
      <c r="G28">
        <v>21.9608350044291</v>
      </c>
      <c r="H28">
        <v>42.634604440187104</v>
      </c>
      <c r="I28">
        <v>43.345389375281229</v>
      </c>
      <c r="J28">
        <v>3861.0962319999999</v>
      </c>
      <c r="K28">
        <v>46.785381317138672</v>
      </c>
      <c r="L28">
        <v>93.082199096679688</v>
      </c>
      <c r="M28">
        <v>24.10771369934082</v>
      </c>
      <c r="N28">
        <v>11.042098045349121</v>
      </c>
      <c r="O28">
        <v>11.226187705993652</v>
      </c>
    </row>
    <row r="29" spans="1:15" x14ac:dyDescent="0.25">
      <c r="A29">
        <v>1987</v>
      </c>
      <c r="B29">
        <v>40.297990000000013</v>
      </c>
      <c r="C29">
        <v>11.422090000000004</v>
      </c>
      <c r="D29">
        <v>25.048395532844797</v>
      </c>
      <c r="E29">
        <v>12.583239999999996</v>
      </c>
      <c r="F29">
        <v>77.284070422123477</v>
      </c>
      <c r="G29">
        <v>21.905450212900178</v>
      </c>
      <c r="H29">
        <v>24.132320998161958</v>
      </c>
      <c r="I29">
        <v>48.038176528154509</v>
      </c>
      <c r="J29">
        <v>3942.5695699999974</v>
      </c>
      <c r="K29">
        <v>51.720081329345703</v>
      </c>
      <c r="L29">
        <v>99.189521789550781</v>
      </c>
      <c r="M29">
        <v>25.158597946166992</v>
      </c>
      <c r="N29">
        <v>6.1209626197814941</v>
      </c>
      <c r="O29">
        <v>12.184484481811523</v>
      </c>
    </row>
    <row r="30" spans="1:15" x14ac:dyDescent="0.25">
      <c r="A30">
        <v>1988</v>
      </c>
      <c r="B30">
        <v>43.38651999999999</v>
      </c>
      <c r="C30">
        <v>13.076059999999995</v>
      </c>
      <c r="D30">
        <v>25.498493311841102</v>
      </c>
      <c r="E30">
        <v>16.976250000000007</v>
      </c>
      <c r="F30">
        <v>80.000024255630706</v>
      </c>
      <c r="G30">
        <v>24.110832628177377</v>
      </c>
      <c r="H30">
        <v>31.302358857206855</v>
      </c>
      <c r="I30">
        <v>47.016448082300485</v>
      </c>
      <c r="J30">
        <v>4024.8361680000012</v>
      </c>
      <c r="K30">
        <v>56.462581634521484</v>
      </c>
      <c r="L30">
        <v>104.11085510253906</v>
      </c>
      <c r="M30">
        <v>25.867103576660156</v>
      </c>
      <c r="N30">
        <v>7.7773003578186035</v>
      </c>
      <c r="O30">
        <v>11.681580543518066</v>
      </c>
    </row>
    <row r="31" spans="1:15" x14ac:dyDescent="0.25">
      <c r="A31">
        <v>1989</v>
      </c>
      <c r="B31">
        <v>45.12182</v>
      </c>
      <c r="C31">
        <v>12.301950000000001</v>
      </c>
      <c r="D31">
        <v>27.159105690073705</v>
      </c>
      <c r="E31">
        <v>29.174079999999986</v>
      </c>
      <c r="F31">
        <v>79.368601764250343</v>
      </c>
      <c r="G31">
        <v>21.638945047725429</v>
      </c>
      <c r="H31">
        <v>51.316767625510693</v>
      </c>
      <c r="I31">
        <v>47.77245782326645</v>
      </c>
      <c r="J31">
        <v>4106.8010939999967</v>
      </c>
      <c r="K31">
        <v>57.423770904541016</v>
      </c>
      <c r="L31">
        <v>101.00754547119141</v>
      </c>
      <c r="M31">
        <v>24.595188140869141</v>
      </c>
      <c r="N31">
        <v>12.495556831359863</v>
      </c>
      <c r="O31">
        <v>11.632522583007813</v>
      </c>
    </row>
    <row r="32" spans="1:15" x14ac:dyDescent="0.25">
      <c r="A32">
        <v>1990</v>
      </c>
      <c r="B32">
        <v>57.026789999999998</v>
      </c>
      <c r="C32">
        <v>16.971050000000002</v>
      </c>
      <c r="D32">
        <v>31.619175856986207</v>
      </c>
      <c r="E32">
        <v>7.1366699999999996</v>
      </c>
      <c r="F32">
        <v>95.171922676981922</v>
      </c>
      <c r="G32">
        <v>28.322959527809871</v>
      </c>
      <c r="H32">
        <v>11.910377449003136</v>
      </c>
      <c r="I32">
        <v>52.769193930216716</v>
      </c>
      <c r="J32">
        <v>4197.0991969999995</v>
      </c>
      <c r="K32">
        <v>73.997840881347656</v>
      </c>
      <c r="L32">
        <v>123.49488067626953</v>
      </c>
      <c r="M32">
        <v>29.423864364624023</v>
      </c>
      <c r="N32">
        <v>2.8377640247344971</v>
      </c>
      <c r="O32">
        <v>12.57277774810791</v>
      </c>
    </row>
    <row r="33" spans="1:15" x14ac:dyDescent="0.25">
      <c r="A33">
        <v>1991</v>
      </c>
      <c r="B33">
        <v>59.877340000000004</v>
      </c>
      <c r="C33">
        <v>12.94012</v>
      </c>
      <c r="D33">
        <v>34.760393221824202</v>
      </c>
      <c r="E33">
        <v>25.339829999999999</v>
      </c>
      <c r="F33">
        <v>95.869178950926653</v>
      </c>
      <c r="G33">
        <v>20.718333550750685</v>
      </c>
      <c r="H33">
        <v>40.571419354375394</v>
      </c>
      <c r="I33">
        <v>55.654616160492878</v>
      </c>
      <c r="J33">
        <v>4276.8543040000004</v>
      </c>
      <c r="K33">
        <v>72.817459106445313</v>
      </c>
      <c r="L33">
        <v>116.58750915527344</v>
      </c>
      <c r="M33">
        <v>27.260107040405273</v>
      </c>
      <c r="N33">
        <v>9.4862756729125977</v>
      </c>
      <c r="O33">
        <v>13.012979507446289</v>
      </c>
    </row>
    <row r="34" spans="1:15" x14ac:dyDescent="0.25">
      <c r="A34">
        <v>1992</v>
      </c>
      <c r="B34">
        <v>57.133699999999962</v>
      </c>
      <c r="C34">
        <v>11.873740000000003</v>
      </c>
      <c r="D34">
        <v>40.509416610669895</v>
      </c>
      <c r="E34">
        <v>38.352470000000018</v>
      </c>
      <c r="F34">
        <v>88.78715389124045</v>
      </c>
      <c r="G34">
        <v>18.452079324266379</v>
      </c>
      <c r="H34">
        <v>59.600667504128069</v>
      </c>
      <c r="I34">
        <v>62.952614243025891</v>
      </c>
      <c r="J34">
        <v>4353.2124260000019</v>
      </c>
      <c r="K34">
        <v>69.007438659667969</v>
      </c>
      <c r="L34">
        <v>107.23923492431641</v>
      </c>
      <c r="M34">
        <v>24.634506225585937</v>
      </c>
      <c r="N34">
        <v>13.691191673278809</v>
      </c>
      <c r="O34">
        <v>14.461185455322266</v>
      </c>
    </row>
    <row r="35" spans="1:15" x14ac:dyDescent="0.25">
      <c r="A35">
        <v>1993</v>
      </c>
      <c r="B35">
        <v>52.07370999999997</v>
      </c>
      <c r="C35">
        <v>13.575840000000003</v>
      </c>
      <c r="D35">
        <v>42.644626260412402</v>
      </c>
      <c r="E35">
        <v>65.259170000000012</v>
      </c>
      <c r="F35">
        <v>78.603697949374691</v>
      </c>
      <c r="G35">
        <v>20.492321335892484</v>
      </c>
      <c r="H35">
        <v>98.506752807643352</v>
      </c>
      <c r="I35">
        <v>64.370779669188778</v>
      </c>
      <c r="J35">
        <v>4430.8173940000006</v>
      </c>
      <c r="K35">
        <v>65.649551391601563</v>
      </c>
      <c r="L35">
        <v>99.096015930175781</v>
      </c>
      <c r="M35">
        <v>22.365177154541016</v>
      </c>
      <c r="N35">
        <v>22.232185363769531</v>
      </c>
      <c r="O35">
        <v>14.527969360351562</v>
      </c>
    </row>
    <row r="36" spans="1:15" x14ac:dyDescent="0.25">
      <c r="A36">
        <v>1994</v>
      </c>
      <c r="B36">
        <v>57.778030000000037</v>
      </c>
      <c r="C36">
        <v>11.142189999999999</v>
      </c>
      <c r="D36">
        <v>47.308113751533796</v>
      </c>
      <c r="E36">
        <v>91.133689999999945</v>
      </c>
      <c r="F36">
        <v>84.99792386712943</v>
      </c>
      <c r="G36">
        <v>16.391403532034019</v>
      </c>
      <c r="H36">
        <v>134.06781723793029</v>
      </c>
      <c r="I36">
        <v>69.595510251914675</v>
      </c>
      <c r="J36">
        <v>4507.9637389999989</v>
      </c>
      <c r="K36">
        <v>68.920219421386719</v>
      </c>
      <c r="L36">
        <v>101.38932800292969</v>
      </c>
      <c r="M36">
        <v>22.491159439086914</v>
      </c>
      <c r="N36">
        <v>29.740217208862305</v>
      </c>
      <c r="O36">
        <v>15.438347816467285</v>
      </c>
    </row>
    <row r="37" spans="1:15" x14ac:dyDescent="0.25">
      <c r="A37">
        <v>1995</v>
      </c>
      <c r="B37">
        <v>58.213220000000021</v>
      </c>
      <c r="C37">
        <v>10.939089999999991</v>
      </c>
      <c r="D37">
        <v>55.690617628644006</v>
      </c>
      <c r="E37">
        <v>90.04222</v>
      </c>
      <c r="F37">
        <v>83.301186765280363</v>
      </c>
      <c r="G37">
        <v>15.653474967184593</v>
      </c>
      <c r="H37">
        <v>128.84742962714154</v>
      </c>
      <c r="I37">
        <v>79.691425893281121</v>
      </c>
      <c r="J37">
        <v>4586.150528000001</v>
      </c>
      <c r="K37">
        <v>69.152313232421875</v>
      </c>
      <c r="L37">
        <v>98.954658508300781</v>
      </c>
      <c r="M37">
        <v>21.576845169067383</v>
      </c>
      <c r="N37">
        <v>28.094898223876953</v>
      </c>
      <c r="O37">
        <v>17.37653923034668</v>
      </c>
    </row>
    <row r="38" spans="1:15" x14ac:dyDescent="0.25">
      <c r="A38">
        <v>1996</v>
      </c>
      <c r="B38">
        <v>53.679740000000031</v>
      </c>
      <c r="C38">
        <v>6.4584300000000034</v>
      </c>
      <c r="D38">
        <v>59.310308654125691</v>
      </c>
      <c r="E38">
        <v>121.46091999999997</v>
      </c>
      <c r="F38">
        <v>74.626472402378567</v>
      </c>
      <c r="G38">
        <v>8.9786175951321638</v>
      </c>
      <c r="H38">
        <v>168.85700179869309</v>
      </c>
      <c r="I38">
        <v>82.454182796311215</v>
      </c>
      <c r="J38">
        <v>4662.8629340000016</v>
      </c>
      <c r="K38">
        <v>60.138168334960938</v>
      </c>
      <c r="L38">
        <v>83.605087280273438</v>
      </c>
      <c r="M38">
        <v>17.929990768432617</v>
      </c>
      <c r="N38">
        <v>36.213161468505859</v>
      </c>
      <c r="O38">
        <v>17.68316650390625</v>
      </c>
    </row>
    <row r="39" spans="1:15" x14ac:dyDescent="0.25">
      <c r="A39">
        <v>1997</v>
      </c>
      <c r="B39">
        <v>48.778079999999996</v>
      </c>
      <c r="C39">
        <v>16.724400000000003</v>
      </c>
      <c r="D39">
        <v>70.119380654066447</v>
      </c>
      <c r="E39">
        <v>130.33670000000006</v>
      </c>
      <c r="F39">
        <v>66.2630815616576</v>
      </c>
      <c r="G39">
        <v>22.71943191297396</v>
      </c>
      <c r="H39">
        <v>177.0572235038926</v>
      </c>
      <c r="I39">
        <v>95.254388647212181</v>
      </c>
      <c r="J39">
        <v>4739.7708970000003</v>
      </c>
      <c r="K39">
        <v>65.502479553222656</v>
      </c>
      <c r="L39">
        <v>88.982513427734375</v>
      </c>
      <c r="M39">
        <v>18.773590087890625</v>
      </c>
      <c r="N39">
        <v>37.35565185546875</v>
      </c>
      <c r="O39">
        <v>20.096834182739258</v>
      </c>
    </row>
    <row r="40" spans="1:15" x14ac:dyDescent="0.25">
      <c r="A40">
        <v>1998</v>
      </c>
      <c r="B40">
        <v>51.502339999999968</v>
      </c>
      <c r="C40">
        <v>26.757390000000008</v>
      </c>
      <c r="D40">
        <v>72.462269926257861</v>
      </c>
      <c r="E40">
        <v>113.58637000000003</v>
      </c>
      <c r="F40">
        <v>68.894446179707302</v>
      </c>
      <c r="G40">
        <v>35.793239307164185</v>
      </c>
      <c r="H40">
        <v>151.94397346122059</v>
      </c>
      <c r="I40">
        <v>96.93245005265635</v>
      </c>
      <c r="J40">
        <v>4815.8825459999971</v>
      </c>
      <c r="K40">
        <v>78.259727478027344</v>
      </c>
      <c r="L40">
        <v>104.68768310546875</v>
      </c>
      <c r="M40">
        <v>21.738006591796875</v>
      </c>
      <c r="N40">
        <v>31.55059814453125</v>
      </c>
      <c r="O40">
        <v>20.127660751342773</v>
      </c>
    </row>
    <row r="41" spans="1:15" x14ac:dyDescent="0.25">
      <c r="A41">
        <v>1999</v>
      </c>
      <c r="B41">
        <v>52.421770000000024</v>
      </c>
      <c r="C41">
        <v>28.389010000000006</v>
      </c>
      <c r="D41">
        <v>75.937634641917313</v>
      </c>
      <c r="E41">
        <v>121.97899</v>
      </c>
      <c r="F41">
        <v>68.622874829801731</v>
      </c>
      <c r="G41">
        <v>37.162718910105468</v>
      </c>
      <c r="H41">
        <v>159.67696412911755</v>
      </c>
      <c r="I41">
        <v>99.406388353847433</v>
      </c>
      <c r="J41">
        <v>4891.1238089999997</v>
      </c>
      <c r="K41">
        <v>80.810783386230469</v>
      </c>
      <c r="L41">
        <v>105.78559112548828</v>
      </c>
      <c r="M41">
        <v>21.628074645996094</v>
      </c>
      <c r="N41">
        <v>32.646274566650391</v>
      </c>
      <c r="O41">
        <v>20.323833465576172</v>
      </c>
    </row>
    <row r="42" spans="1:15" x14ac:dyDescent="0.25">
      <c r="A42">
        <v>2000</v>
      </c>
      <c r="B42">
        <v>49.305859999999974</v>
      </c>
      <c r="C42">
        <v>3.9377999999999993</v>
      </c>
      <c r="D42">
        <v>84.094398712441105</v>
      </c>
      <c r="E42">
        <v>80.561660000000003</v>
      </c>
      <c r="F42">
        <v>62.435623429366387</v>
      </c>
      <c r="G42">
        <v>4.9864050136075093</v>
      </c>
      <c r="H42">
        <v>102.01459680012067</v>
      </c>
      <c r="I42">
        <v>106.48807615501573</v>
      </c>
      <c r="J42">
        <v>4965.4928829999963</v>
      </c>
      <c r="K42">
        <v>53.243659973144531</v>
      </c>
      <c r="L42">
        <v>67.422027587890625</v>
      </c>
      <c r="M42">
        <v>13.578113555908203</v>
      </c>
      <c r="N42">
        <v>20.544706344604492</v>
      </c>
      <c r="O42">
        <v>21.445621490478516</v>
      </c>
    </row>
    <row r="43" spans="1:15" x14ac:dyDescent="0.25">
      <c r="A43">
        <v>2001</v>
      </c>
      <c r="B43">
        <v>52.004179999999984</v>
      </c>
      <c r="C43">
        <v>7.0723399999999987</v>
      </c>
      <c r="D43">
        <v>93.303365048490235</v>
      </c>
      <c r="E43">
        <v>54.48278000000002</v>
      </c>
      <c r="F43">
        <v>64.042532749241218</v>
      </c>
      <c r="G43">
        <v>8.7095030064410821</v>
      </c>
      <c r="H43">
        <v>67.094898152703536</v>
      </c>
      <c r="I43">
        <v>114.90198925506729</v>
      </c>
      <c r="J43">
        <v>5038.8921850000033</v>
      </c>
      <c r="K43">
        <v>59.076519012451172</v>
      </c>
      <c r="L43">
        <v>72.752037048339844</v>
      </c>
      <c r="M43">
        <v>14.438101768493652</v>
      </c>
      <c r="N43">
        <v>13.315406799316406</v>
      </c>
      <c r="O43">
        <v>22.80302619934082</v>
      </c>
    </row>
    <row r="44" spans="1:15" x14ac:dyDescent="0.25">
      <c r="A44">
        <v>2002</v>
      </c>
      <c r="B44">
        <v>61.021160000000002</v>
      </c>
      <c r="C44">
        <v>0.65284000000000053</v>
      </c>
      <c r="D44">
        <v>112.07870940875348</v>
      </c>
      <c r="E44">
        <v>8.0296400000000023</v>
      </c>
      <c r="F44">
        <v>73.973589774424909</v>
      </c>
      <c r="G44">
        <v>0.79141290898587613</v>
      </c>
      <c r="H44">
        <v>9.7340211986629583</v>
      </c>
      <c r="I44">
        <v>135.86868132505333</v>
      </c>
      <c r="J44">
        <v>5111.7710729999972</v>
      </c>
      <c r="K44">
        <v>61.673999786376953</v>
      </c>
      <c r="L44">
        <v>74.764999389648438</v>
      </c>
      <c r="M44">
        <v>14.626046180725098</v>
      </c>
      <c r="N44">
        <v>1.9042365550994873</v>
      </c>
      <c r="O44">
        <v>26.579570770263672</v>
      </c>
    </row>
    <row r="45" spans="1:15" x14ac:dyDescent="0.25">
      <c r="A45">
        <v>2003</v>
      </c>
      <c r="B45">
        <v>71.463210000000018</v>
      </c>
      <c r="C45">
        <v>-6.4255000000000013</v>
      </c>
      <c r="D45">
        <v>139.01692067968895</v>
      </c>
      <c r="E45">
        <v>47.181109999999954</v>
      </c>
      <c r="F45">
        <v>84.709106178517686</v>
      </c>
      <c r="G45">
        <v>-7.6164837422002165</v>
      </c>
      <c r="H45">
        <v>55.926254015959785</v>
      </c>
      <c r="I45">
        <v>164.78407739446266</v>
      </c>
      <c r="J45">
        <v>5184.2882760000057</v>
      </c>
      <c r="K45">
        <v>65.037712097167969</v>
      </c>
      <c r="L45">
        <v>77.092620849609375</v>
      </c>
      <c r="M45">
        <v>14.870434761047363</v>
      </c>
      <c r="N45">
        <v>10.787643432617188</v>
      </c>
      <c r="O45">
        <v>31.785284042358398</v>
      </c>
    </row>
    <row r="46" spans="1:15" x14ac:dyDescent="0.25">
      <c r="A46">
        <v>2004</v>
      </c>
      <c r="B46">
        <v>79.81738</v>
      </c>
      <c r="C46">
        <v>-6.2365899999999996</v>
      </c>
      <c r="D46">
        <v>159.31991224258621</v>
      </c>
      <c r="E46">
        <v>82.038200000000003</v>
      </c>
      <c r="F46">
        <v>92.144810026446066</v>
      </c>
      <c r="G46">
        <v>-7.199802875667956</v>
      </c>
      <c r="H46">
        <v>94.708624707604031</v>
      </c>
      <c r="I46">
        <v>183.92614288484037</v>
      </c>
      <c r="J46">
        <v>5256.9451019999997</v>
      </c>
      <c r="K46">
        <v>73.580787658691406</v>
      </c>
      <c r="L46">
        <v>84.94500732421875</v>
      </c>
      <c r="M46">
        <v>16.158624649047852</v>
      </c>
      <c r="N46">
        <v>18.015905380249023</v>
      </c>
      <c r="O46">
        <v>34.987266540527344</v>
      </c>
    </row>
    <row r="47" spans="1:15" x14ac:dyDescent="0.25">
      <c r="A47">
        <v>2005</v>
      </c>
      <c r="B47">
        <v>108.38653000000001</v>
      </c>
      <c r="C47">
        <v>0.28987999999999992</v>
      </c>
      <c r="D47">
        <v>179.76930041744356</v>
      </c>
      <c r="E47">
        <v>178.56676000000002</v>
      </c>
      <c r="F47">
        <v>121.02041675063083</v>
      </c>
      <c r="G47">
        <v>0.32366939938947326</v>
      </c>
      <c r="H47">
        <v>199.381083408829</v>
      </c>
      <c r="I47">
        <v>200.72379505283607</v>
      </c>
      <c r="J47">
        <v>5329.7234470000012</v>
      </c>
      <c r="K47">
        <v>108.67640686035156</v>
      </c>
      <c r="L47">
        <v>121.34408569335937</v>
      </c>
      <c r="M47">
        <v>22.767425537109375</v>
      </c>
      <c r="N47">
        <v>37.409275054931641</v>
      </c>
      <c r="O47">
        <v>37.661201477050781</v>
      </c>
    </row>
    <row r="48" spans="1:15" x14ac:dyDescent="0.25">
      <c r="A48">
        <v>2006</v>
      </c>
      <c r="B48">
        <v>106.86106000000004</v>
      </c>
      <c r="C48">
        <v>-10.497659999999996</v>
      </c>
      <c r="D48">
        <v>211.46011275616974</v>
      </c>
      <c r="E48">
        <v>196.40369999999993</v>
      </c>
      <c r="F48">
        <v>115.58831787825329</v>
      </c>
      <c r="G48">
        <v>-11.354995767769651</v>
      </c>
      <c r="H48">
        <v>212.44383273716994</v>
      </c>
      <c r="I48">
        <v>228.72989094503737</v>
      </c>
      <c r="J48">
        <v>5402.5309089999964</v>
      </c>
      <c r="K48">
        <v>96.3634033203125</v>
      </c>
      <c r="L48">
        <v>104.23332214355469</v>
      </c>
      <c r="M48">
        <v>19.293424606323242</v>
      </c>
      <c r="N48">
        <v>39.323020935058594</v>
      </c>
      <c r="O48">
        <v>42.337543487548828</v>
      </c>
    </row>
    <row r="49" spans="1:15" x14ac:dyDescent="0.25">
      <c r="A49">
        <v>2007</v>
      </c>
      <c r="B49">
        <v>108.02623000000006</v>
      </c>
      <c r="C49">
        <v>9.1920800000000007</v>
      </c>
      <c r="D49">
        <v>255.45058276852049</v>
      </c>
      <c r="E49">
        <v>324.73050000000001</v>
      </c>
      <c r="F49">
        <v>113.6077912049368</v>
      </c>
      <c r="G49">
        <v>9.6670216264610644</v>
      </c>
      <c r="H49">
        <v>341.50885660886524</v>
      </c>
      <c r="I49">
        <v>268.64934741529578</v>
      </c>
      <c r="J49">
        <v>5475.1639219999997</v>
      </c>
      <c r="K49">
        <v>117.21830749511719</v>
      </c>
      <c r="L49">
        <v>123.27481079101562</v>
      </c>
      <c r="M49">
        <v>22.51527214050293</v>
      </c>
      <c r="N49">
        <v>62.374179840087891</v>
      </c>
      <c r="O49">
        <v>49.066905975341797</v>
      </c>
    </row>
    <row r="50" spans="1:15" x14ac:dyDescent="0.25">
      <c r="A50">
        <v>2008</v>
      </c>
      <c r="B50">
        <v>127.39180999999989</v>
      </c>
      <c r="C50">
        <v>20.76614</v>
      </c>
      <c r="D50">
        <v>295.79808035922628</v>
      </c>
      <c r="E50">
        <v>135.76367000000002</v>
      </c>
      <c r="F50">
        <v>129.02072400110774</v>
      </c>
      <c r="G50">
        <v>21.031669423711719</v>
      </c>
      <c r="H50">
        <v>137.49963427757757</v>
      </c>
      <c r="I50">
        <v>299.58034603402484</v>
      </c>
      <c r="J50">
        <v>5548.4497330000022</v>
      </c>
      <c r="K50">
        <v>148.15794372558594</v>
      </c>
      <c r="L50">
        <v>150.05239868164063</v>
      </c>
      <c r="M50">
        <v>27.044021606445313</v>
      </c>
      <c r="N50">
        <v>24.781631469726563</v>
      </c>
      <c r="O50">
        <v>53.993522644042969</v>
      </c>
    </row>
    <row r="51" spans="1:15" x14ac:dyDescent="0.25">
      <c r="A51">
        <v>2009</v>
      </c>
      <c r="B51">
        <v>126.67227999999997</v>
      </c>
      <c r="C51">
        <v>44.662779999999991</v>
      </c>
      <c r="D51">
        <v>284.87384399794223</v>
      </c>
      <c r="E51">
        <v>162.46544999999992</v>
      </c>
      <c r="F51">
        <v>128.74976198922377</v>
      </c>
      <c r="G51">
        <v>45.395269016376005</v>
      </c>
      <c r="H51">
        <v>165.12995359876277</v>
      </c>
      <c r="I51">
        <v>289.54590322528384</v>
      </c>
      <c r="J51">
        <v>5622.3795010000022</v>
      </c>
      <c r="K51">
        <v>171.33505249023437</v>
      </c>
      <c r="L51">
        <v>174.14503479003906</v>
      </c>
      <c r="M51">
        <v>30.973546981811523</v>
      </c>
      <c r="N51">
        <v>29.370119094848633</v>
      </c>
      <c r="O51">
        <v>51.498817443847656</v>
      </c>
    </row>
    <row r="52" spans="1:15" x14ac:dyDescent="0.25">
      <c r="A52">
        <v>2010</v>
      </c>
      <c r="B52">
        <v>131.06611000000001</v>
      </c>
      <c r="C52">
        <v>42.442089999999986</v>
      </c>
      <c r="D52">
        <v>317.28273101282235</v>
      </c>
      <c r="E52">
        <v>351.11836999999997</v>
      </c>
      <c r="F52">
        <v>131.06610943307169</v>
      </c>
      <c r="G52">
        <v>42.442090265831212</v>
      </c>
      <c r="H52">
        <v>351.1183671573126</v>
      </c>
      <c r="I52">
        <v>317.28273112373427</v>
      </c>
      <c r="J52">
        <v>5696.9853779999994</v>
      </c>
      <c r="K52">
        <v>173.50819396972656</v>
      </c>
      <c r="L52">
        <v>173.50819396972656</v>
      </c>
      <c r="M52">
        <v>30.456142425537109</v>
      </c>
      <c r="N52">
        <v>61.632308959960938</v>
      </c>
      <c r="O52">
        <v>55.693092346191406</v>
      </c>
    </row>
    <row r="53" spans="1:15" x14ac:dyDescent="0.25">
      <c r="A53">
        <v>2011</v>
      </c>
      <c r="B53">
        <v>141.14326000000003</v>
      </c>
      <c r="C53">
        <v>23.653269999999999</v>
      </c>
      <c r="D53">
        <v>353.8195752876735</v>
      </c>
      <c r="E53">
        <v>336.58515</v>
      </c>
      <c r="F53">
        <v>136.82394546069554</v>
      </c>
      <c r="G53">
        <v>22.929424613525043</v>
      </c>
      <c r="H53">
        <v>326.28485945657303</v>
      </c>
      <c r="I53">
        <v>342.99186869736877</v>
      </c>
      <c r="J53">
        <v>5772.5046779999984</v>
      </c>
      <c r="K53">
        <v>164.79652404785156</v>
      </c>
      <c r="L53">
        <v>159.75337219238281</v>
      </c>
      <c r="M53">
        <v>27.67487907409668</v>
      </c>
      <c r="N53">
        <v>56.523967742919922</v>
      </c>
      <c r="O53">
        <v>59.418205261230469</v>
      </c>
    </row>
    <row r="54" spans="1:15" x14ac:dyDescent="0.25">
      <c r="A54">
        <v>2012</v>
      </c>
      <c r="B54">
        <v>133.06378999999995</v>
      </c>
      <c r="C54">
        <v>31.039400000000008</v>
      </c>
      <c r="D54">
        <v>363.54836243513694</v>
      </c>
      <c r="E54">
        <v>309.10931000000028</v>
      </c>
      <c r="F54">
        <v>126.37656227615662</v>
      </c>
      <c r="G54">
        <v>29.479490078727395</v>
      </c>
      <c r="H54">
        <v>293.57477239290529</v>
      </c>
      <c r="I54">
        <v>345.27794348516181</v>
      </c>
      <c r="J54">
        <v>5848.0540980000014</v>
      </c>
      <c r="K54">
        <v>164.10319519042969</v>
      </c>
      <c r="L54">
        <v>155.85604858398437</v>
      </c>
      <c r="M54">
        <v>26.650924682617188</v>
      </c>
      <c r="N54">
        <v>50.200420379638672</v>
      </c>
      <c r="O54">
        <v>59.041511535644531</v>
      </c>
    </row>
    <row r="55" spans="1:15" x14ac:dyDescent="0.25">
      <c r="A55">
        <v>2013</v>
      </c>
      <c r="B55">
        <v>150.36600000000004</v>
      </c>
      <c r="C55">
        <v>22.636559999999999</v>
      </c>
      <c r="D55">
        <v>325.83514437933246</v>
      </c>
      <c r="E55">
        <v>265.66867000000002</v>
      </c>
      <c r="F55">
        <v>140.7475222311914</v>
      </c>
      <c r="G55">
        <v>21.188564952966772</v>
      </c>
      <c r="H55">
        <v>248.67461669485783</v>
      </c>
      <c r="I55">
        <v>304.99241763498867</v>
      </c>
      <c r="J55">
        <v>5924.9898259999982</v>
      </c>
      <c r="K55">
        <v>173.0025634765625</v>
      </c>
      <c r="L55">
        <v>161.93608093261719</v>
      </c>
      <c r="M55">
        <v>27.331031799316406</v>
      </c>
      <c r="N55">
        <v>41.970470428466797</v>
      </c>
      <c r="O55">
        <v>51.475601196289063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5"/>
  <sheetViews>
    <sheetView showGridLines="0" topLeftCell="L67" zoomScale="90" zoomScaleNormal="90" workbookViewId="0">
      <selection activeCell="N70" sqref="N70"/>
    </sheetView>
  </sheetViews>
  <sheetFormatPr defaultColWidth="0" defaultRowHeight="15.75" customHeight="1" zeroHeight="1" x14ac:dyDescent="0.25"/>
  <cols>
    <col min="1" max="5" width="9" customWidth="1"/>
    <col min="6" max="6" width="9" style="4" customWidth="1"/>
    <col min="7" max="11" width="9" customWidth="1"/>
    <col min="12" max="12" width="9" style="4" customWidth="1"/>
    <col min="13" max="17" width="9" customWidth="1"/>
    <col min="18" max="18" width="4.375" customWidth="1"/>
    <col min="19" max="19" width="6.375" customWidth="1"/>
    <col min="20" max="22" width="32.875" customWidth="1"/>
    <col min="23" max="23" width="16.625" customWidth="1"/>
    <col min="24" max="16384" width="9" hidden="1"/>
  </cols>
  <sheetData>
    <row r="1" spans="1:20" x14ac:dyDescent="0.25">
      <c r="A1" t="s">
        <v>27</v>
      </c>
      <c r="B1" s="62" t="s">
        <v>17</v>
      </c>
      <c r="C1" s="62"/>
      <c r="D1" s="62"/>
      <c r="E1" s="62"/>
      <c r="F1" s="24"/>
      <c r="H1" s="62" t="s">
        <v>17</v>
      </c>
      <c r="I1" s="62"/>
      <c r="J1" s="62"/>
      <c r="K1" s="62"/>
      <c r="L1" t="s">
        <v>337</v>
      </c>
      <c r="M1" s="62" t="s">
        <v>17</v>
      </c>
      <c r="N1" s="62"/>
      <c r="O1" s="62"/>
      <c r="P1" s="62"/>
      <c r="Q1" s="41"/>
    </row>
    <row r="2" spans="1:20" x14ac:dyDescent="0.25">
      <c r="B2" t="s">
        <v>265</v>
      </c>
      <c r="C2" t="s">
        <v>24</v>
      </c>
      <c r="D2" t="s">
        <v>23</v>
      </c>
      <c r="E2" t="s">
        <v>366</v>
      </c>
      <c r="H2" t="s">
        <v>367</v>
      </c>
      <c r="I2" t="s">
        <v>368</v>
      </c>
      <c r="J2" t="s">
        <v>369</v>
      </c>
      <c r="L2"/>
      <c r="M2" t="s">
        <v>374</v>
      </c>
      <c r="N2" t="s">
        <v>376</v>
      </c>
      <c r="O2" t="s">
        <v>375</v>
      </c>
      <c r="P2" t="s">
        <v>366</v>
      </c>
    </row>
    <row r="3" spans="1:20" x14ac:dyDescent="0.25">
      <c r="A3">
        <v>1995</v>
      </c>
      <c r="B3" s="10">
        <f t="shared" ref="B3:D8" ca="1" si="0">INDEX(INDIRECT($A$1&amp;"!$A$1:$AZ$55"),MATCH($A3,INDIRECT($A$1&amp;"!$A$1:$A$55"),0),MATCH(B$2,INDIRECT($A$1&amp;"!$A$1:$AZ$1"),0))</f>
        <v>8.4705599174499504</v>
      </c>
      <c r="C3" s="10">
        <f t="shared" ca="1" si="0"/>
        <v>3.4896632736280004</v>
      </c>
      <c r="D3" s="10">
        <f t="shared" ca="1" si="0"/>
        <v>-0.29993000000000003</v>
      </c>
      <c r="E3" s="10">
        <f t="shared" ref="E3:E8" ca="1" si="1">SUM(B3:D3)</f>
        <v>11.660293191077951</v>
      </c>
      <c r="F3" s="22"/>
      <c r="G3">
        <v>2002</v>
      </c>
      <c r="H3" s="10">
        <f t="shared" ref="H3:H8" ca="1" si="2">B3/$E3</f>
        <v>0.72644484822485655</v>
      </c>
      <c r="I3" s="10">
        <f t="shared" ref="I3:I8" ca="1" si="3">C3/$E3</f>
        <v>0.29927748954873357</v>
      </c>
      <c r="J3" s="10">
        <f t="shared" ref="J3:J8" ca="1" si="4">D3/$E3</f>
        <v>-2.5722337773590117E-2</v>
      </c>
      <c r="K3" s="10"/>
      <c r="L3">
        <v>1995</v>
      </c>
      <c r="M3" s="10">
        <f t="shared" ref="M3:M8" ca="1" si="5">INDEX(INDIRECT($L$1&amp;"!$A$1:$AZ$55"),MATCH($L3,INDIRECT($L$1&amp;"!$A$1:$A$55"),0),MATCH(M$2,INDIRECT($L$1&amp;"!$A$1:$AZ$1"),0))</f>
        <v>0.80490833520889282</v>
      </c>
      <c r="N3" s="10">
        <f t="shared" ref="N3:O20" ca="1" si="6">INDEX(INDIRECT($L$1&amp;"!$A$1:$AZ$55"),MATCH($L3,INDIRECT($L$1&amp;"!$A$1:$A$55"),0),MATCH(N$2,INDIRECT($L$1&amp;"!$A$1:$AZ$1"),0))</f>
        <v>0.19897603988647461</v>
      </c>
      <c r="O3" s="10">
        <f t="shared" ca="1" si="6"/>
        <v>-3.8843974471092224E-3</v>
      </c>
      <c r="P3" s="10"/>
      <c r="Q3" s="10"/>
    </row>
    <row r="4" spans="1:20" x14ac:dyDescent="0.25">
      <c r="A4">
        <v>1996</v>
      </c>
      <c r="B4" s="10">
        <f t="shared" ca="1" si="0"/>
        <v>7.7542400207519533</v>
      </c>
      <c r="C4" s="10">
        <f t="shared" ca="1" si="0"/>
        <v>3.6032751997436838</v>
      </c>
      <c r="D4" s="10">
        <f t="shared" ca="1" si="0"/>
        <v>0.27381999999999995</v>
      </c>
      <c r="E4" s="10">
        <f t="shared" ca="1" si="1"/>
        <v>11.631335220495638</v>
      </c>
      <c r="F4" s="22"/>
      <c r="G4">
        <v>2002</v>
      </c>
      <c r="H4" s="10">
        <f t="shared" ca="1" si="2"/>
        <v>0.66666808872365446</v>
      </c>
      <c r="I4" s="10">
        <f t="shared" ca="1" si="3"/>
        <v>0.30979033201573741</v>
      </c>
      <c r="J4" s="10">
        <f t="shared" ca="1" si="4"/>
        <v>2.3541579260608039E-2</v>
      </c>
      <c r="K4" s="10"/>
      <c r="L4">
        <v>1996</v>
      </c>
      <c r="M4" s="10">
        <f t="shared" ca="1" si="5"/>
        <v>0.82463598251342773</v>
      </c>
      <c r="N4" s="10">
        <f t="shared" ca="1" si="6"/>
        <v>0.18978026509284973</v>
      </c>
      <c r="O4" s="10">
        <f t="shared" ca="1" si="6"/>
        <v>-1.4416269958019257E-2</v>
      </c>
      <c r="P4" s="10"/>
      <c r="Q4" s="10"/>
    </row>
    <row r="5" spans="1:20" x14ac:dyDescent="0.25">
      <c r="A5">
        <v>1997</v>
      </c>
      <c r="B5" s="10">
        <f t="shared" ca="1" si="0"/>
        <v>7.1366400184631349</v>
      </c>
      <c r="C5" s="10">
        <f t="shared" ca="1" si="0"/>
        <v>3.9560856333662682</v>
      </c>
      <c r="D5" s="10">
        <f t="shared" ca="1" si="0"/>
        <v>0.38356999999999991</v>
      </c>
      <c r="E5" s="10">
        <f t="shared" ca="1" si="1"/>
        <v>11.476295651829403</v>
      </c>
      <c r="F5" s="22"/>
      <c r="G5">
        <v>2002</v>
      </c>
      <c r="H5" s="10">
        <f t="shared" ca="1" si="2"/>
        <v>0.62185919873243278</v>
      </c>
      <c r="I5" s="10">
        <f t="shared" ca="1" si="3"/>
        <v>0.34471799554376592</v>
      </c>
      <c r="J5" s="10">
        <f t="shared" ca="1" si="4"/>
        <v>3.3422805723801317E-2</v>
      </c>
      <c r="K5" s="10"/>
      <c r="L5">
        <v>1997</v>
      </c>
      <c r="M5" s="10">
        <f t="shared" ca="1" si="5"/>
        <v>0.7406885027885437</v>
      </c>
      <c r="N5" s="10">
        <f t="shared" ca="1" si="6"/>
        <v>0.22269856929779053</v>
      </c>
      <c r="O5" s="10">
        <f t="shared" ca="1" si="6"/>
        <v>3.6612905561923981E-2</v>
      </c>
      <c r="P5" s="10"/>
      <c r="Q5" s="10"/>
    </row>
    <row r="6" spans="1:20" x14ac:dyDescent="0.25">
      <c r="A6">
        <v>1998</v>
      </c>
      <c r="B6" s="10">
        <f t="shared" ca="1" si="0"/>
        <v>7.6703399887084958</v>
      </c>
      <c r="C6" s="10">
        <f t="shared" ca="1" si="0"/>
        <v>4.4470810902854527</v>
      </c>
      <c r="D6" s="10">
        <f t="shared" ca="1" si="0"/>
        <v>0.37697999999999998</v>
      </c>
      <c r="E6" s="10">
        <f t="shared" ca="1" si="1"/>
        <v>12.494401078993949</v>
      </c>
      <c r="F6" s="22"/>
      <c r="G6">
        <v>2002</v>
      </c>
      <c r="H6" s="10">
        <f t="shared" ca="1" si="2"/>
        <v>0.61390217427901816</v>
      </c>
      <c r="I6" s="10">
        <f t="shared" ca="1" si="3"/>
        <v>0.3559259113077497</v>
      </c>
      <c r="J6" s="10">
        <f t="shared" ca="1" si="4"/>
        <v>3.0171914413232082E-2</v>
      </c>
      <c r="K6" s="10"/>
      <c r="L6">
        <v>1998</v>
      </c>
      <c r="M6" s="10">
        <f t="shared" ca="1" si="5"/>
        <v>0.72578024864196777</v>
      </c>
      <c r="N6" s="10">
        <f t="shared" ca="1" si="6"/>
        <v>0.21381604671478271</v>
      </c>
      <c r="O6" s="10">
        <f t="shared" ca="1" si="6"/>
        <v>6.0403726994991302E-2</v>
      </c>
      <c r="P6" s="10"/>
      <c r="Q6" s="10"/>
    </row>
    <row r="7" spans="1:20" x14ac:dyDescent="0.25">
      <c r="A7">
        <v>1999</v>
      </c>
      <c r="B7" s="10">
        <f t="shared" ca="1" si="0"/>
        <v>7.4011299505233765</v>
      </c>
      <c r="C7" s="10">
        <f t="shared" ca="1" si="0"/>
        <v>4.579168685231938</v>
      </c>
      <c r="D7" s="10">
        <f t="shared" ca="1" si="0"/>
        <v>0.66381999999999997</v>
      </c>
      <c r="E7" s="10">
        <f t="shared" ca="1" si="1"/>
        <v>12.644118635755314</v>
      </c>
      <c r="F7" s="22"/>
      <c r="G7">
        <v>2002</v>
      </c>
      <c r="H7" s="10">
        <f t="shared" ca="1" si="2"/>
        <v>0.58534170421292153</v>
      </c>
      <c r="I7" s="10">
        <f t="shared" ca="1" si="3"/>
        <v>0.36215799749639055</v>
      </c>
      <c r="J7" s="10">
        <f t="shared" ca="1" si="4"/>
        <v>5.2500298290687919E-2</v>
      </c>
      <c r="K7" s="10"/>
      <c r="L7">
        <v>1999</v>
      </c>
      <c r="M7" s="10">
        <f t="shared" ca="1" si="5"/>
        <v>0.66120445728302002</v>
      </c>
      <c r="N7" s="10">
        <f t="shared" ca="1" si="6"/>
        <v>0.18788906931877136</v>
      </c>
      <c r="O7" s="10">
        <f t="shared" ca="1" si="6"/>
        <v>0.15090644359588623</v>
      </c>
      <c r="P7" s="10"/>
      <c r="Q7" s="10"/>
    </row>
    <row r="8" spans="1:20" x14ac:dyDescent="0.25">
      <c r="A8">
        <v>2000</v>
      </c>
      <c r="B8" s="10">
        <f t="shared" ca="1" si="0"/>
        <v>7.436730155944824</v>
      </c>
      <c r="C8" s="10">
        <f t="shared" ca="1" si="0"/>
        <v>5.0059243494144212</v>
      </c>
      <c r="D8" s="10">
        <f t="shared" ca="1" si="0"/>
        <v>0.54116999999999982</v>
      </c>
      <c r="E8" s="10">
        <f t="shared" ca="1" si="1"/>
        <v>12.983824505359244</v>
      </c>
      <c r="F8" s="22"/>
      <c r="G8">
        <v>2002</v>
      </c>
      <c r="H8" s="10">
        <f t="shared" ca="1" si="2"/>
        <v>0.5727688442550356</v>
      </c>
      <c r="I8" s="10">
        <f t="shared" ca="1" si="3"/>
        <v>0.38555083268016754</v>
      </c>
      <c r="J8" s="10">
        <f t="shared" ca="1" si="4"/>
        <v>4.1680323064796874E-2</v>
      </c>
      <c r="K8" s="10"/>
      <c r="L8">
        <v>2000</v>
      </c>
      <c r="M8" s="10">
        <f t="shared" ca="1" si="5"/>
        <v>0.67945462465286255</v>
      </c>
      <c r="N8" s="10">
        <f t="shared" ca="1" si="6"/>
        <v>0.28365451097488403</v>
      </c>
      <c r="O8" s="10">
        <f t="shared" ca="1" si="6"/>
        <v>3.6890879273414612E-2</v>
      </c>
      <c r="P8" s="10"/>
      <c r="Q8" s="10"/>
    </row>
    <row r="9" spans="1:20" x14ac:dyDescent="0.25">
      <c r="A9">
        <v>2001</v>
      </c>
      <c r="B9" s="10">
        <f t="shared" ref="B9:D20" ca="1" si="7">INDEX(INDIRECT($A$1&amp;"!$A$1:$AZ$55"),MATCH($A9,INDIRECT($A$1&amp;"!$A$1:$A$55"),0),MATCH(B$2,INDIRECT($A$1&amp;"!$A$1:$AZ$1"),0))</f>
        <v>8.0485933628082282</v>
      </c>
      <c r="C9" s="10">
        <f t="shared" ca="1" si="7"/>
        <v>5.2446046489495055</v>
      </c>
      <c r="D9" s="10">
        <f t="shared" ca="1" si="7"/>
        <v>-0.24888000000000005</v>
      </c>
      <c r="E9" s="10">
        <f t="shared" ref="E9:E20" ca="1" si="8">SUM(B9:D9)</f>
        <v>13.044318011757735</v>
      </c>
      <c r="F9" s="22"/>
      <c r="G9">
        <v>2002</v>
      </c>
      <c r="H9" s="10">
        <f t="shared" ref="H9:H20" ca="1" si="9">B9/$E9</f>
        <v>0.61701910023609374</v>
      </c>
      <c r="I9" s="10">
        <f t="shared" ref="I9:I20" ca="1" si="10">C9/$E9</f>
        <v>0.40206047140388523</v>
      </c>
      <c r="J9" s="10">
        <f t="shared" ref="J9:J20" ca="1" si="11">D9/$E9</f>
        <v>-1.9079571639978993E-2</v>
      </c>
      <c r="K9" s="10"/>
      <c r="L9">
        <v>2001</v>
      </c>
      <c r="M9" s="10">
        <f t="shared" ref="M9:M20" ca="1" si="12">INDEX(INDIRECT($L$1&amp;"!$A$1:$AZ$55"),MATCH($L9,INDIRECT($L$1&amp;"!$A$1:$A$55"),0),MATCH(M$2,INDIRECT($L$1&amp;"!$A$1:$AZ$1"),0))</f>
        <v>0.74342882633209229</v>
      </c>
      <c r="N9" s="10">
        <f t="shared" ca="1" si="6"/>
        <v>0.2592635452747345</v>
      </c>
      <c r="O9" s="10">
        <f t="shared" ca="1" si="6"/>
        <v>-2.6923860423266888E-3</v>
      </c>
      <c r="P9" s="10"/>
      <c r="Q9" s="10"/>
    </row>
    <row r="10" spans="1:20" x14ac:dyDescent="0.25">
      <c r="A10">
        <v>2002</v>
      </c>
      <c r="B10" s="10">
        <f t="shared" ca="1" si="7"/>
        <v>9.0300866546630854</v>
      </c>
      <c r="C10" s="10">
        <f t="shared" ca="1" si="7"/>
        <v>6.742982393744791</v>
      </c>
      <c r="D10" s="10">
        <f t="shared" ca="1" si="7"/>
        <v>-0.55197000000000007</v>
      </c>
      <c r="E10" s="10">
        <f t="shared" ca="1" si="8"/>
        <v>15.221099048407876</v>
      </c>
      <c r="F10" s="22"/>
      <c r="G10">
        <v>2002</v>
      </c>
      <c r="H10" s="10">
        <f t="shared" ca="1" si="9"/>
        <v>0.59326114533152785</v>
      </c>
      <c r="I10" s="10">
        <f t="shared" ca="1" si="10"/>
        <v>0.44300233329406696</v>
      </c>
      <c r="J10" s="10">
        <f t="shared" ca="1" si="11"/>
        <v>-3.6263478625594779E-2</v>
      </c>
      <c r="K10" s="10"/>
      <c r="L10">
        <v>2002</v>
      </c>
      <c r="M10" s="10">
        <f t="shared" ca="1" si="12"/>
        <v>0.6649431586265564</v>
      </c>
      <c r="N10" s="10">
        <f t="shared" ca="1" si="6"/>
        <v>0.13678257167339325</v>
      </c>
      <c r="O10" s="10">
        <f t="shared" ca="1" si="6"/>
        <v>0.19827423989772797</v>
      </c>
      <c r="P10" s="10"/>
      <c r="Q10" s="10"/>
      <c r="T10" s="9"/>
    </row>
    <row r="11" spans="1:20" x14ac:dyDescent="0.25">
      <c r="A11">
        <v>2003</v>
      </c>
      <c r="B11" s="10">
        <f t="shared" ca="1" si="7"/>
        <v>10.241139944076538</v>
      </c>
      <c r="C11" s="10">
        <f t="shared" ca="1" si="7"/>
        <v>7.6720806975904345</v>
      </c>
      <c r="D11" s="10">
        <f t="shared" ca="1" si="7"/>
        <v>-0.38912999999999998</v>
      </c>
      <c r="E11" s="10">
        <f t="shared" ca="1" si="8"/>
        <v>17.524090641666973</v>
      </c>
      <c r="F11" s="22"/>
      <c r="G11">
        <v>2003</v>
      </c>
      <c r="H11" s="10">
        <f t="shared" ca="1" si="9"/>
        <v>0.58440350221233239</v>
      </c>
      <c r="I11" s="10">
        <f t="shared" ca="1" si="10"/>
        <v>0.43780192961046172</v>
      </c>
      <c r="J11" s="10">
        <f t="shared" ca="1" si="11"/>
        <v>-2.2205431822794094E-2</v>
      </c>
      <c r="K11" s="10"/>
      <c r="L11">
        <v>2003</v>
      </c>
      <c r="M11" s="10">
        <f t="shared" ca="1" si="12"/>
        <v>0.71361541748046875</v>
      </c>
      <c r="N11" s="10">
        <f t="shared" ca="1" si="6"/>
        <v>0.26635026931762695</v>
      </c>
      <c r="O11" s="10">
        <f t="shared" ca="1" si="6"/>
        <v>2.0034341141581535E-2</v>
      </c>
      <c r="P11" s="10"/>
      <c r="Q11" s="10"/>
    </row>
    <row r="12" spans="1:20" x14ac:dyDescent="0.25">
      <c r="A12">
        <v>2004</v>
      </c>
      <c r="B12" s="10">
        <f t="shared" ca="1" si="7"/>
        <v>11.530890089035035</v>
      </c>
      <c r="C12" s="10">
        <f t="shared" ca="1" si="7"/>
        <v>8.5139526115965758</v>
      </c>
      <c r="D12" s="10">
        <f t="shared" ca="1" si="7"/>
        <v>-0.15616000000000002</v>
      </c>
      <c r="E12" s="10">
        <f t="shared" ca="1" si="8"/>
        <v>19.888682700631612</v>
      </c>
      <c r="F12" s="22"/>
      <c r="G12">
        <v>2004</v>
      </c>
      <c r="H12" s="10">
        <f t="shared" ca="1" si="9"/>
        <v>0.57977143396575204</v>
      </c>
      <c r="I12" s="10">
        <f t="shared" ca="1" si="10"/>
        <v>0.42808026754462702</v>
      </c>
      <c r="J12" s="10">
        <f t="shared" ca="1" si="11"/>
        <v>-7.8517015103791062E-3</v>
      </c>
      <c r="K12" s="10"/>
      <c r="L12">
        <v>2004</v>
      </c>
      <c r="M12" s="10">
        <f t="shared" ca="1" si="12"/>
        <v>0.74433249235153198</v>
      </c>
      <c r="N12" s="10">
        <f t="shared" ca="1" si="6"/>
        <v>0.26246553659439087</v>
      </c>
      <c r="O12" s="10">
        <f t="shared" ca="1" si="6"/>
        <v>-6.7979954183101654E-3</v>
      </c>
      <c r="P12" s="10"/>
      <c r="Q12" s="10"/>
    </row>
    <row r="13" spans="1:20" x14ac:dyDescent="0.25">
      <c r="A13">
        <v>2005</v>
      </c>
      <c r="B13" s="10">
        <f t="shared" ca="1" si="7"/>
        <v>12.375080032348633</v>
      </c>
      <c r="C13" s="10">
        <f t="shared" ca="1" si="7"/>
        <v>9.3593887340452078</v>
      </c>
      <c r="D13" s="10">
        <f t="shared" ca="1" si="7"/>
        <v>0.44854000000000005</v>
      </c>
      <c r="E13" s="10">
        <f t="shared" ca="1" si="8"/>
        <v>22.18300876639384</v>
      </c>
      <c r="F13" s="22"/>
      <c r="G13">
        <v>2005</v>
      </c>
      <c r="H13" s="10">
        <f t="shared" ca="1" si="9"/>
        <v>0.55786300959751978</v>
      </c>
      <c r="I13" s="10">
        <f t="shared" ca="1" si="10"/>
        <v>0.42191701011380467</v>
      </c>
      <c r="J13" s="10">
        <f t="shared" ca="1" si="11"/>
        <v>2.0219980288675537E-2</v>
      </c>
      <c r="K13" s="10"/>
      <c r="L13">
        <v>2005</v>
      </c>
      <c r="M13" s="10">
        <f t="shared" ca="1" si="12"/>
        <v>0.74226373434066772</v>
      </c>
      <c r="N13" s="10">
        <f t="shared" ca="1" si="6"/>
        <v>0.24206097424030304</v>
      </c>
      <c r="O13" s="10">
        <f t="shared" ca="1" si="6"/>
        <v>1.5675259754061699E-2</v>
      </c>
      <c r="P13" s="10"/>
      <c r="Q13" s="10"/>
    </row>
    <row r="14" spans="1:20" x14ac:dyDescent="0.25">
      <c r="A14">
        <v>2006</v>
      </c>
      <c r="B14" s="10">
        <f t="shared" ca="1" si="7"/>
        <v>13.752200031280518</v>
      </c>
      <c r="C14" s="10">
        <f t="shared" ca="1" si="7"/>
        <v>10.847670377850546</v>
      </c>
      <c r="D14" s="10">
        <f t="shared" ca="1" si="7"/>
        <v>1.40818</v>
      </c>
      <c r="E14" s="10">
        <f t="shared" ca="1" si="8"/>
        <v>26.008050409131066</v>
      </c>
      <c r="F14" s="22"/>
      <c r="G14">
        <v>2006</v>
      </c>
      <c r="H14" s="10">
        <f t="shared" ca="1" si="9"/>
        <v>0.52876704770044247</v>
      </c>
      <c r="I14" s="10">
        <f t="shared" ca="1" si="10"/>
        <v>0.41708894773758509</v>
      </c>
      <c r="J14" s="10">
        <f t="shared" ca="1" si="11"/>
        <v>5.4144004561972381E-2</v>
      </c>
      <c r="K14" s="10"/>
      <c r="L14">
        <v>2006</v>
      </c>
      <c r="M14" s="10">
        <f t="shared" ca="1" si="12"/>
        <v>0.47557947039604187</v>
      </c>
      <c r="N14" s="10">
        <f t="shared" ca="1" si="6"/>
        <v>0.19163216650485992</v>
      </c>
      <c r="O14" s="10">
        <f t="shared" ca="1" si="6"/>
        <v>0.3327883780002594</v>
      </c>
      <c r="P14" s="10"/>
      <c r="Q14" s="10"/>
    </row>
    <row r="15" spans="1:20" x14ac:dyDescent="0.25">
      <c r="A15">
        <v>2007</v>
      </c>
      <c r="B15" s="10">
        <f t="shared" ca="1" si="7"/>
        <v>16.278554946899416</v>
      </c>
      <c r="C15" s="10">
        <f t="shared" ca="1" si="7"/>
        <v>13.33894240133359</v>
      </c>
      <c r="D15" s="10">
        <f t="shared" ca="1" si="7"/>
        <v>0.44613000000000003</v>
      </c>
      <c r="E15" s="10">
        <f t="shared" ca="1" si="8"/>
        <v>30.063627348233005</v>
      </c>
      <c r="F15" s="22"/>
      <c r="G15">
        <v>2007</v>
      </c>
      <c r="H15" s="10">
        <f t="shared" ca="1" si="9"/>
        <v>0.54147008803500851</v>
      </c>
      <c r="I15" s="10">
        <f t="shared" ca="1" si="10"/>
        <v>0.44369038528937155</v>
      </c>
      <c r="J15" s="10">
        <f t="shared" ca="1" si="11"/>
        <v>1.4839526675619913E-2</v>
      </c>
      <c r="K15" s="10"/>
      <c r="L15">
        <v>2007</v>
      </c>
      <c r="M15" s="10">
        <f t="shared" ca="1" si="12"/>
        <v>0.83359026908874512</v>
      </c>
      <c r="N15" s="10">
        <f t="shared" ca="1" si="6"/>
        <v>0.40335527062416077</v>
      </c>
      <c r="O15" s="10">
        <f t="shared" ca="1" si="6"/>
        <v>-0.23694553971290588</v>
      </c>
      <c r="P15" s="10"/>
      <c r="Q15" s="10"/>
    </row>
    <row r="16" spans="1:20" x14ac:dyDescent="0.25">
      <c r="A16">
        <v>2008</v>
      </c>
      <c r="B16" s="10">
        <f t="shared" ca="1" si="7"/>
        <v>19.786075019836424</v>
      </c>
      <c r="C16" s="10">
        <f t="shared" ca="1" si="7"/>
        <v>16.936253938253657</v>
      </c>
      <c r="D16" s="10">
        <f t="shared" ca="1" si="7"/>
        <v>1.9305099999999997</v>
      </c>
      <c r="E16" s="10">
        <f t="shared" ca="1" si="8"/>
        <v>38.652838958090079</v>
      </c>
      <c r="F16" s="22"/>
      <c r="G16">
        <v>2008</v>
      </c>
      <c r="H16" s="10">
        <f t="shared" ca="1" si="9"/>
        <v>0.51189189599474882</v>
      </c>
      <c r="I16" s="10">
        <f t="shared" ca="1" si="10"/>
        <v>0.43816326031360969</v>
      </c>
      <c r="J16" s="10">
        <f t="shared" ca="1" si="11"/>
        <v>4.994484369164149E-2</v>
      </c>
      <c r="K16" s="10"/>
      <c r="L16">
        <v>2008</v>
      </c>
      <c r="M16" s="10">
        <f t="shared" ca="1" si="12"/>
        <v>0.74967879056930542</v>
      </c>
      <c r="N16" s="10">
        <f t="shared" ca="1" si="6"/>
        <v>0.23643368482589722</v>
      </c>
      <c r="O16" s="10">
        <f t="shared" ca="1" si="6"/>
        <v>1.3887537643313408E-2</v>
      </c>
      <c r="P16" s="10"/>
      <c r="Q16" s="10"/>
    </row>
    <row r="17" spans="1:17" x14ac:dyDescent="0.25">
      <c r="A17">
        <v>2009</v>
      </c>
      <c r="B17" s="10">
        <f t="shared" ca="1" si="7"/>
        <v>20.100999958038329</v>
      </c>
      <c r="C17" s="10">
        <f t="shared" ca="1" si="7"/>
        <v>18.041718589017897</v>
      </c>
      <c r="D17" s="10">
        <f t="shared" ca="1" si="7"/>
        <v>1.6921600000000001</v>
      </c>
      <c r="E17" s="10">
        <f t="shared" ca="1" si="8"/>
        <v>39.834878547056228</v>
      </c>
      <c r="F17" s="22"/>
      <c r="G17">
        <v>2009</v>
      </c>
      <c r="H17" s="10">
        <f t="shared" ca="1" si="9"/>
        <v>0.50460803926622688</v>
      </c>
      <c r="I17" s="10">
        <f t="shared" ca="1" si="10"/>
        <v>0.45291260440785674</v>
      </c>
      <c r="J17" s="10">
        <f t="shared" ca="1" si="11"/>
        <v>4.247935632591629E-2</v>
      </c>
      <c r="K17" s="10"/>
      <c r="L17">
        <v>2009</v>
      </c>
      <c r="M17" s="10">
        <f t="shared" ca="1" si="12"/>
        <v>0.73845463991165161</v>
      </c>
      <c r="N17" s="10">
        <f t="shared" ca="1" si="6"/>
        <v>0.22080340981483459</v>
      </c>
      <c r="O17" s="10">
        <f t="shared" ca="1" si="6"/>
        <v>4.0741961449384689E-2</v>
      </c>
      <c r="P17" s="10"/>
      <c r="Q17" s="10"/>
    </row>
    <row r="18" spans="1:17" x14ac:dyDescent="0.25">
      <c r="A18">
        <v>2010</v>
      </c>
      <c r="B18" s="10">
        <f t="shared" ca="1" si="7"/>
        <v>19.892249916076661</v>
      </c>
      <c r="C18" s="10">
        <f t="shared" ca="1" si="7"/>
        <v>19.45874581862088</v>
      </c>
      <c r="D18" s="10">
        <f t="shared" ca="1" si="7"/>
        <v>0.57840000000000025</v>
      </c>
      <c r="E18" s="10">
        <f t="shared" ca="1" si="8"/>
        <v>39.929395734697543</v>
      </c>
      <c r="F18" s="22"/>
      <c r="G18">
        <v>2010</v>
      </c>
      <c r="H18" s="10">
        <f t="shared" ca="1" si="9"/>
        <v>0.49818559860626305</v>
      </c>
      <c r="I18" s="10">
        <f t="shared" ca="1" si="10"/>
        <v>0.48732883282057199</v>
      </c>
      <c r="J18" s="10">
        <f t="shared" ca="1" si="11"/>
        <v>1.4485568573164923E-2</v>
      </c>
      <c r="K18" s="10"/>
      <c r="L18">
        <v>2010</v>
      </c>
      <c r="M18" s="10">
        <f t="shared" ca="1" si="12"/>
        <v>0.79394382238388062</v>
      </c>
      <c r="N18" s="10">
        <f t="shared" ca="1" si="6"/>
        <v>0.29909422993659973</v>
      </c>
      <c r="O18" s="10">
        <f t="shared" ca="1" si="6"/>
        <v>-9.3038037419319153E-2</v>
      </c>
      <c r="P18" s="10"/>
      <c r="Q18" s="10"/>
    </row>
    <row r="19" spans="1:17" x14ac:dyDescent="0.25">
      <c r="A19">
        <v>2011</v>
      </c>
      <c r="B19" s="10">
        <f t="shared" ca="1" si="7"/>
        <v>18.570109794616698</v>
      </c>
      <c r="C19" s="10">
        <f t="shared" ca="1" si="7"/>
        <v>21.64166440168194</v>
      </c>
      <c r="D19" s="10">
        <f t="shared" ca="1" si="7"/>
        <v>1.3543900000000004</v>
      </c>
      <c r="E19" s="10">
        <f t="shared" ca="1" si="8"/>
        <v>41.566164196298637</v>
      </c>
      <c r="F19" s="22"/>
      <c r="G19">
        <v>2011</v>
      </c>
      <c r="H19" s="10">
        <f t="shared" ca="1" si="9"/>
        <v>0.44676024727512192</v>
      </c>
      <c r="I19" s="10">
        <f t="shared" ca="1" si="10"/>
        <v>0.52065579829492847</v>
      </c>
      <c r="J19" s="10">
        <f t="shared" ca="1" si="11"/>
        <v>3.2583954429949671E-2</v>
      </c>
      <c r="K19" s="10"/>
      <c r="L19">
        <v>2011</v>
      </c>
      <c r="M19" s="10">
        <f t="shared" ca="1" si="12"/>
        <v>0.7159009575843811</v>
      </c>
      <c r="N19" s="10">
        <f t="shared" ca="1" si="6"/>
        <v>0.25996395945549011</v>
      </c>
      <c r="O19" s="10">
        <f t="shared" ca="1" si="6"/>
        <v>2.4135053157806396E-2</v>
      </c>
      <c r="P19" s="10"/>
      <c r="Q19" s="10"/>
    </row>
    <row r="20" spans="1:17" x14ac:dyDescent="0.25">
      <c r="A20">
        <v>2012</v>
      </c>
      <c r="B20" s="10">
        <f t="shared" ca="1" si="7"/>
        <v>19.961549758911133</v>
      </c>
      <c r="C20" s="10">
        <f t="shared" ca="1" si="7"/>
        <v>25.616668114082973</v>
      </c>
      <c r="D20" s="10">
        <f t="shared" ca="1" si="7"/>
        <v>1.8125000000000002</v>
      </c>
      <c r="E20" s="10">
        <f t="shared" ca="1" si="8"/>
        <v>47.390717872994102</v>
      </c>
      <c r="F20" s="22"/>
      <c r="G20">
        <v>2012</v>
      </c>
      <c r="H20" s="10">
        <f t="shared" ca="1" si="9"/>
        <v>0.4212122258288547</v>
      </c>
      <c r="I20" s="10">
        <f t="shared" ca="1" si="10"/>
        <v>0.54054188802826286</v>
      </c>
      <c r="J20" s="10">
        <f t="shared" ca="1" si="11"/>
        <v>3.8245886142882525E-2</v>
      </c>
      <c r="K20" s="10"/>
      <c r="L20">
        <v>2012</v>
      </c>
      <c r="M20" s="10">
        <f t="shared" ca="1" si="12"/>
        <v>0.74843508005142212</v>
      </c>
      <c r="N20" s="10">
        <f t="shared" ca="1" si="6"/>
        <v>0.26016956567764282</v>
      </c>
      <c r="O20" s="10">
        <f t="shared" ca="1" si="6"/>
        <v>-8.6046475917100906E-3</v>
      </c>
      <c r="P20" s="10"/>
      <c r="Q20" s="10"/>
    </row>
    <row r="21" spans="1:17" x14ac:dyDescent="0.25">
      <c r="A21" t="s">
        <v>281</v>
      </c>
      <c r="B21" s="2">
        <f ca="1">(B20-B3)/B3</f>
        <v>1.3565797247698979</v>
      </c>
      <c r="C21" s="2">
        <f ca="1">(C20-C3)/C3</f>
        <v>6.3407277738435806</v>
      </c>
      <c r="D21" s="2">
        <f ca="1">(D20-D3)/D3</f>
        <v>-7.0430767179008438</v>
      </c>
      <c r="E21" s="2"/>
      <c r="F21" s="23"/>
      <c r="G21" t="s">
        <v>281</v>
      </c>
      <c r="H21" s="2"/>
      <c r="I21" s="2"/>
      <c r="J21" s="2"/>
      <c r="K21" s="2"/>
      <c r="L21" t="s">
        <v>281</v>
      </c>
      <c r="M21" s="2">
        <f ca="1">(M20-M3)/M3</f>
        <v>-7.0161101192739606E-2</v>
      </c>
      <c r="N21" s="2">
        <f ca="1">(N20-N3)/N3</f>
        <v>0.30754218360201591</v>
      </c>
      <c r="O21" s="2">
        <f ca="1">(O20-O3)/O3</f>
        <v>1.2151820736350472</v>
      </c>
      <c r="P21" s="2"/>
      <c r="Q21" s="2"/>
    </row>
    <row r="22" spans="1:17" x14ac:dyDescent="0.25"/>
    <row r="23" spans="1:17" x14ac:dyDescent="0.25">
      <c r="A23" t="s">
        <v>28</v>
      </c>
      <c r="B23" s="62" t="s">
        <v>19</v>
      </c>
      <c r="C23" s="62"/>
      <c r="D23" s="62"/>
      <c r="E23" s="62"/>
      <c r="F23" s="24"/>
      <c r="H23" s="62" t="s">
        <v>19</v>
      </c>
      <c r="I23" s="62"/>
      <c r="J23" s="62"/>
      <c r="K23" s="62"/>
      <c r="L23" t="s">
        <v>338</v>
      </c>
      <c r="M23" s="62" t="s">
        <v>17</v>
      </c>
      <c r="N23" s="62"/>
      <c r="O23" s="62"/>
      <c r="P23" s="62"/>
      <c r="Q23" s="41"/>
    </row>
    <row r="24" spans="1:17" x14ac:dyDescent="0.25">
      <c r="B24" t="s">
        <v>265</v>
      </c>
      <c r="C24" t="s">
        <v>24</v>
      </c>
      <c r="D24" t="s">
        <v>23</v>
      </c>
      <c r="E24" t="s">
        <v>366</v>
      </c>
      <c r="H24" t="s">
        <v>367</v>
      </c>
      <c r="I24" t="s">
        <v>368</v>
      </c>
      <c r="J24" t="s">
        <v>369</v>
      </c>
      <c r="L24"/>
      <c r="M24" t="s">
        <v>374</v>
      </c>
      <c r="N24" t="s">
        <v>376</v>
      </c>
      <c r="O24" t="s">
        <v>375</v>
      </c>
      <c r="P24" t="s">
        <v>366</v>
      </c>
    </row>
    <row r="25" spans="1:17" x14ac:dyDescent="0.25">
      <c r="A25">
        <v>1995</v>
      </c>
      <c r="B25" s="10">
        <f t="shared" ref="B25:B30" ca="1" si="13">INDEX(INDIRECT($A$23&amp;"!$A$1:$AZ$55"),MATCH($A25,INDIRECT($A$23&amp;"!$A$1:$A$55"),0),MATCH(B$24,INDIRECT($A$23&amp;"!$A$1:$AZ$1"),0))</f>
        <v>33.586509653508664</v>
      </c>
      <c r="C25" s="10">
        <f t="shared" ref="C25:D42" ca="1" si="14">INDEX(INDIRECT($A$23&amp;"!$A$1:$AZ$55"),MATCH($A25,INDIRECT($A$23&amp;"!$A$1:$A$55"),0),MATCH(C$24,INDIRECT($A$23&amp;"!$A$1:$AZ$1"),0))</f>
        <v>43.718763054289084</v>
      </c>
      <c r="D25" s="10">
        <f t="shared" ca="1" si="14"/>
        <v>55.166490000000003</v>
      </c>
      <c r="E25" s="10">
        <f t="shared" ref="E25:E30" ca="1" si="15">SUM(B25:D25)</f>
        <v>132.47176270779775</v>
      </c>
      <c r="F25" s="22"/>
      <c r="G25">
        <v>1995</v>
      </c>
      <c r="H25" s="10">
        <f t="shared" ref="H25:H30" ca="1" si="16">B25/$E25</f>
        <v>0.25353712343658308</v>
      </c>
      <c r="I25" s="10">
        <f t="shared" ref="I25:I30" ca="1" si="17">C25/$E25</f>
        <v>0.33002326050965763</v>
      </c>
      <c r="J25" s="10">
        <f t="shared" ref="J25:J30" ca="1" si="18">D25/$E25</f>
        <v>0.41643961605375929</v>
      </c>
      <c r="K25" s="10"/>
      <c r="L25">
        <v>1995</v>
      </c>
      <c r="M25" s="42">
        <f t="shared" ref="M25:M30" ca="1" si="19">INDEX(INDIRECT($L$23&amp;"!$A$1:$AZ$55"),MATCH($L25,INDIRECT($L$23&amp;"!$A$1:$A$55"),0),MATCH(M$24,INDIRECT($L$23&amp;"!$A$1:$AZ$1"),0))</f>
        <v>0.48078444600105286</v>
      </c>
      <c r="N25" s="42">
        <f t="shared" ref="N25:O42" ca="1" si="20">INDEX(INDIRECT($L$23&amp;"!$A$1:$AZ$55"),MATCH($L25,INDIRECT($L$23&amp;"!$A$1:$A$55"),0),MATCH(N$24,INDIRECT($L$23&amp;"!$A$1:$AZ$1"),0))</f>
        <v>0.32654136419296265</v>
      </c>
      <c r="O25" s="42">
        <f t="shared" ca="1" si="20"/>
        <v>0.1926741898059845</v>
      </c>
      <c r="P25" s="10"/>
      <c r="Q25" s="10"/>
    </row>
    <row r="26" spans="1:17" x14ac:dyDescent="0.25">
      <c r="A26">
        <v>1996</v>
      </c>
      <c r="B26" s="10">
        <f t="shared" ca="1" si="13"/>
        <v>27.519080011367798</v>
      </c>
      <c r="C26" s="10">
        <f t="shared" ca="1" si="14"/>
        <v>47.702023747898203</v>
      </c>
      <c r="D26" s="10">
        <f t="shared" ca="1" si="14"/>
        <v>71.633359999999996</v>
      </c>
      <c r="E26" s="10">
        <f t="shared" ca="1" si="15"/>
        <v>146.854463759266</v>
      </c>
      <c r="F26" s="22"/>
      <c r="G26">
        <v>1996</v>
      </c>
      <c r="H26" s="10">
        <f t="shared" ca="1" si="16"/>
        <v>0.18739015013175889</v>
      </c>
      <c r="I26" s="10">
        <f t="shared" ca="1" si="17"/>
        <v>0.32482515360305741</v>
      </c>
      <c r="J26" s="10">
        <f t="shared" ca="1" si="18"/>
        <v>0.48778469626518373</v>
      </c>
      <c r="K26" s="10"/>
      <c r="L26">
        <v>1996</v>
      </c>
      <c r="M26" s="42">
        <f t="shared" ca="1" si="19"/>
        <v>0.3796849250793457</v>
      </c>
      <c r="N26" s="42">
        <f t="shared" ca="1" si="20"/>
        <v>0.32561790943145752</v>
      </c>
      <c r="O26" s="42">
        <f t="shared" ca="1" si="20"/>
        <v>0.29469719529151917</v>
      </c>
      <c r="P26" s="10"/>
      <c r="Q26" s="10"/>
    </row>
    <row r="27" spans="1:17" x14ac:dyDescent="0.25">
      <c r="A27">
        <v>1997</v>
      </c>
      <c r="B27" s="10">
        <f t="shared" ca="1" si="13"/>
        <v>29.314719772815703</v>
      </c>
      <c r="C27" s="10">
        <f t="shared" ca="1" si="14"/>
        <v>57.331787008826382</v>
      </c>
      <c r="D27" s="10">
        <f t="shared" ca="1" si="14"/>
        <v>92.631110000000007</v>
      </c>
      <c r="E27" s="10">
        <f t="shared" ca="1" si="15"/>
        <v>179.27761678164211</v>
      </c>
      <c r="F27" s="22"/>
      <c r="G27">
        <v>1997</v>
      </c>
      <c r="H27" s="10">
        <f t="shared" ca="1" si="16"/>
        <v>0.16351578238861053</v>
      </c>
      <c r="I27" s="10">
        <f t="shared" ca="1" si="17"/>
        <v>0.31979333526424431</v>
      </c>
      <c r="J27" s="10">
        <f t="shared" ca="1" si="18"/>
        <v>0.51669088234714511</v>
      </c>
      <c r="K27" s="10"/>
      <c r="L27">
        <v>1997</v>
      </c>
      <c r="M27" s="42">
        <f t="shared" ca="1" si="19"/>
        <v>0.3306955099105835</v>
      </c>
      <c r="N27" s="42">
        <f t="shared" ca="1" si="20"/>
        <v>0.34636297821998596</v>
      </c>
      <c r="O27" s="42">
        <f t="shared" ca="1" si="20"/>
        <v>0.32294151186943054</v>
      </c>
      <c r="P27" s="10"/>
      <c r="Q27" s="10"/>
    </row>
    <row r="28" spans="1:17" x14ac:dyDescent="0.25">
      <c r="A28">
        <v>1998</v>
      </c>
      <c r="B28" s="10">
        <f t="shared" ca="1" si="13"/>
        <v>38.925950410366056</v>
      </c>
      <c r="C28" s="10">
        <f t="shared" ca="1" si="14"/>
        <v>54.574124725619711</v>
      </c>
      <c r="D28" s="10">
        <f t="shared" ca="1" si="14"/>
        <v>66.888960000000012</v>
      </c>
      <c r="E28" s="10">
        <f t="shared" ca="1" si="15"/>
        <v>160.38903513598578</v>
      </c>
      <c r="F28" s="22"/>
      <c r="G28">
        <v>1998</v>
      </c>
      <c r="H28" s="10">
        <f t="shared" ca="1" si="16"/>
        <v>0.24269707949401095</v>
      </c>
      <c r="I28" s="10">
        <f t="shared" ca="1" si="17"/>
        <v>0.3402609453903695</v>
      </c>
      <c r="J28" s="10">
        <f t="shared" ca="1" si="18"/>
        <v>0.41704197511561958</v>
      </c>
      <c r="K28" s="10"/>
      <c r="L28">
        <v>1998</v>
      </c>
      <c r="M28" s="42">
        <f t="shared" ca="1" si="19"/>
        <v>2.1299708634614944E-2</v>
      </c>
      <c r="N28" s="42">
        <f t="shared" ca="1" si="20"/>
        <v>0.26996955275535583</v>
      </c>
      <c r="O28" s="42">
        <f t="shared" ca="1" si="20"/>
        <v>0.70873069763183594</v>
      </c>
      <c r="P28" s="10"/>
      <c r="Q28" s="10"/>
    </row>
    <row r="29" spans="1:17" x14ac:dyDescent="0.25">
      <c r="A29">
        <v>1999</v>
      </c>
      <c r="B29" s="10">
        <f t="shared" ca="1" si="13"/>
        <v>41.012639959394932</v>
      </c>
      <c r="C29" s="10">
        <f t="shared" ca="1" si="14"/>
        <v>59.178426988882308</v>
      </c>
      <c r="D29" s="10">
        <f t="shared" ca="1" si="14"/>
        <v>88.153450000000021</v>
      </c>
      <c r="E29" s="10">
        <f t="shared" ca="1" si="15"/>
        <v>188.34451694827726</v>
      </c>
      <c r="F29" s="22"/>
      <c r="G29">
        <v>1999</v>
      </c>
      <c r="H29" s="10">
        <f t="shared" ca="1" si="16"/>
        <v>0.2177532992407617</v>
      </c>
      <c r="I29" s="10">
        <f t="shared" ca="1" si="17"/>
        <v>0.31420307820871551</v>
      </c>
      <c r="J29" s="10">
        <f t="shared" ca="1" si="18"/>
        <v>0.46804362255052279</v>
      </c>
      <c r="K29" s="10"/>
      <c r="L29">
        <v>1999</v>
      </c>
      <c r="M29" s="42">
        <f t="shared" ca="1" si="19"/>
        <v>0.47322031855583191</v>
      </c>
      <c r="N29" s="42">
        <f t="shared" ca="1" si="20"/>
        <v>0.42182958126068115</v>
      </c>
      <c r="O29" s="42">
        <f t="shared" ca="1" si="20"/>
        <v>0.10495009273290634</v>
      </c>
      <c r="P29" s="10"/>
      <c r="Q29" s="10"/>
    </row>
    <row r="30" spans="1:17" x14ac:dyDescent="0.25">
      <c r="A30">
        <v>2000</v>
      </c>
      <c r="B30" s="10">
        <f t="shared" ca="1" si="13"/>
        <v>20.614350166320801</v>
      </c>
      <c r="C30" s="10">
        <f t="shared" ca="1" si="14"/>
        <v>65.567666204213992</v>
      </c>
      <c r="D30" s="10">
        <f t="shared" ca="1" si="14"/>
        <v>43.496869999999994</v>
      </c>
      <c r="E30" s="10">
        <f t="shared" ca="1" si="15"/>
        <v>129.6788863705348</v>
      </c>
      <c r="F30" s="22"/>
      <c r="G30">
        <v>2000</v>
      </c>
      <c r="H30" s="10">
        <f t="shared" ca="1" si="16"/>
        <v>0.15896458354383836</v>
      </c>
      <c r="I30" s="10">
        <f t="shared" ca="1" si="17"/>
        <v>0.50561558661805461</v>
      </c>
      <c r="J30" s="10">
        <f t="shared" ca="1" si="18"/>
        <v>0.33541982983810698</v>
      </c>
      <c r="K30" s="10"/>
      <c r="L30">
        <v>2000</v>
      </c>
      <c r="M30" s="42">
        <f t="shared" ca="1" si="19"/>
        <v>0.29642313718795776</v>
      </c>
      <c r="N30" s="42">
        <f t="shared" ca="1" si="20"/>
        <v>0.59836596250534058</v>
      </c>
      <c r="O30" s="42">
        <f t="shared" ca="1" si="20"/>
        <v>0.10521090775728226</v>
      </c>
      <c r="P30" s="10"/>
      <c r="Q30" s="10"/>
    </row>
    <row r="31" spans="1:17" x14ac:dyDescent="0.25">
      <c r="A31">
        <v>2001</v>
      </c>
      <c r="B31" s="10">
        <f t="shared" ref="B31:B42" ca="1" si="21">INDEX(INDIRECT($A$23&amp;"!$A$1:$AZ$55"),MATCH($A31,INDIRECT($A$23&amp;"!$A$1:$A$55"),0),MATCH(B$24,INDIRECT($A$23&amp;"!$A$1:$AZ$1"),0))</f>
        <v>25.692830300807952</v>
      </c>
      <c r="C31" s="10">
        <f t="shared" ca="1" si="14"/>
        <v>74.235607526738008</v>
      </c>
      <c r="D31" s="10">
        <f t="shared" ca="1" si="14"/>
        <v>23.192219999999995</v>
      </c>
      <c r="E31" s="10">
        <f t="shared" ref="E31:E42" ca="1" si="22">SUM(B31:D31)</f>
        <v>123.12065782754595</v>
      </c>
      <c r="F31" s="22"/>
      <c r="G31">
        <v>2001</v>
      </c>
      <c r="H31" s="10">
        <f t="shared" ref="H31:H42" ca="1" si="23">B31/$E31</f>
        <v>0.20868009279803945</v>
      </c>
      <c r="I31" s="10">
        <f t="shared" ref="I31:I42" ca="1" si="24">C31/$E31</f>
        <v>0.60295005595827134</v>
      </c>
      <c r="J31" s="10">
        <f t="shared" ref="J31:J42" ca="1" si="25">D31/$E31</f>
        <v>0.18836985124368924</v>
      </c>
      <c r="K31" s="10"/>
      <c r="L31">
        <v>2001</v>
      </c>
      <c r="M31" s="42">
        <f t="shared" ref="M31:M42" ca="1" si="26">INDEX(INDIRECT($L$23&amp;"!$A$1:$AZ$55"),MATCH($L31,INDIRECT($L$23&amp;"!$A$1:$A$55"),0),MATCH(M$24,INDIRECT($L$23&amp;"!$A$1:$AZ$1"),0))</f>
        <v>0.50718206167221069</v>
      </c>
      <c r="N31" s="42">
        <f t="shared" ca="1" si="20"/>
        <v>0.51544696092605591</v>
      </c>
      <c r="O31" s="42">
        <f t="shared" ca="1" si="20"/>
        <v>-2.2629061713814735E-2</v>
      </c>
      <c r="P31" s="10"/>
      <c r="Q31" s="10"/>
    </row>
    <row r="32" spans="1:17" x14ac:dyDescent="0.25">
      <c r="A32">
        <v>2002</v>
      </c>
      <c r="B32" s="10">
        <f t="shared" ca="1" si="21"/>
        <v>17.701399971485138</v>
      </c>
      <c r="C32" s="10">
        <f ca="1">INDEX(INDIRECT($A$23&amp;"!$A$1:$AZ$55"),MATCH($A32,INDIRECT($A$23&amp;"!$A$1:$A$55"),0),MATCH(C$24,INDIRECT($A$23&amp;"!$A$1:$AZ$1"),0))</f>
        <v>85.841372091457956</v>
      </c>
      <c r="D32" s="10">
        <f t="shared" ca="1" si="14"/>
        <v>8.2428000000000026</v>
      </c>
      <c r="E32" s="10">
        <f t="shared" ca="1" si="22"/>
        <v>111.7855720629431</v>
      </c>
      <c r="F32" s="22"/>
      <c r="G32">
        <v>2002</v>
      </c>
      <c r="H32" s="10">
        <f t="shared" ca="1" si="23"/>
        <v>0.15835138332089951</v>
      </c>
      <c r="I32" s="10">
        <f t="shared" ca="1" si="24"/>
        <v>0.76791101487697588</v>
      </c>
      <c r="J32" s="10">
        <f t="shared" ca="1" si="25"/>
        <v>7.3737601802124603E-2</v>
      </c>
      <c r="K32" s="10"/>
      <c r="L32">
        <v>2002</v>
      </c>
      <c r="M32" s="42">
        <f t="shared" ca="1" si="26"/>
        <v>0.49189198017120361</v>
      </c>
      <c r="N32" s="42">
        <f t="shared" ca="1" si="20"/>
        <v>0.8311614990234375</v>
      </c>
      <c r="O32" s="42">
        <f t="shared" ca="1" si="20"/>
        <v>-0.32305347919464111</v>
      </c>
      <c r="P32" s="10"/>
      <c r="Q32" s="10"/>
    </row>
    <row r="33" spans="1:17" x14ac:dyDescent="0.25">
      <c r="A33">
        <v>2003</v>
      </c>
      <c r="B33" s="10">
        <f t="shared" ca="1" si="21"/>
        <v>7.7693800263404844</v>
      </c>
      <c r="C33" s="10">
        <f t="shared" ca="1" si="14"/>
        <v>105.79667631171282</v>
      </c>
      <c r="D33" s="10">
        <f t="shared" ca="1" si="14"/>
        <v>25.215210000000003</v>
      </c>
      <c r="E33" s="10">
        <f t="shared" ca="1" si="22"/>
        <v>138.78126633805331</v>
      </c>
      <c r="F33" s="22"/>
      <c r="G33">
        <v>2003</v>
      </c>
      <c r="H33" s="10">
        <f t="shared" ca="1" si="23"/>
        <v>5.5982916364340371E-2</v>
      </c>
      <c r="I33" s="10">
        <f t="shared" ca="1" si="24"/>
        <v>0.76232678302564061</v>
      </c>
      <c r="J33" s="10">
        <f t="shared" ca="1" si="25"/>
        <v>0.1816903006100189</v>
      </c>
      <c r="K33" s="10"/>
      <c r="L33">
        <v>2003</v>
      </c>
      <c r="M33" s="42">
        <f t="shared" ca="1" si="26"/>
        <v>0.39423134922981262</v>
      </c>
      <c r="N33" s="42">
        <f t="shared" ca="1" si="20"/>
        <v>0.58445584774017334</v>
      </c>
      <c r="O33" s="42">
        <f t="shared" ca="1" si="20"/>
        <v>2.1312776952981949E-2</v>
      </c>
      <c r="P33" s="10"/>
      <c r="Q33" s="10"/>
    </row>
    <row r="34" spans="1:17" x14ac:dyDescent="0.25">
      <c r="A34">
        <v>2004</v>
      </c>
      <c r="B34" s="10">
        <f t="shared" ca="1" si="21"/>
        <v>11.417629889965058</v>
      </c>
      <c r="C34" s="10">
        <f t="shared" ca="1" si="14"/>
        <v>120.57872896375457</v>
      </c>
      <c r="D34" s="10">
        <f t="shared" ca="1" si="14"/>
        <v>63.634679999999989</v>
      </c>
      <c r="E34" s="10">
        <f t="shared" ca="1" si="22"/>
        <v>195.63103885371964</v>
      </c>
      <c r="F34" s="22"/>
      <c r="G34">
        <v>2004</v>
      </c>
      <c r="H34" s="10">
        <f t="shared" ca="1" si="23"/>
        <v>5.836307958525145E-2</v>
      </c>
      <c r="I34" s="10">
        <f t="shared" ca="1" si="24"/>
        <v>0.61635786258803038</v>
      </c>
      <c r="J34" s="10">
        <f t="shared" ca="1" si="25"/>
        <v>0.32527905782671801</v>
      </c>
      <c r="K34" s="10"/>
      <c r="L34">
        <v>2004</v>
      </c>
      <c r="M34" s="42">
        <f t="shared" ca="1" si="26"/>
        <v>0.24634560942649841</v>
      </c>
      <c r="N34" s="42">
        <f t="shared" ca="1" si="20"/>
        <v>0.58035534620285034</v>
      </c>
      <c r="O34" s="42">
        <f t="shared" ca="1" si="20"/>
        <v>0.17329901456832886</v>
      </c>
      <c r="P34" s="10"/>
      <c r="Q34" s="10"/>
    </row>
    <row r="35" spans="1:17" x14ac:dyDescent="0.25">
      <c r="A35">
        <v>2005</v>
      </c>
      <c r="B35" s="10">
        <f t="shared" ca="1" si="21"/>
        <v>26.598660251259805</v>
      </c>
      <c r="C35" s="10">
        <f t="shared" ca="1" si="14"/>
        <v>140.44172355478844</v>
      </c>
      <c r="D35" s="10">
        <f t="shared" ca="1" si="14"/>
        <v>135.53040000000001</v>
      </c>
      <c r="E35" s="10">
        <f t="shared" ca="1" si="22"/>
        <v>302.57078380604827</v>
      </c>
      <c r="F35" s="22"/>
      <c r="G35">
        <v>2005</v>
      </c>
      <c r="H35" s="10">
        <f t="shared" ca="1" si="23"/>
        <v>8.7908885043936971E-2</v>
      </c>
      <c r="I35" s="10">
        <f t="shared" ca="1" si="24"/>
        <v>0.4641615485413601</v>
      </c>
      <c r="J35" s="10">
        <f t="shared" ca="1" si="25"/>
        <v>0.44792956641470294</v>
      </c>
      <c r="K35" s="10"/>
      <c r="L35">
        <v>2005</v>
      </c>
      <c r="M35" s="42">
        <f t="shared" ca="1" si="26"/>
        <v>0.24010626971721649</v>
      </c>
      <c r="N35" s="42">
        <f t="shared" ca="1" si="20"/>
        <v>2.132779598236084</v>
      </c>
      <c r="O35" s="42">
        <f t="shared" ca="1" si="20"/>
        <v>-1.3728859424591064</v>
      </c>
      <c r="P35" s="10"/>
      <c r="Q35" s="10"/>
    </row>
    <row r="36" spans="1:17" x14ac:dyDescent="0.25">
      <c r="A36">
        <v>2006</v>
      </c>
      <c r="B36" s="10">
        <f t="shared" ca="1" si="21"/>
        <v>24.078370165705682</v>
      </c>
      <c r="C36" s="10">
        <f t="shared" ca="1" si="14"/>
        <v>166.25355968314554</v>
      </c>
      <c r="D36" s="10">
        <f t="shared" ca="1" si="14"/>
        <v>135.78434999999999</v>
      </c>
      <c r="E36" s="10">
        <f t="shared" ca="1" si="22"/>
        <v>326.11627984885121</v>
      </c>
      <c r="F36" s="22"/>
      <c r="G36">
        <v>2006</v>
      </c>
      <c r="H36" s="10">
        <f t="shared" ca="1" si="23"/>
        <v>7.383369568935827E-2</v>
      </c>
      <c r="I36" s="10">
        <f t="shared" ca="1" si="24"/>
        <v>0.50979840613967797</v>
      </c>
      <c r="J36" s="10">
        <f t="shared" ca="1" si="25"/>
        <v>0.4163678981709637</v>
      </c>
      <c r="K36" s="10"/>
      <c r="L36">
        <v>2006</v>
      </c>
      <c r="M36" s="42">
        <f t="shared" ca="1" si="26"/>
        <v>0.24034954607486725</v>
      </c>
      <c r="N36" s="42">
        <f t="shared" ca="1" si="20"/>
        <v>0.45723956823348999</v>
      </c>
      <c r="O36" s="42">
        <f t="shared" ca="1" si="20"/>
        <v>0.30241090059280396</v>
      </c>
      <c r="P36" s="10"/>
      <c r="Q36" s="10"/>
    </row>
    <row r="37" spans="1:17" x14ac:dyDescent="0.25">
      <c r="A37">
        <v>2007</v>
      </c>
      <c r="B37" s="10">
        <f t="shared" ca="1" si="21"/>
        <v>35.166329593658446</v>
      </c>
      <c r="C37" s="10">
        <f t="shared" ca="1" si="14"/>
        <v>195.6280060350756</v>
      </c>
      <c r="D37" s="10">
        <f t="shared" ca="1" si="14"/>
        <v>234.35905000000002</v>
      </c>
      <c r="E37" s="10">
        <f t="shared" ca="1" si="22"/>
        <v>465.1533856287341</v>
      </c>
      <c r="F37" s="22"/>
      <c r="G37">
        <v>2007</v>
      </c>
      <c r="H37" s="10">
        <f t="shared" ca="1" si="23"/>
        <v>7.5601577200443582E-2</v>
      </c>
      <c r="I37" s="10">
        <f t="shared" ca="1" si="24"/>
        <v>0.42056666054499636</v>
      </c>
      <c r="J37" s="10">
        <f t="shared" ca="1" si="25"/>
        <v>0.50383176225455995</v>
      </c>
      <c r="K37" s="10"/>
      <c r="L37">
        <v>2007</v>
      </c>
      <c r="M37" s="42">
        <f t="shared" ca="1" si="26"/>
        <v>0.24103543162345886</v>
      </c>
      <c r="N37" s="42">
        <f t="shared" ca="1" si="20"/>
        <v>0.4508894681930542</v>
      </c>
      <c r="O37" s="42">
        <f t="shared" ca="1" si="20"/>
        <v>0.30807510018348694</v>
      </c>
      <c r="P37" s="10"/>
      <c r="Q37" s="10"/>
    </row>
    <row r="38" spans="1:17" x14ac:dyDescent="0.25">
      <c r="A38">
        <v>2008</v>
      </c>
      <c r="B38" s="10">
        <f t="shared" ca="1" si="21"/>
        <v>41.142989999771117</v>
      </c>
      <c r="C38" s="10">
        <f ca="1">INDEX(INDIRECT($A$23&amp;"!$A$1:$AZ$55"),MATCH($A38,INDIRECT($A$23&amp;"!$A$1:$A$55"),0),MATCH(C$24,INDIRECT($A$23&amp;"!$A$1:$AZ$1"),0))</f>
        <v>223.28422767712902</v>
      </c>
      <c r="D38" s="10">
        <f ca="1">INDEX(INDIRECT($A$23&amp;"!$A$1:$AZ$55"),MATCH($A38,INDIRECT($A$23&amp;"!$A$1:$A$55"),0),MATCH(D$24,INDIRECT($A$23&amp;"!$A$1:$AZ$1"),0))</f>
        <v>131.19614000000007</v>
      </c>
      <c r="E38" s="10">
        <f t="shared" ca="1" si="22"/>
        <v>395.62335767690018</v>
      </c>
      <c r="F38" s="22"/>
      <c r="G38">
        <v>2008</v>
      </c>
      <c r="H38" s="42">
        <f ca="1">B38/$E38</f>
        <v>0.10399535113741185</v>
      </c>
      <c r="I38" s="42">
        <f ca="1">C38/$E38</f>
        <v>0.56438585676097008</v>
      </c>
      <c r="J38" s="42">
        <f ca="1">D38/$E38</f>
        <v>0.33161879210161815</v>
      </c>
      <c r="K38" s="10"/>
      <c r="L38">
        <v>2008</v>
      </c>
      <c r="M38" s="42">
        <f t="shared" ca="1" si="26"/>
        <v>0.27853399515151978</v>
      </c>
      <c r="N38" s="42">
        <f t="shared" ca="1" si="20"/>
        <v>0.52128708362579346</v>
      </c>
      <c r="O38" s="42">
        <f t="shared" ca="1" si="20"/>
        <v>0.20017890632152557</v>
      </c>
      <c r="P38" s="10"/>
      <c r="Q38" s="10"/>
    </row>
    <row r="39" spans="1:17" x14ac:dyDescent="0.25">
      <c r="A39">
        <v>2009</v>
      </c>
      <c r="B39" s="10">
        <f t="shared" ca="1" si="21"/>
        <v>61.239650197505952</v>
      </c>
      <c r="C39" s="10">
        <f t="shared" ca="1" si="14"/>
        <v>214.40573631166822</v>
      </c>
      <c r="D39" s="10">
        <f t="shared" ca="1" si="14"/>
        <v>104.39338000000001</v>
      </c>
      <c r="E39" s="10">
        <f t="shared" ca="1" si="22"/>
        <v>380.03876650917414</v>
      </c>
      <c r="F39" s="22"/>
      <c r="G39">
        <v>2009</v>
      </c>
      <c r="H39" s="10">
        <f t="shared" ca="1" si="23"/>
        <v>0.16114053510914031</v>
      </c>
      <c r="I39" s="10">
        <f ca="1">C39/$E39</f>
        <v>0.56416806706610667</v>
      </c>
      <c r="J39" s="10">
        <f ca="1">D39/$E39</f>
        <v>0.2746913978247531</v>
      </c>
      <c r="K39" s="10"/>
      <c r="L39">
        <v>2009</v>
      </c>
      <c r="M39" s="42">
        <f t="shared" ca="1" si="26"/>
        <v>0.32907941937446594</v>
      </c>
      <c r="N39" s="42">
        <f t="shared" ca="1" si="20"/>
        <v>0.49530744552612305</v>
      </c>
      <c r="O39" s="42">
        <f t="shared" ca="1" si="20"/>
        <v>0.17561312019824982</v>
      </c>
      <c r="P39" s="10"/>
      <c r="Q39" s="10"/>
    </row>
    <row r="40" spans="1:17" x14ac:dyDescent="0.25">
      <c r="A40">
        <v>2010</v>
      </c>
      <c r="B40" s="10">
        <f t="shared" ca="1" si="21"/>
        <v>65.83892066764831</v>
      </c>
      <c r="C40" s="10">
        <f t="shared" ca="1" si="14"/>
        <v>242.19539371901055</v>
      </c>
      <c r="D40" s="10">
        <f t="shared" ca="1" si="14"/>
        <v>175.38217</v>
      </c>
      <c r="E40" s="10">
        <f t="shared" ca="1" si="22"/>
        <v>483.41648438665891</v>
      </c>
      <c r="F40" s="22"/>
      <c r="G40">
        <v>2010</v>
      </c>
      <c r="H40" s="10">
        <f t="shared" ca="1" si="23"/>
        <v>0.1361950260160911</v>
      </c>
      <c r="I40" s="10">
        <f t="shared" ca="1" si="24"/>
        <v>0.50100772634242952</v>
      </c>
      <c r="J40" s="10">
        <f t="shared" ca="1" si="25"/>
        <v>0.3627972476414793</v>
      </c>
      <c r="K40" s="10"/>
      <c r="L40">
        <v>2010</v>
      </c>
      <c r="M40" s="42">
        <f t="shared" ca="1" si="26"/>
        <v>0.57088238000869751</v>
      </c>
      <c r="N40" s="42">
        <f t="shared" ca="1" si="20"/>
        <v>0.5096200704574585</v>
      </c>
      <c r="O40" s="42">
        <f t="shared" ca="1" si="20"/>
        <v>-8.0502435564994812E-2</v>
      </c>
      <c r="P40" s="10"/>
      <c r="Q40" s="10"/>
    </row>
    <row r="41" spans="1:17" x14ac:dyDescent="0.25">
      <c r="A41">
        <v>2011</v>
      </c>
      <c r="B41" s="10">
        <f t="shared" ca="1" si="21"/>
        <v>52.755160296440124</v>
      </c>
      <c r="C41" s="10">
        <f t="shared" ca="1" si="14"/>
        <v>272.62818936630612</v>
      </c>
      <c r="D41" s="10">
        <f t="shared" ca="1" si="14"/>
        <v>195.63254999999987</v>
      </c>
      <c r="E41" s="10">
        <f t="shared" ca="1" si="22"/>
        <v>521.01589966274605</v>
      </c>
      <c r="F41" s="22"/>
      <c r="G41">
        <v>2011</v>
      </c>
      <c r="H41" s="10">
        <f t="shared" ca="1" si="23"/>
        <v>0.10125441532703432</v>
      </c>
      <c r="I41" s="10">
        <f t="shared" ca="1" si="24"/>
        <v>0.52326270569243383</v>
      </c>
      <c r="J41" s="10">
        <f t="shared" ca="1" si="25"/>
        <v>0.37548287898053195</v>
      </c>
      <c r="K41" s="10"/>
      <c r="L41">
        <v>2011</v>
      </c>
      <c r="M41" s="42">
        <f t="shared" ca="1" si="26"/>
        <v>0.2617659866809845</v>
      </c>
      <c r="N41" s="42">
        <f t="shared" ca="1" si="20"/>
        <v>0.50311791896820068</v>
      </c>
      <c r="O41" s="42">
        <f t="shared" ca="1" si="20"/>
        <v>0.23511610925197601</v>
      </c>
      <c r="P41" s="10"/>
      <c r="Q41" s="10"/>
    </row>
    <row r="42" spans="1:17" x14ac:dyDescent="0.25">
      <c r="A42">
        <v>2012</v>
      </c>
      <c r="B42" s="10">
        <f t="shared" ca="1" si="21"/>
        <v>53.018969835758206</v>
      </c>
      <c r="C42" s="10">
        <f t="shared" ca="1" si="14"/>
        <v>288.11595347311339</v>
      </c>
      <c r="D42" s="10">
        <f t="shared" ca="1" si="14"/>
        <v>158.52156999999994</v>
      </c>
      <c r="E42" s="10">
        <f t="shared" ca="1" si="22"/>
        <v>499.65649330887152</v>
      </c>
      <c r="F42" s="22"/>
      <c r="G42">
        <v>2012</v>
      </c>
      <c r="H42" s="10">
        <f t="shared" ca="1" si="23"/>
        <v>0.10611083923807549</v>
      </c>
      <c r="I42" s="10">
        <f t="shared" ca="1" si="24"/>
        <v>0.57662805813875295</v>
      </c>
      <c r="J42" s="10">
        <f t="shared" ca="1" si="25"/>
        <v>0.31726110262317159</v>
      </c>
      <c r="K42" s="10"/>
      <c r="L42">
        <v>2012</v>
      </c>
      <c r="M42" s="42">
        <f t="shared" ca="1" si="26"/>
        <v>0.14987668395042419</v>
      </c>
      <c r="N42" s="42">
        <f t="shared" ca="1" si="20"/>
        <v>0.42522996664047241</v>
      </c>
      <c r="O42" s="42">
        <f t="shared" ca="1" si="20"/>
        <v>0.42489334940910339</v>
      </c>
      <c r="P42" s="10"/>
      <c r="Q42" s="10"/>
    </row>
    <row r="43" spans="1:17" x14ac:dyDescent="0.25">
      <c r="A43" t="s">
        <v>281</v>
      </c>
      <c r="B43" s="2">
        <f ca="1">(B42-B25)/B25</f>
        <v>0.5785793279123751</v>
      </c>
      <c r="C43" s="2">
        <f ca="1">(C42-C25)/C25</f>
        <v>5.590212836427618</v>
      </c>
      <c r="D43" s="2">
        <f ca="1">(D42-D25)/D25</f>
        <v>1.8735119816395773</v>
      </c>
      <c r="E43" s="2"/>
      <c r="F43" s="23"/>
      <c r="G43" t="s">
        <v>281</v>
      </c>
      <c r="H43" s="2"/>
      <c r="I43" s="2"/>
      <c r="J43" s="2"/>
      <c r="K43" s="2"/>
      <c r="L43" t="s">
        <v>281</v>
      </c>
      <c r="M43" s="2">
        <f ca="1">(M42-M25)/M25</f>
        <v>-0.6882663630301884</v>
      </c>
      <c r="N43" s="2">
        <f ca="1">(N42-N25)/N25</f>
        <v>0.30222389341520556</v>
      </c>
      <c r="O43" s="2">
        <f ca="1">(O42-O25)/O25</f>
        <v>1.2052426940886825</v>
      </c>
      <c r="P43" s="2"/>
      <c r="Q43" s="2"/>
    </row>
    <row r="44" spans="1:17" x14ac:dyDescent="0.25"/>
    <row r="45" spans="1:17" x14ac:dyDescent="0.25">
      <c r="A45" t="s">
        <v>25</v>
      </c>
      <c r="B45" s="62" t="s">
        <v>26</v>
      </c>
      <c r="C45" s="62"/>
      <c r="D45" s="62"/>
      <c r="E45" s="62"/>
      <c r="F45" s="24"/>
      <c r="H45" s="62" t="s">
        <v>26</v>
      </c>
      <c r="I45" s="62"/>
      <c r="J45" s="62"/>
      <c r="K45" s="62"/>
      <c r="L45" t="s">
        <v>339</v>
      </c>
      <c r="M45" s="62" t="s">
        <v>17</v>
      </c>
      <c r="N45" s="62"/>
      <c r="O45" s="62"/>
      <c r="P45" s="62"/>
      <c r="Q45" s="41"/>
    </row>
    <row r="46" spans="1:17" x14ac:dyDescent="0.25">
      <c r="B46" t="s">
        <v>265</v>
      </c>
      <c r="C46" t="s">
        <v>24</v>
      </c>
      <c r="D46" t="s">
        <v>23</v>
      </c>
      <c r="E46" t="s">
        <v>366</v>
      </c>
      <c r="H46" t="s">
        <v>367</v>
      </c>
      <c r="I46" t="s">
        <v>368</v>
      </c>
      <c r="J46" t="s">
        <v>369</v>
      </c>
      <c r="L46"/>
      <c r="M46" t="s">
        <v>374</v>
      </c>
      <c r="N46" t="s">
        <v>376</v>
      </c>
      <c r="O46" t="s">
        <v>375</v>
      </c>
      <c r="P46" t="s">
        <v>366</v>
      </c>
    </row>
    <row r="47" spans="1:17" x14ac:dyDescent="0.25">
      <c r="A47">
        <v>1995</v>
      </c>
      <c r="B47" s="10">
        <f t="shared" ref="B47:D65" ca="1" si="27">INDEX(INDIRECT($A$45&amp;"!$A$1:$AZ$55"),MATCH($A47,INDIRECT($A$45&amp;"!$A$1:$A$55"),0),MATCH(B$46,INDIRECT($A$45&amp;"!$A$1:$AZ$1"),0))</f>
        <v>42.057069570958618</v>
      </c>
      <c r="C47" s="10">
        <f t="shared" ref="C47:D64" ca="1" si="28">INDEX(INDIRECT($A$45&amp;"!$A$1:$AZ$55"),MATCH($A47,INDIRECT($A$45&amp;"!$A$1:$A$55"),0),MATCH(C$46,INDIRECT($A$45&amp;"!$A$1:$AZ$1"),0))</f>
        <v>47.208426327917117</v>
      </c>
      <c r="D47" s="10">
        <f t="shared" ca="1" si="28"/>
        <v>54.86656</v>
      </c>
      <c r="E47" s="10">
        <f t="shared" ref="E47:E52" ca="1" si="29">SUM(B47:D47)</f>
        <v>144.13205589887573</v>
      </c>
      <c r="F47" s="22"/>
      <c r="G47">
        <v>1995</v>
      </c>
      <c r="H47" s="10">
        <f t="shared" ref="H47:H52" ca="1" si="30">B47/$E47</f>
        <v>0.29179539075239591</v>
      </c>
      <c r="I47" s="10">
        <f t="shared" ref="I47:I52" ca="1" si="31">C47/$E47</f>
        <v>0.32753592553372685</v>
      </c>
      <c r="J47" s="10">
        <f t="shared" ref="J47:J52" ca="1" si="32">D47/$E47</f>
        <v>0.38066868371387724</v>
      </c>
      <c r="K47" s="10"/>
      <c r="L47">
        <v>1995</v>
      </c>
      <c r="M47" s="10">
        <f t="shared" ref="M47:M52" ca="1" si="33">INDEX(INDIRECT($L$45&amp;"!$A$1:$AZ$55"),MATCH($L47,INDIRECT($L$45&amp;"!$A$1:$A$55"),0),MATCH(M$46,INDIRECT($L$45&amp;"!$A$1:$AZ$1"),0))</f>
        <v>0.55209171772003174</v>
      </c>
      <c r="N47" s="10">
        <f t="shared" ref="N47:O64" ca="1" si="34">INDEX(INDIRECT($L$45&amp;"!$A$1:$AZ$55"),MATCH($L47,INDIRECT($L$45&amp;"!$A$1:$A$55"),0),MATCH(N$46,INDIRECT($L$45&amp;"!$A$1:$AZ$1"),0))</f>
        <v>0.29847699403762817</v>
      </c>
      <c r="O47" s="10">
        <f t="shared" ca="1" si="34"/>
        <v>0.14943130314350128</v>
      </c>
      <c r="P47" s="10"/>
      <c r="Q47" s="10"/>
    </row>
    <row r="48" spans="1:17" x14ac:dyDescent="0.25">
      <c r="A48">
        <v>1996</v>
      </c>
      <c r="B48" s="10">
        <f t="shared" ca="1" si="27"/>
        <v>35.273320032119749</v>
      </c>
      <c r="C48" s="10">
        <f t="shared" ca="1" si="28"/>
        <v>51.30529894764188</v>
      </c>
      <c r="D48" s="10">
        <f t="shared" ca="1" si="28"/>
        <v>71.907180000000011</v>
      </c>
      <c r="E48" s="10">
        <f t="shared" ca="1" si="29"/>
        <v>158.48579897976163</v>
      </c>
      <c r="F48" s="22"/>
      <c r="G48">
        <v>1996</v>
      </c>
      <c r="H48" s="10">
        <f t="shared" ca="1" si="30"/>
        <v>0.22256454685018243</v>
      </c>
      <c r="I48" s="10">
        <f t="shared" ca="1" si="31"/>
        <v>0.32372174212399613</v>
      </c>
      <c r="J48" s="10">
        <f t="shared" ca="1" si="32"/>
        <v>0.45371371102582153</v>
      </c>
      <c r="K48" s="10"/>
      <c r="L48">
        <v>1996</v>
      </c>
      <c r="M48" s="10">
        <f t="shared" ca="1" si="33"/>
        <v>0.47757413983345032</v>
      </c>
      <c r="N48" s="10">
        <f t="shared" ca="1" si="34"/>
        <v>0.29573363065719604</v>
      </c>
      <c r="O48" s="10">
        <f t="shared" ca="1" si="34"/>
        <v>0.22669222950935364</v>
      </c>
      <c r="P48" s="10"/>
      <c r="Q48" s="10"/>
    </row>
    <row r="49" spans="1:17" x14ac:dyDescent="0.25">
      <c r="A49">
        <v>1997</v>
      </c>
      <c r="B49" s="10">
        <f t="shared" ca="1" si="27"/>
        <v>36.45135979127884</v>
      </c>
      <c r="C49" s="10">
        <f t="shared" ca="1" si="28"/>
        <v>61.287872642192674</v>
      </c>
      <c r="D49" s="10">
        <f t="shared" ca="1" si="28"/>
        <v>93.014680000000041</v>
      </c>
      <c r="E49" s="10">
        <f t="shared" ca="1" si="29"/>
        <v>190.75391243347156</v>
      </c>
      <c r="F49" s="22"/>
      <c r="G49">
        <v>1997</v>
      </c>
      <c r="H49" s="10">
        <f t="shared" ca="1" si="30"/>
        <v>0.19109102049999541</v>
      </c>
      <c r="I49" s="10">
        <f t="shared" ca="1" si="31"/>
        <v>0.321292873421759</v>
      </c>
      <c r="J49" s="10">
        <f t="shared" ca="1" si="32"/>
        <v>0.48761610607824563</v>
      </c>
      <c r="K49" s="10"/>
      <c r="L49">
        <v>1997</v>
      </c>
      <c r="M49" s="10">
        <f t="shared" ca="1" si="33"/>
        <v>0.42089396715164185</v>
      </c>
      <c r="N49" s="10">
        <f t="shared" ca="1" si="34"/>
        <v>0.31915679574012756</v>
      </c>
      <c r="O49" s="10">
        <f t="shared" ca="1" si="34"/>
        <v>0.25994923710823059</v>
      </c>
      <c r="P49" s="10"/>
      <c r="Q49" s="10"/>
    </row>
    <row r="50" spans="1:17" x14ac:dyDescent="0.25">
      <c r="A50">
        <v>1998</v>
      </c>
      <c r="B50" s="10">
        <f t="shared" ca="1" si="27"/>
        <v>46.596290399074555</v>
      </c>
      <c r="C50" s="10">
        <f t="shared" ca="1" si="28"/>
        <v>59.021205815905148</v>
      </c>
      <c r="D50" s="10">
        <f t="shared" ca="1" si="28"/>
        <v>67.265940000000029</v>
      </c>
      <c r="E50" s="10">
        <f t="shared" ca="1" si="29"/>
        <v>172.88343621497972</v>
      </c>
      <c r="F50" s="22"/>
      <c r="G50">
        <v>1998</v>
      </c>
      <c r="H50" s="10">
        <f t="shared" ca="1" si="30"/>
        <v>0.26952431892394996</v>
      </c>
      <c r="I50" s="10">
        <f t="shared" ca="1" si="31"/>
        <v>0.34139306291039101</v>
      </c>
      <c r="J50" s="10">
        <f t="shared" ca="1" si="32"/>
        <v>0.38908261816565903</v>
      </c>
      <c r="K50" s="10"/>
      <c r="L50">
        <v>1998</v>
      </c>
      <c r="M50" s="10">
        <f t="shared" ca="1" si="33"/>
        <v>0.17628543078899384</v>
      </c>
      <c r="N50" s="10">
        <f t="shared" ca="1" si="34"/>
        <v>0.25761577486991882</v>
      </c>
      <c r="O50" s="10">
        <f t="shared" ca="1" si="34"/>
        <v>0.56609874963760376</v>
      </c>
      <c r="P50" s="10"/>
      <c r="Q50" s="10"/>
    </row>
    <row r="51" spans="1:17" x14ac:dyDescent="0.25">
      <c r="A51">
        <v>1999</v>
      </c>
      <c r="B51" s="10">
        <f t="shared" ca="1" si="27"/>
        <v>48.413769909918308</v>
      </c>
      <c r="C51" s="10">
        <f t="shared" ca="1" si="28"/>
        <v>63.757595674114256</v>
      </c>
      <c r="D51" s="10">
        <f t="shared" ca="1" si="28"/>
        <v>88.817269999999965</v>
      </c>
      <c r="E51" s="10">
        <f t="shared" ca="1" si="29"/>
        <v>200.98863558403252</v>
      </c>
      <c r="F51" s="22"/>
      <c r="G51">
        <v>1999</v>
      </c>
      <c r="H51" s="10">
        <f t="shared" ca="1" si="30"/>
        <v>0.24087814601675184</v>
      </c>
      <c r="I51" s="10">
        <f t="shared" ca="1" si="31"/>
        <v>0.31721990394555155</v>
      </c>
      <c r="J51" s="10">
        <f t="shared" ca="1" si="32"/>
        <v>0.44190195003769667</v>
      </c>
      <c r="K51" s="10"/>
      <c r="L51">
        <v>1999</v>
      </c>
      <c r="M51" s="10">
        <f t="shared" ca="1" si="33"/>
        <v>0.51457685232162476</v>
      </c>
      <c r="N51" s="10">
        <f t="shared" ca="1" si="34"/>
        <v>0.37036266922950745</v>
      </c>
      <c r="O51" s="10">
        <f t="shared" ca="1" si="34"/>
        <v>0.11506049335002899</v>
      </c>
      <c r="P51" s="10"/>
      <c r="Q51" s="10"/>
    </row>
    <row r="52" spans="1:17" x14ac:dyDescent="0.25">
      <c r="A52">
        <v>2000</v>
      </c>
      <c r="B52" s="10">
        <f t="shared" ca="1" si="27"/>
        <v>28.051080322265626</v>
      </c>
      <c r="C52" s="10">
        <f t="shared" ca="1" si="28"/>
        <v>70.573590553628435</v>
      </c>
      <c r="D52" s="10">
        <f t="shared" ca="1" si="28"/>
        <v>44.038040000000002</v>
      </c>
      <c r="E52" s="10">
        <f t="shared" ca="1" si="29"/>
        <v>142.66271087589405</v>
      </c>
      <c r="F52" s="22"/>
      <c r="G52">
        <v>2000</v>
      </c>
      <c r="H52" s="10">
        <f t="shared" ca="1" si="30"/>
        <v>0.19662517381061109</v>
      </c>
      <c r="I52" s="10">
        <f t="shared" ca="1" si="31"/>
        <v>0.49468841661800617</v>
      </c>
      <c r="J52" s="10">
        <f t="shared" ca="1" si="32"/>
        <v>0.30868640957138282</v>
      </c>
      <c r="K52" s="10"/>
      <c r="L52">
        <v>2000</v>
      </c>
      <c r="M52" s="10">
        <f t="shared" ca="1" si="33"/>
        <v>0.3806900680065155</v>
      </c>
      <c r="N52" s="10">
        <f t="shared" ca="1" si="34"/>
        <v>0.52912944555282593</v>
      </c>
      <c r="O52" s="10">
        <f t="shared" ca="1" si="34"/>
        <v>9.0180501341819763E-2</v>
      </c>
      <c r="P52" s="10"/>
      <c r="Q52" s="10"/>
    </row>
    <row r="53" spans="1:17" x14ac:dyDescent="0.25">
      <c r="A53">
        <v>2001</v>
      </c>
      <c r="B53" s="10">
        <f t="shared" ca="1" si="27"/>
        <v>33.741423663616182</v>
      </c>
      <c r="C53" s="10">
        <f t="shared" ca="1" si="28"/>
        <v>79.480212175687527</v>
      </c>
      <c r="D53" s="10">
        <f t="shared" ca="1" si="28"/>
        <v>22.943340000000006</v>
      </c>
      <c r="E53" s="10">
        <f t="shared" ref="E53:E64" ca="1" si="35">SUM(B53:D53)</f>
        <v>136.16497583930371</v>
      </c>
      <c r="F53" s="22"/>
      <c r="G53">
        <v>2001</v>
      </c>
      <c r="H53" s="10">
        <f t="shared" ref="H53:H64" ca="1" si="36">B53/$E53</f>
        <v>0.24779811001792723</v>
      </c>
      <c r="I53" s="10">
        <f t="shared" ref="I53:I64" ca="1" si="37">C53/$E53</f>
        <v>0.58370525669895312</v>
      </c>
      <c r="J53" s="10">
        <f t="shared" ref="J53:J64" ca="1" si="38">D53/$E53</f>
        <v>0.16849663328311967</v>
      </c>
      <c r="K53" s="10"/>
      <c r="L53">
        <v>2001</v>
      </c>
      <c r="M53" s="10">
        <f t="shared" ref="M53:M64" ca="1" si="39">INDEX(INDIRECT($L$45&amp;"!$A$1:$AZ$55"),MATCH($L53,INDIRECT($L$45&amp;"!$A$1:$A$55"),0),MATCH(M$46,INDIRECT($L$45&amp;"!$A$1:$AZ$1"),0))</f>
        <v>0.55915635824203491</v>
      </c>
      <c r="N53" s="10">
        <f t="shared" ca="1" si="34"/>
        <v>0.45908662676811218</v>
      </c>
      <c r="O53" s="10">
        <f t="shared" ca="1" si="34"/>
        <v>-1.8242992460727692E-2</v>
      </c>
      <c r="P53" s="10"/>
      <c r="Q53" s="10"/>
    </row>
    <row r="54" spans="1:17" x14ac:dyDescent="0.25">
      <c r="A54">
        <v>2002</v>
      </c>
      <c r="B54" s="10">
        <f t="shared" ca="1" si="27"/>
        <v>26.731486626148225</v>
      </c>
      <c r="C54" s="10">
        <f t="shared" ca="1" si="28"/>
        <v>92.584354485202766</v>
      </c>
      <c r="D54" s="10">
        <f t="shared" ca="1" si="28"/>
        <v>7.6908300000000001</v>
      </c>
      <c r="E54" s="10">
        <f t="shared" ca="1" si="35"/>
        <v>127.006671111351</v>
      </c>
      <c r="F54" s="22"/>
      <c r="G54">
        <v>2002</v>
      </c>
      <c r="H54" s="10">
        <f t="shared" ca="1" si="36"/>
        <v>0.21047309084033733</v>
      </c>
      <c r="I54" s="10">
        <f ca="1">C54/$E54</f>
        <v>0.72897237345927257</v>
      </c>
      <c r="J54" s="10">
        <f t="shared" ca="1" si="38"/>
        <v>6.0554535700390037E-2</v>
      </c>
      <c r="K54" s="10"/>
      <c r="L54">
        <v>2002</v>
      </c>
      <c r="M54" s="10">
        <f t="shared" ca="1" si="39"/>
        <v>0.52996325492858887</v>
      </c>
      <c r="N54" s="10">
        <f t="shared" ca="1" si="34"/>
        <v>0.67839813232421875</v>
      </c>
      <c r="O54" s="10">
        <f t="shared" ca="1" si="34"/>
        <v>-0.20836137235164642</v>
      </c>
      <c r="P54" s="10"/>
      <c r="Q54" s="10"/>
    </row>
    <row r="55" spans="1:17" x14ac:dyDescent="0.25">
      <c r="A55">
        <v>2003</v>
      </c>
      <c r="B55" s="10">
        <f t="shared" ca="1" si="27"/>
        <v>18.010519970417022</v>
      </c>
      <c r="C55" s="10">
        <f t="shared" ca="1" si="28"/>
        <v>113.46875700930326</v>
      </c>
      <c r="D55" s="10">
        <f t="shared" ca="1" si="28"/>
        <v>24.826079999999997</v>
      </c>
      <c r="E55" s="10">
        <f t="shared" ca="1" si="35"/>
        <v>156.30535697972027</v>
      </c>
      <c r="F55" s="22"/>
      <c r="G55">
        <v>2003</v>
      </c>
      <c r="H55" s="10">
        <f t="shared" ca="1" si="36"/>
        <v>0.11522650482640709</v>
      </c>
      <c r="I55" s="10">
        <f t="shared" ca="1" si="37"/>
        <v>0.72594285443476636</v>
      </c>
      <c r="J55" s="10">
        <f t="shared" ca="1" si="38"/>
        <v>0.15883064073882663</v>
      </c>
      <c r="K55" s="10"/>
      <c r="L55">
        <v>2003</v>
      </c>
      <c r="M55" s="10">
        <f t="shared" ca="1" si="39"/>
        <v>0.46449583768844604</v>
      </c>
      <c r="N55" s="10">
        <f t="shared" ca="1" si="34"/>
        <v>0.5144726037979126</v>
      </c>
      <c r="O55" s="10">
        <f t="shared" ca="1" si="34"/>
        <v>2.1031521260738373E-2</v>
      </c>
      <c r="P55" s="10"/>
      <c r="Q55" s="10"/>
    </row>
    <row r="56" spans="1:17" x14ac:dyDescent="0.25">
      <c r="A56">
        <v>2004</v>
      </c>
      <c r="B56" s="10">
        <f t="shared" ca="1" si="27"/>
        <v>22.948519979000093</v>
      </c>
      <c r="C56" s="10">
        <f t="shared" ca="1" si="28"/>
        <v>129.09268157535118</v>
      </c>
      <c r="D56" s="10">
        <f t="shared" ca="1" si="28"/>
        <v>63.478519999999989</v>
      </c>
      <c r="E56" s="10">
        <f t="shared" ca="1" si="35"/>
        <v>215.51972155435124</v>
      </c>
      <c r="F56" s="22"/>
      <c r="G56">
        <v>2004</v>
      </c>
      <c r="H56" s="10">
        <f t="shared" ca="1" si="36"/>
        <v>0.10647990733048891</v>
      </c>
      <c r="I56" s="10">
        <f t="shared" ca="1" si="37"/>
        <v>0.59898314940424469</v>
      </c>
      <c r="J56" s="10">
        <f t="shared" ca="1" si="38"/>
        <v>0.29453694326526653</v>
      </c>
      <c r="K56" s="10"/>
      <c r="L56">
        <v>2004</v>
      </c>
      <c r="M56" s="10">
        <f t="shared" ca="1" si="39"/>
        <v>0.35590273141860962</v>
      </c>
      <c r="N56" s="10">
        <f t="shared" ca="1" si="34"/>
        <v>0.51041960716247559</v>
      </c>
      <c r="O56" s="10">
        <f t="shared" ca="1" si="34"/>
        <v>0.13367767632007599</v>
      </c>
      <c r="P56" s="10"/>
      <c r="Q56" s="10"/>
    </row>
    <row r="57" spans="1:17" x14ac:dyDescent="0.25">
      <c r="A57">
        <v>2005</v>
      </c>
      <c r="B57" s="10">
        <f t="shared" ca="1" si="27"/>
        <v>38.973740283608436</v>
      </c>
      <c r="C57" s="10">
        <f t="shared" ca="1" si="28"/>
        <v>149.80111228883359</v>
      </c>
      <c r="D57" s="10">
        <f t="shared" ca="1" si="28"/>
        <v>135.97894000000002</v>
      </c>
      <c r="E57" s="10">
        <f t="shared" ca="1" si="35"/>
        <v>324.75379257244208</v>
      </c>
      <c r="F57" s="22"/>
      <c r="G57">
        <v>2005</v>
      </c>
      <c r="H57" s="10">
        <f t="shared" ca="1" si="36"/>
        <v>0.12001011589391879</v>
      </c>
      <c r="I57" s="10">
        <f t="shared" ca="1" si="37"/>
        <v>0.46127594416135359</v>
      </c>
      <c r="J57" s="10">
        <f t="shared" ca="1" si="38"/>
        <v>0.41871393994472755</v>
      </c>
      <c r="K57" s="10"/>
      <c r="L57">
        <v>2005</v>
      </c>
      <c r="M57" s="10">
        <f t="shared" ca="1" si="39"/>
        <v>0.35058090090751648</v>
      </c>
      <c r="N57" s="10">
        <f t="shared" ca="1" si="34"/>
        <v>1.716821551322937</v>
      </c>
      <c r="O57" s="10">
        <f t="shared" ca="1" si="34"/>
        <v>-1.0674024820327759</v>
      </c>
      <c r="P57" s="10"/>
      <c r="Q57" s="10"/>
    </row>
    <row r="58" spans="1:17" x14ac:dyDescent="0.25">
      <c r="A58">
        <v>2006</v>
      </c>
      <c r="B58" s="10">
        <f t="shared" ca="1" si="27"/>
        <v>37.830570196986201</v>
      </c>
      <c r="C58" s="10">
        <f t="shared" ca="1" si="28"/>
        <v>177.10123006099599</v>
      </c>
      <c r="D58" s="10">
        <f t="shared" ca="1" si="28"/>
        <v>137.19253</v>
      </c>
      <c r="E58" s="10">
        <f t="shared" ca="1" si="35"/>
        <v>352.12433025798219</v>
      </c>
      <c r="F58" s="22"/>
      <c r="G58">
        <v>2006</v>
      </c>
      <c r="H58" s="10">
        <f t="shared" ca="1" si="36"/>
        <v>0.10743526347432401</v>
      </c>
      <c r="I58" s="10">
        <f t="shared" ca="1" si="37"/>
        <v>0.50295084673996715</v>
      </c>
      <c r="J58" s="10">
        <f t="shared" ca="1" si="38"/>
        <v>0.38961388978570882</v>
      </c>
      <c r="K58" s="10"/>
      <c r="L58">
        <v>2006</v>
      </c>
      <c r="M58" s="10">
        <f t="shared" ca="1" si="39"/>
        <v>0.29210013151168823</v>
      </c>
      <c r="N58" s="10">
        <f t="shared" ca="1" si="34"/>
        <v>0.39880591630935669</v>
      </c>
      <c r="O58" s="10">
        <f t="shared" ca="1" si="34"/>
        <v>0.30909392237663269</v>
      </c>
      <c r="P58" s="10"/>
      <c r="Q58" s="10"/>
    </row>
    <row r="59" spans="1:17" x14ac:dyDescent="0.25">
      <c r="A59">
        <v>2007</v>
      </c>
      <c r="B59" s="10">
        <f t="shared" ca="1" si="27"/>
        <v>51.444884540557858</v>
      </c>
      <c r="C59" s="10">
        <f t="shared" ca="1" si="28"/>
        <v>208.96694843640921</v>
      </c>
      <c r="D59" s="10">
        <f t="shared" ca="1" si="28"/>
        <v>234.80518000000001</v>
      </c>
      <c r="E59" s="10">
        <f t="shared" ca="1" si="35"/>
        <v>495.21701297696706</v>
      </c>
      <c r="F59" s="22"/>
      <c r="G59">
        <v>2007</v>
      </c>
      <c r="H59" s="10">
        <f t="shared" ca="1" si="36"/>
        <v>0.10388351609994183</v>
      </c>
      <c r="I59" s="10">
        <f t="shared" ca="1" si="37"/>
        <v>0.42197045529639032</v>
      </c>
      <c r="J59" s="10">
        <f t="shared" ca="1" si="38"/>
        <v>0.47414602860366789</v>
      </c>
      <c r="K59" s="10"/>
      <c r="L59">
        <v>2007</v>
      </c>
      <c r="M59" s="10">
        <f t="shared" ca="1" si="39"/>
        <v>0.37139749526977539</v>
      </c>
      <c r="N59" s="10">
        <f t="shared" ca="1" si="34"/>
        <v>0.44043195247650146</v>
      </c>
      <c r="O59" s="10">
        <f t="shared" ca="1" si="34"/>
        <v>0.18817056715488434</v>
      </c>
      <c r="P59" s="10"/>
      <c r="Q59" s="10"/>
    </row>
    <row r="60" spans="1:17" x14ac:dyDescent="0.25">
      <c r="A60">
        <v>2008</v>
      </c>
      <c r="B60" s="10">
        <f t="shared" ca="1" si="27"/>
        <v>60.929065019607542</v>
      </c>
      <c r="C60" s="10">
        <f t="shared" ca="1" si="28"/>
        <v>240.22048161538265</v>
      </c>
      <c r="D60" s="10">
        <f t="shared" ca="1" si="28"/>
        <v>133.12664999999998</v>
      </c>
      <c r="E60" s="10">
        <f t="shared" ca="1" si="35"/>
        <v>434.27619663499019</v>
      </c>
      <c r="F60" s="22"/>
      <c r="G60">
        <v>2008</v>
      </c>
      <c r="H60" s="10">
        <f t="shared" ca="1" si="36"/>
        <v>0.14030026396039963</v>
      </c>
      <c r="I60" s="10">
        <f t="shared" ca="1" si="37"/>
        <v>0.55315138954596754</v>
      </c>
      <c r="J60" s="10">
        <f t="shared" ca="1" si="38"/>
        <v>0.30654834649363283</v>
      </c>
      <c r="K60" s="10"/>
      <c r="L60">
        <v>2008</v>
      </c>
      <c r="M60" s="10">
        <f t="shared" ca="1" si="39"/>
        <v>0.38218584656715393</v>
      </c>
      <c r="N60" s="10">
        <f t="shared" ca="1" si="34"/>
        <v>0.45861935615539551</v>
      </c>
      <c r="O60" s="10">
        <f t="shared" ca="1" si="34"/>
        <v>0.15919479727745056</v>
      </c>
      <c r="P60" s="10"/>
      <c r="Q60" s="10"/>
    </row>
    <row r="61" spans="1:17" x14ac:dyDescent="0.25">
      <c r="A61">
        <v>2009</v>
      </c>
      <c r="B61" s="10">
        <f t="shared" ca="1" si="27"/>
        <v>81.340650155544282</v>
      </c>
      <c r="C61" s="10">
        <f t="shared" ca="1" si="28"/>
        <v>232.4474549006861</v>
      </c>
      <c r="D61" s="10">
        <f t="shared" ca="1" si="28"/>
        <v>106.08554000000001</v>
      </c>
      <c r="E61" s="10">
        <f t="shared" ca="1" si="35"/>
        <v>419.87364505623043</v>
      </c>
      <c r="F61" s="22"/>
      <c r="G61">
        <v>2009</v>
      </c>
      <c r="H61" s="10">
        <f t="shared" ca="1" si="36"/>
        <v>0.1937264963240333</v>
      </c>
      <c r="I61" s="10">
        <f t="shared" ca="1" si="37"/>
        <v>0.55361287291455552</v>
      </c>
      <c r="J61" s="10">
        <f t="shared" ca="1" si="38"/>
        <v>0.2526606307614111</v>
      </c>
      <c r="K61" s="10"/>
      <c r="L61">
        <v>2009</v>
      </c>
      <c r="M61" s="10">
        <f t="shared" ca="1" si="39"/>
        <v>0.4191419780254364</v>
      </c>
      <c r="N61" s="10">
        <f t="shared" ca="1" si="34"/>
        <v>0.43491655588150024</v>
      </c>
      <c r="O61" s="10">
        <f t="shared" ca="1" si="34"/>
        <v>0.14594146609306335</v>
      </c>
      <c r="P61" s="10"/>
      <c r="Q61" s="10"/>
    </row>
    <row r="62" spans="1:17" x14ac:dyDescent="0.25">
      <c r="A62">
        <v>2010</v>
      </c>
      <c r="B62" s="10">
        <f t="shared" ca="1" si="27"/>
        <v>85.731170583724975</v>
      </c>
      <c r="C62" s="10">
        <f t="shared" ca="1" si="28"/>
        <v>261.65413953763141</v>
      </c>
      <c r="D62" s="10">
        <f t="shared" ca="1" si="28"/>
        <v>175.96056999999999</v>
      </c>
      <c r="E62" s="10">
        <f t="shared" ca="1" si="35"/>
        <v>523.34588012135634</v>
      </c>
      <c r="F62" s="22"/>
      <c r="G62">
        <v>2010</v>
      </c>
      <c r="H62" s="10">
        <f t="shared" ca="1" si="36"/>
        <v>0.16381359601769513</v>
      </c>
      <c r="I62" s="10">
        <f t="shared" ca="1" si="37"/>
        <v>0.49996407629493061</v>
      </c>
      <c r="J62" s="10">
        <f t="shared" ca="1" si="38"/>
        <v>0.33622232768737431</v>
      </c>
      <c r="K62" s="10"/>
      <c r="L62">
        <v>2010</v>
      </c>
      <c r="M62" s="10">
        <f t="shared" ca="1" si="39"/>
        <v>0.61995589733123779</v>
      </c>
      <c r="N62" s="10">
        <f t="shared" ca="1" si="34"/>
        <v>0.46330440044403076</v>
      </c>
      <c r="O62" s="10">
        <f t="shared" ca="1" si="34"/>
        <v>-8.3260267972946167E-2</v>
      </c>
      <c r="P62" s="10"/>
      <c r="Q62" s="10"/>
    </row>
    <row r="63" spans="1:17" x14ac:dyDescent="0.25">
      <c r="A63">
        <v>2011</v>
      </c>
      <c r="B63" s="10">
        <f t="shared" ca="1" si="27"/>
        <v>71.325270091056822</v>
      </c>
      <c r="C63" s="10">
        <f t="shared" ca="1" si="28"/>
        <v>294.2698537679882</v>
      </c>
      <c r="D63" s="10">
        <f t="shared" ca="1" si="28"/>
        <v>196.98693999999992</v>
      </c>
      <c r="E63" s="10">
        <f t="shared" ca="1" si="35"/>
        <v>562.58206385904498</v>
      </c>
      <c r="F63" s="22"/>
      <c r="G63">
        <v>2011</v>
      </c>
      <c r="H63" s="10">
        <f t="shared" ca="1" si="36"/>
        <v>0.12678198377281963</v>
      </c>
      <c r="I63" s="10">
        <f t="shared" ca="1" si="37"/>
        <v>0.52307009531984927</v>
      </c>
      <c r="J63" s="10">
        <f t="shared" ca="1" si="38"/>
        <v>0.35014792090733099</v>
      </c>
      <c r="K63" s="10"/>
      <c r="L63">
        <v>2011</v>
      </c>
      <c r="M63" s="10">
        <f t="shared" ca="1" si="39"/>
        <v>0.3616756796836853</v>
      </c>
      <c r="N63" s="10">
        <f t="shared" ca="1" si="34"/>
        <v>0.44962403178215027</v>
      </c>
      <c r="O63" s="10">
        <f t="shared" ca="1" si="34"/>
        <v>0.18870027363300323</v>
      </c>
      <c r="P63" s="10"/>
      <c r="Q63" s="10"/>
    </row>
    <row r="64" spans="1:17" x14ac:dyDescent="0.25">
      <c r="A64">
        <v>2012</v>
      </c>
      <c r="B64" s="10">
        <f t="shared" ca="1" si="27"/>
        <v>72.980519594669346</v>
      </c>
      <c r="C64" s="10">
        <f t="shared" ca="1" si="28"/>
        <v>313.73262158719632</v>
      </c>
      <c r="D64" s="10">
        <f t="shared" ca="1" si="28"/>
        <v>160.33407</v>
      </c>
      <c r="E64" s="10">
        <f t="shared" ca="1" si="35"/>
        <v>547.04721118186569</v>
      </c>
      <c r="F64" s="22"/>
      <c r="G64">
        <v>2012</v>
      </c>
      <c r="H64" s="10">
        <f t="shared" ca="1" si="36"/>
        <v>0.13340808270825275</v>
      </c>
      <c r="I64" s="10">
        <f t="shared" ca="1" si="37"/>
        <v>0.5735019120367949</v>
      </c>
      <c r="J64" s="10">
        <f t="shared" ca="1" si="38"/>
        <v>0.29309000525495227</v>
      </c>
      <c r="K64" s="10"/>
      <c r="L64">
        <v>2012</v>
      </c>
      <c r="M64" s="10">
        <f t="shared" ca="1" si="39"/>
        <v>0.2815595269203186</v>
      </c>
      <c r="N64" s="10">
        <f t="shared" ca="1" si="34"/>
        <v>0.38891667127609253</v>
      </c>
      <c r="O64" s="10">
        <f t="shared" ca="1" si="34"/>
        <v>0.32952380180358887</v>
      </c>
      <c r="P64" s="10"/>
      <c r="Q64" s="10"/>
    </row>
    <row r="65" spans="1:23" x14ac:dyDescent="0.25">
      <c r="A65" t="s">
        <v>281</v>
      </c>
      <c r="B65" s="10" t="e">
        <f t="shared" ca="1" si="27"/>
        <v>#N/A</v>
      </c>
      <c r="C65" s="10" t="e">
        <f t="shared" ca="1" si="27"/>
        <v>#N/A</v>
      </c>
      <c r="D65" s="10" t="e">
        <f t="shared" ca="1" si="27"/>
        <v>#N/A</v>
      </c>
      <c r="E65" s="2"/>
      <c r="F65" s="23"/>
      <c r="G65" t="s">
        <v>281</v>
      </c>
      <c r="H65" s="2"/>
      <c r="I65" s="2"/>
      <c r="J65" s="2"/>
      <c r="K65" s="2"/>
      <c r="L65" t="s">
        <v>281</v>
      </c>
      <c r="M65" s="2">
        <f ca="1">(M64-M47)/M47</f>
        <v>-0.49001313027648291</v>
      </c>
      <c r="N65" s="2">
        <f ca="1">(N64-N47)/N47</f>
        <v>0.30300384634355731</v>
      </c>
      <c r="O65" s="2">
        <f ca="1">(O64-O47)/O47</f>
        <v>1.2051858939297468</v>
      </c>
      <c r="P65" s="2"/>
      <c r="Q65" s="2"/>
    </row>
    <row r="66" spans="1:23" x14ac:dyDescent="0.25"/>
    <row r="67" spans="1:23" ht="21" x14ac:dyDescent="0.35">
      <c r="T67" s="63" t="s">
        <v>365</v>
      </c>
      <c r="U67" s="63"/>
      <c r="V67" s="6"/>
      <c r="W67" s="6"/>
    </row>
    <row r="68" spans="1:23" ht="20.25" customHeight="1" x14ac:dyDescent="0.25">
      <c r="T68" s="1" t="s">
        <v>370</v>
      </c>
      <c r="U68" s="1" t="s">
        <v>284</v>
      </c>
      <c r="V68" s="1"/>
      <c r="W68" s="1"/>
    </row>
    <row r="69" spans="1:23" ht="200.25" customHeight="1" thickBot="1" x14ac:dyDescent="0.3">
      <c r="S69" s="3" t="s">
        <v>285</v>
      </c>
    </row>
    <row r="70" spans="1:23" ht="200.25" customHeight="1" thickTop="1" thickBot="1" x14ac:dyDescent="0.3">
      <c r="S70" s="3" t="s">
        <v>392</v>
      </c>
    </row>
    <row r="71" spans="1:23" ht="200.25" customHeight="1" thickTop="1" thickBot="1" x14ac:dyDescent="0.3">
      <c r="S71" s="3" t="s">
        <v>307</v>
      </c>
    </row>
    <row r="72" spans="1:23" s="4" customFormat="1" ht="15.75" customHeight="1" thickTop="1" thickBot="1" x14ac:dyDescent="0.3">
      <c r="S72" s="40"/>
      <c r="T72" s="8" t="s">
        <v>364</v>
      </c>
    </row>
    <row r="73" spans="1:23" s="4" customFormat="1" ht="15.75" customHeight="1" thickTop="1" x14ac:dyDescent="0.25">
      <c r="S73" s="39"/>
      <c r="T73" s="8" t="s">
        <v>406</v>
      </c>
    </row>
    <row r="74" spans="1:23" s="4" customFormat="1" ht="15.75" customHeight="1" x14ac:dyDescent="0.25">
      <c r="S74" s="39"/>
    </row>
    <row r="75" spans="1:23" ht="15.75" customHeight="1" x14ac:dyDescent="0.25"/>
  </sheetData>
  <mergeCells count="10">
    <mergeCell ref="M1:P1"/>
    <mergeCell ref="M23:P23"/>
    <mergeCell ref="M45:P45"/>
    <mergeCell ref="T67:U67"/>
    <mergeCell ref="B1:E1"/>
    <mergeCell ref="B23:E23"/>
    <mergeCell ref="B45:E45"/>
    <mergeCell ref="H1:K1"/>
    <mergeCell ref="H23:K23"/>
    <mergeCell ref="H45:K45"/>
  </mergeCells>
  <pageMargins left="0.7" right="0.7" top="0.75" bottom="0.75" header="0.3" footer="0.3"/>
  <pageSetup scale="72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7"/>
  <sheetViews>
    <sheetView showGridLines="0" topLeftCell="A13" zoomScale="60" zoomScaleNormal="60" workbookViewId="0">
      <selection activeCell="F20" sqref="F20"/>
    </sheetView>
  </sheetViews>
  <sheetFormatPr defaultColWidth="9" defaultRowHeight="15.75" customHeight="1" outlineLevelRow="1" outlineLevelCol="1" x14ac:dyDescent="0.25"/>
  <cols>
    <col min="1" max="2" width="16.75" customWidth="1" outlineLevel="1"/>
    <col min="3" max="10" width="9" customWidth="1" outlineLevel="1"/>
    <col min="11" max="11" width="4.375" customWidth="1"/>
    <col min="12" max="12" width="6.375" customWidth="1"/>
    <col min="13" max="13" width="98.625" customWidth="1"/>
    <col min="14" max="16384" width="9" style="45"/>
  </cols>
  <sheetData>
    <row r="1" spans="1:13" outlineLevel="1" x14ac:dyDescent="0.25">
      <c r="A1" t="s">
        <v>409</v>
      </c>
      <c r="C1" s="62"/>
      <c r="D1" s="62"/>
      <c r="E1" s="62"/>
      <c r="F1" s="62"/>
      <c r="G1" s="62"/>
      <c r="H1" s="62"/>
      <c r="I1" s="62"/>
      <c r="J1" s="62"/>
    </row>
    <row r="2" spans="1:13" outlineLevel="1" x14ac:dyDescent="0.25">
      <c r="C2" t="s">
        <v>265</v>
      </c>
      <c r="D2" s="66"/>
      <c r="E2" t="s">
        <v>24</v>
      </c>
      <c r="F2" s="66"/>
      <c r="G2" t="s">
        <v>23</v>
      </c>
      <c r="H2" s="66" t="s">
        <v>443</v>
      </c>
    </row>
    <row r="3" spans="1:13" outlineLevel="1" x14ac:dyDescent="0.25">
      <c r="C3" s="70" t="s">
        <v>344</v>
      </c>
      <c r="D3" s="71"/>
      <c r="E3" s="70" t="s">
        <v>13</v>
      </c>
      <c r="F3" s="71"/>
      <c r="G3" s="70" t="s">
        <v>40</v>
      </c>
      <c r="H3" s="70" t="s">
        <v>377</v>
      </c>
      <c r="J3" s="24"/>
    </row>
    <row r="4" spans="1:13" outlineLevel="1" x14ac:dyDescent="0.25">
      <c r="A4" t="s">
        <v>329</v>
      </c>
      <c r="B4" t="s">
        <v>448</v>
      </c>
      <c r="C4" s="10">
        <f ca="1">INDEX(INDIRECT($A$1&amp;"!$A$1:$N$55"),MATCH($A4,INDIRECT($A$1&amp;"!$A$1:$A$55"),0),MATCH(C$2,INDIRECT($A$1&amp;"!$A$1:$N$1"),0))</f>
        <v>944.81269999999995</v>
      </c>
      <c r="D4" s="68"/>
      <c r="E4" s="10">
        <f ca="1">INDEX(INDIRECT($A$1&amp;"!$A$1:$N$55"),MATCH($A4,INDIRECT($A$1&amp;"!$A$1:$A$55"),0),MATCH(E$2,INDIRECT($A$1&amp;"!$A$1:$N$1"),0))</f>
        <v>4278.0328</v>
      </c>
      <c r="F4" s="68"/>
      <c r="G4" s="10">
        <f ca="1">INDEX(INDIRECT($A$1&amp;"!$A$1:$N$55"),MATCH($A4,INDIRECT($A$1&amp;"!$A$1:$A$55"),0),MATCH(G$2,INDIRECT($A$1&amp;"!$A$1:$N$1"),0))</f>
        <v>2638.3649</v>
      </c>
      <c r="H4" s="10">
        <f ca="1">INDEX(INDIRECT($A$1&amp;"!$A$1:$N$55"),MATCH($A4,INDIRECT($A$1&amp;"!$A$1:$A$55"),0),MATCH(H$2,INDIRECT($A$1&amp;"!$A$1:$N$1"),0))</f>
        <v>7861.21</v>
      </c>
      <c r="M4" s="9"/>
    </row>
    <row r="5" spans="1:13" outlineLevel="1" x14ac:dyDescent="0.25">
      <c r="A5" t="s">
        <v>64</v>
      </c>
      <c r="B5" t="s">
        <v>447</v>
      </c>
      <c r="C5" s="10">
        <f ca="1">INDEX(INDIRECT($A$1&amp;"!$A$1:$N$55"),MATCH($A5,INDIRECT($A$1&amp;"!$A$1:$A$55"),0),MATCH(C$2,INDIRECT($A$1&amp;"!$A$1:$N$1"),0))</f>
        <v>983.10990000000004</v>
      </c>
      <c r="D5" s="68"/>
      <c r="E5" s="10">
        <f ca="1">INDEX(INDIRECT($A$1&amp;"!$A$1:$N$55"),MATCH($A5,INDIRECT($A$1&amp;"!$A$1:$A$55"),0),MATCH(E$2,INDIRECT($A$1&amp;"!$A$1:$N$1"),0))</f>
        <v>1016.9505</v>
      </c>
      <c r="F5" s="68"/>
      <c r="G5" s="10">
        <f ca="1">INDEX(INDIRECT($A$1&amp;"!$A$1:$N$55"),MATCH($A5,INDIRECT($A$1&amp;"!$A$1:$A$55"),0),MATCH(G$2,INDIRECT($A$1&amp;"!$A$1:$N$1"),0))</f>
        <v>73.679599999999994</v>
      </c>
      <c r="H5" s="10">
        <f ca="1">INDEX(INDIRECT($A$1&amp;"!$A$1:$N$55"),MATCH($A5,INDIRECT($A$1&amp;"!$A$1:$A$55"),0),MATCH(H$2,INDIRECT($A$1&amp;"!$A$1:$N$1"),0))</f>
        <v>2073.7399999999998</v>
      </c>
    </row>
    <row r="6" spans="1:13" outlineLevel="1" x14ac:dyDescent="0.25">
      <c r="C6" s="10"/>
      <c r="D6" s="68"/>
      <c r="E6" s="10"/>
      <c r="F6" s="68"/>
      <c r="G6" s="10"/>
      <c r="H6" s="10"/>
    </row>
    <row r="7" spans="1:13" outlineLevel="1" x14ac:dyDescent="0.25">
      <c r="C7" s="72" t="s">
        <v>444</v>
      </c>
      <c r="D7" s="73"/>
      <c r="E7" s="72" t="s">
        <v>445</v>
      </c>
      <c r="F7" s="73"/>
      <c r="G7" s="72" t="s">
        <v>446</v>
      </c>
      <c r="H7" s="10"/>
    </row>
    <row r="8" spans="1:13" outlineLevel="1" x14ac:dyDescent="0.25">
      <c r="A8" t="s">
        <v>379</v>
      </c>
      <c r="C8" s="70" t="s">
        <v>344</v>
      </c>
      <c r="D8" s="71">
        <v>70</v>
      </c>
      <c r="E8" s="70" t="s">
        <v>13</v>
      </c>
      <c r="F8" s="71">
        <v>60</v>
      </c>
      <c r="G8" s="70" t="s">
        <v>40</v>
      </c>
      <c r="H8" s="67">
        <v>35</v>
      </c>
    </row>
    <row r="9" spans="1:13" outlineLevel="1" x14ac:dyDescent="0.25">
      <c r="A9" t="s">
        <v>329</v>
      </c>
      <c r="B9" t="s">
        <v>410</v>
      </c>
      <c r="C9" s="11">
        <f ca="1">(C4/$H4)*100</f>
        <v>12.018667609693672</v>
      </c>
      <c r="D9" s="69">
        <f ca="1">D$8-C9</f>
        <v>57.981332390306328</v>
      </c>
      <c r="E9" s="11">
        <f ca="1">(E4/$H4)*100</f>
        <v>54.419520659033402</v>
      </c>
      <c r="F9" s="69">
        <f ca="1">F$8-E9</f>
        <v>5.5804793409665976</v>
      </c>
      <c r="G9" s="11">
        <f ca="1">(G4/$H4)*100</f>
        <v>33.561816819548135</v>
      </c>
      <c r="H9" s="69">
        <f ca="1">H$8-G9</f>
        <v>1.4381831804518654</v>
      </c>
      <c r="I9" s="69">
        <f ca="1">SUM(C9:H9)</f>
        <v>165</v>
      </c>
    </row>
    <row r="10" spans="1:13" outlineLevel="1" x14ac:dyDescent="0.25">
      <c r="A10" t="s">
        <v>329</v>
      </c>
      <c r="B10" t="s">
        <v>411</v>
      </c>
      <c r="C10" s="11">
        <f ca="1">INDEX(INDIRECT($A$1&amp;"!$A$1:$N$55"),MATCH($A10,INDIRECT($A$1&amp;"!$A$1:$A$55"),0),MATCH(C$7,INDIRECT($A$1&amp;"!$A$1:$N$1"),0))*100</f>
        <v>33.742877840995789</v>
      </c>
      <c r="D10" s="69">
        <f ca="1">D$8-C10</f>
        <v>36.257122159004211</v>
      </c>
      <c r="E10" s="11">
        <f ca="1">INDEX(INDIRECT($A$1&amp;"!$A$1:$N$55"),MATCH($A10,INDIRECT($A$1&amp;"!$A$1:$A$55"),0),MATCH(E$7,INDIRECT($A$1&amp;"!$A$1:$N$1"),0))*100</f>
        <v>47.191175818443298</v>
      </c>
      <c r="F10" s="69">
        <f ca="1">F$8-E10</f>
        <v>12.808824181556702</v>
      </c>
      <c r="G10" s="11">
        <f ca="1">INDEX(INDIRECT($A$1&amp;"!$A$1:$N$55"),MATCH($A10,INDIRECT($A$1&amp;"!$A$1:$A$55"),0),MATCH(G$7,INDIRECT($A$1&amp;"!$A$1:$N$1"),0))*100</f>
        <v>19.065949320793152</v>
      </c>
      <c r="H10" s="69">
        <f ca="1">H$8-G10</f>
        <v>15.934050679206848</v>
      </c>
      <c r="I10" s="69">
        <f ca="1">SUM(C10:H10)</f>
        <v>165</v>
      </c>
    </row>
    <row r="11" spans="1:13" outlineLevel="1" x14ac:dyDescent="0.25">
      <c r="C11" s="10"/>
      <c r="D11" s="68"/>
      <c r="E11" s="10"/>
      <c r="F11" s="68"/>
      <c r="H11" s="68"/>
      <c r="I11" s="69"/>
    </row>
    <row r="12" spans="1:13" outlineLevel="1" x14ac:dyDescent="0.25">
      <c r="D12" s="66"/>
      <c r="F12" s="66"/>
      <c r="H12" s="66"/>
      <c r="I12" s="69"/>
    </row>
    <row r="13" spans="1:13" outlineLevel="1" x14ac:dyDescent="0.25">
      <c r="C13" s="70" t="s">
        <v>344</v>
      </c>
      <c r="D13" s="71"/>
      <c r="E13" s="70" t="s">
        <v>13</v>
      </c>
      <c r="F13" s="71"/>
      <c r="G13" s="70" t="s">
        <v>40</v>
      </c>
      <c r="H13" s="67"/>
      <c r="I13" s="69"/>
      <c r="J13" s="10"/>
    </row>
    <row r="14" spans="1:13" outlineLevel="1" x14ac:dyDescent="0.25">
      <c r="A14" t="s">
        <v>64</v>
      </c>
      <c r="B14" t="s">
        <v>410</v>
      </c>
      <c r="C14" s="11">
        <f ca="1">(C5/$H5)*100</f>
        <v>47.407577613394167</v>
      </c>
      <c r="D14" s="69">
        <f ca="1">D$8-C14</f>
        <v>22.592422386605833</v>
      </c>
      <c r="E14" s="11">
        <f ca="1">(E5/$H5)*100</f>
        <v>49.039440817074471</v>
      </c>
      <c r="F14" s="69">
        <f ca="1">F$8-E14</f>
        <v>10.960559182925529</v>
      </c>
      <c r="G14" s="11">
        <f ca="1">(G5/$H5)*100</f>
        <v>3.552981569531378</v>
      </c>
      <c r="H14" s="69">
        <f ca="1">H$8-G14</f>
        <v>31.447018430468621</v>
      </c>
      <c r="I14" s="69">
        <f ca="1">SUM(C14:H14)</f>
        <v>165</v>
      </c>
    </row>
    <row r="15" spans="1:13" x14ac:dyDescent="0.25">
      <c r="A15" t="s">
        <v>64</v>
      </c>
      <c r="B15" t="s">
        <v>411</v>
      </c>
      <c r="C15" s="11">
        <f ca="1">INDEX(INDIRECT($A$1&amp;"!$A$1:$N$55"),MATCH($A15,INDIRECT($A$1&amp;"!$A$1:$A$55"),0),MATCH(C$7,INDIRECT($A$1&amp;"!$A$1:$N$1"),0))*100</f>
        <v>66.645538806915283</v>
      </c>
      <c r="D15" s="69">
        <f ca="1">D$8-C15</f>
        <v>3.3544611930847168</v>
      </c>
      <c r="E15" s="11">
        <f ca="1">INDEX(INDIRECT($A$1&amp;"!$A$1:$N$55"),MATCH($A15,INDIRECT($A$1&amp;"!$A$1:$A$55"),0),MATCH(E$7,INDIRECT($A$1&amp;"!$A$1:$N$1"),0))*100</f>
        <v>28.948536515235901</v>
      </c>
      <c r="F15" s="69">
        <f ca="1">F$8-E15</f>
        <v>31.051463484764099</v>
      </c>
      <c r="G15" s="11">
        <f ca="1">INDEX(INDIRECT($A$1&amp;"!$A$1:$N$55"),MATCH($A15,INDIRECT($A$1&amp;"!$A$1:$A$55"),0),MATCH(G$7,INDIRECT($A$1&amp;"!$A$1:$N$1"),0))*100</f>
        <v>4.4059235602617264</v>
      </c>
      <c r="H15" s="69">
        <f ca="1">H$8-G15</f>
        <v>30.594076439738274</v>
      </c>
      <c r="I15" s="69">
        <f ca="1">SUM(C15:H15)</f>
        <v>165</v>
      </c>
    </row>
    <row r="16" spans="1:13" x14ac:dyDescent="0.25">
      <c r="C16" s="10"/>
      <c r="D16" s="10"/>
      <c r="E16" s="10"/>
      <c r="F16" s="10"/>
      <c r="G16" s="10"/>
      <c r="H16" s="10"/>
    </row>
    <row r="17" spans="1:13" x14ac:dyDescent="0.25">
      <c r="A17" t="s">
        <v>408</v>
      </c>
      <c r="B17" t="s">
        <v>265</v>
      </c>
      <c r="C17" t="s">
        <v>23</v>
      </c>
      <c r="D17" t="s">
        <v>24</v>
      </c>
      <c r="E17" t="s">
        <v>443</v>
      </c>
      <c r="F17" t="s">
        <v>444</v>
      </c>
      <c r="G17" t="s">
        <v>445</v>
      </c>
      <c r="H17" t="s">
        <v>446</v>
      </c>
    </row>
    <row r="18" spans="1:13" ht="21" x14ac:dyDescent="0.35">
      <c r="A18" t="s">
        <v>329</v>
      </c>
      <c r="B18">
        <v>54.799138199424739</v>
      </c>
      <c r="C18">
        <v>153.02516200000002</v>
      </c>
      <c r="D18">
        <v>248.12590010944541</v>
      </c>
      <c r="E18">
        <v>455.95020094814299</v>
      </c>
      <c r="F18">
        <v>0.33742877840995789</v>
      </c>
      <c r="G18">
        <v>0.47191175818443298</v>
      </c>
      <c r="H18">
        <v>0.19065949320793152</v>
      </c>
      <c r="M18" s="54" t="s">
        <v>412</v>
      </c>
    </row>
    <row r="19" spans="1:13" ht="20.25" customHeight="1" x14ac:dyDescent="0.25">
      <c r="A19" t="s">
        <v>64</v>
      </c>
      <c r="B19">
        <v>19.662196889495849</v>
      </c>
      <c r="C19">
        <v>1.473592</v>
      </c>
      <c r="D19">
        <v>20.339010172331463</v>
      </c>
      <c r="E19">
        <v>41.474798959350586</v>
      </c>
      <c r="F19">
        <v>0.66645538806915283</v>
      </c>
      <c r="G19">
        <v>0.28948536515235901</v>
      </c>
      <c r="H19">
        <v>4.4059235602617264E-2</v>
      </c>
      <c r="M19" s="1"/>
    </row>
    <row r="20" spans="1:13" ht="156.75" customHeight="1" thickBot="1" x14ac:dyDescent="0.3">
      <c r="L20" s="3" t="s">
        <v>392</v>
      </c>
    </row>
    <row r="21" spans="1:13" ht="156.75" customHeight="1" thickTop="1" thickBot="1" x14ac:dyDescent="0.3">
      <c r="L21" s="3" t="s">
        <v>307</v>
      </c>
    </row>
    <row r="22" spans="1:13" ht="15.75" customHeight="1" thickTop="1" x14ac:dyDescent="0.25">
      <c r="M22" s="8" t="s">
        <v>18</v>
      </c>
    </row>
    <row r="23" spans="1:13" ht="15.75" customHeight="1" x14ac:dyDescent="0.25">
      <c r="M23" s="36" t="s">
        <v>413</v>
      </c>
    </row>
    <row r="24" spans="1:13" ht="15.75" customHeight="1" x14ac:dyDescent="0.25">
      <c r="M24" s="29"/>
    </row>
    <row r="32" spans="1:13" ht="15.75" customHeight="1" x14ac:dyDescent="0.25">
      <c r="M32" s="8"/>
    </row>
    <row r="33" spans="3:13" ht="15.75" customHeight="1" x14ac:dyDescent="0.25">
      <c r="M33" s="36"/>
    </row>
    <row r="34" spans="3:13" ht="15.75" customHeight="1" x14ac:dyDescent="0.25">
      <c r="M34" s="29"/>
    </row>
    <row r="47" spans="3:13" ht="15.75" customHeight="1" x14ac:dyDescent="0.25">
      <c r="M47" s="45"/>
    </row>
    <row r="48" spans="3:13" x14ac:dyDescent="0.25">
      <c r="C48" s="10"/>
      <c r="D48" s="10"/>
      <c r="E48" s="10"/>
      <c r="F48" s="10"/>
      <c r="G48" s="10"/>
      <c r="H48" s="10"/>
      <c r="M48" s="45"/>
    </row>
    <row r="49" spans="13:13" ht="15.75" customHeight="1" x14ac:dyDescent="0.25">
      <c r="M49" s="45"/>
    </row>
    <row r="74" spans="1:13" ht="15.75" customHeight="1" x14ac:dyDescent="0.25">
      <c r="M74" s="8"/>
    </row>
    <row r="75" spans="1:13" s="48" customFormat="1" ht="15.75" customHeight="1" thickBo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6"/>
      <c r="M75" s="36"/>
    </row>
    <row r="76" spans="1:13" s="48" customFormat="1" ht="15.75" customHeight="1" thickTop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5"/>
      <c r="M76" s="29"/>
    </row>
    <row r="77" spans="1:13" s="48" customFormat="1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5"/>
      <c r="M77"/>
    </row>
  </sheetData>
  <mergeCells count="1">
    <mergeCell ref="C1:J1"/>
  </mergeCells>
  <pageMargins left="0.7" right="0.7" top="0.75" bottom="0.75" header="0.3" footer="0.3"/>
  <pageSetup scale="34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5"/>
  <sheetViews>
    <sheetView showGridLines="0" topLeftCell="A2" zoomScale="90" zoomScaleNormal="90" workbookViewId="0">
      <selection activeCell="M2" sqref="M2"/>
    </sheetView>
  </sheetViews>
  <sheetFormatPr defaultColWidth="0" defaultRowHeight="15.75" customHeight="1" zeroHeight="1" x14ac:dyDescent="0.25"/>
  <cols>
    <col min="1" max="5" width="9" customWidth="1"/>
    <col min="6" max="6" width="9" style="4" customWidth="1"/>
    <col min="7" max="11" width="9" customWidth="1"/>
    <col min="12" max="12" width="9" style="4" customWidth="1"/>
    <col min="13" max="17" width="9" customWidth="1"/>
    <col min="18" max="18" width="4.375" customWidth="1"/>
    <col min="19" max="19" width="6.375" customWidth="1"/>
    <col min="20" max="22" width="32.875" customWidth="1"/>
    <col min="23" max="23" width="16.625" customWidth="1"/>
    <col min="24" max="16384" width="9" hidden="1"/>
  </cols>
  <sheetData>
    <row r="1" spans="1:20" x14ac:dyDescent="0.25">
      <c r="A1" t="s">
        <v>27</v>
      </c>
      <c r="B1" s="62" t="s">
        <v>17</v>
      </c>
      <c r="C1" s="62"/>
      <c r="D1" s="62"/>
      <c r="E1" s="62"/>
      <c r="F1" s="24"/>
      <c r="H1" s="62" t="s">
        <v>17</v>
      </c>
      <c r="I1" s="62"/>
      <c r="J1" s="62"/>
      <c r="K1" s="62"/>
      <c r="L1" t="s">
        <v>337</v>
      </c>
      <c r="M1" s="62" t="s">
        <v>17</v>
      </c>
      <c r="N1" s="62"/>
      <c r="O1" s="62"/>
      <c r="P1" s="62"/>
      <c r="Q1" s="57"/>
    </row>
    <row r="2" spans="1:20" x14ac:dyDescent="0.25">
      <c r="B2" t="s">
        <v>265</v>
      </c>
      <c r="C2" t="s">
        <v>24</v>
      </c>
      <c r="D2" t="s">
        <v>23</v>
      </c>
      <c r="E2" t="s">
        <v>423</v>
      </c>
      <c r="H2" t="s">
        <v>367</v>
      </c>
      <c r="I2" t="s">
        <v>368</v>
      </c>
      <c r="J2" t="s">
        <v>369</v>
      </c>
      <c r="L2"/>
      <c r="M2" t="s">
        <v>418</v>
      </c>
      <c r="N2" t="s">
        <v>420</v>
      </c>
      <c r="O2" t="s">
        <v>419</v>
      </c>
      <c r="P2" t="s">
        <v>366</v>
      </c>
    </row>
    <row r="3" spans="1:20" x14ac:dyDescent="0.25">
      <c r="A3">
        <v>1995</v>
      </c>
      <c r="B3" s="10">
        <f t="shared" ref="B3:E18" ca="1" si="0">INDEX(INDIRECT($A$1&amp;"!$A$1:$AZ$55"),MATCH($A3,INDIRECT($A$1&amp;"!$A$1:$A$55"),0),MATCH(B$2,INDIRECT($A$1&amp;"!$A$1:$AZ$1"),0))</f>
        <v>8.4705599174499504</v>
      </c>
      <c r="C3" s="10">
        <f t="shared" ca="1" si="0"/>
        <v>3.4896632736280004</v>
      </c>
      <c r="D3" s="10">
        <f t="shared" ca="1" si="0"/>
        <v>-0.29993000000000003</v>
      </c>
      <c r="E3" s="10">
        <f ca="1">INDEX(INDIRECT($A$1&amp;"!$A$1:$AZ$55"),MATCH($A3,INDIRECT($A$1&amp;"!$A$1:$A$55"),0),MATCH(E$2,INDIRECT($A$1&amp;"!$A$1:$AZ$1"),0))</f>
        <v>93.929297571389938</v>
      </c>
      <c r="F3" s="22"/>
      <c r="G3">
        <v>2002</v>
      </c>
      <c r="H3" s="42">
        <f ca="1">B3/$E3</f>
        <v>9.0180168876616951E-2</v>
      </c>
      <c r="I3" s="42">
        <f t="shared" ref="H3:J18" ca="1" si="1">C3/$E3</f>
        <v>3.7152021401796603E-2</v>
      </c>
      <c r="J3" s="42">
        <f t="shared" ca="1" si="1"/>
        <v>-3.193146417091446E-3</v>
      </c>
      <c r="K3" s="10"/>
      <c r="L3">
        <v>1995</v>
      </c>
      <c r="M3" s="42">
        <f t="shared" ref="M3:O18" ca="1" si="2">INDEX(INDIRECT($L$1&amp;"!$A$1:$AZ$55"),MATCH($L3,INDIRECT($L$1&amp;"!$A$1:$A$55"),0),MATCH(M$2,INDIRECT($L$1&amp;"!$A$1:$AZ$1"),0))</f>
        <v>0.18886375427246094</v>
      </c>
      <c r="N3" s="42">
        <f t="shared" ca="1" si="2"/>
        <v>4.1101075708866119E-2</v>
      </c>
      <c r="O3" s="42">
        <f t="shared" ca="1" si="2"/>
        <v>-2.7906699106097221E-3</v>
      </c>
      <c r="P3" s="10"/>
      <c r="Q3" s="10"/>
    </row>
    <row r="4" spans="1:20" x14ac:dyDescent="0.25">
      <c r="A4">
        <v>1996</v>
      </c>
      <c r="B4" s="10">
        <f t="shared" ca="1" si="0"/>
        <v>7.7542400207519533</v>
      </c>
      <c r="C4" s="10">
        <f t="shared" ca="1" si="0"/>
        <v>3.6032751997436838</v>
      </c>
      <c r="D4" s="10">
        <f t="shared" ca="1" si="0"/>
        <v>0.27381999999999995</v>
      </c>
      <c r="E4" s="10">
        <f t="shared" ca="1" si="0"/>
        <v>98.266467073869975</v>
      </c>
      <c r="F4" s="22"/>
      <c r="G4">
        <v>2002</v>
      </c>
      <c r="H4" s="42">
        <f t="shared" ca="1" si="1"/>
        <v>7.8910336879444834E-2</v>
      </c>
      <c r="I4" s="42">
        <f t="shared" ca="1" si="1"/>
        <v>3.6668410975180261E-2</v>
      </c>
      <c r="J4" s="42">
        <f t="shared" ca="1" si="1"/>
        <v>2.7865049813397781E-3</v>
      </c>
      <c r="K4" s="10"/>
      <c r="L4">
        <v>1996</v>
      </c>
      <c r="M4" s="42">
        <f t="shared" ca="1" si="2"/>
        <v>0.14547064900398254</v>
      </c>
      <c r="N4" s="42">
        <f t="shared" ca="1" si="2"/>
        <v>3.5107798874378204E-2</v>
      </c>
      <c r="O4" s="42">
        <f t="shared" ca="1" si="2"/>
        <v>4.2205811478197575E-3</v>
      </c>
      <c r="P4" s="10"/>
      <c r="Q4" s="10"/>
    </row>
    <row r="5" spans="1:20" x14ac:dyDescent="0.25">
      <c r="A5">
        <v>1997</v>
      </c>
      <c r="B5" s="10">
        <f t="shared" ca="1" si="0"/>
        <v>7.1366400184631349</v>
      </c>
      <c r="C5" s="10">
        <f t="shared" ca="1" si="0"/>
        <v>3.9560856333662682</v>
      </c>
      <c r="D5" s="10">
        <f t="shared" ca="1" si="0"/>
        <v>0.38356999999999991</v>
      </c>
      <c r="E5" s="10">
        <f t="shared" ca="1" si="0"/>
        <v>106.12440313447306</v>
      </c>
      <c r="F5" s="22"/>
      <c r="G5">
        <v>2002</v>
      </c>
      <c r="H5" s="42">
        <f t="shared" ca="1" si="1"/>
        <v>6.7247869553811374E-2</v>
      </c>
      <c r="I5" s="42">
        <f t="shared" ca="1" si="1"/>
        <v>3.7277812798187489E-2</v>
      </c>
      <c r="J5" s="42">
        <f t="shared" ca="1" si="1"/>
        <v>3.6143430603229696E-3</v>
      </c>
      <c r="K5" s="10"/>
      <c r="L5">
        <v>1997</v>
      </c>
      <c r="M5" s="42">
        <f t="shared" ca="1" si="2"/>
        <v>0.12078574299812317</v>
      </c>
      <c r="N5" s="42">
        <f t="shared" ca="1" si="2"/>
        <v>3.4738503396511078E-2</v>
      </c>
      <c r="O5" s="42">
        <f t="shared" ca="1" si="2"/>
        <v>7.0988945662975311E-3</v>
      </c>
      <c r="P5" s="10"/>
      <c r="Q5" s="10"/>
    </row>
    <row r="6" spans="1:20" x14ac:dyDescent="0.25">
      <c r="A6">
        <v>1998</v>
      </c>
      <c r="B6" s="10">
        <f t="shared" ca="1" si="0"/>
        <v>7.6703399887084958</v>
      </c>
      <c r="C6" s="10">
        <f t="shared" ca="1" si="0"/>
        <v>4.4470810902854527</v>
      </c>
      <c r="D6" s="10">
        <f t="shared" ca="1" si="0"/>
        <v>0.37697999999999998</v>
      </c>
      <c r="E6" s="10">
        <f t="shared" ca="1" si="0"/>
        <v>106.75581999576015</v>
      </c>
      <c r="F6" s="22"/>
      <c r="G6">
        <v>2002</v>
      </c>
      <c r="H6" s="42">
        <f t="shared" ca="1" si="1"/>
        <v>7.1849384783079048E-2</v>
      </c>
      <c r="I6" s="42">
        <f t="shared" ca="1" si="1"/>
        <v>4.1656568142721125E-2</v>
      </c>
      <c r="J6" s="42">
        <f t="shared" ca="1" si="1"/>
        <v>3.5312360489102319E-3</v>
      </c>
      <c r="K6" s="10"/>
      <c r="L6">
        <v>1998</v>
      </c>
      <c r="M6" s="42">
        <f t="shared" ca="1" si="2"/>
        <v>0.12455223500728607</v>
      </c>
      <c r="N6" s="42">
        <f t="shared" ca="1" si="2"/>
        <v>4.1281543672084808E-2</v>
      </c>
      <c r="O6" s="42">
        <f t="shared" ca="1" si="2"/>
        <v>3.1258974224328995E-2</v>
      </c>
      <c r="P6" s="10"/>
      <c r="Q6" s="10"/>
    </row>
    <row r="7" spans="1:20" x14ac:dyDescent="0.25">
      <c r="A7">
        <v>1999</v>
      </c>
      <c r="B7" s="10">
        <f t="shared" ca="1" si="0"/>
        <v>7.4011299505233765</v>
      </c>
      <c r="C7" s="10">
        <f t="shared" ca="1" si="0"/>
        <v>4.579168685231938</v>
      </c>
      <c r="D7" s="10">
        <f t="shared" ca="1" si="0"/>
        <v>0.66381999999999997</v>
      </c>
      <c r="E7" s="10">
        <f t="shared" ca="1" si="0"/>
        <v>110.01700340997016</v>
      </c>
      <c r="F7" s="22"/>
      <c r="G7">
        <v>2002</v>
      </c>
      <c r="H7" s="42">
        <f t="shared" ca="1" si="1"/>
        <v>6.7272600790112574E-2</v>
      </c>
      <c r="I7" s="42">
        <f t="shared" ca="1" si="1"/>
        <v>4.162237239063863E-2</v>
      </c>
      <c r="J7" s="42">
        <f t="shared" ca="1" si="1"/>
        <v>6.0337945901537075E-3</v>
      </c>
      <c r="K7" s="10"/>
      <c r="L7">
        <v>1999</v>
      </c>
      <c r="M7" s="42">
        <f t="shared" ca="1" si="2"/>
        <v>0.10870113968849182</v>
      </c>
      <c r="N7" s="42">
        <f t="shared" ca="1" si="2"/>
        <v>3.9544951170682907E-2</v>
      </c>
      <c r="O7" s="42">
        <f t="shared" ca="1" si="2"/>
        <v>8.6508080363273621E-2</v>
      </c>
      <c r="P7" s="10"/>
      <c r="Q7" s="10"/>
    </row>
    <row r="8" spans="1:20" x14ac:dyDescent="0.25">
      <c r="A8">
        <v>2000</v>
      </c>
      <c r="B8" s="10">
        <f t="shared" ca="1" si="0"/>
        <v>7.436730155944824</v>
      </c>
      <c r="C8" s="10">
        <f t="shared" ca="1" si="0"/>
        <v>5.0059243494144212</v>
      </c>
      <c r="D8" s="10">
        <f t="shared" ca="1" si="0"/>
        <v>0.54116999999999982</v>
      </c>
      <c r="E8" s="10">
        <f t="shared" ca="1" si="0"/>
        <v>115.69990132151629</v>
      </c>
      <c r="F8" s="22"/>
      <c r="G8">
        <v>2002</v>
      </c>
      <c r="H8" s="42">
        <f t="shared" ca="1" si="1"/>
        <v>6.4276028509990119E-2</v>
      </c>
      <c r="I8" s="42">
        <f t="shared" ca="1" si="1"/>
        <v>4.3266453058620612E-2</v>
      </c>
      <c r="J8" s="42">
        <f t="shared" ca="1" si="1"/>
        <v>4.677359218277573E-3</v>
      </c>
      <c r="K8" s="10"/>
      <c r="L8">
        <v>2000</v>
      </c>
      <c r="M8" s="42">
        <f t="shared" ca="1" si="2"/>
        <v>0.10419407486915588</v>
      </c>
      <c r="N8" s="42">
        <f t="shared" ca="1" si="2"/>
        <v>3.9745531976222992E-2</v>
      </c>
      <c r="O8" s="42">
        <f t="shared" ca="1" si="2"/>
        <v>3.8214693777263165E-3</v>
      </c>
      <c r="P8" s="10"/>
      <c r="Q8" s="10"/>
    </row>
    <row r="9" spans="1:20" x14ac:dyDescent="0.25">
      <c r="A9">
        <v>2001</v>
      </c>
      <c r="B9" s="10">
        <f t="shared" ca="1" si="0"/>
        <v>8.0485933628082282</v>
      </c>
      <c r="C9" s="10">
        <f t="shared" ca="1" si="0"/>
        <v>5.2446046489495055</v>
      </c>
      <c r="D9" s="10">
        <f t="shared" ca="1" si="0"/>
        <v>-0.24888000000000005</v>
      </c>
      <c r="E9" s="10">
        <f t="shared" ca="1" si="0"/>
        <v>117.9757314511495</v>
      </c>
      <c r="F9" s="22"/>
      <c r="G9">
        <v>2002</v>
      </c>
      <c r="H9" s="42">
        <f t="shared" ca="1" si="1"/>
        <v>6.8222449344515643E-2</v>
      </c>
      <c r="I9" s="42">
        <f t="shared" ca="1" si="1"/>
        <v>4.4454944965703833E-2</v>
      </c>
      <c r="J9" s="42">
        <f t="shared" ca="1" si="1"/>
        <v>-2.1095864118719568E-3</v>
      </c>
      <c r="K9" s="10"/>
      <c r="L9">
        <v>2001</v>
      </c>
      <c r="M9" s="42">
        <f t="shared" ca="1" si="2"/>
        <v>0.1155499592423439</v>
      </c>
      <c r="N9" s="42">
        <f t="shared" ca="1" si="2"/>
        <v>4.0392272174358368E-2</v>
      </c>
      <c r="O9" s="42">
        <f t="shared" ca="1" si="2"/>
        <v>-2.7763759135268629E-4</v>
      </c>
      <c r="P9" s="10"/>
      <c r="Q9" s="10"/>
    </row>
    <row r="10" spans="1:20" x14ac:dyDescent="0.25">
      <c r="A10">
        <v>2002</v>
      </c>
      <c r="B10" s="10">
        <f t="shared" ca="1" si="0"/>
        <v>9.0300866546630854</v>
      </c>
      <c r="C10" s="10">
        <f t="shared" ca="1" si="0"/>
        <v>6.742982393744791</v>
      </c>
      <c r="D10" s="10">
        <f t="shared" ca="1" si="0"/>
        <v>-0.55197000000000007</v>
      </c>
      <c r="E10" s="10">
        <f t="shared" ca="1" si="0"/>
        <v>123.28525733316481</v>
      </c>
      <c r="F10" s="22"/>
      <c r="G10">
        <v>2002</v>
      </c>
      <c r="H10" s="42">
        <f t="shared" ca="1" si="1"/>
        <v>7.3245470301937829E-2</v>
      </c>
      <c r="I10" s="42">
        <f t="shared" ca="1" si="1"/>
        <v>5.4694150295056164E-2</v>
      </c>
      <c r="J10" s="42">
        <f t="shared" ca="1" si="1"/>
        <v>-4.4771776604915709E-3</v>
      </c>
      <c r="K10" s="10"/>
      <c r="L10">
        <v>2002</v>
      </c>
      <c r="M10" s="42">
        <f t="shared" ca="1" si="2"/>
        <v>0.13547156751155853</v>
      </c>
      <c r="N10" s="42">
        <f t="shared" ca="1" si="2"/>
        <v>4.0332771837711334E-2</v>
      </c>
      <c r="O10" s="42">
        <f t="shared" ca="1" si="2"/>
        <v>-4.6440877020359039E-2</v>
      </c>
      <c r="P10" s="10"/>
      <c r="Q10" s="10"/>
      <c r="T10" s="9"/>
    </row>
    <row r="11" spans="1:20" x14ac:dyDescent="0.25">
      <c r="A11">
        <v>2003</v>
      </c>
      <c r="B11" s="10">
        <f t="shared" ca="1" si="0"/>
        <v>10.241139944076538</v>
      </c>
      <c r="C11" s="10">
        <f t="shared" ca="1" si="0"/>
        <v>7.6720806975904345</v>
      </c>
      <c r="D11" s="10">
        <f t="shared" ca="1" si="0"/>
        <v>-0.38912999999999998</v>
      </c>
      <c r="E11" s="10">
        <f t="shared" ca="1" si="0"/>
        <v>136.89917114739606</v>
      </c>
      <c r="F11" s="22"/>
      <c r="G11">
        <v>2003</v>
      </c>
      <c r="H11" s="42">
        <f t="shared" ca="1" si="1"/>
        <v>7.4807903205273224E-2</v>
      </c>
      <c r="I11" s="42">
        <f t="shared" ca="1" si="1"/>
        <v>5.6041834536237539E-2</v>
      </c>
      <c r="J11" s="42">
        <f t="shared" ca="1" si="1"/>
        <v>-2.8424569465145483E-3</v>
      </c>
      <c r="K11" s="10"/>
      <c r="L11">
        <v>2003</v>
      </c>
      <c r="M11" s="42">
        <f t="shared" ca="1" si="2"/>
        <v>0.11907194554805756</v>
      </c>
      <c r="N11" s="42">
        <f t="shared" ca="1" si="2"/>
        <v>4.0363162755966187E-2</v>
      </c>
      <c r="O11" s="42">
        <f t="shared" ca="1" si="2"/>
        <v>3.6906648892909288E-3</v>
      </c>
      <c r="P11" s="10"/>
      <c r="Q11" s="10"/>
    </row>
    <row r="12" spans="1:20" x14ac:dyDescent="0.25">
      <c r="A12">
        <v>2004</v>
      </c>
      <c r="B12" s="10">
        <f t="shared" ca="1" si="0"/>
        <v>11.530890089035035</v>
      </c>
      <c r="C12" s="10">
        <f t="shared" ca="1" si="0"/>
        <v>8.5139526115965758</v>
      </c>
      <c r="D12" s="10">
        <f t="shared" ca="1" si="0"/>
        <v>-0.15616000000000002</v>
      </c>
      <c r="E12" s="10">
        <f t="shared" ca="1" si="0"/>
        <v>155.07434675241194</v>
      </c>
      <c r="F12" s="22"/>
      <c r="G12">
        <v>2004</v>
      </c>
      <c r="H12" s="42">
        <f t="shared" ca="1" si="1"/>
        <v>7.4357173385002112E-2</v>
      </c>
      <c r="I12" s="42">
        <f t="shared" ca="1" si="1"/>
        <v>5.4902392238928809E-2</v>
      </c>
      <c r="J12" s="42">
        <f t="shared" ca="1" si="1"/>
        <v>-1.007000856494475E-3</v>
      </c>
      <c r="K12" s="10"/>
      <c r="L12">
        <v>2004</v>
      </c>
      <c r="M12" s="42">
        <f t="shared" ca="1" si="2"/>
        <v>0.12334921211004257</v>
      </c>
      <c r="N12" s="42">
        <f t="shared" ca="1" si="2"/>
        <v>3.6902707070112228E-2</v>
      </c>
      <c r="O12" s="42">
        <f t="shared" ca="1" si="2"/>
        <v>-8.9104723883792758E-4</v>
      </c>
      <c r="P12" s="10"/>
      <c r="Q12" s="10"/>
    </row>
    <row r="13" spans="1:20" x14ac:dyDescent="0.25">
      <c r="A13">
        <v>2005</v>
      </c>
      <c r="B13" s="10">
        <f t="shared" ca="1" si="0"/>
        <v>12.375080032348633</v>
      </c>
      <c r="C13" s="10">
        <f t="shared" ca="1" si="0"/>
        <v>9.3593887340452078</v>
      </c>
      <c r="D13" s="10">
        <f t="shared" ca="1" si="0"/>
        <v>0.44854000000000005</v>
      </c>
      <c r="E13" s="10">
        <f t="shared" ca="1" si="0"/>
        <v>174.35362533272331</v>
      </c>
      <c r="F13" s="22"/>
      <c r="G13">
        <v>2005</v>
      </c>
      <c r="H13" s="42">
        <f t="shared" ca="1" si="1"/>
        <v>7.0976901161263289E-2</v>
      </c>
      <c r="I13" s="42">
        <f t="shared" ca="1" si="1"/>
        <v>5.3680493974154288E-2</v>
      </c>
      <c r="J13" s="42">
        <f t="shared" ca="1" si="1"/>
        <v>2.572587745990599E-3</v>
      </c>
      <c r="K13" s="10"/>
      <c r="L13">
        <v>2005</v>
      </c>
      <c r="M13" s="42">
        <f t="shared" ca="1" si="2"/>
        <v>0.11089730262756348</v>
      </c>
      <c r="N13" s="42">
        <f t="shared" ca="1" si="2"/>
        <v>3.4247323870658875E-2</v>
      </c>
      <c r="O13" s="42">
        <f t="shared" ca="1" si="2"/>
        <v>5.5276211351156235E-3</v>
      </c>
      <c r="P13" s="10"/>
      <c r="Q13" s="10"/>
    </row>
    <row r="14" spans="1:20" x14ac:dyDescent="0.25">
      <c r="A14">
        <v>2006</v>
      </c>
      <c r="B14" s="10">
        <f t="shared" ca="1" si="0"/>
        <v>13.752200031280518</v>
      </c>
      <c r="C14" s="10">
        <f t="shared" ca="1" si="0"/>
        <v>10.847670377850546</v>
      </c>
      <c r="D14" s="10">
        <f t="shared" ca="1" si="0"/>
        <v>1.40818</v>
      </c>
      <c r="E14" s="10">
        <f t="shared" ca="1" si="0"/>
        <v>205.53033338578271</v>
      </c>
      <c r="F14" s="22"/>
      <c r="G14">
        <v>2006</v>
      </c>
      <c r="H14" s="42">
        <f t="shared" ca="1" si="1"/>
        <v>6.6910804866294291E-2</v>
      </c>
      <c r="I14" s="42">
        <f t="shared" ca="1" si="1"/>
        <v>5.2778926590311852E-2</v>
      </c>
      <c r="J14" s="42">
        <f t="shared" ca="1" si="1"/>
        <v>6.8514460946104269E-3</v>
      </c>
      <c r="K14" s="10"/>
      <c r="L14">
        <v>2006</v>
      </c>
      <c r="M14" s="42">
        <f t="shared" ca="1" si="2"/>
        <v>0.11641522496938705</v>
      </c>
      <c r="N14" s="42">
        <f t="shared" ca="1" si="2"/>
        <v>3.5313181579113007E-2</v>
      </c>
      <c r="O14" s="42">
        <f t="shared" ca="1" si="2"/>
        <v>-1.2616556137800217E-2</v>
      </c>
      <c r="P14" s="10"/>
      <c r="Q14" s="10"/>
    </row>
    <row r="15" spans="1:20" x14ac:dyDescent="0.25">
      <c r="A15">
        <v>2007</v>
      </c>
      <c r="B15" s="10">
        <f t="shared" ca="1" si="0"/>
        <v>16.278554946899416</v>
      </c>
      <c r="C15" s="10">
        <f t="shared" ca="1" si="0"/>
        <v>13.33894240133359</v>
      </c>
      <c r="D15" s="10">
        <f t="shared" ca="1" si="0"/>
        <v>0.44613000000000003</v>
      </c>
      <c r="E15" s="10">
        <f t="shared" ca="1" si="0"/>
        <v>251.68782483247003</v>
      </c>
      <c r="F15" s="22"/>
      <c r="G15">
        <v>2007</v>
      </c>
      <c r="H15" s="42">
        <f t="shared" ca="1" si="1"/>
        <v>6.4677562205223263E-2</v>
      </c>
      <c r="I15" s="42">
        <f t="shared" ca="1" si="1"/>
        <v>5.2997964483233691E-2</v>
      </c>
      <c r="J15" s="42">
        <f t="shared" ca="1" si="1"/>
        <v>1.7725529643595425E-3</v>
      </c>
      <c r="K15" s="10"/>
      <c r="L15">
        <v>2007</v>
      </c>
      <c r="M15" s="42">
        <f t="shared" ca="1" si="2"/>
        <v>0.10522782057523727</v>
      </c>
      <c r="N15" s="42">
        <f t="shared" ca="1" si="2"/>
        <v>3.5919174551963806E-2</v>
      </c>
      <c r="O15" s="42">
        <f t="shared" ca="1" si="2"/>
        <v>-1.5301552601158619E-2</v>
      </c>
      <c r="P15" s="10"/>
      <c r="Q15" s="10"/>
    </row>
    <row r="16" spans="1:20" x14ac:dyDescent="0.25">
      <c r="A16">
        <v>2008</v>
      </c>
      <c r="B16" s="10">
        <f t="shared" ca="1" si="0"/>
        <v>19.786075019836424</v>
      </c>
      <c r="C16" s="10">
        <f t="shared" ca="1" si="0"/>
        <v>16.936253938253657</v>
      </c>
      <c r="D16" s="10">
        <f t="shared" ca="1" si="0"/>
        <v>1.9305099999999997</v>
      </c>
      <c r="E16" s="10">
        <f t="shared" ca="1" si="0"/>
        <v>302.15945550372925</v>
      </c>
      <c r="F16" s="22"/>
      <c r="G16">
        <v>2008</v>
      </c>
      <c r="H16" s="42">
        <f t="shared" ca="1" si="1"/>
        <v>6.5482230191509672E-2</v>
      </c>
      <c r="I16" s="42">
        <f t="shared" ca="1" si="1"/>
        <v>5.6050716367684973E-2</v>
      </c>
      <c r="J16" s="42">
        <f t="shared" ca="1" si="1"/>
        <v>6.3890438139082937E-3</v>
      </c>
      <c r="K16" s="10"/>
      <c r="L16">
        <v>2008</v>
      </c>
      <c r="M16" s="42">
        <f t="shared" ca="1" si="2"/>
        <v>0.10362540930509567</v>
      </c>
      <c r="N16" s="42">
        <f t="shared" ca="1" si="2"/>
        <v>3.6672074347734451E-2</v>
      </c>
      <c r="O16" s="42">
        <f t="shared" ca="1" si="2"/>
        <v>3.2630907371640205E-3</v>
      </c>
      <c r="P16" s="10"/>
      <c r="Q16" s="10"/>
    </row>
    <row r="17" spans="1:17" x14ac:dyDescent="0.25">
      <c r="A17">
        <v>2009</v>
      </c>
      <c r="B17" s="10">
        <f t="shared" ca="1" si="0"/>
        <v>20.100999958038329</v>
      </c>
      <c r="C17" s="10">
        <f t="shared" ca="1" si="0"/>
        <v>18.041718589017897</v>
      </c>
      <c r="D17" s="10">
        <f t="shared" ca="1" si="0"/>
        <v>1.6921600000000001</v>
      </c>
      <c r="E17" s="10">
        <f t="shared" ca="1" si="0"/>
        <v>317.77848469615992</v>
      </c>
      <c r="F17" s="22"/>
      <c r="G17">
        <v>2009</v>
      </c>
      <c r="H17" s="42">
        <f t="shared" ca="1" si="1"/>
        <v>6.3254754258324497E-2</v>
      </c>
      <c r="I17" s="42">
        <f t="shared" ca="1" si="1"/>
        <v>5.6774512617706857E-2</v>
      </c>
      <c r="J17" s="42">
        <f t="shared" ca="1" si="1"/>
        <v>5.3249671752256559E-3</v>
      </c>
      <c r="K17" s="10"/>
      <c r="L17">
        <v>2009</v>
      </c>
      <c r="M17" s="42">
        <f t="shared" ca="1" si="2"/>
        <v>0.11052747815847397</v>
      </c>
      <c r="N17" s="42">
        <f t="shared" ca="1" si="2"/>
        <v>3.4160956740379333E-2</v>
      </c>
      <c r="O17" s="42">
        <f t="shared" ca="1" si="2"/>
        <v>6.9561619311571121E-3</v>
      </c>
      <c r="P17" s="10"/>
      <c r="Q17" s="10"/>
    </row>
    <row r="18" spans="1:17" x14ac:dyDescent="0.25">
      <c r="A18">
        <v>2010</v>
      </c>
      <c r="B18" s="10">
        <f t="shared" ca="1" si="0"/>
        <v>19.892249916076661</v>
      </c>
      <c r="C18" s="10">
        <f t="shared" ca="1" si="0"/>
        <v>19.45874581862088</v>
      </c>
      <c r="D18" s="10">
        <f t="shared" ca="1" si="0"/>
        <v>0.57840000000000025</v>
      </c>
      <c r="E18" s="10">
        <f t="shared" ca="1" si="0"/>
        <v>353.30295761576116</v>
      </c>
      <c r="F18" s="22"/>
      <c r="G18">
        <v>2010</v>
      </c>
      <c r="H18" s="42">
        <f t="shared" ca="1" si="1"/>
        <v>5.6303660887296381E-2</v>
      </c>
      <c r="I18" s="42">
        <f t="shared" ca="1" si="1"/>
        <v>5.5076657013959876E-2</v>
      </c>
      <c r="J18" s="42">
        <f t="shared" ca="1" si="1"/>
        <v>1.6371218738254834E-3</v>
      </c>
      <c r="K18" s="10"/>
      <c r="L18">
        <v>2010</v>
      </c>
      <c r="M18" s="42">
        <f t="shared" ca="1" si="2"/>
        <v>0.10938480496406555</v>
      </c>
      <c r="N18" s="42">
        <f t="shared" ca="1" si="2"/>
        <v>3.2954014837741852E-2</v>
      </c>
      <c r="O18" s="42">
        <f t="shared" ca="1" si="2"/>
        <v>4.3226155685260892E-4</v>
      </c>
      <c r="P18" s="10"/>
      <c r="Q18" s="10"/>
    </row>
    <row r="19" spans="1:17" x14ac:dyDescent="0.25">
      <c r="A19">
        <v>2011</v>
      </c>
      <c r="B19" s="10">
        <f t="shared" ref="B19:E20" ca="1" si="3">INDEX(INDIRECT($A$1&amp;"!$A$1:$AZ$55"),MATCH($A19,INDIRECT($A$1&amp;"!$A$1:$A$55"),0),MATCH(B$2,INDIRECT($A$1&amp;"!$A$1:$AZ$1"),0))</f>
        <v>18.570109794616698</v>
      </c>
      <c r="C19" s="10">
        <f t="shared" ca="1" si="3"/>
        <v>21.64166440168194</v>
      </c>
      <c r="D19" s="10">
        <f t="shared" ca="1" si="3"/>
        <v>1.3543900000000004</v>
      </c>
      <c r="E19" s="10">
        <f t="shared" ca="1" si="3"/>
        <v>382.42552329127801</v>
      </c>
      <c r="F19" s="22"/>
      <c r="G19">
        <v>2011</v>
      </c>
      <c r="H19" s="42">
        <f t="shared" ref="H19:J20" ca="1" si="4">B19/$E19</f>
        <v>4.8558761546029443E-2</v>
      </c>
      <c r="I19" s="42">
        <f t="shared" ca="1" si="4"/>
        <v>5.659053353820833E-2</v>
      </c>
      <c r="J19" s="42">
        <f t="shared" ca="1" si="4"/>
        <v>3.5415784708710892E-3</v>
      </c>
      <c r="K19" s="10"/>
      <c r="L19">
        <v>2011</v>
      </c>
      <c r="M19" s="42">
        <f t="shared" ref="M19:O20" ca="1" si="5">INDEX(INDIRECT($L$1&amp;"!$A$1:$AZ$55"),MATCH($L19,INDIRECT($L$1&amp;"!$A$1:$A$55"),0),MATCH(M$2,INDIRECT($L$1&amp;"!$A$1:$AZ$1"),0))</f>
        <v>9.2938065528869629E-2</v>
      </c>
      <c r="N19" s="42">
        <f t="shared" ca="1" si="5"/>
        <v>3.557007759809494E-2</v>
      </c>
      <c r="O19" s="42">
        <f t="shared" ca="1" si="5"/>
        <v>5.9740049764513969E-3</v>
      </c>
      <c r="P19" s="10"/>
      <c r="Q19" s="10"/>
    </row>
    <row r="20" spans="1:17" x14ac:dyDescent="0.25">
      <c r="A20">
        <v>2012</v>
      </c>
      <c r="B20" s="10">
        <f t="shared" ca="1" si="3"/>
        <v>19.961549758911133</v>
      </c>
      <c r="C20" s="10">
        <f t="shared" ca="1" si="3"/>
        <v>25.616668114082973</v>
      </c>
      <c r="D20" s="10">
        <f t="shared" ca="1" si="3"/>
        <v>1.8125000000000002</v>
      </c>
      <c r="E20" s="10">
        <f t="shared" ca="1" si="3"/>
        <v>407.92797507469879</v>
      </c>
      <c r="F20" s="22"/>
      <c r="G20">
        <v>2012</v>
      </c>
      <c r="H20" s="42">
        <f t="shared" ca="1" si="4"/>
        <v>4.8934005458330779E-2</v>
      </c>
      <c r="I20" s="42">
        <f t="shared" ca="1" si="4"/>
        <v>6.2797036926413571E-2</v>
      </c>
      <c r="J20" s="42">
        <f t="shared" ca="1" si="4"/>
        <v>4.4431863239291188E-3</v>
      </c>
      <c r="K20" s="10"/>
      <c r="L20">
        <v>2012</v>
      </c>
      <c r="M20" s="42">
        <f t="shared" ca="1" si="5"/>
        <v>8.7386287748813629E-2</v>
      </c>
      <c r="N20" s="42">
        <f t="shared" ca="1" si="5"/>
        <v>4.1297681629657745E-2</v>
      </c>
      <c r="O20" s="42">
        <f t="shared" ca="1" si="5"/>
        <v>8.4168277680873871E-3</v>
      </c>
      <c r="P20" s="10"/>
      <c r="Q20" s="10"/>
    </row>
    <row r="21" spans="1:17" x14ac:dyDescent="0.25">
      <c r="A21" t="s">
        <v>281</v>
      </c>
      <c r="B21" s="2">
        <f ca="1">(B20-B3)/B3</f>
        <v>1.3565797247698979</v>
      </c>
      <c r="C21" s="2">
        <f ca="1">(C20-C3)/C3</f>
        <v>6.3407277738435806</v>
      </c>
      <c r="D21" s="2">
        <f ca="1">(D20-D3)/D3</f>
        <v>-7.0430767179008438</v>
      </c>
      <c r="E21" s="2"/>
      <c r="F21" s="23"/>
      <c r="G21" t="s">
        <v>281</v>
      </c>
      <c r="H21" s="2"/>
      <c r="I21" s="2"/>
      <c r="J21" s="2"/>
      <c r="K21" s="2"/>
      <c r="L21" t="s">
        <v>281</v>
      </c>
      <c r="M21" s="2">
        <f ca="1">(M20-M3)/M3</f>
        <v>-0.53730514314172029</v>
      </c>
      <c r="N21" s="2">
        <f ca="1">(N20-N3)/N3</f>
        <v>4.7834738483308143E-3</v>
      </c>
      <c r="O21" s="2">
        <f ca="1">(O20-O3)/O3</f>
        <v>-4.0160599561015182</v>
      </c>
      <c r="P21" s="2"/>
      <c r="Q21" s="2"/>
    </row>
    <row r="22" spans="1:17" x14ac:dyDescent="0.25"/>
    <row r="23" spans="1:17" x14ac:dyDescent="0.25">
      <c r="A23" t="s">
        <v>28</v>
      </c>
      <c r="B23" s="62" t="s">
        <v>19</v>
      </c>
      <c r="C23" s="62"/>
      <c r="D23" s="62"/>
      <c r="E23" s="62"/>
      <c r="F23" s="24"/>
      <c r="H23" s="62" t="s">
        <v>19</v>
      </c>
      <c r="I23" s="62"/>
      <c r="J23" s="62"/>
      <c r="K23" s="62"/>
      <c r="L23" t="s">
        <v>338</v>
      </c>
      <c r="M23" s="62" t="s">
        <v>17</v>
      </c>
      <c r="N23" s="62"/>
      <c r="O23" s="62"/>
      <c r="P23" s="62"/>
      <c r="Q23" s="57"/>
    </row>
    <row r="24" spans="1:17" x14ac:dyDescent="0.25">
      <c r="B24" t="s">
        <v>265</v>
      </c>
      <c r="C24" t="s">
        <v>24</v>
      </c>
      <c r="D24" t="s">
        <v>23</v>
      </c>
      <c r="E24" t="s">
        <v>423</v>
      </c>
      <c r="H24" t="s">
        <v>367</v>
      </c>
      <c r="I24" t="s">
        <v>368</v>
      </c>
      <c r="J24" t="s">
        <v>369</v>
      </c>
      <c r="L24"/>
      <c r="M24" t="s">
        <v>418</v>
      </c>
      <c r="N24" t="s">
        <v>420</v>
      </c>
      <c r="O24" t="s">
        <v>419</v>
      </c>
      <c r="P24" t="s">
        <v>366</v>
      </c>
    </row>
    <row r="25" spans="1:17" x14ac:dyDescent="0.25">
      <c r="A25">
        <v>1995</v>
      </c>
      <c r="B25" s="10">
        <f t="shared" ref="B25:E40" ca="1" si="6">INDEX(INDIRECT($A$23&amp;"!$A$1:$AZ$55"),MATCH($A25,INDIRECT($A$23&amp;"!$A$1:$A$55"),0),MATCH(B$24,INDIRECT($A$23&amp;"!$A$1:$AZ$1"),0))</f>
        <v>33.586509653508664</v>
      </c>
      <c r="C25" s="10">
        <f t="shared" ca="1" si="6"/>
        <v>43.718763054289084</v>
      </c>
      <c r="D25" s="10">
        <f t="shared" ca="1" si="6"/>
        <v>55.166490000000003</v>
      </c>
      <c r="E25" s="10">
        <f t="shared" ca="1" si="6"/>
        <v>3961.0350905093455</v>
      </c>
      <c r="F25" s="22"/>
      <c r="G25">
        <v>1995</v>
      </c>
      <c r="H25" s="42">
        <f t="shared" ref="H25:J40" ca="1" si="7">B25/$E25</f>
        <v>8.4792254766896825E-3</v>
      </c>
      <c r="I25" s="42">
        <f t="shared" ca="1" si="7"/>
        <v>1.1037206703631432E-2</v>
      </c>
      <c r="J25" s="42">
        <f t="shared" ca="1" si="7"/>
        <v>1.3927291412332881E-2</v>
      </c>
      <c r="K25" s="10"/>
      <c r="L25">
        <v>1995</v>
      </c>
      <c r="M25" s="42">
        <f t="shared" ref="M25:O40" ca="1" si="8">INDEX(INDIRECT($L$23&amp;"!$A$1:$AZ$55"),MATCH($L25,INDIRECT($L$23&amp;"!$A$1:$A$55"),0),MATCH(M$24,INDIRECT($L$23&amp;"!$A$1:$AZ$1"),0))</f>
        <v>5.7188540697097778E-2</v>
      </c>
      <c r="N25" s="42">
        <f t="shared" ca="1" si="8"/>
        <v>3.4150909632444382E-2</v>
      </c>
      <c r="O25" s="42">
        <f t="shared" ca="1" si="8"/>
        <v>3.7571799010038376E-2</v>
      </c>
      <c r="P25" s="10"/>
      <c r="Q25" s="10"/>
    </row>
    <row r="26" spans="1:17" x14ac:dyDescent="0.25">
      <c r="A26">
        <v>1996</v>
      </c>
      <c r="B26" s="10">
        <f t="shared" ca="1" si="6"/>
        <v>27.519080011367798</v>
      </c>
      <c r="C26" s="10">
        <f t="shared" ca="1" si="6"/>
        <v>47.702023747898203</v>
      </c>
      <c r="D26" s="10">
        <f t="shared" ca="1" si="6"/>
        <v>71.633359999999996</v>
      </c>
      <c r="E26" s="10">
        <f t="shared" ca="1" si="6"/>
        <v>4364.3271368896194</v>
      </c>
      <c r="F26" s="22"/>
      <c r="G26">
        <v>1996</v>
      </c>
      <c r="H26" s="42">
        <f t="shared" ca="1" si="7"/>
        <v>6.3054576680931784E-3</v>
      </c>
      <c r="I26" s="42">
        <f t="shared" ca="1" si="7"/>
        <v>1.0929983535078127E-2</v>
      </c>
      <c r="J26" s="42">
        <f t="shared" ca="1" si="7"/>
        <v>1.6413380059097003E-2</v>
      </c>
      <c r="K26" s="10"/>
      <c r="L26">
        <v>1996</v>
      </c>
      <c r="M26" s="42">
        <f t="shared" ca="1" si="8"/>
        <v>5.3337272256612778E-2</v>
      </c>
      <c r="N26" s="42">
        <f t="shared" ca="1" si="8"/>
        <v>3.4725997596979141E-2</v>
      </c>
      <c r="O26" s="42">
        <f t="shared" ca="1" si="8"/>
        <v>1.9247593358159065E-2</v>
      </c>
      <c r="P26" s="10"/>
      <c r="Q26" s="10"/>
    </row>
    <row r="27" spans="1:17" x14ac:dyDescent="0.25">
      <c r="A27">
        <v>1997</v>
      </c>
      <c r="B27" s="10">
        <f t="shared" ca="1" si="6"/>
        <v>29.314719772815703</v>
      </c>
      <c r="C27" s="10">
        <f t="shared" ca="1" si="6"/>
        <v>57.331787008826382</v>
      </c>
      <c r="D27" s="10">
        <f t="shared" ca="1" si="6"/>
        <v>92.631110000000007</v>
      </c>
      <c r="E27" s="10">
        <f t="shared" ca="1" si="6"/>
        <v>4642.2999619644706</v>
      </c>
      <c r="F27" s="22"/>
      <c r="G27">
        <v>1997</v>
      </c>
      <c r="H27" s="42">
        <f t="shared" ca="1" si="7"/>
        <v>6.3146974588024389E-3</v>
      </c>
      <c r="I27" s="42">
        <f t="shared" ca="1" si="7"/>
        <v>1.2349866979419708E-2</v>
      </c>
      <c r="J27" s="42">
        <f t="shared" ca="1" si="7"/>
        <v>1.9953710608739194E-2</v>
      </c>
      <c r="K27" s="10"/>
      <c r="L27">
        <v>1997</v>
      </c>
      <c r="M27" s="42">
        <f t="shared" ca="1" si="8"/>
        <v>3.5258777439594269E-2</v>
      </c>
      <c r="N27" s="42">
        <f t="shared" ca="1" si="8"/>
        <v>3.672591969370842E-2</v>
      </c>
      <c r="O27" s="42">
        <f t="shared" ca="1" si="8"/>
        <v>1.5916263684630394E-2</v>
      </c>
      <c r="P27" s="10"/>
      <c r="Q27" s="10"/>
    </row>
    <row r="28" spans="1:17" x14ac:dyDescent="0.25">
      <c r="A28">
        <v>1998</v>
      </c>
      <c r="B28" s="10">
        <f t="shared" ca="1" si="6"/>
        <v>38.925950410366056</v>
      </c>
      <c r="C28" s="10">
        <f t="shared" ca="1" si="6"/>
        <v>54.574124725619711</v>
      </c>
      <c r="D28" s="10">
        <f t="shared" ca="1" si="6"/>
        <v>66.888960000000012</v>
      </c>
      <c r="E28" s="10">
        <f t="shared" ca="1" si="6"/>
        <v>4592.6590672918201</v>
      </c>
      <c r="F28" s="22"/>
      <c r="G28">
        <v>1998</v>
      </c>
      <c r="H28" s="42">
        <f t="shared" ca="1" si="7"/>
        <v>8.4756891029840256E-3</v>
      </c>
      <c r="I28" s="42">
        <f t="shared" ca="1" si="7"/>
        <v>1.1882903548031218E-2</v>
      </c>
      <c r="J28" s="42">
        <f t="shared" ca="1" si="7"/>
        <v>1.4564320804122483E-2</v>
      </c>
      <c r="K28" s="10"/>
      <c r="L28">
        <v>1998</v>
      </c>
      <c r="M28" s="42">
        <f t="shared" ca="1" si="8"/>
        <v>3.7439838051795959E-2</v>
      </c>
      <c r="N28" s="42">
        <f t="shared" ca="1" si="8"/>
        <v>3.45870740711689E-2</v>
      </c>
      <c r="O28" s="42">
        <f t="shared" ca="1" si="8"/>
        <v>1.1055935174226761E-2</v>
      </c>
      <c r="P28" s="10"/>
      <c r="Q28" s="10"/>
    </row>
    <row r="29" spans="1:17" x14ac:dyDescent="0.25">
      <c r="A29">
        <v>1999</v>
      </c>
      <c r="B29" s="10">
        <f t="shared" ca="1" si="6"/>
        <v>41.012639959394932</v>
      </c>
      <c r="C29" s="10">
        <f t="shared" ca="1" si="6"/>
        <v>59.178426988882308</v>
      </c>
      <c r="D29" s="10">
        <f t="shared" ca="1" si="6"/>
        <v>88.153450000000021</v>
      </c>
      <c r="E29" s="10">
        <f t="shared" ca="1" si="6"/>
        <v>4542.1685217489448</v>
      </c>
      <c r="F29" s="22"/>
      <c r="G29">
        <v>1999</v>
      </c>
      <c r="H29" s="42">
        <f t="shared" ca="1" si="7"/>
        <v>9.0293083057171927E-3</v>
      </c>
      <c r="I29" s="42">
        <f t="shared" ca="1" si="7"/>
        <v>1.3028672693565292E-2</v>
      </c>
      <c r="J29" s="42">
        <f t="shared" ca="1" si="7"/>
        <v>1.9407789380314948E-2</v>
      </c>
      <c r="K29" s="10"/>
      <c r="L29">
        <v>1999</v>
      </c>
      <c r="M29" s="42">
        <f t="shared" ca="1" si="8"/>
        <v>4.9342066049575806E-2</v>
      </c>
      <c r="N29" s="42">
        <f t="shared" ca="1" si="8"/>
        <v>3.7027731537818909E-2</v>
      </c>
      <c r="O29" s="42">
        <f t="shared" ca="1" si="8"/>
        <v>1.9923228770494461E-2</v>
      </c>
      <c r="P29" s="10"/>
      <c r="Q29" s="10"/>
    </row>
    <row r="30" spans="1:17" x14ac:dyDescent="0.25">
      <c r="A30">
        <v>2000</v>
      </c>
      <c r="B30" s="10">
        <f t="shared" ca="1" si="6"/>
        <v>20.614350166320801</v>
      </c>
      <c r="C30" s="10">
        <f t="shared" ca="1" si="6"/>
        <v>65.567666204213992</v>
      </c>
      <c r="D30" s="10">
        <f t="shared" ca="1" si="6"/>
        <v>43.496869999999994</v>
      </c>
      <c r="E30" s="10">
        <f t="shared" ca="1" si="6"/>
        <v>4950.6594268274757</v>
      </c>
      <c r="F30" s="22"/>
      <c r="G30">
        <v>2000</v>
      </c>
      <c r="H30" s="42">
        <f t="shared" ca="1" si="7"/>
        <v>4.1639604725407387E-3</v>
      </c>
      <c r="I30" s="42">
        <f t="shared" ca="1" si="7"/>
        <v>1.324422880897538E-2</v>
      </c>
      <c r="J30" s="42">
        <f t="shared" ca="1" si="7"/>
        <v>8.7860760052068526E-3</v>
      </c>
      <c r="K30" s="10"/>
      <c r="L30">
        <v>2000</v>
      </c>
      <c r="M30" s="42">
        <f t="shared" ca="1" si="8"/>
        <v>3.1929541379213333E-2</v>
      </c>
      <c r="N30" s="42">
        <f t="shared" ca="1" si="8"/>
        <v>3.7882775068283081E-2</v>
      </c>
      <c r="O30" s="42">
        <f t="shared" ca="1" si="8"/>
        <v>1.5079457312822342E-2</v>
      </c>
      <c r="P30" s="10"/>
      <c r="Q30" s="10"/>
    </row>
    <row r="31" spans="1:17" x14ac:dyDescent="0.25">
      <c r="A31">
        <v>2001</v>
      </c>
      <c r="B31" s="10">
        <f t="shared" ca="1" si="6"/>
        <v>25.692830300807952</v>
      </c>
      <c r="C31" s="10">
        <f t="shared" ca="1" si="6"/>
        <v>74.235607526738008</v>
      </c>
      <c r="D31" s="10">
        <f t="shared" ca="1" si="6"/>
        <v>23.192219999999995</v>
      </c>
      <c r="E31" s="10">
        <f t="shared" ca="1" si="6"/>
        <v>4938.2558011628471</v>
      </c>
      <c r="F31" s="22"/>
      <c r="G31">
        <v>2001</v>
      </c>
      <c r="H31" s="42">
        <f t="shared" ca="1" si="7"/>
        <v>5.2028147862971932E-3</v>
      </c>
      <c r="I31" s="42">
        <f t="shared" ca="1" si="7"/>
        <v>1.5032758632968589E-2</v>
      </c>
      <c r="J31" s="42">
        <f t="shared" ca="1" si="7"/>
        <v>4.6964395798489728E-3</v>
      </c>
      <c r="K31" s="10"/>
      <c r="L31">
        <v>2001</v>
      </c>
      <c r="M31" s="42">
        <f t="shared" ca="1" si="8"/>
        <v>3.4173518419265747E-2</v>
      </c>
      <c r="N31" s="42">
        <f t="shared" ca="1" si="8"/>
        <v>4.0894359350204468E-2</v>
      </c>
      <c r="O31" s="42">
        <f t="shared" ca="1" si="8"/>
        <v>-3.77848488278687E-3</v>
      </c>
      <c r="P31" s="10"/>
      <c r="Q31" s="10"/>
    </row>
    <row r="32" spans="1:17" x14ac:dyDescent="0.25">
      <c r="A32">
        <v>2002</v>
      </c>
      <c r="B32" s="10">
        <f t="shared" ca="1" si="6"/>
        <v>17.701399971485138</v>
      </c>
      <c r="C32" s="10">
        <f t="shared" ca="1" si="6"/>
        <v>85.841372091457956</v>
      </c>
      <c r="D32" s="10">
        <f t="shared" ca="1" si="6"/>
        <v>8.2428000000000026</v>
      </c>
      <c r="E32" s="10">
        <f t="shared" ca="1" si="6"/>
        <v>4986.8119326645647</v>
      </c>
      <c r="F32" s="22"/>
      <c r="G32">
        <v>2002</v>
      </c>
      <c r="H32" s="42">
        <f t="shared" ca="1" si="7"/>
        <v>3.5496425793677135E-3</v>
      </c>
      <c r="I32" s="42">
        <f t="shared" ca="1" si="7"/>
        <v>1.721367744574057E-2</v>
      </c>
      <c r="J32" s="42">
        <f t="shared" ca="1" si="7"/>
        <v>1.6529197634280327E-3</v>
      </c>
      <c r="K32" s="10"/>
      <c r="L32">
        <v>2002</v>
      </c>
      <c r="M32" s="42">
        <f t="shared" ca="1" si="8"/>
        <v>3.283330425620079E-2</v>
      </c>
      <c r="N32" s="42">
        <f t="shared" ca="1" si="8"/>
        <v>4.4255711138248444E-2</v>
      </c>
      <c r="O32" s="42">
        <f t="shared" ca="1" si="8"/>
        <v>9.1628842055797577E-3</v>
      </c>
      <c r="P32" s="10"/>
      <c r="Q32" s="10"/>
    </row>
    <row r="33" spans="1:17" x14ac:dyDescent="0.25">
      <c r="A33">
        <v>2003</v>
      </c>
      <c r="B33" s="10">
        <f t="shared" ca="1" si="6"/>
        <v>7.7693800263404844</v>
      </c>
      <c r="C33" s="10">
        <f t="shared" ca="1" si="6"/>
        <v>105.79667631171282</v>
      </c>
      <c r="D33" s="10">
        <f t="shared" ca="1" si="6"/>
        <v>25.215210000000003</v>
      </c>
      <c r="E33" s="10">
        <f t="shared" ca="1" si="6"/>
        <v>5560.0573381523427</v>
      </c>
      <c r="F33" s="22"/>
      <c r="G33">
        <v>2003</v>
      </c>
      <c r="H33" s="42">
        <f t="shared" ca="1" si="7"/>
        <v>1.3973560979359109E-3</v>
      </c>
      <c r="I33" s="42">
        <f t="shared" ca="1" si="7"/>
        <v>1.9027982964447271E-2</v>
      </c>
      <c r="J33" s="42">
        <f t="shared" ca="1" si="7"/>
        <v>4.5350629438615188E-3</v>
      </c>
      <c r="K33" s="10"/>
      <c r="L33">
        <v>2003</v>
      </c>
      <c r="M33" s="42">
        <f t="shared" ca="1" si="8"/>
        <v>3.1495217233896255E-2</v>
      </c>
      <c r="N33" s="42">
        <f t="shared" ca="1" si="8"/>
        <v>4.7602180391550064E-2</v>
      </c>
      <c r="O33" s="42">
        <f t="shared" ca="1" si="8"/>
        <v>-1.0176727548241615E-2</v>
      </c>
      <c r="P33" s="10"/>
      <c r="Q33" s="10"/>
    </row>
    <row r="34" spans="1:17" x14ac:dyDescent="0.25">
      <c r="A34">
        <v>2004</v>
      </c>
      <c r="B34" s="10">
        <f t="shared" ca="1" si="6"/>
        <v>11.417629889965058</v>
      </c>
      <c r="C34" s="10">
        <f t="shared" ca="1" si="6"/>
        <v>120.57872896375457</v>
      </c>
      <c r="D34" s="10">
        <f t="shared" ca="1" si="6"/>
        <v>63.634679999999989</v>
      </c>
      <c r="E34" s="10">
        <f t="shared" ca="1" si="6"/>
        <v>6526.4680644871105</v>
      </c>
      <c r="F34" s="22"/>
      <c r="G34">
        <v>2004</v>
      </c>
      <c r="H34" s="42">
        <f t="shared" ca="1" si="7"/>
        <v>1.7494347290370638E-3</v>
      </c>
      <c r="I34" s="42">
        <f t="shared" ca="1" si="7"/>
        <v>1.847534191117357E-2</v>
      </c>
      <c r="J34" s="42">
        <f t="shared" ca="1" si="7"/>
        <v>9.7502476640097969E-3</v>
      </c>
      <c r="K34" s="10"/>
      <c r="L34">
        <v>2004</v>
      </c>
      <c r="M34" s="42">
        <f t="shared" ca="1" si="8"/>
        <v>2.8120243921875954E-2</v>
      </c>
      <c r="N34" s="42">
        <f t="shared" ca="1" si="8"/>
        <v>5.2895423024892807E-2</v>
      </c>
      <c r="O34" s="42">
        <f t="shared" ca="1" si="8"/>
        <v>1.1069142259657383E-2</v>
      </c>
      <c r="P34" s="10"/>
      <c r="Q34" s="10"/>
    </row>
    <row r="35" spans="1:17" x14ac:dyDescent="0.25">
      <c r="A35">
        <v>2005</v>
      </c>
      <c r="B35" s="10">
        <f t="shared" ca="1" si="6"/>
        <v>26.598660251259805</v>
      </c>
      <c r="C35" s="10">
        <f t="shared" ca="1" si="6"/>
        <v>140.44172355478844</v>
      </c>
      <c r="D35" s="10">
        <f t="shared" ca="1" si="6"/>
        <v>135.53040000000001</v>
      </c>
      <c r="E35" s="10">
        <f t="shared" ca="1" si="6"/>
        <v>7696.7363740305991</v>
      </c>
      <c r="F35" s="22"/>
      <c r="G35">
        <v>2005</v>
      </c>
      <c r="H35" s="42">
        <f t="shared" ca="1" si="7"/>
        <v>3.455836208838567E-3</v>
      </c>
      <c r="I35" s="42">
        <f t="shared" ca="1" si="7"/>
        <v>1.8246918788676455E-2</v>
      </c>
      <c r="J35" s="42">
        <f t="shared" ca="1" si="7"/>
        <v>1.7608814101687353E-2</v>
      </c>
      <c r="K35" s="10"/>
      <c r="L35">
        <v>2005</v>
      </c>
      <c r="M35" s="42">
        <f t="shared" ca="1" si="8"/>
        <v>2.8359994292259216E-2</v>
      </c>
      <c r="N35" s="42">
        <f t="shared" ca="1" si="8"/>
        <v>5.4479043930768967E-2</v>
      </c>
      <c r="O35" s="42">
        <f t="shared" ca="1" si="8"/>
        <v>1.9386369735002518E-2</v>
      </c>
      <c r="P35" s="10"/>
      <c r="Q35" s="10"/>
    </row>
    <row r="36" spans="1:17" x14ac:dyDescent="0.25">
      <c r="A36">
        <v>2006</v>
      </c>
      <c r="B36" s="10">
        <f t="shared" ca="1" si="6"/>
        <v>24.078370165705682</v>
      </c>
      <c r="C36" s="10">
        <f t="shared" ca="1" si="6"/>
        <v>166.25355968314554</v>
      </c>
      <c r="D36" s="10">
        <f t="shared" ca="1" si="6"/>
        <v>135.78434999999999</v>
      </c>
      <c r="E36" s="10">
        <f t="shared" ca="1" si="6"/>
        <v>9066.1374527991011</v>
      </c>
      <c r="F36" s="22"/>
      <c r="G36">
        <v>2006</v>
      </c>
      <c r="H36" s="42">
        <f t="shared" ca="1" si="7"/>
        <v>2.6558576120276744E-3</v>
      </c>
      <c r="I36" s="42">
        <f t="shared" ca="1" si="7"/>
        <v>1.8337860036725565E-2</v>
      </c>
      <c r="J36" s="42">
        <f t="shared" ca="1" si="7"/>
        <v>1.4977089273897739E-2</v>
      </c>
      <c r="K36" s="10"/>
      <c r="L36">
        <v>2006</v>
      </c>
      <c r="M36" s="42">
        <f t="shared" ca="1" si="8"/>
        <v>2.2509917616844177E-2</v>
      </c>
      <c r="N36" s="42">
        <f t="shared" ca="1" si="8"/>
        <v>5.7109098881483078E-2</v>
      </c>
      <c r="O36" s="42">
        <f t="shared" ca="1" si="8"/>
        <v>4.528273269534111E-2</v>
      </c>
      <c r="P36" s="10"/>
      <c r="Q36" s="10"/>
    </row>
    <row r="37" spans="1:17" x14ac:dyDescent="0.25">
      <c r="A37">
        <v>2007</v>
      </c>
      <c r="B37" s="10">
        <f t="shared" ca="1" si="6"/>
        <v>35.166329593658446</v>
      </c>
      <c r="C37" s="10">
        <f t="shared" ca="1" si="6"/>
        <v>195.6280060350756</v>
      </c>
      <c r="D37" s="10">
        <f t="shared" ca="1" si="6"/>
        <v>234.35905000000002</v>
      </c>
      <c r="E37" s="10">
        <f t="shared" ca="1" si="6"/>
        <v>11144.663797008401</v>
      </c>
      <c r="F37" s="22"/>
      <c r="G37">
        <v>2007</v>
      </c>
      <c r="H37" s="42">
        <f t="shared" ca="1" si="7"/>
        <v>3.1554410464224377E-3</v>
      </c>
      <c r="I37" s="42">
        <f t="shared" ca="1" si="7"/>
        <v>1.7553513466022068E-2</v>
      </c>
      <c r="J37" s="42">
        <f t="shared" ca="1" si="7"/>
        <v>2.1028812916089025E-2</v>
      </c>
      <c r="K37" s="10"/>
      <c r="L37">
        <v>2007</v>
      </c>
      <c r="M37" s="42">
        <f t="shared" ca="1" si="8"/>
        <v>2.2866345942020416E-2</v>
      </c>
      <c r="N37" s="42">
        <f t="shared" ca="1" si="8"/>
        <v>5.7433266192674637E-2</v>
      </c>
      <c r="O37" s="42">
        <f t="shared" ca="1" si="8"/>
        <v>4.2791083455085754E-2</v>
      </c>
      <c r="P37" s="10"/>
      <c r="Q37" s="10"/>
    </row>
    <row r="38" spans="1:17" x14ac:dyDescent="0.25">
      <c r="A38">
        <v>2008</v>
      </c>
      <c r="B38" s="10">
        <f t="shared" ca="1" si="6"/>
        <v>41.142989999771117</v>
      </c>
      <c r="C38" s="10">
        <f t="shared" ca="1" si="6"/>
        <v>223.28422767712902</v>
      </c>
      <c r="D38" s="10">
        <f t="shared" ca="1" si="6"/>
        <v>131.19614000000007</v>
      </c>
      <c r="E38" s="10">
        <f t="shared" ca="1" si="6"/>
        <v>13184.190055863588</v>
      </c>
      <c r="F38" s="22"/>
      <c r="G38">
        <v>2008</v>
      </c>
      <c r="H38" s="42">
        <f t="shared" ca="1" si="7"/>
        <v>3.12063083325115E-3</v>
      </c>
      <c r="I38" s="42">
        <f t="shared" ca="1" si="7"/>
        <v>1.6935756139060263E-2</v>
      </c>
      <c r="J38" s="42">
        <f t="shared" ca="1" si="7"/>
        <v>9.9510200811805949E-3</v>
      </c>
      <c r="K38" s="10"/>
      <c r="L38">
        <v>2008</v>
      </c>
      <c r="M38" s="42">
        <f t="shared" ca="1" si="8"/>
        <v>2.1578274667263031E-2</v>
      </c>
      <c r="N38" s="42">
        <f t="shared" ca="1" si="8"/>
        <v>5.5089503526687622E-2</v>
      </c>
      <c r="O38" s="42">
        <f t="shared" ca="1" si="8"/>
        <v>1.9200026988983154E-2</v>
      </c>
      <c r="P38" s="10"/>
      <c r="Q38" s="10"/>
    </row>
    <row r="39" spans="1:17" x14ac:dyDescent="0.25">
      <c r="A39">
        <v>2009</v>
      </c>
      <c r="B39" s="10">
        <f t="shared" ca="1" si="6"/>
        <v>61.239650197505952</v>
      </c>
      <c r="C39" s="10">
        <f t="shared" ca="1" si="6"/>
        <v>214.40573631166822</v>
      </c>
      <c r="D39" s="10">
        <f t="shared" ca="1" si="6"/>
        <v>104.39338000000001</v>
      </c>
      <c r="E39" s="10">
        <f t="shared" ca="1" si="6"/>
        <v>13367.584940992934</v>
      </c>
      <c r="F39" s="22"/>
      <c r="G39">
        <v>2009</v>
      </c>
      <c r="H39" s="42">
        <f t="shared" ca="1" si="7"/>
        <v>4.5812052414725196E-3</v>
      </c>
      <c r="I39" s="42">
        <f t="shared" ca="1" si="7"/>
        <v>1.6039227523752118E-2</v>
      </c>
      <c r="J39" s="42">
        <f t="shared" ca="1" si="7"/>
        <v>7.8094420541041836E-3</v>
      </c>
      <c r="K39" s="10"/>
      <c r="L39">
        <v>2009</v>
      </c>
      <c r="M39" s="42">
        <f t="shared" ca="1" si="8"/>
        <v>3.1321197748184204E-2</v>
      </c>
      <c r="N39" s="42">
        <f t="shared" ca="1" si="8"/>
        <v>5.2704375237226486E-2</v>
      </c>
      <c r="O39" s="42">
        <f t="shared" ca="1" si="8"/>
        <v>2.3003514856100082E-2</v>
      </c>
      <c r="P39" s="10"/>
      <c r="Q39" s="10"/>
    </row>
    <row r="40" spans="1:17" x14ac:dyDescent="0.25">
      <c r="A40">
        <v>2010</v>
      </c>
      <c r="B40" s="10">
        <f t="shared" ca="1" si="6"/>
        <v>65.83892066764831</v>
      </c>
      <c r="C40" s="10">
        <f t="shared" ca="1" si="6"/>
        <v>242.19539371901055</v>
      </c>
      <c r="D40" s="10">
        <f t="shared" ca="1" si="6"/>
        <v>175.38217</v>
      </c>
      <c r="E40" s="10">
        <f t="shared" ca="1" si="6"/>
        <v>16403.942923726299</v>
      </c>
      <c r="F40" s="22"/>
      <c r="G40">
        <v>2010</v>
      </c>
      <c r="H40" s="42">
        <f t="shared" ca="1" si="7"/>
        <v>4.0136033741266161E-3</v>
      </c>
      <c r="I40" s="42">
        <f t="shared" ca="1" si="7"/>
        <v>1.4764462107991396E-2</v>
      </c>
      <c r="J40" s="42">
        <f t="shared" ca="1" si="7"/>
        <v>1.0691464290962091E-2</v>
      </c>
      <c r="K40" s="10"/>
      <c r="L40">
        <v>2010</v>
      </c>
      <c r="M40" s="42">
        <f t="shared" ca="1" si="8"/>
        <v>3.2594427466392517E-2</v>
      </c>
      <c r="N40" s="42">
        <f t="shared" ca="1" si="8"/>
        <v>5.235522985458374E-2</v>
      </c>
      <c r="O40" s="42">
        <f t="shared" ca="1" si="8"/>
        <v>2.2824497893452644E-2</v>
      </c>
      <c r="P40" s="10"/>
      <c r="Q40" s="10"/>
    </row>
    <row r="41" spans="1:17" x14ac:dyDescent="0.25">
      <c r="A41">
        <v>2011</v>
      </c>
      <c r="B41" s="10">
        <f t="shared" ref="B41:E42" ca="1" si="9">INDEX(INDIRECT($A$23&amp;"!$A$1:$AZ$55"),MATCH($A41,INDIRECT($A$23&amp;"!$A$1:$A$55"),0),MATCH(B$24,INDIRECT($A$23&amp;"!$A$1:$AZ$1"),0))</f>
        <v>52.755160296440124</v>
      </c>
      <c r="C41" s="10">
        <f t="shared" ca="1" si="9"/>
        <v>272.62818936630612</v>
      </c>
      <c r="D41" s="10">
        <f t="shared" ca="1" si="9"/>
        <v>195.63254999999987</v>
      </c>
      <c r="E41" s="10">
        <f t="shared" ca="1" si="9"/>
        <v>19026.541663442451</v>
      </c>
      <c r="F41" s="22"/>
      <c r="G41">
        <v>2011</v>
      </c>
      <c r="H41" s="42">
        <f t="shared" ref="H41:J42" ca="1" si="10">B41/$E41</f>
        <v>2.7727140974759357E-3</v>
      </c>
      <c r="I41" s="42">
        <f t="shared" ca="1" si="10"/>
        <v>1.4328835696406837E-2</v>
      </c>
      <c r="J41" s="42">
        <f t="shared" ca="1" si="10"/>
        <v>1.0282086648247157E-2</v>
      </c>
      <c r="K41" s="10"/>
      <c r="L41">
        <v>2011</v>
      </c>
      <c r="M41" s="42">
        <f t="shared" ref="M41:O42" ca="1" si="11">INDEX(INDIRECT($L$23&amp;"!$A$1:$AZ$55"),MATCH($L41,INDIRECT($L$23&amp;"!$A$1:$A$55"),0),MATCH(M$24,INDIRECT($L$23&amp;"!$A$1:$AZ$1"),0))</f>
        <v>2.6677621528506279E-2</v>
      </c>
      <c r="N41" s="42">
        <f t="shared" ca="1" si="11"/>
        <v>5.1159147173166275E-2</v>
      </c>
      <c r="O41" s="42">
        <f t="shared" ca="1" si="11"/>
        <v>9.172600694000721E-3</v>
      </c>
      <c r="P41" s="10"/>
      <c r="Q41" s="10"/>
    </row>
    <row r="42" spans="1:17" x14ac:dyDescent="0.25">
      <c r="A42">
        <v>2012</v>
      </c>
      <c r="B42" s="10">
        <f t="shared" ca="1" si="9"/>
        <v>53.018969835758206</v>
      </c>
      <c r="C42" s="10">
        <f t="shared" ca="1" si="9"/>
        <v>288.11595347311339</v>
      </c>
      <c r="D42" s="10">
        <f t="shared" ca="1" si="9"/>
        <v>158.52156999999994</v>
      </c>
      <c r="E42" s="10">
        <f t="shared" ca="1" si="9"/>
        <v>20116.872487914057</v>
      </c>
      <c r="F42" s="22"/>
      <c r="G42">
        <v>2012</v>
      </c>
      <c r="H42" s="42">
        <f t="shared" ca="1" si="10"/>
        <v>2.6355473430381029E-3</v>
      </c>
      <c r="I42" s="42">
        <f t="shared" ca="1" si="10"/>
        <v>1.4322104673388446E-2</v>
      </c>
      <c r="J42" s="42">
        <f t="shared" ca="1" si="10"/>
        <v>7.880030561173838E-3</v>
      </c>
      <c r="K42" s="10"/>
      <c r="L42">
        <v>2012</v>
      </c>
      <c r="M42" s="42">
        <f t="shared" ca="1" si="11"/>
        <v>2.1507211029529572E-2</v>
      </c>
      <c r="N42" s="42">
        <f t="shared" ca="1" si="11"/>
        <v>5.2198808640241623E-2</v>
      </c>
      <c r="O42" s="42">
        <f t="shared" ca="1" si="11"/>
        <v>1.0436089709401131E-2</v>
      </c>
      <c r="P42" s="10"/>
      <c r="Q42" s="10"/>
    </row>
    <row r="43" spans="1:17" x14ac:dyDescent="0.25">
      <c r="A43" t="s">
        <v>281</v>
      </c>
      <c r="B43" s="2">
        <f ca="1">(B42-B25)/B25</f>
        <v>0.5785793279123751</v>
      </c>
      <c r="C43" s="2">
        <f ca="1">(C42-C25)/C25</f>
        <v>5.590212836427618</v>
      </c>
      <c r="D43" s="2">
        <f ca="1">(D42-D25)/D25</f>
        <v>1.8735119816395773</v>
      </c>
      <c r="E43" s="2"/>
      <c r="F43" s="23"/>
      <c r="G43" t="s">
        <v>281</v>
      </c>
      <c r="H43" s="2"/>
      <c r="I43" s="2"/>
      <c r="J43" s="2"/>
      <c r="K43" s="2"/>
      <c r="L43" t="s">
        <v>281</v>
      </c>
      <c r="M43" s="2">
        <f ca="1">(M42-M25)/M25</f>
        <v>-0.62392446515738731</v>
      </c>
      <c r="N43" s="2">
        <f ca="1">(N42-N25)/N25</f>
        <v>0.52847491331976704</v>
      </c>
      <c r="O43" s="2">
        <f ca="1">(O42-O25)/O25</f>
        <v>-0.72223609237841302</v>
      </c>
      <c r="P43" s="2"/>
      <c r="Q43" s="2"/>
    </row>
    <row r="44" spans="1:17" x14ac:dyDescent="0.25"/>
    <row r="45" spans="1:17" x14ac:dyDescent="0.25">
      <c r="A45" t="s">
        <v>25</v>
      </c>
      <c r="B45" s="62" t="s">
        <v>26</v>
      </c>
      <c r="C45" s="62"/>
      <c r="D45" s="62"/>
      <c r="E45" s="62"/>
      <c r="F45" s="24"/>
      <c r="H45" s="62" t="s">
        <v>26</v>
      </c>
      <c r="I45" s="62"/>
      <c r="J45" s="62"/>
      <c r="K45" s="62"/>
      <c r="L45" t="s">
        <v>339</v>
      </c>
      <c r="M45" s="62" t="s">
        <v>17</v>
      </c>
      <c r="N45" s="62"/>
      <c r="O45" s="62"/>
      <c r="P45" s="62"/>
      <c r="Q45" s="57"/>
    </row>
    <row r="46" spans="1:17" x14ac:dyDescent="0.25">
      <c r="B46" t="s">
        <v>265</v>
      </c>
      <c r="C46" t="s">
        <v>24</v>
      </c>
      <c r="D46" t="s">
        <v>23</v>
      </c>
      <c r="E46" t="s">
        <v>423</v>
      </c>
      <c r="H46" t="s">
        <v>367</v>
      </c>
      <c r="I46" t="s">
        <v>368</v>
      </c>
      <c r="J46" t="s">
        <v>369</v>
      </c>
      <c r="L46"/>
      <c r="M46" t="s">
        <v>418</v>
      </c>
      <c r="N46" t="s">
        <v>420</v>
      </c>
      <c r="O46" t="s">
        <v>419</v>
      </c>
      <c r="P46" t="s">
        <v>366</v>
      </c>
    </row>
    <row r="47" spans="1:17" x14ac:dyDescent="0.25">
      <c r="A47">
        <v>1995</v>
      </c>
      <c r="B47" s="10">
        <f t="shared" ref="B47:E62" ca="1" si="12">INDEX(INDIRECT($A$45&amp;"!$A$1:$AZ$55"),MATCH($A47,INDIRECT($A$45&amp;"!$A$1:$A$55"),0),MATCH(B$46,INDIRECT($A$45&amp;"!$A$1:$AZ$1"),0))</f>
        <v>42.057069570958618</v>
      </c>
      <c r="C47" s="10">
        <f t="shared" ca="1" si="12"/>
        <v>47.208426327917117</v>
      </c>
      <c r="D47" s="10">
        <f t="shared" ca="1" si="12"/>
        <v>54.86656</v>
      </c>
      <c r="E47" s="10">
        <f t="shared" ca="1" si="12"/>
        <v>4054.9643880807344</v>
      </c>
      <c r="F47" s="22"/>
      <c r="G47">
        <v>1995</v>
      </c>
      <c r="H47" s="42">
        <f t="shared" ref="H47:J62" ca="1" si="13">B47/$E47</f>
        <v>1.0371748194529708E-2</v>
      </c>
      <c r="I47" s="42">
        <f t="shared" ca="1" si="13"/>
        <v>1.1642130931330191E-2</v>
      </c>
      <c r="J47" s="42">
        <f t="shared" ca="1" si="13"/>
        <v>1.3530713157747122E-2</v>
      </c>
      <c r="K47" s="10"/>
      <c r="L47">
        <v>1995</v>
      </c>
      <c r="M47" s="42">
        <f t="shared" ref="M47:O62" ca="1" si="14">INDEX(INDIRECT($L$45&amp;"!$A$1:$AZ$55"),MATCH($L47,INDIRECT($L$45&amp;"!$A$1:$A$55"),0),MATCH(M$46,INDIRECT($L$45&amp;"!$A$1:$AZ$1"),0))</f>
        <v>8.6157090961933136E-2</v>
      </c>
      <c r="N47" s="42">
        <f t="shared" ca="1" si="14"/>
        <v>3.5679943859577179E-2</v>
      </c>
      <c r="O47" s="42">
        <f t="shared" ca="1" si="14"/>
        <v>2.8692055493593216E-2</v>
      </c>
      <c r="P47" s="10"/>
      <c r="Q47" s="10"/>
    </row>
    <row r="48" spans="1:17" x14ac:dyDescent="0.25">
      <c r="A48">
        <v>1996</v>
      </c>
      <c r="B48" s="10">
        <f t="shared" ca="1" si="12"/>
        <v>35.273320032119749</v>
      </c>
      <c r="C48" s="10">
        <f t="shared" ca="1" si="12"/>
        <v>51.30529894764188</v>
      </c>
      <c r="D48" s="10">
        <f t="shared" ca="1" si="12"/>
        <v>71.907180000000011</v>
      </c>
      <c r="E48" s="10">
        <f t="shared" ca="1" si="12"/>
        <v>4462.5936039634908</v>
      </c>
      <c r="F48" s="22"/>
      <c r="G48">
        <v>1996</v>
      </c>
      <c r="H48" s="42">
        <f t="shared" ca="1" si="13"/>
        <v>7.9042196450045208E-3</v>
      </c>
      <c r="I48" s="42">
        <f t="shared" ca="1" si="13"/>
        <v>1.1496744606561225E-2</v>
      </c>
      <c r="J48" s="42">
        <f t="shared" ca="1" si="13"/>
        <v>1.6113315793787504E-2</v>
      </c>
      <c r="K48" s="10"/>
      <c r="L48">
        <v>1996</v>
      </c>
      <c r="M48" s="42">
        <f t="shared" ca="1" si="14"/>
        <v>7.3606617748737335E-2</v>
      </c>
      <c r="N48" s="42">
        <f t="shared" ca="1" si="14"/>
        <v>3.480999544262886E-2</v>
      </c>
      <c r="O48" s="42">
        <f t="shared" ca="1" si="14"/>
        <v>1.5941651538014412E-2</v>
      </c>
      <c r="P48" s="10"/>
      <c r="Q48" s="10"/>
    </row>
    <row r="49" spans="1:17" x14ac:dyDescent="0.25">
      <c r="A49">
        <v>1997</v>
      </c>
      <c r="B49" s="10">
        <f t="shared" ca="1" si="12"/>
        <v>36.45135979127884</v>
      </c>
      <c r="C49" s="10">
        <f t="shared" ca="1" si="12"/>
        <v>61.287872642192674</v>
      </c>
      <c r="D49" s="10">
        <f t="shared" ca="1" si="12"/>
        <v>93.014680000000041</v>
      </c>
      <c r="E49" s="10">
        <f t="shared" ca="1" si="12"/>
        <v>4748.4243650989438</v>
      </c>
      <c r="F49" s="22"/>
      <c r="G49">
        <v>1997</v>
      </c>
      <c r="H49" s="42">
        <f t="shared" ca="1" si="13"/>
        <v>7.6765168798301571E-3</v>
      </c>
      <c r="I49" s="42">
        <f t="shared" ca="1" si="13"/>
        <v>1.2906991441763358E-2</v>
      </c>
      <c r="J49" s="42">
        <f t="shared" ca="1" si="13"/>
        <v>1.9588535659041055E-2</v>
      </c>
      <c r="K49" s="10"/>
      <c r="L49">
        <v>1997</v>
      </c>
      <c r="M49" s="42">
        <f t="shared" ca="1" si="14"/>
        <v>5.4074712097644806E-2</v>
      </c>
      <c r="N49" s="42">
        <f t="shared" ca="1" si="14"/>
        <v>3.6288689821958542E-2</v>
      </c>
      <c r="O49" s="42">
        <f t="shared" ca="1" si="14"/>
        <v>1.3976441696286201E-2</v>
      </c>
      <c r="P49" s="10"/>
      <c r="Q49" s="10"/>
    </row>
    <row r="50" spans="1:17" x14ac:dyDescent="0.25">
      <c r="A50">
        <v>1998</v>
      </c>
      <c r="B50" s="10">
        <f t="shared" ca="1" si="12"/>
        <v>46.596290399074555</v>
      </c>
      <c r="C50" s="10">
        <f t="shared" ca="1" si="12"/>
        <v>59.021205815905148</v>
      </c>
      <c r="D50" s="10">
        <f t="shared" ca="1" si="12"/>
        <v>67.265940000000029</v>
      </c>
      <c r="E50" s="10">
        <f t="shared" ca="1" si="12"/>
        <v>4699.4148872875803</v>
      </c>
      <c r="F50" s="22"/>
      <c r="G50">
        <v>1998</v>
      </c>
      <c r="H50" s="42">
        <f t="shared" ca="1" si="13"/>
        <v>9.9153387212358082E-3</v>
      </c>
      <c r="I50" s="42">
        <f t="shared" ca="1" si="13"/>
        <v>1.2559266894175235E-2</v>
      </c>
      <c r="J50" s="42">
        <f t="shared" ca="1" si="13"/>
        <v>1.4313684067768008E-2</v>
      </c>
      <c r="K50" s="10"/>
      <c r="L50">
        <v>1998</v>
      </c>
      <c r="M50" s="42">
        <f t="shared" ca="1" si="14"/>
        <v>5.6604564189910889E-2</v>
      </c>
      <c r="N50" s="42">
        <f t="shared" ca="1" si="14"/>
        <v>3.6059856414794922E-2</v>
      </c>
      <c r="O50" s="42">
        <f t="shared" ca="1" si="14"/>
        <v>1.5500603243708611E-2</v>
      </c>
      <c r="P50" s="10"/>
      <c r="Q50" s="10"/>
    </row>
    <row r="51" spans="1:17" x14ac:dyDescent="0.25">
      <c r="A51">
        <v>1999</v>
      </c>
      <c r="B51" s="10">
        <f t="shared" ca="1" si="12"/>
        <v>48.413769909918308</v>
      </c>
      <c r="C51" s="10">
        <f t="shared" ca="1" si="12"/>
        <v>63.757595674114256</v>
      </c>
      <c r="D51" s="10">
        <f t="shared" ca="1" si="12"/>
        <v>88.817269999999965</v>
      </c>
      <c r="E51" s="10">
        <f t="shared" ca="1" si="12"/>
        <v>4652.1855251589159</v>
      </c>
      <c r="F51" s="22"/>
      <c r="G51">
        <v>1999</v>
      </c>
      <c r="H51" s="42">
        <f t="shared" ca="1" si="13"/>
        <v>1.0406672229234564E-2</v>
      </c>
      <c r="I51" s="42">
        <f t="shared" ca="1" si="13"/>
        <v>1.3704869534827146E-2</v>
      </c>
      <c r="J51" s="42">
        <f t="shared" ca="1" si="13"/>
        <v>1.9091515056671352E-2</v>
      </c>
      <c r="K51" s="10"/>
      <c r="L51">
        <v>1999</v>
      </c>
      <c r="M51" s="42">
        <f t="shared" ca="1" si="14"/>
        <v>6.2401063740253448E-2</v>
      </c>
      <c r="N51" s="42">
        <f t="shared" ca="1" si="14"/>
        <v>3.7581522017717361E-2</v>
      </c>
      <c r="O51" s="42">
        <f t="shared" ca="1" si="14"/>
        <v>3.4571893513202667E-2</v>
      </c>
      <c r="P51" s="10"/>
      <c r="Q51" s="10"/>
    </row>
    <row r="52" spans="1:17" x14ac:dyDescent="0.25">
      <c r="A52">
        <v>2000</v>
      </c>
      <c r="B52" s="10">
        <f t="shared" ca="1" si="12"/>
        <v>28.051080322265626</v>
      </c>
      <c r="C52" s="10">
        <f t="shared" ca="1" si="12"/>
        <v>70.573590553628435</v>
      </c>
      <c r="D52" s="10">
        <f t="shared" ca="1" si="12"/>
        <v>44.038040000000002</v>
      </c>
      <c r="E52" s="10">
        <f t="shared" ca="1" si="12"/>
        <v>5066.3593281489921</v>
      </c>
      <c r="F52" s="22"/>
      <c r="G52">
        <v>2000</v>
      </c>
      <c r="H52" s="42">
        <f t="shared" ca="1" si="13"/>
        <v>5.5367332842761793E-3</v>
      </c>
      <c r="I52" s="42">
        <f t="shared" ca="1" si="13"/>
        <v>1.3929843104794679E-2</v>
      </c>
      <c r="J52" s="42">
        <f t="shared" ca="1" si="13"/>
        <v>8.6922456832704397E-3</v>
      </c>
      <c r="K52" s="10"/>
      <c r="L52">
        <v>2000</v>
      </c>
      <c r="M52" s="42">
        <f t="shared" ca="1" si="14"/>
        <v>4.7827739268541336E-2</v>
      </c>
      <c r="N52" s="42">
        <f t="shared" ca="1" si="14"/>
        <v>3.8292579352855682E-2</v>
      </c>
      <c r="O52" s="42">
        <f t="shared" ca="1" si="14"/>
        <v>1.2602699920535088E-2</v>
      </c>
      <c r="P52" s="10"/>
      <c r="Q52" s="10"/>
    </row>
    <row r="53" spans="1:17" x14ac:dyDescent="0.25">
      <c r="A53">
        <v>2001</v>
      </c>
      <c r="B53" s="10">
        <f t="shared" ca="1" si="12"/>
        <v>33.741423663616182</v>
      </c>
      <c r="C53" s="10">
        <f t="shared" ca="1" si="12"/>
        <v>79.480212175687527</v>
      </c>
      <c r="D53" s="10">
        <f t="shared" ca="1" si="12"/>
        <v>22.943340000000006</v>
      </c>
      <c r="E53" s="10">
        <f t="shared" ca="1" si="12"/>
        <v>5056.231532613996</v>
      </c>
      <c r="F53" s="22"/>
      <c r="G53">
        <v>2001</v>
      </c>
      <c r="H53" s="42">
        <f t="shared" ca="1" si="13"/>
        <v>6.673235481005034E-3</v>
      </c>
      <c r="I53" s="42">
        <f t="shared" ca="1" si="13"/>
        <v>1.5719258832001596E-2</v>
      </c>
      <c r="J53" s="42">
        <f t="shared" ca="1" si="13"/>
        <v>4.5376363507109102E-3</v>
      </c>
      <c r="K53" s="10"/>
      <c r="L53">
        <v>2001</v>
      </c>
      <c r="M53" s="42">
        <f t="shared" ca="1" si="14"/>
        <v>5.2076335996389389E-2</v>
      </c>
      <c r="N53" s="42">
        <f t="shared" ca="1" si="14"/>
        <v>4.0783900767564774E-2</v>
      </c>
      <c r="O53" s="42">
        <f t="shared" ca="1" si="14"/>
        <v>-3.0082983430474997E-3</v>
      </c>
      <c r="P53" s="10"/>
      <c r="Q53" s="10"/>
    </row>
    <row r="54" spans="1:17" x14ac:dyDescent="0.25">
      <c r="A54">
        <v>2002</v>
      </c>
      <c r="B54" s="10">
        <f t="shared" ca="1" si="12"/>
        <v>26.731486626148225</v>
      </c>
      <c r="C54" s="10">
        <f t="shared" ca="1" si="12"/>
        <v>92.584354485202766</v>
      </c>
      <c r="D54" s="10">
        <f t="shared" ca="1" si="12"/>
        <v>7.6908300000000001</v>
      </c>
      <c r="E54" s="10">
        <f t="shared" ca="1" si="12"/>
        <v>5110.0971899977294</v>
      </c>
      <c r="F54" s="22"/>
      <c r="G54">
        <v>2002</v>
      </c>
      <c r="H54" s="42">
        <f t="shared" ca="1" si="13"/>
        <v>5.231111196568084E-3</v>
      </c>
      <c r="I54" s="42">
        <f ca="1">C54/$E54</f>
        <v>1.8117924384378276E-2</v>
      </c>
      <c r="J54" s="42">
        <f t="shared" ca="1" si="13"/>
        <v>1.5050261695714279E-3</v>
      </c>
      <c r="K54" s="10"/>
      <c r="L54">
        <v>2002</v>
      </c>
      <c r="M54" s="42">
        <f t="shared" ca="1" si="14"/>
        <v>5.5413722991943359E-2</v>
      </c>
      <c r="N54" s="42">
        <f t="shared" ca="1" si="14"/>
        <v>4.3392661958932877E-2</v>
      </c>
      <c r="O54" s="42">
        <f t="shared" ca="1" si="14"/>
        <v>-3.0699430499225855E-3</v>
      </c>
      <c r="P54" s="10"/>
      <c r="Q54" s="10"/>
    </row>
    <row r="55" spans="1:17" x14ac:dyDescent="0.25">
      <c r="A55">
        <v>2003</v>
      </c>
      <c r="B55" s="10">
        <f t="shared" ca="1" si="12"/>
        <v>18.010519970417022</v>
      </c>
      <c r="C55" s="10">
        <f t="shared" ca="1" si="12"/>
        <v>113.46875700930326</v>
      </c>
      <c r="D55" s="10">
        <f t="shared" ca="1" si="12"/>
        <v>24.826079999999997</v>
      </c>
      <c r="E55" s="10">
        <f t="shared" ca="1" si="12"/>
        <v>5696.95650929974</v>
      </c>
      <c r="F55" s="22"/>
      <c r="G55">
        <v>2003</v>
      </c>
      <c r="H55" s="42">
        <f t="shared" ca="1" si="13"/>
        <v>3.1614283768915141E-3</v>
      </c>
      <c r="I55" s="42">
        <f t="shared" ca="1" si="13"/>
        <v>1.9917434304452964E-2</v>
      </c>
      <c r="J55" s="42">
        <f t="shared" ca="1" si="13"/>
        <v>4.3577794493382177E-3</v>
      </c>
      <c r="K55" s="10"/>
      <c r="L55">
        <v>2003</v>
      </c>
      <c r="M55" s="42">
        <f t="shared" ca="1" si="14"/>
        <v>5.0762098282575607E-2</v>
      </c>
      <c r="N55" s="42">
        <f t="shared" ca="1" si="14"/>
        <v>4.6009596437215805E-2</v>
      </c>
      <c r="O55" s="42">
        <f t="shared" ca="1" si="14"/>
        <v>-7.1259010583162308E-3</v>
      </c>
      <c r="P55" s="10"/>
      <c r="Q55" s="10"/>
    </row>
    <row r="56" spans="1:17" x14ac:dyDescent="0.25">
      <c r="A56">
        <v>2004</v>
      </c>
      <c r="B56" s="10">
        <f t="shared" ca="1" si="12"/>
        <v>22.948519979000093</v>
      </c>
      <c r="C56" s="10">
        <f t="shared" ca="1" si="12"/>
        <v>129.09268157535118</v>
      </c>
      <c r="D56" s="10">
        <f t="shared" ca="1" si="12"/>
        <v>63.478519999999989</v>
      </c>
      <c r="E56" s="10">
        <f t="shared" ca="1" si="12"/>
        <v>6681.5424112395258</v>
      </c>
      <c r="F56" s="22"/>
      <c r="G56">
        <v>2004</v>
      </c>
      <c r="H56" s="42">
        <f t="shared" ca="1" si="13"/>
        <v>3.4346141304733256E-3</v>
      </c>
      <c r="I56" s="42">
        <f t="shared" ca="1" si="13"/>
        <v>1.9320790564495205E-2</v>
      </c>
      <c r="J56" s="42">
        <f t="shared" ca="1" si="13"/>
        <v>9.5005787725328198E-3</v>
      </c>
      <c r="K56" s="10"/>
      <c r="L56">
        <v>2004</v>
      </c>
      <c r="M56" s="42">
        <f t="shared" ca="1" si="14"/>
        <v>4.9070615321397781E-2</v>
      </c>
      <c r="N56" s="42">
        <f t="shared" ca="1" si="14"/>
        <v>4.9377024173736572E-2</v>
      </c>
      <c r="O56" s="42">
        <f t="shared" ca="1" si="14"/>
        <v>8.4379008039832115E-3</v>
      </c>
      <c r="P56" s="10"/>
      <c r="Q56" s="10"/>
    </row>
    <row r="57" spans="1:17" x14ac:dyDescent="0.25">
      <c r="A57">
        <v>2005</v>
      </c>
      <c r="B57" s="10">
        <f t="shared" ca="1" si="12"/>
        <v>38.973740283608436</v>
      </c>
      <c r="C57" s="10">
        <f t="shared" ca="1" si="12"/>
        <v>149.80111228883359</v>
      </c>
      <c r="D57" s="10">
        <f t="shared" ca="1" si="12"/>
        <v>135.97894000000002</v>
      </c>
      <c r="E57" s="10">
        <f t="shared" ca="1" si="12"/>
        <v>7871.0899993633248</v>
      </c>
      <c r="F57" s="22"/>
      <c r="G57">
        <v>2005</v>
      </c>
      <c r="H57" s="42">
        <f t="shared" ca="1" si="13"/>
        <v>4.9515048470746663E-3</v>
      </c>
      <c r="I57" s="42">
        <f t="shared" ca="1" si="13"/>
        <v>1.9031812912944798E-2</v>
      </c>
      <c r="J57" s="42">
        <f t="shared" ca="1" si="13"/>
        <v>1.7275744529791817E-2</v>
      </c>
      <c r="K57" s="10"/>
      <c r="L57">
        <v>2005</v>
      </c>
      <c r="M57" s="42">
        <f t="shared" ca="1" si="14"/>
        <v>4.6518202871084213E-2</v>
      </c>
      <c r="N57" s="42">
        <f t="shared" ca="1" si="14"/>
        <v>5.0028063356876373E-2</v>
      </c>
      <c r="O57" s="42">
        <f t="shared" ca="1" si="14"/>
        <v>1.6337445005774498E-2</v>
      </c>
      <c r="P57" s="10"/>
      <c r="Q57" s="10"/>
    </row>
    <row r="58" spans="1:17" x14ac:dyDescent="0.25">
      <c r="A58">
        <v>2006</v>
      </c>
      <c r="B58" s="10">
        <f t="shared" ca="1" si="12"/>
        <v>37.830570196986201</v>
      </c>
      <c r="C58" s="10">
        <f t="shared" ca="1" si="12"/>
        <v>177.10123006099599</v>
      </c>
      <c r="D58" s="10">
        <f t="shared" ca="1" si="12"/>
        <v>137.19253</v>
      </c>
      <c r="E58" s="10">
        <f t="shared" ca="1" si="12"/>
        <v>9271.6677861848821</v>
      </c>
      <c r="F58" s="22"/>
      <c r="G58">
        <v>2006</v>
      </c>
      <c r="H58" s="42">
        <f t="shared" ca="1" si="13"/>
        <v>4.0802335749513278E-3</v>
      </c>
      <c r="I58" s="42">
        <f t="shared" ca="1" si="13"/>
        <v>1.9101334748520993E-2</v>
      </c>
      <c r="J58" s="42">
        <f t="shared" ca="1" si="13"/>
        <v>1.479696351981267E-2</v>
      </c>
      <c r="K58" s="10"/>
      <c r="L58">
        <v>2006</v>
      </c>
      <c r="M58" s="42">
        <f t="shared" ca="1" si="14"/>
        <v>4.3169084936380386E-2</v>
      </c>
      <c r="N58" s="42">
        <f t="shared" ca="1" si="14"/>
        <v>5.2313994616270065E-2</v>
      </c>
      <c r="O58" s="42">
        <f t="shared" ca="1" si="14"/>
        <v>3.2544888556003571E-2</v>
      </c>
      <c r="P58" s="10"/>
      <c r="Q58" s="10"/>
    </row>
    <row r="59" spans="1:17" x14ac:dyDescent="0.25">
      <c r="A59">
        <v>2007</v>
      </c>
      <c r="B59" s="10">
        <f t="shared" ca="1" si="12"/>
        <v>51.444884540557858</v>
      </c>
      <c r="C59" s="10">
        <f t="shared" ca="1" si="12"/>
        <v>208.96694843640921</v>
      </c>
      <c r="D59" s="10">
        <f t="shared" ca="1" si="12"/>
        <v>234.80518000000001</v>
      </c>
      <c r="E59" s="10">
        <f t="shared" ca="1" si="12"/>
        <v>11396.351621840869</v>
      </c>
      <c r="F59" s="22"/>
      <c r="G59">
        <v>2007</v>
      </c>
      <c r="H59" s="42">
        <f t="shared" ca="1" si="13"/>
        <v>4.514153849198968E-3</v>
      </c>
      <c r="I59" s="42">
        <f t="shared" ca="1" si="13"/>
        <v>1.8336302298353837E-2</v>
      </c>
      <c r="J59" s="42">
        <f t="shared" ca="1" si="13"/>
        <v>2.0603539430110316E-2</v>
      </c>
      <c r="K59" s="10"/>
      <c r="L59">
        <v>2007</v>
      </c>
      <c r="M59" s="42">
        <f t="shared" ca="1" si="14"/>
        <v>4.0985871106386185E-2</v>
      </c>
      <c r="N59" s="42">
        <f t="shared" ca="1" si="14"/>
        <v>5.2700165659189224E-2</v>
      </c>
      <c r="O59" s="42">
        <f t="shared" ca="1" si="14"/>
        <v>3.0010702088475227E-2</v>
      </c>
      <c r="P59" s="10"/>
      <c r="Q59" s="10"/>
    </row>
    <row r="60" spans="1:17" x14ac:dyDescent="0.25">
      <c r="A60">
        <v>2008</v>
      </c>
      <c r="B60" s="10">
        <f t="shared" ca="1" si="12"/>
        <v>60.929065019607542</v>
      </c>
      <c r="C60" s="10">
        <f t="shared" ca="1" si="12"/>
        <v>240.22048161538265</v>
      </c>
      <c r="D60" s="10">
        <f t="shared" ca="1" si="12"/>
        <v>133.12664999999998</v>
      </c>
      <c r="E60" s="10">
        <f t="shared" ca="1" si="12"/>
        <v>13486.349511367313</v>
      </c>
      <c r="F60" s="22"/>
      <c r="G60">
        <v>2008</v>
      </c>
      <c r="H60" s="42">
        <f t="shared" ca="1" si="13"/>
        <v>4.5178322694552691E-3</v>
      </c>
      <c r="I60" s="42">
        <f t="shared" ca="1" si="13"/>
        <v>1.781212042687361E-2</v>
      </c>
      <c r="J60" s="42">
        <f t="shared" ca="1" si="13"/>
        <v>9.8712145853695095E-3</v>
      </c>
      <c r="K60" s="10"/>
      <c r="L60">
        <v>2008</v>
      </c>
      <c r="M60" s="42">
        <f t="shared" ca="1" si="14"/>
        <v>3.9628643542528152E-2</v>
      </c>
      <c r="N60" s="42">
        <f t="shared" ca="1" si="14"/>
        <v>5.103766918182373E-2</v>
      </c>
      <c r="O60" s="42">
        <f t="shared" ca="1" si="14"/>
        <v>1.5693901106715202E-2</v>
      </c>
      <c r="P60" s="10"/>
      <c r="Q60" s="10"/>
    </row>
    <row r="61" spans="1:17" x14ac:dyDescent="0.25">
      <c r="A61">
        <v>2009</v>
      </c>
      <c r="B61" s="10">
        <f t="shared" ca="1" si="12"/>
        <v>81.340650155544282</v>
      </c>
      <c r="C61" s="10">
        <f t="shared" ca="1" si="12"/>
        <v>232.4474549006861</v>
      </c>
      <c r="D61" s="10">
        <f t="shared" ca="1" si="12"/>
        <v>106.08554000000001</v>
      </c>
      <c r="E61" s="10">
        <f t="shared" ca="1" si="12"/>
        <v>13685.363425689091</v>
      </c>
      <c r="F61" s="22"/>
      <c r="G61">
        <v>2009</v>
      </c>
      <c r="H61" s="42">
        <f t="shared" ca="1" si="13"/>
        <v>5.943623682134593E-3</v>
      </c>
      <c r="I61" s="42">
        <f t="shared" ca="1" si="13"/>
        <v>1.6985113779613186E-2</v>
      </c>
      <c r="J61" s="42">
        <f t="shared" ca="1" si="13"/>
        <v>7.7517517584417637E-3</v>
      </c>
      <c r="K61" s="10"/>
      <c r="L61">
        <v>2009</v>
      </c>
      <c r="M61" s="42">
        <f t="shared" ca="1" si="14"/>
        <v>4.8746578395366669E-2</v>
      </c>
      <c r="N61" s="42">
        <f t="shared" ca="1" si="14"/>
        <v>4.862482100725174E-2</v>
      </c>
      <c r="O61" s="42">
        <f t="shared" ca="1" si="14"/>
        <v>1.947309635579586E-2</v>
      </c>
      <c r="P61" s="10"/>
      <c r="Q61" s="10"/>
    </row>
    <row r="62" spans="1:17" x14ac:dyDescent="0.25">
      <c r="A62">
        <v>2010</v>
      </c>
      <c r="B62" s="10">
        <f t="shared" ca="1" si="12"/>
        <v>85.731170583724975</v>
      </c>
      <c r="C62" s="10">
        <f t="shared" ca="1" si="12"/>
        <v>261.65413953763141</v>
      </c>
      <c r="D62" s="10">
        <f t="shared" ca="1" si="12"/>
        <v>175.96056999999999</v>
      </c>
      <c r="E62" s="10">
        <f t="shared" ca="1" si="12"/>
        <v>16757.245881342056</v>
      </c>
      <c r="F62" s="22"/>
      <c r="G62">
        <v>2010</v>
      </c>
      <c r="H62" s="42">
        <f t="shared" ca="1" si="13"/>
        <v>5.1160656823195658E-3</v>
      </c>
      <c r="I62" s="42">
        <f t="shared" ca="1" si="13"/>
        <v>1.5614388031923778E-2</v>
      </c>
      <c r="J62" s="42">
        <f t="shared" ca="1" si="13"/>
        <v>1.0500566217502302E-2</v>
      </c>
      <c r="K62" s="10"/>
      <c r="L62">
        <v>2010</v>
      </c>
      <c r="M62" s="42">
        <f t="shared" ca="1" si="14"/>
        <v>4.9488309770822525E-2</v>
      </c>
      <c r="N62" s="42">
        <f t="shared" ca="1" si="14"/>
        <v>4.808695986866951E-2</v>
      </c>
      <c r="O62" s="42">
        <f t="shared" ca="1" si="14"/>
        <v>1.7898205667734146E-2</v>
      </c>
      <c r="P62" s="10"/>
      <c r="Q62" s="10"/>
    </row>
    <row r="63" spans="1:17" x14ac:dyDescent="0.25">
      <c r="A63">
        <v>2011</v>
      </c>
      <c r="B63" s="10">
        <f t="shared" ref="B63:E64" ca="1" si="15">INDEX(INDIRECT($A$45&amp;"!$A$1:$AZ$55"),MATCH($A63,INDIRECT($A$45&amp;"!$A$1:$A$55"),0),MATCH(B$46,INDIRECT($A$45&amp;"!$A$1:$AZ$1"),0))</f>
        <v>71.325270091056822</v>
      </c>
      <c r="C63" s="10">
        <f t="shared" ca="1" si="15"/>
        <v>294.2698537679882</v>
      </c>
      <c r="D63" s="10">
        <f t="shared" ca="1" si="15"/>
        <v>196.98693999999992</v>
      </c>
      <c r="E63" s="10">
        <f t="shared" ca="1" si="15"/>
        <v>19408.967186733717</v>
      </c>
      <c r="F63" s="22"/>
      <c r="G63">
        <v>2011</v>
      </c>
      <c r="H63" s="42">
        <f t="shared" ref="H63:J64" ca="1" si="16">B63/$E63</f>
        <v>3.6748616969072201E-3</v>
      </c>
      <c r="I63" s="42">
        <f t="shared" ca="1" si="16"/>
        <v>1.5161541102976643E-2</v>
      </c>
      <c r="J63" s="42">
        <f t="shared" ca="1" si="16"/>
        <v>1.0149274719504038E-2</v>
      </c>
      <c r="K63" s="10"/>
      <c r="L63">
        <v>2011</v>
      </c>
      <c r="M63" s="42">
        <f t="shared" ref="M63:O64" ca="1" si="17">INDEX(INDIRECT($L$45&amp;"!$A$1:$AZ$55"),MATCH($L63,INDIRECT($L$45&amp;"!$A$1:$A$55"),0),MATCH(M$46,INDIRECT($L$45&amp;"!$A$1:$AZ$1"),0))</f>
        <v>4.1254919022321701E-2</v>
      </c>
      <c r="N63" s="42">
        <f t="shared" ca="1" si="17"/>
        <v>4.7729551792144775E-2</v>
      </c>
      <c r="O63" s="42">
        <f t="shared" ca="1" si="17"/>
        <v>8.4689091891050339E-3</v>
      </c>
      <c r="P63" s="10"/>
      <c r="Q63" s="10"/>
    </row>
    <row r="64" spans="1:17" x14ac:dyDescent="0.25">
      <c r="A64">
        <v>2012</v>
      </c>
      <c r="B64" s="10">
        <f t="shared" ca="1" si="15"/>
        <v>72.980519594669346</v>
      </c>
      <c r="C64" s="10">
        <f t="shared" ca="1" si="15"/>
        <v>313.73262158719632</v>
      </c>
      <c r="D64" s="10">
        <f t="shared" ca="1" si="15"/>
        <v>160.33407</v>
      </c>
      <c r="E64" s="10">
        <f t="shared" ca="1" si="15"/>
        <v>20524.800462988762</v>
      </c>
      <c r="F64" s="22"/>
      <c r="G64">
        <v>2012</v>
      </c>
      <c r="H64" s="42">
        <f t="shared" ca="1" si="16"/>
        <v>3.5557237073398635E-3</v>
      </c>
      <c r="I64" s="42">
        <f t="shared" ca="1" si="16"/>
        <v>1.5285538203059904E-2</v>
      </c>
      <c r="J64" s="42">
        <f t="shared" ca="1" si="16"/>
        <v>7.8117236895492142E-3</v>
      </c>
      <c r="K64" s="10"/>
      <c r="L64">
        <v>2012</v>
      </c>
      <c r="M64" s="42">
        <f t="shared" ca="1" si="17"/>
        <v>3.6000605672597885E-2</v>
      </c>
      <c r="N64" s="42">
        <f t="shared" ca="1" si="17"/>
        <v>4.9800559878349304E-2</v>
      </c>
      <c r="O64" s="42">
        <f t="shared" ca="1" si="17"/>
        <v>9.9918525665998459E-3</v>
      </c>
      <c r="P64" s="10"/>
      <c r="Q64" s="10"/>
    </row>
    <row r="65" spans="1:23" x14ac:dyDescent="0.25">
      <c r="A65" t="s">
        <v>281</v>
      </c>
      <c r="B65" s="2">
        <f ca="1">(B64-B47)/B47</f>
        <v>0.73527353044740162</v>
      </c>
      <c r="C65" s="2">
        <f ca="1">(C64-C47)/C47</f>
        <v>5.6456911613185419</v>
      </c>
      <c r="D65" s="2">
        <f ca="1">(D64-D47)/D47</f>
        <v>1.9222548306290754</v>
      </c>
      <c r="E65" s="2"/>
      <c r="F65" s="23"/>
      <c r="G65" t="s">
        <v>281</v>
      </c>
      <c r="H65" s="2"/>
      <c r="I65" s="2"/>
      <c r="J65" s="2"/>
      <c r="K65" s="2"/>
      <c r="L65" t="s">
        <v>281</v>
      </c>
      <c r="M65" s="2">
        <f ca="1">(M64-M47)/M47</f>
        <v>-0.58215156441964755</v>
      </c>
      <c r="N65" s="2">
        <f ca="1">(N64-N47)/N47</f>
        <v>0.39575779811609435</v>
      </c>
      <c r="O65" s="2">
        <f ca="1">(O64-O47)/O47</f>
        <v>-0.65175542864710501</v>
      </c>
      <c r="P65" s="2"/>
      <c r="Q65" s="2"/>
    </row>
    <row r="66" spans="1:23" x14ac:dyDescent="0.25"/>
    <row r="67" spans="1:23" ht="21" x14ac:dyDescent="0.35">
      <c r="T67" s="63" t="s">
        <v>365</v>
      </c>
      <c r="U67" s="63"/>
      <c r="V67" s="63"/>
      <c r="W67" s="6"/>
    </row>
    <row r="68" spans="1:23" ht="20.25" customHeight="1" x14ac:dyDescent="0.25">
      <c r="T68" s="1" t="s">
        <v>370</v>
      </c>
      <c r="U68" s="1" t="s">
        <v>424</v>
      </c>
      <c r="V68" s="1" t="s">
        <v>425</v>
      </c>
      <c r="W68" s="1"/>
    </row>
    <row r="69" spans="1:23" ht="200.25" customHeight="1" thickBot="1" x14ac:dyDescent="0.3">
      <c r="S69" s="3" t="s">
        <v>285</v>
      </c>
    </row>
    <row r="70" spans="1:23" ht="200.25" customHeight="1" thickTop="1" thickBot="1" x14ac:dyDescent="0.3">
      <c r="S70" s="3" t="s">
        <v>392</v>
      </c>
    </row>
    <row r="71" spans="1:23" ht="200.25" customHeight="1" thickTop="1" thickBot="1" x14ac:dyDescent="0.3">
      <c r="S71" s="3" t="s">
        <v>307</v>
      </c>
    </row>
    <row r="72" spans="1:23" s="4" customFormat="1" ht="15.75" customHeight="1" thickTop="1" thickBot="1" x14ac:dyDescent="0.3">
      <c r="S72" s="59"/>
      <c r="T72" s="8" t="s">
        <v>364</v>
      </c>
    </row>
    <row r="73" spans="1:23" s="4" customFormat="1" ht="15.75" customHeight="1" thickTop="1" x14ac:dyDescent="0.25">
      <c r="S73" s="58"/>
      <c r="T73" s="8" t="s">
        <v>406</v>
      </c>
    </row>
    <row r="74" spans="1:23" s="4" customFormat="1" ht="15.75" customHeight="1" x14ac:dyDescent="0.25">
      <c r="S74" s="58"/>
    </row>
    <row r="75" spans="1:23" ht="15.75" customHeight="1" x14ac:dyDescent="0.25"/>
  </sheetData>
  <mergeCells count="10">
    <mergeCell ref="B45:E45"/>
    <mergeCell ref="H45:K45"/>
    <mergeCell ref="M45:P45"/>
    <mergeCell ref="T67:V67"/>
    <mergeCell ref="B1:E1"/>
    <mergeCell ref="H1:K1"/>
    <mergeCell ref="M1:P1"/>
    <mergeCell ref="B23:E23"/>
    <mergeCell ref="H23:K23"/>
    <mergeCell ref="M23:P23"/>
  </mergeCells>
  <pageMargins left="0.7" right="0.7" top="0.75" bottom="0.75" header="0.3" footer="0.3"/>
  <pageSetup scale="72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9"/>
  <sheetViews>
    <sheetView showGridLines="0" topLeftCell="A37" zoomScale="70" zoomScaleNormal="70" workbookViewId="0">
      <selection activeCell="A18" sqref="A18"/>
    </sheetView>
  </sheetViews>
  <sheetFormatPr defaultColWidth="0" defaultRowHeight="15.75" customHeight="1" zeroHeight="1" outlineLevelRow="1" outlineLevelCol="1" x14ac:dyDescent="0.25"/>
  <cols>
    <col min="1" max="5" width="9" customWidth="1" outlineLevel="1"/>
    <col min="6" max="6" width="4.375" customWidth="1"/>
    <col min="7" max="7" width="6.375" customWidth="1"/>
    <col min="8" max="10" width="32.875" customWidth="1"/>
    <col min="11" max="11" width="16.625" customWidth="1"/>
    <col min="12" max="16384" width="9" hidden="1"/>
  </cols>
  <sheetData>
    <row r="1" spans="1:8" outlineLevel="1" x14ac:dyDescent="0.25">
      <c r="A1" t="s">
        <v>337</v>
      </c>
      <c r="B1" s="62" t="s">
        <v>17</v>
      </c>
      <c r="C1" s="62"/>
      <c r="D1" s="62"/>
      <c r="E1" s="62"/>
    </row>
    <row r="2" spans="1:8" outlineLevel="1" x14ac:dyDescent="0.25">
      <c r="B2" t="s">
        <v>265</v>
      </c>
      <c r="C2" t="s">
        <v>24</v>
      </c>
      <c r="D2" t="s">
        <v>23</v>
      </c>
      <c r="E2" t="s">
        <v>7</v>
      </c>
    </row>
    <row r="3" spans="1:8" outlineLevel="1" x14ac:dyDescent="0.25">
      <c r="A3">
        <v>2000</v>
      </c>
      <c r="B3" s="10">
        <f ca="1">INDEX(INDIRECT($A$1&amp;"!$A$1:$N$55"),MATCH($A3,INDIRECT($A$1&amp;"!$A$1:$A$55"),0),MATCH(B$2,INDIRECT($A$1&amp;"!$A$1:$N$1"),0))</f>
        <v>0.37183651328086853</v>
      </c>
      <c r="C3" s="10">
        <f t="shared" ref="C3:E15" ca="1" si="0">INDEX(INDIRECT($A$1&amp;"!$A$1:$N$55"),MATCH($A3,INDIRECT($A$1&amp;"!$A$1:$A$55"),0),MATCH(C$2,INDIRECT($A$1&amp;"!$A$1:$N$1"),0))</f>
        <v>0.25029621747072117</v>
      </c>
      <c r="D3" s="10">
        <f t="shared" ca="1" si="0"/>
        <v>2.7058499999999992E-2</v>
      </c>
      <c r="E3" s="10" t="e">
        <f t="shared" ca="1" si="0"/>
        <v>#N/A</v>
      </c>
      <c r="H3" s="9"/>
    </row>
    <row r="4" spans="1:8" outlineLevel="1" x14ac:dyDescent="0.25">
      <c r="A4">
        <v>2001</v>
      </c>
      <c r="B4" s="10">
        <f t="shared" ref="B4:B15" ca="1" si="1">INDEX(INDIRECT($A$1&amp;"!$A$1:$N$55"),MATCH($A4,INDIRECT($A$1&amp;"!$A$1:$A$55"),0),MATCH(B$2,INDIRECT($A$1&amp;"!$A$1:$N$1"),0))</f>
        <v>0.40242967009544373</v>
      </c>
      <c r="C4" s="10">
        <f t="shared" ca="1" si="0"/>
        <v>0.26223023244747529</v>
      </c>
      <c r="D4" s="10">
        <f t="shared" ca="1" si="0"/>
        <v>-1.2443999999999998E-2</v>
      </c>
      <c r="E4" s="10" t="e">
        <f t="shared" ca="1" si="0"/>
        <v>#N/A</v>
      </c>
    </row>
    <row r="5" spans="1:8" outlineLevel="1" x14ac:dyDescent="0.25">
      <c r="A5">
        <v>2002</v>
      </c>
      <c r="B5" s="10">
        <f t="shared" ca="1" si="1"/>
        <v>0.45150431990623474</v>
      </c>
      <c r="C5" s="10">
        <f t="shared" ca="1" si="0"/>
        <v>0.33714911968723948</v>
      </c>
      <c r="D5" s="10">
        <f t="shared" ca="1" si="0"/>
        <v>-2.7598499999999995E-2</v>
      </c>
      <c r="E5" s="10" t="e">
        <f t="shared" ca="1" si="0"/>
        <v>#N/A</v>
      </c>
      <c r="H5" s="9"/>
    </row>
    <row r="6" spans="1:8" outlineLevel="1" x14ac:dyDescent="0.25">
      <c r="A6">
        <v>2003</v>
      </c>
      <c r="B6" s="10">
        <f t="shared" ca="1" si="1"/>
        <v>0.51205700635910034</v>
      </c>
      <c r="C6" s="10">
        <f t="shared" ca="1" si="0"/>
        <v>0.38360403487952172</v>
      </c>
      <c r="D6" s="10">
        <f t="shared" ca="1" si="0"/>
        <v>-1.9456500000000002E-2</v>
      </c>
      <c r="E6" s="10" t="e">
        <f t="shared" ca="1" si="0"/>
        <v>#N/A</v>
      </c>
    </row>
    <row r="7" spans="1:8" outlineLevel="1" x14ac:dyDescent="0.25">
      <c r="A7">
        <v>2004</v>
      </c>
      <c r="B7" s="10">
        <f t="shared" ca="1" si="1"/>
        <v>0.57654452323913574</v>
      </c>
      <c r="C7" s="10">
        <f t="shared" ca="1" si="0"/>
        <v>0.42569763057982873</v>
      </c>
      <c r="D7" s="10">
        <f t="shared" ca="1" si="0"/>
        <v>-7.8079999999999998E-3</v>
      </c>
      <c r="E7" s="10" t="e">
        <f t="shared" ca="1" si="0"/>
        <v>#N/A</v>
      </c>
    </row>
    <row r="8" spans="1:8" outlineLevel="1" x14ac:dyDescent="0.25">
      <c r="A8">
        <v>2005</v>
      </c>
      <c r="B8" s="10">
        <f t="shared" ca="1" si="1"/>
        <v>0.61875402927398682</v>
      </c>
      <c r="C8" s="10">
        <f t="shared" ca="1" si="0"/>
        <v>0.46796943670226027</v>
      </c>
      <c r="D8" s="10">
        <f t="shared" ca="1" si="0"/>
        <v>2.2427000000000002E-2</v>
      </c>
      <c r="E8" s="10" t="e">
        <f t="shared" ca="1" si="0"/>
        <v>#N/A</v>
      </c>
    </row>
    <row r="9" spans="1:8" outlineLevel="1" x14ac:dyDescent="0.25">
      <c r="A9">
        <v>2006</v>
      </c>
      <c r="B9" s="10">
        <f t="shared" ca="1" si="1"/>
        <v>0.6876099705696106</v>
      </c>
      <c r="C9" s="10">
        <f t="shared" ca="1" si="0"/>
        <v>0.54238351889252734</v>
      </c>
      <c r="D9" s="10">
        <f t="shared" ca="1" si="0"/>
        <v>7.0408999999999999E-2</v>
      </c>
      <c r="E9" s="10" t="e">
        <f t="shared" ca="1" si="0"/>
        <v>#N/A</v>
      </c>
    </row>
    <row r="10" spans="1:8" outlineLevel="1" x14ac:dyDescent="0.25">
      <c r="A10">
        <v>2007</v>
      </c>
      <c r="B10" s="10">
        <f t="shared" ca="1" si="1"/>
        <v>0.81392771005630493</v>
      </c>
      <c r="C10" s="10">
        <f t="shared" ca="1" si="0"/>
        <v>0.66694712006667944</v>
      </c>
      <c r="D10" s="10">
        <f t="shared" ca="1" si="0"/>
        <v>2.23065E-2</v>
      </c>
      <c r="E10" s="10" t="e">
        <f t="shared" ca="1" si="0"/>
        <v>#N/A</v>
      </c>
    </row>
    <row r="11" spans="1:8" outlineLevel="1" x14ac:dyDescent="0.25">
      <c r="A11">
        <v>2008</v>
      </c>
      <c r="B11" s="10">
        <f t="shared" ca="1" si="1"/>
        <v>0.98930376768112183</v>
      </c>
      <c r="C11" s="10">
        <f t="shared" ca="1" si="0"/>
        <v>0.84681269691268268</v>
      </c>
      <c r="D11" s="10">
        <f t="shared" ca="1" si="0"/>
        <v>9.65255E-2</v>
      </c>
      <c r="E11" s="10" t="e">
        <f t="shared" ca="1" si="0"/>
        <v>#N/A</v>
      </c>
    </row>
    <row r="12" spans="1:8" outlineLevel="1" x14ac:dyDescent="0.25">
      <c r="A12">
        <v>2009</v>
      </c>
      <c r="B12" s="10">
        <f t="shared" ca="1" si="1"/>
        <v>1.0050499439239502</v>
      </c>
      <c r="C12" s="10">
        <f t="shared" ca="1" si="0"/>
        <v>0.90208592945089461</v>
      </c>
      <c r="D12" s="10">
        <f t="shared" ca="1" si="0"/>
        <v>8.4607999999999989E-2</v>
      </c>
      <c r="E12" s="10" t="e">
        <f t="shared" ca="1" si="0"/>
        <v>#N/A</v>
      </c>
    </row>
    <row r="13" spans="1:8" outlineLevel="1" x14ac:dyDescent="0.25">
      <c r="A13">
        <v>2010</v>
      </c>
      <c r="B13" s="10">
        <f t="shared" ca="1" si="1"/>
        <v>0.99461251497268677</v>
      </c>
      <c r="C13" s="10">
        <f t="shared" ca="1" si="0"/>
        <v>0.97293729093104353</v>
      </c>
      <c r="D13" s="10">
        <f t="shared" ca="1" si="0"/>
        <v>2.8919999999999994E-2</v>
      </c>
      <c r="E13" s="10" t="e">
        <f t="shared" ca="1" si="0"/>
        <v>#N/A</v>
      </c>
    </row>
    <row r="14" spans="1:8" outlineLevel="1" x14ac:dyDescent="0.25">
      <c r="A14">
        <v>2011</v>
      </c>
      <c r="B14" s="10">
        <f t="shared" ca="1" si="1"/>
        <v>0.92850548028945923</v>
      </c>
      <c r="C14" s="10">
        <f t="shared" ca="1" si="0"/>
        <v>1.0820832200840971</v>
      </c>
      <c r="D14" s="10">
        <f t="shared" ca="1" si="0"/>
        <v>6.7719500000000016E-2</v>
      </c>
      <c r="E14" s="10" t="e">
        <f t="shared" ca="1" si="0"/>
        <v>#N/A</v>
      </c>
    </row>
    <row r="15" spans="1:8" outlineLevel="1" x14ac:dyDescent="0.25">
      <c r="A15">
        <v>2012</v>
      </c>
      <c r="B15" s="10">
        <f t="shared" ca="1" si="1"/>
        <v>0.99807751178741455</v>
      </c>
      <c r="C15" s="10">
        <f t="shared" ca="1" si="0"/>
        <v>1.2808334057041482</v>
      </c>
      <c r="D15" s="10">
        <f t="shared" ca="1" si="0"/>
        <v>9.0625000000000011E-2</v>
      </c>
      <c r="E15" s="10" t="e">
        <f t="shared" ca="1" si="0"/>
        <v>#N/A</v>
      </c>
    </row>
    <row r="16" spans="1:8" outlineLevel="1" x14ac:dyDescent="0.25">
      <c r="A16" t="s">
        <v>281</v>
      </c>
      <c r="B16" s="2">
        <f ca="1">(B15-B3)/B3</f>
        <v>1.68418371014982</v>
      </c>
      <c r="C16" s="2">
        <f ca="1">(C15-C3)/C3</f>
        <v>4.1172703233279018</v>
      </c>
      <c r="D16" s="2">
        <f ca="1">(D15-D3)/D3</f>
        <v>2.3492248276881589</v>
      </c>
      <c r="E16" s="2" t="e">
        <f ca="1">(E15-E3)/E3</f>
        <v>#N/A</v>
      </c>
    </row>
    <row r="17" spans="1:5" outlineLevel="1" x14ac:dyDescent="0.25"/>
    <row r="18" spans="1:5" outlineLevel="1" x14ac:dyDescent="0.25">
      <c r="A18" t="s">
        <v>338</v>
      </c>
      <c r="B18" s="62" t="s">
        <v>19</v>
      </c>
      <c r="C18" s="62"/>
      <c r="D18" s="62"/>
      <c r="E18" s="62"/>
    </row>
    <row r="19" spans="1:5" outlineLevel="1" x14ac:dyDescent="0.25">
      <c r="B19" t="s">
        <v>265</v>
      </c>
      <c r="C19" t="s">
        <v>24</v>
      </c>
      <c r="D19" t="s">
        <v>23</v>
      </c>
      <c r="E19" t="s">
        <v>7</v>
      </c>
    </row>
    <row r="20" spans="1:5" outlineLevel="1" x14ac:dyDescent="0.25">
      <c r="A20">
        <v>2000</v>
      </c>
      <c r="B20" s="10">
        <f ca="1">INDEX(INDIRECT($A$18&amp;"!$A$1:$N$55"),MATCH($A20,INDIRECT($A$18&amp;"!$A$1:$A$55"),0),MATCH(B$19,INDIRECT($A$18&amp;"!$A$1:$N$1"),0))</f>
        <v>0.35541984438896179</v>
      </c>
      <c r="C20" s="10">
        <f t="shared" ref="C20:E32" ca="1" si="2">INDEX(INDIRECT($A$18&amp;"!$A$1:$N$55"),MATCH($A20,INDIRECT($A$18&amp;"!$A$1:$A$55"),0),MATCH(C$19,INDIRECT($A$18&amp;"!$A$1:$N$1"),0))</f>
        <v>1.1304770035209308</v>
      </c>
      <c r="D20" s="10">
        <f t="shared" ca="1" si="2"/>
        <v>0.74994603448275865</v>
      </c>
      <c r="E20" s="10" t="e">
        <f t="shared" ca="1" si="2"/>
        <v>#N/A</v>
      </c>
    </row>
    <row r="21" spans="1:5" outlineLevel="1" x14ac:dyDescent="0.25">
      <c r="A21">
        <v>2001</v>
      </c>
      <c r="B21" s="10">
        <f t="shared" ref="B21:B32" ca="1" si="3">INDEX(INDIRECT($A$18&amp;"!$A$1:$N$55"),MATCH($A21,INDIRECT($A$18&amp;"!$A$1:$A$55"),0),MATCH(B$19,INDIRECT($A$18&amp;"!$A$1:$N$1"),0))</f>
        <v>0.4429798424243927</v>
      </c>
      <c r="C21" s="10">
        <f t="shared" ca="1" si="2"/>
        <v>1.2799242677023792</v>
      </c>
      <c r="D21" s="10">
        <f t="shared" ca="1" si="2"/>
        <v>0.39986586206896552</v>
      </c>
      <c r="E21" s="10" t="e">
        <f t="shared" ca="1" si="2"/>
        <v>#N/A</v>
      </c>
    </row>
    <row r="22" spans="1:5" outlineLevel="1" x14ac:dyDescent="0.25">
      <c r="A22">
        <v>2002</v>
      </c>
      <c r="B22" s="10">
        <f t="shared" ca="1" si="3"/>
        <v>0.30519655346870422</v>
      </c>
      <c r="C22" s="10">
        <f t="shared" ca="1" si="2"/>
        <v>1.4800236567492753</v>
      </c>
      <c r="D22" s="10">
        <f t="shared" ca="1" si="2"/>
        <v>0.14211724137931037</v>
      </c>
      <c r="E22" s="10" t="e">
        <f t="shared" ca="1" si="2"/>
        <v>#N/A</v>
      </c>
    </row>
    <row r="23" spans="1:5" outlineLevel="1" x14ac:dyDescent="0.25">
      <c r="A23">
        <v>2003</v>
      </c>
      <c r="B23" s="10">
        <f t="shared" ca="1" si="3"/>
        <v>0.13395483791828156</v>
      </c>
      <c r="C23" s="10">
        <f t="shared" ca="1" si="2"/>
        <v>1.8240806260640141</v>
      </c>
      <c r="D23" s="10">
        <f t="shared" ca="1" si="2"/>
        <v>0.43474499999999983</v>
      </c>
      <c r="E23" s="10" t="e">
        <f t="shared" ca="1" si="2"/>
        <v>#N/A</v>
      </c>
    </row>
    <row r="24" spans="1:5" outlineLevel="1" x14ac:dyDescent="0.25">
      <c r="A24">
        <v>2004</v>
      </c>
      <c r="B24" s="10">
        <f t="shared" ca="1" si="3"/>
        <v>0.19685567915439606</v>
      </c>
      <c r="C24" s="10">
        <f t="shared" ca="1" si="2"/>
        <v>2.0789436028233554</v>
      </c>
      <c r="D24" s="10">
        <f t="shared" ca="1" si="2"/>
        <v>1.0971496551724138</v>
      </c>
      <c r="E24" s="10" t="e">
        <f t="shared" ca="1" si="2"/>
        <v>#N/A</v>
      </c>
    </row>
    <row r="25" spans="1:5" outlineLevel="1" x14ac:dyDescent="0.25">
      <c r="A25">
        <v>2005</v>
      </c>
      <c r="B25" s="10">
        <f t="shared" ca="1" si="3"/>
        <v>0.45859760046005249</v>
      </c>
      <c r="C25" s="10">
        <f t="shared" ca="1" si="2"/>
        <v>2.4214090268066975</v>
      </c>
      <c r="D25" s="10">
        <f t="shared" ca="1" si="2"/>
        <v>2.3367310344827583</v>
      </c>
      <c r="E25" s="10" t="e">
        <f t="shared" ca="1" si="2"/>
        <v>#N/A</v>
      </c>
    </row>
    <row r="26" spans="1:5" outlineLevel="1" x14ac:dyDescent="0.25">
      <c r="A26">
        <v>2006</v>
      </c>
      <c r="B26" s="10">
        <f t="shared" ca="1" si="3"/>
        <v>0.41514432430267334</v>
      </c>
      <c r="C26" s="10">
        <f t="shared" ca="1" si="2"/>
        <v>2.8664406841921641</v>
      </c>
      <c r="D26" s="10">
        <f t="shared" ca="1" si="2"/>
        <v>2.341109482758621</v>
      </c>
      <c r="E26" s="10" t="e">
        <f t="shared" ca="1" si="2"/>
        <v>#N/A</v>
      </c>
    </row>
    <row r="27" spans="1:5" outlineLevel="1" x14ac:dyDescent="0.25">
      <c r="A27">
        <v>2007</v>
      </c>
      <c r="B27" s="10">
        <f t="shared" ca="1" si="3"/>
        <v>0.60631603002548218</v>
      </c>
      <c r="C27" s="10">
        <f t="shared" ca="1" si="2"/>
        <v>3.3728966557771654</v>
      </c>
      <c r="D27" s="10">
        <f t="shared" ca="1" si="2"/>
        <v>4.0406732758620691</v>
      </c>
      <c r="E27" s="10" t="e">
        <f t="shared" ca="1" si="2"/>
        <v>#N/A</v>
      </c>
    </row>
    <row r="28" spans="1:5" outlineLevel="1" x14ac:dyDescent="0.25">
      <c r="A28">
        <v>2008</v>
      </c>
      <c r="B28" s="10">
        <f t="shared" ca="1" si="3"/>
        <v>0.70936185121536255</v>
      </c>
      <c r="C28" s="10">
        <f t="shared" ca="1" si="2"/>
        <v>3.8497280633987772</v>
      </c>
      <c r="D28" s="10">
        <f ca="1">INDEX(INDIRECT($A$18&amp;"!$A$1:$N$55"),MATCH($A28,INDIRECT($A$18&amp;"!$A$1:$A$55"),0),MATCH(D$19,INDIRECT($A$18&amp;"!$A$1:$N$1"),0))</f>
        <v>2.2620024137931036</v>
      </c>
      <c r="E28" s="10" t="e">
        <f t="shared" ca="1" si="2"/>
        <v>#N/A</v>
      </c>
    </row>
    <row r="29" spans="1:5" outlineLevel="1" x14ac:dyDescent="0.25">
      <c r="A29">
        <v>2009</v>
      </c>
      <c r="B29" s="10">
        <f t="shared" ca="1" si="3"/>
        <v>1.0558561086654663</v>
      </c>
      <c r="C29" s="10">
        <f t="shared" ca="1" si="2"/>
        <v>3.6966506260632439</v>
      </c>
      <c r="D29" s="10">
        <f t="shared" ca="1" si="2"/>
        <v>1.7998858620689653</v>
      </c>
      <c r="E29" s="10" t="e">
        <f t="shared" ca="1" si="2"/>
        <v>#N/A</v>
      </c>
    </row>
    <row r="30" spans="1:5" outlineLevel="1" x14ac:dyDescent="0.25">
      <c r="A30">
        <v>2010</v>
      </c>
      <c r="B30" s="10">
        <f t="shared" ca="1" si="3"/>
        <v>1.1351537704467773</v>
      </c>
      <c r="C30" s="10">
        <f t="shared" ca="1" si="2"/>
        <v>4.1757826503277675</v>
      </c>
      <c r="D30" s="10">
        <f t="shared" ca="1" si="2"/>
        <v>3.0238305172413789</v>
      </c>
      <c r="E30" s="10" t="e">
        <f t="shared" ca="1" si="2"/>
        <v>#N/A</v>
      </c>
    </row>
    <row r="31" spans="1:5" outlineLevel="1" x14ac:dyDescent="0.25">
      <c r="A31">
        <v>2011</v>
      </c>
      <c r="B31" s="10">
        <f t="shared" ca="1" si="3"/>
        <v>0.90957170724868774</v>
      </c>
      <c r="C31" s="10">
        <f t="shared" ca="1" si="2"/>
        <v>4.7004860235570005</v>
      </c>
      <c r="D31" s="10">
        <f t="shared" ca="1" si="2"/>
        <v>3.3729749999999989</v>
      </c>
      <c r="E31" s="10" t="e">
        <f t="shared" ca="1" si="2"/>
        <v>#N/A</v>
      </c>
    </row>
    <row r="32" spans="1:5" outlineLevel="1" x14ac:dyDescent="0.25">
      <c r="A32">
        <v>2012</v>
      </c>
      <c r="B32" s="10">
        <f t="shared" ca="1" si="3"/>
        <v>0.91412019729614258</v>
      </c>
      <c r="C32" s="10">
        <f t="shared" ca="1" si="2"/>
        <v>4.9675164391916118</v>
      </c>
      <c r="D32" s="10">
        <f t="shared" ca="1" si="2"/>
        <v>2.7331305172413796</v>
      </c>
      <c r="E32" s="10" t="e">
        <f t="shared" ca="1" si="2"/>
        <v>#N/A</v>
      </c>
    </row>
    <row r="33" spans="1:5" outlineLevel="1" x14ac:dyDescent="0.25">
      <c r="A33" t="s">
        <v>281</v>
      </c>
      <c r="B33" s="2">
        <f ca="1">(B32-B20)/B20</f>
        <v>1.5719447344525714</v>
      </c>
      <c r="C33" s="2">
        <f ca="1">(C32-C20)/C20</f>
        <v>3.3941773461291271</v>
      </c>
      <c r="D33" s="2">
        <f ca="1">(D32-D20)/D20</f>
        <v>2.6444362548385669</v>
      </c>
      <c r="E33" s="2" t="e">
        <f ca="1">(E32-E20)/E20</f>
        <v>#N/A</v>
      </c>
    </row>
    <row r="34" spans="1:5" outlineLevel="1" x14ac:dyDescent="0.25"/>
    <row r="35" spans="1:5" outlineLevel="1" x14ac:dyDescent="0.25">
      <c r="A35" t="s">
        <v>339</v>
      </c>
      <c r="B35" s="62" t="s">
        <v>26</v>
      </c>
      <c r="C35" s="62"/>
      <c r="D35" s="62"/>
      <c r="E35" s="62"/>
    </row>
    <row r="36" spans="1:5" outlineLevel="1" x14ac:dyDescent="0.25">
      <c r="B36" t="s">
        <v>265</v>
      </c>
      <c r="C36" t="s">
        <v>24</v>
      </c>
      <c r="D36" t="s">
        <v>23</v>
      </c>
      <c r="E36" t="s">
        <v>7</v>
      </c>
    </row>
    <row r="37" spans="1:5" outlineLevel="1" x14ac:dyDescent="0.25">
      <c r="A37">
        <v>2000</v>
      </c>
      <c r="B37" s="10">
        <f ca="1">INDEX(INDIRECT($A$35&amp;"!$A$1:$N$55"),MATCH($A37,INDIRECT($A$35&amp;"!$A$1:$A$55"),0),MATCH(B$36,INDIRECT($A$35&amp;"!$A$1:$N$1"),0))</f>
        <v>0.35962924361228943</v>
      </c>
      <c r="C37" s="10">
        <f ca="1">INDEX(INDIRECT($A$35&amp;"!$A$1:$N$55"),MATCH($A37,INDIRECT($A$35&amp;"!$A$1:$A$55"),0),MATCH(C$36,INDIRECT($A$35&amp;"!$A$1:$N$1"),0))</f>
        <v>0.90478962248241568</v>
      </c>
      <c r="D37" s="10">
        <f ca="1">INDEX(INDIRECT($A$35&amp;"!$A$1:$N$55"),MATCH($A37,INDIRECT($A$35&amp;"!$A$1:$A$55"),0),MATCH(D$36,INDIRECT($A$35&amp;"!$A$1:$N$1"),0))</f>
        <v>0.56459025641025651</v>
      </c>
      <c r="E37" s="10" t="e">
        <f ca="1">INDEX(INDIRECT($A$35&amp;"!$A$1:$N$55"),MATCH($A37,INDIRECT($A$35&amp;"!$A$1:$A$55"),0),MATCH(E$36,INDIRECT($A$35&amp;"!$A$1:$N$1"),0))</f>
        <v>#N/A</v>
      </c>
    </row>
    <row r="38" spans="1:5" outlineLevel="1" x14ac:dyDescent="0.25">
      <c r="A38">
        <v>2001</v>
      </c>
      <c r="B38" s="10">
        <f t="shared" ref="B38:E49" ca="1" si="4">INDEX(INDIRECT($A$35&amp;"!$A$1:$N$55"),MATCH($A38,INDIRECT($A$35&amp;"!$A$1:$A$55"),0),MATCH(B$36,INDIRECT($A$35&amp;"!$A$1:$N$1"),0))</f>
        <v>0.43258237838745117</v>
      </c>
      <c r="C38" s="10">
        <f t="shared" ca="1" si="4"/>
        <v>1.0189770791754804</v>
      </c>
      <c r="D38" s="10">
        <f t="shared" ca="1" si="4"/>
        <v>0.29414538461538481</v>
      </c>
      <c r="E38" s="10" t="e">
        <f t="shared" ca="1" si="4"/>
        <v>#N/A</v>
      </c>
    </row>
    <row r="39" spans="1:5" outlineLevel="1" x14ac:dyDescent="0.25">
      <c r="A39">
        <v>2002</v>
      </c>
      <c r="B39" s="10">
        <f t="shared" ca="1" si="4"/>
        <v>0.34271135926246643</v>
      </c>
      <c r="C39" s="10">
        <f t="shared" ca="1" si="4"/>
        <v>1.1869789036564455</v>
      </c>
      <c r="D39" s="10">
        <f t="shared" ca="1" si="4"/>
        <v>9.8600384615384645E-2</v>
      </c>
      <c r="E39" s="10" t="e">
        <f t="shared" ca="1" si="4"/>
        <v>#N/A</v>
      </c>
    </row>
    <row r="40" spans="1:5" outlineLevel="1" x14ac:dyDescent="0.25">
      <c r="A40">
        <v>2003</v>
      </c>
      <c r="B40" s="10">
        <f t="shared" ca="1" si="4"/>
        <v>0.23090410232543945</v>
      </c>
      <c r="C40" s="10">
        <f t="shared" ca="1" si="4"/>
        <v>1.4547276539654266</v>
      </c>
      <c r="D40" s="10">
        <f t="shared" ca="1" si="4"/>
        <v>0.31828307692307695</v>
      </c>
      <c r="E40" s="10" t="e">
        <f t="shared" ca="1" si="4"/>
        <v>#N/A</v>
      </c>
    </row>
    <row r="41" spans="1:5" outlineLevel="1" x14ac:dyDescent="0.25">
      <c r="A41">
        <v>2004</v>
      </c>
      <c r="B41" s="10">
        <f t="shared" ca="1" si="4"/>
        <v>0.29421180486679077</v>
      </c>
      <c r="C41" s="10">
        <f t="shared" ca="1" si="4"/>
        <v>1.6550343791711686</v>
      </c>
      <c r="D41" s="10">
        <f t="shared" ca="1" si="4"/>
        <v>0.81382717948717953</v>
      </c>
      <c r="E41" s="10" t="e">
        <f t="shared" ca="1" si="4"/>
        <v>#N/A</v>
      </c>
    </row>
    <row r="42" spans="1:5" outlineLevel="1" x14ac:dyDescent="0.25">
      <c r="A42">
        <v>2005</v>
      </c>
      <c r="B42" s="10">
        <f t="shared" ca="1" si="4"/>
        <v>0.49966332316398621</v>
      </c>
      <c r="C42" s="10">
        <f t="shared" ca="1" si="4"/>
        <v>1.9205270806260726</v>
      </c>
      <c r="D42" s="10">
        <f t="shared" ca="1" si="4"/>
        <v>1.7433197435897438</v>
      </c>
      <c r="E42" s="10" t="e">
        <f t="shared" ca="1" si="4"/>
        <v>#N/A</v>
      </c>
    </row>
    <row r="43" spans="1:5" outlineLevel="1" x14ac:dyDescent="0.25">
      <c r="A43">
        <v>2006</v>
      </c>
      <c r="B43" s="10">
        <f t="shared" ca="1" si="4"/>
        <v>0.48500731587409973</v>
      </c>
      <c r="C43" s="10">
        <f t="shared" ca="1" si="4"/>
        <v>2.2705285905255916</v>
      </c>
      <c r="D43" s="10">
        <f t="shared" ca="1" si="4"/>
        <v>1.7588785897435906</v>
      </c>
      <c r="E43" s="10" t="e">
        <f t="shared" ca="1" si="4"/>
        <v>#N/A</v>
      </c>
    </row>
    <row r="44" spans="1:5" outlineLevel="1" x14ac:dyDescent="0.25">
      <c r="A44">
        <v>2007</v>
      </c>
      <c r="B44" s="10">
        <f t="shared" ca="1" si="4"/>
        <v>0.65954983234405518</v>
      </c>
      <c r="C44" s="10">
        <f t="shared" ca="1" si="4"/>
        <v>2.6790634414924268</v>
      </c>
      <c r="D44" s="10">
        <f t="shared" ca="1" si="4"/>
        <v>3.0103228205128203</v>
      </c>
      <c r="E44" s="10" t="e">
        <f t="shared" ca="1" si="4"/>
        <v>#N/A</v>
      </c>
    </row>
    <row r="45" spans="1:5" outlineLevel="1" x14ac:dyDescent="0.25">
      <c r="A45">
        <v>2008</v>
      </c>
      <c r="B45" s="10">
        <f t="shared" ca="1" si="4"/>
        <v>0.78114181756973267</v>
      </c>
      <c r="C45" s="10">
        <f t="shared" ca="1" si="4"/>
        <v>3.0797497642997769</v>
      </c>
      <c r="D45" s="10">
        <f t="shared" ca="1" si="4"/>
        <v>1.706751923076923</v>
      </c>
      <c r="E45" s="10" t="e">
        <f t="shared" ca="1" si="4"/>
        <v>#N/A</v>
      </c>
    </row>
    <row r="46" spans="1:5" outlineLevel="1" x14ac:dyDescent="0.25">
      <c r="A46">
        <v>2009</v>
      </c>
      <c r="B46" s="10">
        <f t="shared" ca="1" si="4"/>
        <v>1.0428287982940674</v>
      </c>
      <c r="C46" s="10">
        <f t="shared" ca="1" si="4"/>
        <v>2.9800955756498224</v>
      </c>
      <c r="D46" s="10">
        <f t="shared" ca="1" si="4"/>
        <v>1.3600710256410253</v>
      </c>
      <c r="E46" s="10" t="e">
        <f t="shared" ca="1" si="4"/>
        <v>#N/A</v>
      </c>
    </row>
    <row r="47" spans="1:5" outlineLevel="1" x14ac:dyDescent="0.25">
      <c r="A47">
        <v>2010</v>
      </c>
      <c r="B47" s="10">
        <f t="shared" ca="1" si="4"/>
        <v>1.0991175174713135</v>
      </c>
      <c r="C47" s="10">
        <f t="shared" ca="1" si="4"/>
        <v>3.3545402504824544</v>
      </c>
      <c r="D47" s="10">
        <f t="shared" ca="1" si="4"/>
        <v>2.2559047435897446</v>
      </c>
      <c r="E47" s="10" t="e">
        <f t="shared" ca="1" si="4"/>
        <v>#N/A</v>
      </c>
    </row>
    <row r="48" spans="1:5" outlineLevel="1" x14ac:dyDescent="0.25">
      <c r="A48">
        <v>2011</v>
      </c>
      <c r="B48" s="10">
        <f t="shared" ca="1" si="4"/>
        <v>0.91442650556564331</v>
      </c>
      <c r="C48" s="10">
        <f t="shared" ca="1" si="4"/>
        <v>3.7726904329229227</v>
      </c>
      <c r="D48" s="10">
        <f t="shared" ca="1" si="4"/>
        <v>2.5254735897435885</v>
      </c>
      <c r="E48" s="10" t="e">
        <f t="shared" ca="1" si="4"/>
        <v>#N/A</v>
      </c>
    </row>
    <row r="49" spans="1:11" outlineLevel="1" x14ac:dyDescent="0.25">
      <c r="A49">
        <v>2012</v>
      </c>
      <c r="B49" s="10">
        <f t="shared" ca="1" si="4"/>
        <v>0.93564772605895996</v>
      </c>
      <c r="C49" s="10">
        <f t="shared" ca="1" si="4"/>
        <v>4.022213097271746</v>
      </c>
      <c r="D49" s="10">
        <f t="shared" ca="1" si="4"/>
        <v>2.0555650000000001</v>
      </c>
      <c r="E49" s="10" t="e">
        <f t="shared" ca="1" si="4"/>
        <v>#N/A</v>
      </c>
    </row>
    <row r="50" spans="1:11" outlineLevel="1" x14ac:dyDescent="0.25">
      <c r="A50" t="s">
        <v>281</v>
      </c>
      <c r="B50" s="2">
        <f ca="1">(B49-B37)/B37</f>
        <v>1.6017008980161438</v>
      </c>
      <c r="C50" s="2">
        <f ca="1">(C49-C37)/C37</f>
        <v>3.4454677610428899</v>
      </c>
      <c r="D50" s="2">
        <f ca="1">(D49-D37)/D37</f>
        <v>2.6408084919310664</v>
      </c>
      <c r="E50" s="2" t="e">
        <f ca="1">(E49-E37)/E37</f>
        <v>#N/A</v>
      </c>
    </row>
    <row r="51" spans="1:11" x14ac:dyDescent="0.25"/>
    <row r="52" spans="1:11" ht="21" x14ac:dyDescent="0.35">
      <c r="H52" s="63" t="s">
        <v>340</v>
      </c>
      <c r="I52" s="63"/>
      <c r="J52" s="63"/>
      <c r="K52" s="6"/>
    </row>
    <row r="53" spans="1:11" ht="20.25" customHeight="1" x14ac:dyDescent="0.25">
      <c r="H53" s="1" t="s">
        <v>39</v>
      </c>
      <c r="I53" s="1" t="s">
        <v>13</v>
      </c>
      <c r="J53" s="1" t="s">
        <v>40</v>
      </c>
      <c r="K53" s="1"/>
    </row>
    <row r="54" spans="1:11" ht="200.25" customHeight="1" thickBot="1" x14ac:dyDescent="0.3">
      <c r="G54" s="3" t="s">
        <v>30</v>
      </c>
    </row>
    <row r="55" spans="1:11" ht="200.25" customHeight="1" thickTop="1" thickBot="1" x14ac:dyDescent="0.3">
      <c r="G55" s="3" t="s">
        <v>31</v>
      </c>
    </row>
    <row r="56" spans="1:11" ht="200.25" customHeight="1" thickTop="1" thickBot="1" x14ac:dyDescent="0.3">
      <c r="G56" s="3" t="s">
        <v>32</v>
      </c>
    </row>
    <row r="57" spans="1:11" s="4" customFormat="1" ht="15.75" customHeight="1" thickTop="1" thickBot="1" x14ac:dyDescent="0.3">
      <c r="G57" s="5"/>
      <c r="H57" s="8" t="s">
        <v>18</v>
      </c>
    </row>
    <row r="58" spans="1:11" s="4" customFormat="1" ht="15.75" customHeight="1" thickTop="1" x14ac:dyDescent="0.25">
      <c r="G58" s="7"/>
      <c r="H58" s="8" t="s">
        <v>29</v>
      </c>
    </row>
    <row r="59" spans="1:11" s="4" customFormat="1" ht="15.75" customHeight="1" x14ac:dyDescent="0.25">
      <c r="G59" s="7"/>
    </row>
  </sheetData>
  <mergeCells count="4">
    <mergeCell ref="B1:E1"/>
    <mergeCell ref="B18:E18"/>
    <mergeCell ref="B35:E35"/>
    <mergeCell ref="H52:J52"/>
  </mergeCells>
  <pageMargins left="0.7" right="0.7" top="0.75" bottom="0.75" header="0.3" footer="0.3"/>
  <pageSetup scale="72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5"/>
  <sheetViews>
    <sheetView showGridLines="0" topLeftCell="F27" zoomScale="80" zoomScaleNormal="80" workbookViewId="0">
      <selection activeCell="L53" sqref="L53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12" width="32.875" customWidth="1"/>
    <col min="13" max="16384" width="9" hidden="1"/>
  </cols>
  <sheetData>
    <row r="1" spans="1:8" hidden="1" outlineLevel="1" x14ac:dyDescent="0.25">
      <c r="A1" t="s">
        <v>322</v>
      </c>
      <c r="B1" s="62" t="s">
        <v>17</v>
      </c>
      <c r="C1" s="62"/>
      <c r="D1" s="62"/>
      <c r="E1" s="62"/>
    </row>
    <row r="2" spans="1:8" hidden="1" outlineLevel="1" x14ac:dyDescent="0.25">
      <c r="B2" t="s">
        <v>319</v>
      </c>
      <c r="C2" t="s">
        <v>320</v>
      </c>
      <c r="D2" t="s">
        <v>321</v>
      </c>
      <c r="E2" t="s">
        <v>324</v>
      </c>
    </row>
    <row r="3" spans="1:8" hidden="1" outlineLevel="1" x14ac:dyDescent="0.25">
      <c r="A3">
        <v>2002</v>
      </c>
      <c r="B3" s="10" t="e">
        <f t="shared" ref="B3:B11" ca="1" si="0">INDEX(INDIRECT($A$1&amp;"!$A$1:$N$55"),MATCH($A3,INDIRECT($A$1&amp;"!$A$1:$A$55"),0),MATCH(B$2,INDIRECT($A$1&amp;"!$A$1:$N$1"),0))</f>
        <v>#N/A</v>
      </c>
      <c r="C3" s="10" t="e">
        <f t="shared" ref="C3:E11" ca="1" si="1">INDEX(INDIRECT($A$1&amp;"!$A$1:$N$55"),MATCH($A3,INDIRECT($A$1&amp;"!$A$1:$A$55"),0),MATCH(C$2,INDIRECT($A$1&amp;"!$A$1:$N$1"),0))</f>
        <v>#N/A</v>
      </c>
      <c r="D3" s="10" t="e">
        <f t="shared" ca="1" si="1"/>
        <v>#N/A</v>
      </c>
      <c r="E3" s="10" t="e">
        <f t="shared" ca="1" si="1"/>
        <v>#N/A</v>
      </c>
      <c r="H3" s="9"/>
    </row>
    <row r="4" spans="1:8" hidden="1" outlineLevel="1" x14ac:dyDescent="0.25">
      <c r="A4">
        <v>2003</v>
      </c>
      <c r="B4" s="10" t="e">
        <f t="shared" ca="1" si="0"/>
        <v>#N/A</v>
      </c>
      <c r="C4" s="10" t="e">
        <f t="shared" ca="1" si="1"/>
        <v>#N/A</v>
      </c>
      <c r="D4" s="10" t="e">
        <f t="shared" ca="1" si="1"/>
        <v>#N/A</v>
      </c>
      <c r="E4" s="10" t="e">
        <f t="shared" ca="1" si="1"/>
        <v>#N/A</v>
      </c>
    </row>
    <row r="5" spans="1:8" hidden="1" outlineLevel="1" x14ac:dyDescent="0.25">
      <c r="A5">
        <v>2004</v>
      </c>
      <c r="B5" s="10" t="e">
        <f t="shared" ca="1" si="0"/>
        <v>#N/A</v>
      </c>
      <c r="C5" s="10" t="e">
        <f t="shared" ca="1" si="1"/>
        <v>#N/A</v>
      </c>
      <c r="D5" s="10" t="e">
        <f t="shared" ca="1" si="1"/>
        <v>#N/A</v>
      </c>
      <c r="E5" s="10" t="e">
        <f t="shared" ca="1" si="1"/>
        <v>#N/A</v>
      </c>
    </row>
    <row r="6" spans="1:8" hidden="1" outlineLevel="1" x14ac:dyDescent="0.25">
      <c r="A6">
        <v>2005</v>
      </c>
      <c r="B6" s="10" t="e">
        <f t="shared" ca="1" si="0"/>
        <v>#N/A</v>
      </c>
      <c r="C6" s="10" t="e">
        <f t="shared" ca="1" si="1"/>
        <v>#N/A</v>
      </c>
      <c r="D6" s="10" t="e">
        <f t="shared" ca="1" si="1"/>
        <v>#N/A</v>
      </c>
      <c r="E6" s="10" t="e">
        <f t="shared" ca="1" si="1"/>
        <v>#N/A</v>
      </c>
    </row>
    <row r="7" spans="1:8" hidden="1" outlineLevel="1" x14ac:dyDescent="0.25">
      <c r="A7">
        <v>2006</v>
      </c>
      <c r="B7" s="10" t="e">
        <f t="shared" ca="1" si="0"/>
        <v>#N/A</v>
      </c>
      <c r="C7" s="10" t="e">
        <f t="shared" ca="1" si="1"/>
        <v>#N/A</v>
      </c>
      <c r="D7" s="10" t="e">
        <f t="shared" ca="1" si="1"/>
        <v>#N/A</v>
      </c>
      <c r="E7" s="10" t="e">
        <f t="shared" ca="1" si="1"/>
        <v>#N/A</v>
      </c>
    </row>
    <row r="8" spans="1:8" hidden="1" outlineLevel="1" x14ac:dyDescent="0.25">
      <c r="A8">
        <v>2007</v>
      </c>
      <c r="B8" s="10" t="e">
        <f t="shared" ca="1" si="0"/>
        <v>#N/A</v>
      </c>
      <c r="C8" s="10" t="e">
        <f t="shared" ca="1" si="1"/>
        <v>#N/A</v>
      </c>
      <c r="D8" s="10" t="e">
        <f t="shared" ca="1" si="1"/>
        <v>#N/A</v>
      </c>
      <c r="E8" s="10" t="e">
        <f t="shared" ca="1" si="1"/>
        <v>#N/A</v>
      </c>
    </row>
    <row r="9" spans="1:8" hidden="1" outlineLevel="1" x14ac:dyDescent="0.25">
      <c r="A9">
        <v>2008</v>
      </c>
      <c r="B9" s="10" t="e">
        <f t="shared" ca="1" si="0"/>
        <v>#N/A</v>
      </c>
      <c r="C9" s="10" t="e">
        <f t="shared" ca="1" si="1"/>
        <v>#N/A</v>
      </c>
      <c r="D9" s="10" t="e">
        <f t="shared" ca="1" si="1"/>
        <v>#N/A</v>
      </c>
      <c r="E9" s="10" t="e">
        <f t="shared" ca="1" si="1"/>
        <v>#N/A</v>
      </c>
    </row>
    <row r="10" spans="1:8" hidden="1" outlineLevel="1" x14ac:dyDescent="0.25">
      <c r="A10">
        <v>2009</v>
      </c>
      <c r="B10" s="10" t="e">
        <f t="shared" ca="1" si="0"/>
        <v>#N/A</v>
      </c>
      <c r="C10" s="10" t="e">
        <f t="shared" ca="1" si="1"/>
        <v>#N/A</v>
      </c>
      <c r="D10" s="10" t="e">
        <f t="shared" ca="1" si="1"/>
        <v>#N/A</v>
      </c>
      <c r="E10" s="10" t="e">
        <f t="shared" ca="1" si="1"/>
        <v>#N/A</v>
      </c>
    </row>
    <row r="11" spans="1:8" hidden="1" outlineLevel="1" x14ac:dyDescent="0.25">
      <c r="A11">
        <v>2010</v>
      </c>
      <c r="B11" s="10" t="e">
        <f t="shared" ca="1" si="0"/>
        <v>#N/A</v>
      </c>
      <c r="C11" s="10" t="e">
        <f t="shared" ca="1" si="1"/>
        <v>#N/A</v>
      </c>
      <c r="D11" s="10" t="e">
        <f t="shared" ca="1" si="1"/>
        <v>#N/A</v>
      </c>
      <c r="E11" s="10" t="e">
        <f t="shared" ca="1" si="1"/>
        <v>#N/A</v>
      </c>
    </row>
    <row r="12" spans="1:8" hidden="1" outlineLevel="1" x14ac:dyDescent="0.25">
      <c r="A12" t="s">
        <v>281</v>
      </c>
      <c r="B12" s="2" t="e">
        <f ca="1">(B11-B3)/B3</f>
        <v>#N/A</v>
      </c>
      <c r="C12" s="2" t="e">
        <f ca="1">(C11-C3)/C3</f>
        <v>#N/A</v>
      </c>
      <c r="D12" s="2" t="e">
        <f ca="1">(D11-D3)/D3</f>
        <v>#N/A</v>
      </c>
      <c r="E12" s="2" t="e">
        <f ca="1">(E11-E3)/E3</f>
        <v>#N/A</v>
      </c>
    </row>
    <row r="13" spans="1:8" hidden="1" outlineLevel="1" x14ac:dyDescent="0.25"/>
    <row r="14" spans="1:8" hidden="1" outlineLevel="1" x14ac:dyDescent="0.25">
      <c r="A14" t="s">
        <v>323</v>
      </c>
      <c r="B14" s="62" t="s">
        <v>19</v>
      </c>
      <c r="C14" s="62"/>
      <c r="D14" s="62"/>
      <c r="E14" s="62"/>
    </row>
    <row r="15" spans="1:8" hidden="1" outlineLevel="1" x14ac:dyDescent="0.25">
      <c r="B15" t="s">
        <v>319</v>
      </c>
      <c r="C15" t="s">
        <v>320</v>
      </c>
      <c r="D15" t="s">
        <v>321</v>
      </c>
      <c r="E15" t="s">
        <v>324</v>
      </c>
    </row>
    <row r="16" spans="1:8" hidden="1" outlineLevel="1" x14ac:dyDescent="0.25">
      <c r="A16">
        <v>2002</v>
      </c>
      <c r="B16" s="10" t="e">
        <f t="shared" ref="B16:E23" ca="1" si="2">INDEX(INDIRECT($A$14&amp;"!$A$1:$N$55"),MATCH($A16,INDIRECT($A$14&amp;"!$A$1:$A$55"),0),MATCH(B$15,INDIRECT($A$14&amp;"!$A$1:$N$1"),0))</f>
        <v>#N/A</v>
      </c>
      <c r="C16" s="10" t="e">
        <f t="shared" ca="1" si="2"/>
        <v>#N/A</v>
      </c>
      <c r="D16" s="10" t="e">
        <f t="shared" ca="1" si="2"/>
        <v>#N/A</v>
      </c>
      <c r="E16" s="10" t="e">
        <f t="shared" ca="1" si="2"/>
        <v>#N/A</v>
      </c>
    </row>
    <row r="17" spans="1:11" hidden="1" outlineLevel="1" x14ac:dyDescent="0.25">
      <c r="A17">
        <v>2003</v>
      </c>
      <c r="B17" s="10" t="e">
        <f t="shared" ca="1" si="2"/>
        <v>#N/A</v>
      </c>
      <c r="C17" s="10" t="e">
        <f t="shared" ca="1" si="2"/>
        <v>#N/A</v>
      </c>
      <c r="D17" s="10" t="e">
        <f t="shared" ca="1" si="2"/>
        <v>#N/A</v>
      </c>
      <c r="E17" s="10" t="e">
        <f t="shared" ca="1" si="2"/>
        <v>#N/A</v>
      </c>
    </row>
    <row r="18" spans="1:11" hidden="1" outlineLevel="1" x14ac:dyDescent="0.25">
      <c r="A18">
        <v>2004</v>
      </c>
      <c r="B18" s="10" t="e">
        <f t="shared" ca="1" si="2"/>
        <v>#N/A</v>
      </c>
      <c r="C18" s="10" t="e">
        <f t="shared" ca="1" si="2"/>
        <v>#N/A</v>
      </c>
      <c r="D18" s="10" t="e">
        <f t="shared" ca="1" si="2"/>
        <v>#N/A</v>
      </c>
      <c r="E18" s="10" t="e">
        <f t="shared" ca="1" si="2"/>
        <v>#N/A</v>
      </c>
    </row>
    <row r="19" spans="1:11" hidden="1" outlineLevel="1" x14ac:dyDescent="0.25">
      <c r="A19">
        <v>2005</v>
      </c>
      <c r="B19" s="10" t="e">
        <f t="shared" ca="1" si="2"/>
        <v>#N/A</v>
      </c>
      <c r="C19" s="10" t="e">
        <f t="shared" ca="1" si="2"/>
        <v>#N/A</v>
      </c>
      <c r="D19" s="10" t="e">
        <f t="shared" ca="1" si="2"/>
        <v>#N/A</v>
      </c>
      <c r="E19" s="10" t="e">
        <f t="shared" ca="1" si="2"/>
        <v>#N/A</v>
      </c>
    </row>
    <row r="20" spans="1:11" hidden="1" outlineLevel="1" x14ac:dyDescent="0.25">
      <c r="A20">
        <v>2006</v>
      </c>
      <c r="B20" s="10" t="e">
        <f t="shared" ca="1" si="2"/>
        <v>#N/A</v>
      </c>
      <c r="C20" s="10" t="e">
        <f t="shared" ca="1" si="2"/>
        <v>#N/A</v>
      </c>
      <c r="D20" s="10" t="e">
        <f t="shared" ca="1" si="2"/>
        <v>#N/A</v>
      </c>
      <c r="E20" s="10" t="e">
        <f t="shared" ca="1" si="2"/>
        <v>#N/A</v>
      </c>
    </row>
    <row r="21" spans="1:11" hidden="1" outlineLevel="1" x14ac:dyDescent="0.25">
      <c r="A21">
        <v>2007</v>
      </c>
      <c r="B21" s="10" t="e">
        <f t="shared" ca="1" si="2"/>
        <v>#N/A</v>
      </c>
      <c r="C21" s="10" t="e">
        <f t="shared" ca="1" si="2"/>
        <v>#N/A</v>
      </c>
      <c r="D21" s="10" t="e">
        <f t="shared" ca="1" si="2"/>
        <v>#N/A</v>
      </c>
      <c r="E21" s="10" t="e">
        <f t="shared" ca="1" si="2"/>
        <v>#N/A</v>
      </c>
    </row>
    <row r="22" spans="1:11" hidden="1" outlineLevel="1" x14ac:dyDescent="0.25">
      <c r="A22">
        <v>2008</v>
      </c>
      <c r="B22" s="10" t="e">
        <f t="shared" ca="1" si="2"/>
        <v>#N/A</v>
      </c>
      <c r="C22" s="10" t="e">
        <f t="shared" ca="1" si="2"/>
        <v>#N/A</v>
      </c>
      <c r="D22" s="10" t="e">
        <f ca="1">INDEX(INDIRECT($A$14&amp;"!$A$1:$N$55"),MATCH($A22,INDIRECT($A$14&amp;"!$A$1:$A$55"),0),MATCH(D$15,INDIRECT($A$14&amp;"!$A$1:$N$1"),0))</f>
        <v>#N/A</v>
      </c>
      <c r="E22" s="10" t="e">
        <f t="shared" ca="1" si="2"/>
        <v>#N/A</v>
      </c>
    </row>
    <row r="23" spans="1:11" hidden="1" outlineLevel="1" x14ac:dyDescent="0.25">
      <c r="A23">
        <v>2009</v>
      </c>
      <c r="B23" s="10" t="e">
        <f t="shared" ca="1" si="2"/>
        <v>#N/A</v>
      </c>
      <c r="C23" s="10" t="e">
        <f t="shared" ca="1" si="2"/>
        <v>#N/A</v>
      </c>
      <c r="D23" s="10" t="e">
        <f t="shared" ca="1" si="2"/>
        <v>#N/A</v>
      </c>
      <c r="E23" s="10" t="e">
        <f t="shared" ca="1" si="2"/>
        <v>#N/A</v>
      </c>
    </row>
    <row r="24" spans="1:11" hidden="1" outlineLevel="1" x14ac:dyDescent="0.25">
      <c r="A24">
        <v>2010</v>
      </c>
      <c r="B24" s="10" t="e">
        <f ca="1">INDEX(INDIRECT($A$14&amp;"!$A$1:$N$55"),MATCH($A24,INDIRECT($A$14&amp;"!$A$1:$A$55"),0),MATCH(B$15,INDIRECT($A$14&amp;"!$A$1:$N$1"),0))</f>
        <v>#N/A</v>
      </c>
      <c r="C24" s="10" t="e">
        <f ca="1">INDEX(INDIRECT($A$14&amp;"!$A$1:$N$55"),MATCH($A24,INDIRECT($A$14&amp;"!$A$1:$A$55"),0),MATCH(C$15,INDIRECT($A$14&amp;"!$A$1:$N$1"),0))</f>
        <v>#N/A</v>
      </c>
      <c r="D24" s="10" t="e">
        <f ca="1">INDEX(INDIRECT($A$14&amp;"!$A$1:$N$55"),MATCH($A24,INDIRECT($A$14&amp;"!$A$1:$A$55"),0),MATCH(D$15,INDIRECT($A$14&amp;"!$A$1:$N$1"),0))</f>
        <v>#N/A</v>
      </c>
      <c r="E24" s="10" t="e">
        <f ca="1">INDEX(INDIRECT($A$14&amp;"!$A$1:$N$55"),MATCH($A24,INDIRECT($A$14&amp;"!$A$1:$A$55"),0),MATCH(E$15,INDIRECT($A$14&amp;"!$A$1:$N$1"),0))</f>
        <v>#N/A</v>
      </c>
    </row>
    <row r="25" spans="1:11" hidden="1" outlineLevel="1" x14ac:dyDescent="0.25">
      <c r="A25" t="s">
        <v>281</v>
      </c>
      <c r="B25" s="2" t="e">
        <f ca="1">(B24-B16)/B16</f>
        <v>#N/A</v>
      </c>
      <c r="C25" s="2" t="e">
        <f ca="1">(C24-C16)/C16</f>
        <v>#N/A</v>
      </c>
      <c r="D25" s="2" t="e">
        <f ca="1">(D24-D16)/D16</f>
        <v>#N/A</v>
      </c>
      <c r="E25" s="2" t="e">
        <f ca="1">(E24-E16)/E16</f>
        <v>#N/A</v>
      </c>
    </row>
    <row r="26" spans="1:11" hidden="1" outlineLevel="1" x14ac:dyDescent="0.25"/>
    <row r="27" spans="1:11" collapsed="1" x14ac:dyDescent="0.25"/>
    <row r="28" spans="1:11" ht="21" x14ac:dyDescent="0.35">
      <c r="H28" s="63" t="s">
        <v>325</v>
      </c>
      <c r="I28" s="63"/>
      <c r="J28" s="63"/>
      <c r="K28" s="63"/>
    </row>
    <row r="29" spans="1:11" ht="20.25" customHeight="1" x14ac:dyDescent="0.25">
      <c r="H29" s="1" t="s">
        <v>312</v>
      </c>
      <c r="I29" s="1" t="s">
        <v>313</v>
      </c>
      <c r="J29" s="1" t="s">
        <v>315</v>
      </c>
      <c r="K29" s="1" t="s">
        <v>314</v>
      </c>
    </row>
    <row r="30" spans="1:11" ht="200.25" customHeight="1" thickBot="1" x14ac:dyDescent="0.3">
      <c r="G30" s="3" t="s">
        <v>326</v>
      </c>
    </row>
    <row r="31" spans="1:11" ht="200.25" customHeight="1" thickTop="1" thickBot="1" x14ac:dyDescent="0.3">
      <c r="G31" s="3" t="s">
        <v>327</v>
      </c>
    </row>
    <row r="32" spans="1:11" s="4" customFormat="1" ht="15.75" customHeight="1" thickTop="1" thickBot="1" x14ac:dyDescent="0.3">
      <c r="G32" s="5"/>
      <c r="H32" s="8" t="s">
        <v>318</v>
      </c>
    </row>
    <row r="33" spans="7:8" s="4" customFormat="1" ht="15.75" customHeight="1" thickTop="1" x14ac:dyDescent="0.25">
      <c r="G33" s="7"/>
      <c r="H33" s="36"/>
    </row>
    <row r="34" spans="7:8" s="4" customFormat="1" ht="15.75" customHeight="1" x14ac:dyDescent="0.25">
      <c r="G34" s="7"/>
    </row>
    <row r="35" spans="7:8" ht="15.75" customHeight="1" x14ac:dyDescent="0.25"/>
    <row r="36" spans="7:8" ht="15.75" customHeight="1" x14ac:dyDescent="0.25"/>
    <row r="37" spans="7:8" ht="15.75" customHeight="1" x14ac:dyDescent="0.25"/>
    <row r="38" spans="7:8" ht="15.75" customHeight="1" x14ac:dyDescent="0.25"/>
    <row r="39" spans="7:8" ht="15.75" customHeight="1" x14ac:dyDescent="0.25"/>
    <row r="40" spans="7:8" ht="15.75" customHeight="1" x14ac:dyDescent="0.25"/>
    <row r="41" spans="7:8" ht="15.75" customHeight="1" x14ac:dyDescent="0.25"/>
    <row r="42" spans="7:8" ht="15.75" customHeight="1" x14ac:dyDescent="0.25"/>
    <row r="43" spans="7:8" ht="15.75" customHeight="1" x14ac:dyDescent="0.25"/>
    <row r="44" spans="7:8" ht="15.75" customHeight="1" x14ac:dyDescent="0.25"/>
    <row r="45" spans="7:8" ht="15.75" customHeight="1" x14ac:dyDescent="0.25"/>
    <row r="46" spans="7:8" ht="15.75" customHeight="1" x14ac:dyDescent="0.25"/>
    <row r="47" spans="7:8" ht="15.75" customHeight="1" x14ac:dyDescent="0.25"/>
    <row r="48" spans="7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</sheetData>
  <mergeCells count="3">
    <mergeCell ref="B1:E1"/>
    <mergeCell ref="B14:E14"/>
    <mergeCell ref="H28:K28"/>
  </mergeCells>
  <pageMargins left="0.7" right="0.7" top="0.75" bottom="0.75" header="0.3" footer="0.3"/>
  <pageSetup scale="64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5"/>
  <sheetViews>
    <sheetView showGridLines="0" topLeftCell="A55" zoomScale="80" zoomScaleNormal="80" workbookViewId="0">
      <selection activeCell="S74" sqref="S74"/>
    </sheetView>
  </sheetViews>
  <sheetFormatPr defaultColWidth="9" defaultRowHeight="15.75" customHeight="1" zeroHeight="1" x14ac:dyDescent="0.25"/>
  <cols>
    <col min="1" max="9" width="9" customWidth="1"/>
    <col min="10" max="11" width="9" style="4" customWidth="1"/>
    <col min="12" max="16" width="9" customWidth="1"/>
    <col min="17" max="17" width="4.25" customWidth="1"/>
    <col min="18" max="18" width="6.375" customWidth="1"/>
    <col min="19" max="22" width="32.875" customWidth="1"/>
    <col min="23" max="23" width="9" customWidth="1"/>
  </cols>
  <sheetData>
    <row r="1" spans="1:19" x14ac:dyDescent="0.25">
      <c r="A1" t="s">
        <v>27</v>
      </c>
      <c r="B1" s="62" t="s">
        <v>17</v>
      </c>
      <c r="C1" s="62"/>
      <c r="D1" s="62"/>
      <c r="E1" s="62"/>
      <c r="F1" s="38"/>
      <c r="G1" s="38"/>
      <c r="H1" s="38"/>
      <c r="I1" s="38"/>
      <c r="J1" s="24"/>
      <c r="K1" t="s">
        <v>337</v>
      </c>
      <c r="L1" s="43"/>
      <c r="M1" s="43"/>
      <c r="N1" s="43"/>
      <c r="O1" s="43"/>
      <c r="P1" s="43"/>
    </row>
    <row r="2" spans="1:19" x14ac:dyDescent="0.25">
      <c r="B2" t="s">
        <v>265</v>
      </c>
      <c r="C2" t="s">
        <v>24</v>
      </c>
      <c r="D2" t="s">
        <v>23</v>
      </c>
      <c r="E2" t="s">
        <v>427</v>
      </c>
      <c r="F2" s="25" t="s">
        <v>282</v>
      </c>
      <c r="G2" s="26" t="s">
        <v>349</v>
      </c>
      <c r="H2" s="26" t="s">
        <v>349</v>
      </c>
      <c r="I2" s="26" t="s">
        <v>350</v>
      </c>
      <c r="J2" s="35"/>
      <c r="K2"/>
      <c r="L2" t="s">
        <v>382</v>
      </c>
      <c r="M2" t="s">
        <v>383</v>
      </c>
      <c r="N2" s="26"/>
      <c r="O2" s="26"/>
      <c r="P2" s="26"/>
    </row>
    <row r="3" spans="1:19" x14ac:dyDescent="0.25">
      <c r="A3">
        <v>1995</v>
      </c>
      <c r="B3" s="10">
        <f ca="1">INDEX(INDIRECT($A$1&amp;"!$A$1:$N$55"),MATCH($A3,INDIRECT($A$1&amp;"!$A$1:$A$55"),0),MATCH(B$2,INDIRECT($A$1&amp;"!$A$1:$N$1"),0))</f>
        <v>8.4705599174499504</v>
      </c>
      <c r="C3" s="10">
        <f t="shared" ref="C3:E20" ca="1" si="0">INDEX(INDIRECT($A$1&amp;"!$A$1:$N$55"),MATCH($A3,INDIRECT($A$1&amp;"!$A$1:$A$55"),0),MATCH(C$2,INDIRECT($A$1&amp;"!$A$1:$N$1"),0))</f>
        <v>3.4896632736280004</v>
      </c>
      <c r="D3" s="10">
        <f t="shared" ca="1" si="0"/>
        <v>-0.29993000000000003</v>
      </c>
      <c r="E3" s="10">
        <f t="shared" ca="1" si="0"/>
        <v>3.6663922882080078</v>
      </c>
      <c r="F3" s="27">
        <f ca="1">SUM(B3:E3)</f>
        <v>15.32668547928596</v>
      </c>
      <c r="G3" s="28">
        <f ca="1">SUM(B3:D3)</f>
        <v>11.660293191077951</v>
      </c>
      <c r="H3" s="28">
        <f ca="1">(G3/$F3)*100</f>
        <v>76.078374589449609</v>
      </c>
      <c r="I3" s="28">
        <f ca="1">(E3/$F3)*100</f>
        <v>23.921625410550394</v>
      </c>
      <c r="J3" s="44"/>
      <c r="K3">
        <v>1995</v>
      </c>
      <c r="L3" s="10">
        <f ca="1">INDEX(INDIRECT($K$1&amp;"!$A$1:$AZ$55"),MATCH($K3,INDIRECT($K$1&amp;"!$A$1:$A$55"),0),MATCH(L$2,INDIRECT($K$1&amp;"!$A$1:$AZ$1"),0))*100</f>
        <v>36.409327387809753</v>
      </c>
      <c r="M3" s="10">
        <f ca="1">INDEX(INDIRECT($K$1&amp;"!$A$1:$AZ$55"),MATCH($K3,INDIRECT($K$1&amp;"!$A$1:$A$55"),0),MATCH(M$2,INDIRECT($K$1&amp;"!$A$1:$AZ$1"),0))*100</f>
        <v>63.590669631958008</v>
      </c>
      <c r="N3" s="28"/>
      <c r="O3" s="28"/>
      <c r="P3" s="28"/>
      <c r="S3" s="9"/>
    </row>
    <row r="4" spans="1:19" x14ac:dyDescent="0.25">
      <c r="A4">
        <v>1996</v>
      </c>
      <c r="B4" s="10">
        <f t="shared" ref="B4:B20" ca="1" si="1">INDEX(INDIRECT($A$1&amp;"!$A$1:$N$55"),MATCH($A4,INDIRECT($A$1&amp;"!$A$1:$A$55"),0),MATCH(B$2,INDIRECT($A$1&amp;"!$A$1:$N$1"),0))</f>
        <v>7.7542400207519533</v>
      </c>
      <c r="C4" s="10">
        <f t="shared" ca="1" si="0"/>
        <v>3.6032751997436838</v>
      </c>
      <c r="D4" s="10">
        <f t="shared" ca="1" si="0"/>
        <v>0.27381999999999995</v>
      </c>
      <c r="E4" s="10">
        <f t="shared" ca="1" si="0"/>
        <v>3.8042437725067137</v>
      </c>
      <c r="F4" s="27">
        <f t="shared" ref="F4:F20" ca="1" si="2">SUM(B4:E4)</f>
        <v>15.435578993002352</v>
      </c>
      <c r="G4" s="28">
        <f t="shared" ref="G4:G20" ca="1" si="3">SUM(B4:D4)</f>
        <v>11.631335220495638</v>
      </c>
      <c r="H4" s="28">
        <f t="shared" ref="H4:H20" ca="1" si="4">(G4/$F4)*100</f>
        <v>75.354058475996595</v>
      </c>
      <c r="I4" s="28">
        <f t="shared" ref="I4:I20" ca="1" si="5">(E4/$F4)*100</f>
        <v>24.645941524003408</v>
      </c>
      <c r="J4" s="44"/>
      <c r="K4">
        <v>1996</v>
      </c>
      <c r="L4" s="10">
        <f t="shared" ref="L4:M20" ca="1" si="6">INDEX(INDIRECT($K$1&amp;"!$A$1:$AZ$55"),MATCH($K4,INDIRECT($K$1&amp;"!$A$1:$A$55"),0),MATCH(L$2,INDIRECT($K$1&amp;"!$A$1:$AZ$1"),0))*100</f>
        <v>39.837726950645447</v>
      </c>
      <c r="M4" s="10">
        <f t="shared" ca="1" si="6"/>
        <v>60.162276029586792</v>
      </c>
      <c r="N4" s="28"/>
      <c r="O4" s="28"/>
      <c r="P4" s="28"/>
      <c r="S4" s="9"/>
    </row>
    <row r="5" spans="1:19" x14ac:dyDescent="0.25">
      <c r="A5">
        <v>1997</v>
      </c>
      <c r="B5" s="10">
        <f t="shared" ca="1" si="1"/>
        <v>7.1366400184631349</v>
      </c>
      <c r="C5" s="10">
        <f t="shared" ca="1" si="0"/>
        <v>3.9560856333662682</v>
      </c>
      <c r="D5" s="10">
        <f t="shared" ca="1" si="0"/>
        <v>0.38356999999999991</v>
      </c>
      <c r="E5" s="10">
        <f t="shared" ca="1" si="0"/>
        <v>4.2546580314636229</v>
      </c>
      <c r="F5" s="27">
        <f t="shared" ca="1" si="2"/>
        <v>15.730953683293027</v>
      </c>
      <c r="G5" s="28">
        <f t="shared" ca="1" si="3"/>
        <v>11.476295651829403</v>
      </c>
      <c r="H5" s="28">
        <f t="shared" ca="1" si="4"/>
        <v>72.953591262669221</v>
      </c>
      <c r="I5" s="28">
        <f t="shared" ca="1" si="5"/>
        <v>27.046408737330772</v>
      </c>
      <c r="J5" s="44"/>
      <c r="K5">
        <v>1997</v>
      </c>
      <c r="L5" s="10">
        <f t="shared" ca="1" si="6"/>
        <v>41.847643256187439</v>
      </c>
      <c r="M5" s="10">
        <f t="shared" ca="1" si="6"/>
        <v>58.1523597240448</v>
      </c>
      <c r="N5" s="28"/>
      <c r="O5" s="28"/>
      <c r="P5" s="28"/>
      <c r="S5" s="9"/>
    </row>
    <row r="6" spans="1:19" x14ac:dyDescent="0.25">
      <c r="A6">
        <v>1998</v>
      </c>
      <c r="B6" s="10">
        <f t="shared" ca="1" si="1"/>
        <v>7.6703399887084958</v>
      </c>
      <c r="C6" s="10">
        <f t="shared" ca="1" si="0"/>
        <v>4.4470810902854527</v>
      </c>
      <c r="D6" s="10">
        <f t="shared" ca="1" si="0"/>
        <v>0.37697999999999998</v>
      </c>
      <c r="E6" s="10">
        <f t="shared" ca="1" si="0"/>
        <v>4.4292449493408199</v>
      </c>
      <c r="F6" s="27">
        <f t="shared" ca="1" si="2"/>
        <v>16.923646028334769</v>
      </c>
      <c r="G6" s="28">
        <f t="shared" ca="1" si="3"/>
        <v>12.494401078993949</v>
      </c>
      <c r="H6" s="28">
        <f t="shared" ca="1" si="4"/>
        <v>73.828069070192896</v>
      </c>
      <c r="I6" s="28">
        <f t="shared" ca="1" si="5"/>
        <v>26.171930929807107</v>
      </c>
      <c r="J6" s="44"/>
      <c r="K6">
        <v>1998</v>
      </c>
      <c r="L6" s="10">
        <f t="shared" ca="1" si="6"/>
        <v>39.76338803768158</v>
      </c>
      <c r="M6" s="10">
        <f t="shared" ca="1" si="6"/>
        <v>60.236608982086182</v>
      </c>
      <c r="N6" s="28"/>
      <c r="O6" s="28"/>
      <c r="P6" s="28"/>
      <c r="S6" s="9"/>
    </row>
    <row r="7" spans="1:19" x14ac:dyDescent="0.25">
      <c r="A7">
        <v>1999</v>
      </c>
      <c r="B7" s="10">
        <f t="shared" ca="1" si="1"/>
        <v>7.4011299505233765</v>
      </c>
      <c r="C7" s="10">
        <f t="shared" ca="1" si="0"/>
        <v>4.579168685231938</v>
      </c>
      <c r="D7" s="10">
        <f t="shared" ca="1" si="0"/>
        <v>0.66381999999999997</v>
      </c>
      <c r="E7" s="10">
        <f t="shared" ca="1" si="0"/>
        <v>4.3762020606994625</v>
      </c>
      <c r="F7" s="27">
        <f t="shared" ca="1" si="2"/>
        <v>17.020320696454775</v>
      </c>
      <c r="G7" s="28">
        <f t="shared" ca="1" si="3"/>
        <v>12.644118635755314</v>
      </c>
      <c r="H7" s="28">
        <f t="shared" ca="1" si="4"/>
        <v>74.288368951761313</v>
      </c>
      <c r="I7" s="28">
        <f t="shared" ca="1" si="5"/>
        <v>25.711631048238697</v>
      </c>
      <c r="J7" s="44"/>
      <c r="K7">
        <v>1999</v>
      </c>
      <c r="L7" s="10">
        <f t="shared" ca="1" si="6"/>
        <v>38.009294867515564</v>
      </c>
      <c r="M7" s="10">
        <f t="shared" ca="1" si="6"/>
        <v>61.990702152252197</v>
      </c>
      <c r="N7" s="28"/>
      <c r="O7" s="28"/>
      <c r="P7" s="28"/>
      <c r="S7" s="9"/>
    </row>
    <row r="8" spans="1:19" x14ac:dyDescent="0.25">
      <c r="A8">
        <v>2000</v>
      </c>
      <c r="B8" s="10">
        <f t="shared" ca="1" si="1"/>
        <v>7.436730155944824</v>
      </c>
      <c r="C8" s="10">
        <f t="shared" ca="1" si="0"/>
        <v>5.0059243494144212</v>
      </c>
      <c r="D8" s="10">
        <f t="shared" ca="1" si="0"/>
        <v>0.54116999999999982</v>
      </c>
      <c r="E8" s="10">
        <f t="shared" ca="1" si="0"/>
        <v>4.5953923778533934</v>
      </c>
      <c r="F8" s="27">
        <f t="shared" ca="1" si="2"/>
        <v>17.579216883212638</v>
      </c>
      <c r="G8" s="28">
        <f t="shared" ca="1" si="3"/>
        <v>12.983824505359244</v>
      </c>
      <c r="H8" s="28">
        <f t="shared" ca="1" si="4"/>
        <v>73.858947139779659</v>
      </c>
      <c r="I8" s="28">
        <f t="shared" ca="1" si="5"/>
        <v>26.141052860220338</v>
      </c>
      <c r="J8" s="44"/>
      <c r="K8">
        <v>2000</v>
      </c>
      <c r="L8" s="10">
        <f t="shared" ca="1" si="6"/>
        <v>41.609296202659607</v>
      </c>
      <c r="M8" s="10">
        <f t="shared" ca="1" si="6"/>
        <v>58.390706777572632</v>
      </c>
      <c r="N8" s="28"/>
      <c r="O8" s="28"/>
      <c r="P8" s="28"/>
      <c r="S8" s="9"/>
    </row>
    <row r="9" spans="1:19" x14ac:dyDescent="0.25">
      <c r="A9">
        <v>2001</v>
      </c>
      <c r="B9" s="10">
        <f t="shared" ca="1" si="1"/>
        <v>8.0485933628082282</v>
      </c>
      <c r="C9" s="10">
        <f t="shared" ca="1" si="0"/>
        <v>5.2446046489495055</v>
      </c>
      <c r="D9" s="10">
        <f t="shared" ca="1" si="0"/>
        <v>-0.24888000000000005</v>
      </c>
      <c r="E9" s="10">
        <f t="shared" ca="1" si="0"/>
        <v>4.9089526672363277</v>
      </c>
      <c r="F9" s="27">
        <f t="shared" ca="1" si="2"/>
        <v>17.953270678994063</v>
      </c>
      <c r="G9" s="28">
        <f t="shared" ca="1" si="3"/>
        <v>13.044318011757735</v>
      </c>
      <c r="H9" s="28">
        <f t="shared" ca="1" si="4"/>
        <v>72.657056449441441</v>
      </c>
      <c r="I9" s="28">
        <f t="shared" ca="1" si="5"/>
        <v>27.342943550558559</v>
      </c>
      <c r="J9" s="44"/>
      <c r="K9">
        <v>2001</v>
      </c>
      <c r="L9" s="10">
        <f t="shared" ca="1" si="6"/>
        <v>41.986989974975586</v>
      </c>
      <c r="M9" s="10">
        <f t="shared" ca="1" si="6"/>
        <v>58.013010025024414</v>
      </c>
      <c r="N9" s="28"/>
      <c r="O9" s="28"/>
      <c r="P9" s="28"/>
    </row>
    <row r="10" spans="1:19" x14ac:dyDescent="0.25">
      <c r="A10">
        <v>2002</v>
      </c>
      <c r="B10" s="10">
        <f t="shared" ca="1" si="1"/>
        <v>9.0300866546630854</v>
      </c>
      <c r="C10" s="10">
        <f t="shared" ca="1" si="0"/>
        <v>6.742982393744791</v>
      </c>
      <c r="D10" s="10">
        <f t="shared" ca="1" si="0"/>
        <v>-0.55197000000000007</v>
      </c>
      <c r="E10" s="10">
        <f t="shared" ca="1" si="0"/>
        <v>5.345777095794678</v>
      </c>
      <c r="F10" s="27">
        <f t="shared" ca="1" si="2"/>
        <v>20.566876144202553</v>
      </c>
      <c r="G10" s="28">
        <f t="shared" ca="1" si="3"/>
        <v>15.221099048407876</v>
      </c>
      <c r="H10" s="28">
        <f t="shared" ca="1" si="4"/>
        <v>74.007831533027641</v>
      </c>
      <c r="I10" s="28">
        <f t="shared" ca="1" si="5"/>
        <v>25.992168466972366</v>
      </c>
      <c r="J10" s="44"/>
      <c r="K10">
        <v>2002</v>
      </c>
      <c r="L10" s="10">
        <f t="shared" ca="1" si="6"/>
        <v>31.503975391387939</v>
      </c>
      <c r="M10" s="10">
        <f t="shared" ca="1" si="6"/>
        <v>68.496024608612061</v>
      </c>
      <c r="N10" s="28"/>
      <c r="O10" s="28"/>
      <c r="P10" s="28"/>
      <c r="S10" s="9"/>
    </row>
    <row r="11" spans="1:19" x14ac:dyDescent="0.25">
      <c r="A11">
        <v>2003</v>
      </c>
      <c r="B11" s="10">
        <f t="shared" ca="1" si="1"/>
        <v>10.241139944076538</v>
      </c>
      <c r="C11" s="10">
        <f t="shared" ca="1" si="0"/>
        <v>7.6720806975904345</v>
      </c>
      <c r="D11" s="10">
        <f t="shared" ca="1" si="0"/>
        <v>-0.38912999999999998</v>
      </c>
      <c r="E11" s="10">
        <f t="shared" ca="1" si="0"/>
        <v>6.1497232742309569</v>
      </c>
      <c r="F11" s="27">
        <f t="shared" ca="1" si="2"/>
        <v>23.673813915897931</v>
      </c>
      <c r="G11" s="28">
        <f t="shared" ca="1" si="3"/>
        <v>17.524090641666973</v>
      </c>
      <c r="H11" s="28">
        <f t="shared" ca="1" si="4"/>
        <v>74.02309870273514</v>
      </c>
      <c r="I11" s="28">
        <f t="shared" ca="1" si="5"/>
        <v>25.976901297264853</v>
      </c>
      <c r="J11" s="44"/>
      <c r="K11">
        <v>2003</v>
      </c>
      <c r="L11" s="10">
        <f t="shared" ca="1" si="6"/>
        <v>41.554495692253113</v>
      </c>
      <c r="M11" s="10">
        <f t="shared" ca="1" si="6"/>
        <v>58.445501327514648</v>
      </c>
      <c r="N11" s="28"/>
      <c r="O11" s="28"/>
      <c r="P11" s="28"/>
    </row>
    <row r="12" spans="1:19" x14ac:dyDescent="0.25">
      <c r="A12">
        <v>2004</v>
      </c>
      <c r="B12" s="10">
        <f t="shared" ca="1" si="1"/>
        <v>11.530890089035035</v>
      </c>
      <c r="C12" s="10">
        <f t="shared" ca="1" si="0"/>
        <v>8.5139526115965758</v>
      </c>
      <c r="D12" s="10">
        <f t="shared" ca="1" si="0"/>
        <v>-0.15616000000000002</v>
      </c>
      <c r="E12" s="10">
        <f t="shared" ca="1" si="0"/>
        <v>7.8731041908264157</v>
      </c>
      <c r="F12" s="27">
        <f t="shared" ca="1" si="2"/>
        <v>27.76178689145803</v>
      </c>
      <c r="G12" s="28">
        <f t="shared" ca="1" si="3"/>
        <v>19.888682700631612</v>
      </c>
      <c r="H12" s="28">
        <f t="shared" ca="1" si="4"/>
        <v>71.640499145071672</v>
      </c>
      <c r="I12" s="28">
        <f t="shared" ca="1" si="5"/>
        <v>28.35950085492831</v>
      </c>
      <c r="J12" s="44"/>
      <c r="K12">
        <v>2004</v>
      </c>
      <c r="L12" s="10">
        <f t="shared" ca="1" si="6"/>
        <v>43.821921944618225</v>
      </c>
      <c r="M12" s="10">
        <f t="shared" ca="1" si="6"/>
        <v>56.178075075149536</v>
      </c>
      <c r="N12" s="28"/>
      <c r="O12" s="28"/>
      <c r="P12" s="28"/>
    </row>
    <row r="13" spans="1:19" x14ac:dyDescent="0.25">
      <c r="A13">
        <v>2005</v>
      </c>
      <c r="B13" s="10">
        <f t="shared" ca="1" si="1"/>
        <v>12.375080032348633</v>
      </c>
      <c r="C13" s="10">
        <f t="shared" ca="1" si="0"/>
        <v>9.3593887340452078</v>
      </c>
      <c r="D13" s="10">
        <f t="shared" ca="1" si="0"/>
        <v>0.44854000000000005</v>
      </c>
      <c r="E13" s="10">
        <f t="shared" ca="1" si="0"/>
        <v>9.1027874069213865</v>
      </c>
      <c r="F13" s="27">
        <f t="shared" ca="1" si="2"/>
        <v>31.285796173315227</v>
      </c>
      <c r="G13" s="28">
        <f t="shared" ca="1" si="3"/>
        <v>22.18300876639384</v>
      </c>
      <c r="H13" s="28">
        <f t="shared" ca="1" si="4"/>
        <v>70.904408644439485</v>
      </c>
      <c r="I13" s="28">
        <f t="shared" ca="1" si="5"/>
        <v>29.095591355560511</v>
      </c>
      <c r="J13" s="44"/>
      <c r="K13">
        <v>2005</v>
      </c>
      <c r="L13" s="10">
        <f t="shared" ca="1" si="6"/>
        <v>45.299509167671204</v>
      </c>
      <c r="M13" s="10">
        <f t="shared" ca="1" si="6"/>
        <v>54.700493812561035</v>
      </c>
      <c r="N13" s="28"/>
      <c r="O13" s="28"/>
      <c r="P13" s="28"/>
    </row>
    <row r="14" spans="1:19" x14ac:dyDescent="0.25">
      <c r="A14">
        <v>2006</v>
      </c>
      <c r="B14" s="10">
        <f t="shared" ca="1" si="1"/>
        <v>13.752200031280518</v>
      </c>
      <c r="C14" s="10">
        <f t="shared" ca="1" si="0"/>
        <v>10.847670377850546</v>
      </c>
      <c r="D14" s="10">
        <f t="shared" ca="1" si="0"/>
        <v>1.40818</v>
      </c>
      <c r="E14" s="10">
        <f t="shared" ca="1" si="0"/>
        <v>10.467044155120849</v>
      </c>
      <c r="F14" s="27">
        <f t="shared" ca="1" si="2"/>
        <v>36.475094564251918</v>
      </c>
      <c r="G14" s="28">
        <f t="shared" ca="1" si="3"/>
        <v>26.008050409131066</v>
      </c>
      <c r="H14" s="28">
        <f t="shared" ca="1" si="4"/>
        <v>71.303585966904464</v>
      </c>
      <c r="I14" s="28">
        <f t="shared" ca="1" si="5"/>
        <v>28.696414033095518</v>
      </c>
      <c r="J14" s="44"/>
      <c r="K14">
        <v>2006</v>
      </c>
      <c r="L14" s="10">
        <f t="shared" ca="1" si="6"/>
        <v>85.240834951400757</v>
      </c>
      <c r="M14" s="10">
        <f t="shared" ca="1" si="6"/>
        <v>14.759165048599243</v>
      </c>
      <c r="N14" s="28"/>
      <c r="O14" s="28"/>
      <c r="P14" s="28"/>
    </row>
    <row r="15" spans="1:19" x14ac:dyDescent="0.25">
      <c r="A15">
        <v>2007</v>
      </c>
      <c r="B15" s="10">
        <f t="shared" ca="1" si="1"/>
        <v>16.278554946899416</v>
      </c>
      <c r="C15" s="10">
        <f t="shared" ca="1" si="0"/>
        <v>13.33894240133359</v>
      </c>
      <c r="D15" s="10">
        <f t="shared" ca="1" si="0"/>
        <v>0.44613000000000003</v>
      </c>
      <c r="E15" s="10">
        <f t="shared" ca="1" si="0"/>
        <v>14.073142601013183</v>
      </c>
      <c r="F15" s="27">
        <f t="shared" ca="1" si="2"/>
        <v>44.136769949246187</v>
      </c>
      <c r="G15" s="28">
        <f t="shared" ca="1" si="3"/>
        <v>30.063627348233005</v>
      </c>
      <c r="H15" s="28">
        <f t="shared" ca="1" si="4"/>
        <v>68.114697524997439</v>
      </c>
      <c r="I15" s="28">
        <f t="shared" ca="1" si="5"/>
        <v>31.885302475002565</v>
      </c>
      <c r="J15" s="44"/>
      <c r="K15">
        <v>2007</v>
      </c>
      <c r="L15" s="10">
        <f t="shared" ca="1" si="6"/>
        <v>51.225244998931885</v>
      </c>
      <c r="M15" s="10">
        <f t="shared" ca="1" si="6"/>
        <v>48.774755001068115</v>
      </c>
      <c r="N15" s="28"/>
      <c r="O15" s="28"/>
      <c r="P15" s="28"/>
    </row>
    <row r="16" spans="1:19" x14ac:dyDescent="0.25">
      <c r="A16">
        <v>2008</v>
      </c>
      <c r="B16" s="10">
        <f t="shared" ca="1" si="1"/>
        <v>19.786075019836424</v>
      </c>
      <c r="C16" s="10">
        <f t="shared" ca="1" si="0"/>
        <v>16.936253938253657</v>
      </c>
      <c r="D16" s="10">
        <f t="shared" ca="1" si="0"/>
        <v>1.9305099999999997</v>
      </c>
      <c r="E16" s="10">
        <f t="shared" ca="1" si="0"/>
        <v>17.336890529632569</v>
      </c>
      <c r="F16" s="27">
        <f t="shared" ca="1" si="2"/>
        <v>55.989729487722649</v>
      </c>
      <c r="G16" s="28">
        <f t="shared" ca="1" si="3"/>
        <v>38.652838958090079</v>
      </c>
      <c r="H16" s="28">
        <f t="shared" ca="1" si="4"/>
        <v>69.035587976123054</v>
      </c>
      <c r="I16" s="28">
        <f t="shared" ca="1" si="5"/>
        <v>30.964412023876946</v>
      </c>
      <c r="J16" s="44"/>
      <c r="K16">
        <v>2008</v>
      </c>
      <c r="L16" s="10">
        <f t="shared" ca="1" si="6"/>
        <v>47.904503345489502</v>
      </c>
      <c r="M16" s="10">
        <f t="shared" ca="1" si="6"/>
        <v>52.095496654510498</v>
      </c>
      <c r="N16" s="28"/>
      <c r="O16" s="28"/>
      <c r="P16" s="28"/>
    </row>
    <row r="17" spans="1:16" x14ac:dyDescent="0.25">
      <c r="A17">
        <v>2009</v>
      </c>
      <c r="B17" s="10">
        <f t="shared" ca="1" si="1"/>
        <v>20.100999958038329</v>
      </c>
      <c r="C17" s="10">
        <f t="shared" ca="1" si="0"/>
        <v>18.041718589017897</v>
      </c>
      <c r="D17" s="10">
        <f t="shared" ca="1" si="0"/>
        <v>1.6921600000000001</v>
      </c>
      <c r="E17" s="10">
        <f t="shared" ca="1" si="0"/>
        <v>18.189029655456544</v>
      </c>
      <c r="F17" s="27">
        <f t="shared" ca="1" si="2"/>
        <v>58.023908202512771</v>
      </c>
      <c r="G17" s="28">
        <f t="shared" ca="1" si="3"/>
        <v>39.834878547056228</v>
      </c>
      <c r="H17" s="28">
        <f t="shared" ca="1" si="4"/>
        <v>68.652525796825159</v>
      </c>
      <c r="I17" s="28">
        <f t="shared" ca="1" si="5"/>
        <v>31.347474203174848</v>
      </c>
      <c r="J17" s="44"/>
      <c r="K17">
        <v>2009</v>
      </c>
      <c r="L17" s="10">
        <f t="shared" ca="1" si="6"/>
        <v>48.398441076278687</v>
      </c>
      <c r="M17" s="10">
        <f t="shared" ca="1" si="6"/>
        <v>51.601558923721313</v>
      </c>
      <c r="N17" s="28"/>
      <c r="O17" s="28"/>
      <c r="P17" s="28"/>
    </row>
    <row r="18" spans="1:16" x14ac:dyDescent="0.25">
      <c r="A18">
        <v>2010</v>
      </c>
      <c r="B18" s="10">
        <f t="shared" ca="1" si="1"/>
        <v>19.892249916076661</v>
      </c>
      <c r="C18" s="10">
        <f t="shared" ca="1" si="0"/>
        <v>19.45874581862088</v>
      </c>
      <c r="D18" s="10">
        <f t="shared" ca="1" si="0"/>
        <v>0.57840000000000025</v>
      </c>
      <c r="E18" s="10">
        <f t="shared" ca="1" si="0"/>
        <v>19.742589641571044</v>
      </c>
      <c r="F18" s="27">
        <f t="shared" ca="1" si="2"/>
        <v>59.671985376268587</v>
      </c>
      <c r="G18" s="28">
        <f t="shared" ca="1" si="3"/>
        <v>39.929395734697543</v>
      </c>
      <c r="H18" s="28">
        <f t="shared" ca="1" si="4"/>
        <v>66.914810162454174</v>
      </c>
      <c r="I18" s="28">
        <f t="shared" ca="1" si="5"/>
        <v>33.085189837545826</v>
      </c>
      <c r="J18" s="44"/>
      <c r="K18">
        <v>2010</v>
      </c>
      <c r="L18" s="10">
        <f t="shared" ca="1" si="6"/>
        <v>51.73906683921814</v>
      </c>
      <c r="M18" s="10">
        <f t="shared" ca="1" si="6"/>
        <v>48.26093316078186</v>
      </c>
      <c r="N18" s="28"/>
      <c r="O18" s="28"/>
      <c r="P18" s="28"/>
    </row>
    <row r="19" spans="1:16" x14ac:dyDescent="0.25">
      <c r="A19">
        <v>2011</v>
      </c>
      <c r="B19" s="10">
        <f t="shared" ca="1" si="1"/>
        <v>18.570109794616698</v>
      </c>
      <c r="C19" s="10">
        <f t="shared" ca="1" si="0"/>
        <v>21.64166440168194</v>
      </c>
      <c r="D19" s="10">
        <f t="shared" ca="1" si="0"/>
        <v>1.3543900000000004</v>
      </c>
      <c r="E19" s="10">
        <f t="shared" ca="1" si="0"/>
        <v>21.121867618560792</v>
      </c>
      <c r="F19" s="27">
        <f t="shared" ca="1" si="2"/>
        <v>62.688031814859428</v>
      </c>
      <c r="G19" s="28">
        <f t="shared" ca="1" si="3"/>
        <v>41.566164196298637</v>
      </c>
      <c r="H19" s="28">
        <f t="shared" ca="1" si="4"/>
        <v>66.306379372475192</v>
      </c>
      <c r="I19" s="28">
        <f t="shared" ca="1" si="5"/>
        <v>33.693620627524808</v>
      </c>
      <c r="J19" s="44"/>
      <c r="K19">
        <v>2011</v>
      </c>
      <c r="L19" s="10">
        <f t="shared" ca="1" si="6"/>
        <v>52.911859750747681</v>
      </c>
      <c r="M19" s="10">
        <f t="shared" ca="1" si="6"/>
        <v>47.088143229484558</v>
      </c>
      <c r="N19" s="28"/>
      <c r="O19" s="28"/>
      <c r="P19" s="28"/>
    </row>
    <row r="20" spans="1:16" x14ac:dyDescent="0.25">
      <c r="A20">
        <v>2012</v>
      </c>
      <c r="B20" s="10">
        <f t="shared" ca="1" si="1"/>
        <v>19.961549758911133</v>
      </c>
      <c r="C20" s="10">
        <f t="shared" ca="1" si="0"/>
        <v>25.616668114082973</v>
      </c>
      <c r="D20" s="10">
        <f t="shared" ca="1" si="0"/>
        <v>1.8125000000000002</v>
      </c>
      <c r="E20" s="10">
        <f t="shared" ca="1" si="0"/>
        <v>24.787498229980468</v>
      </c>
      <c r="F20" s="27">
        <f t="shared" ca="1" si="2"/>
        <v>72.178216102974574</v>
      </c>
      <c r="G20" s="28">
        <f t="shared" ca="1" si="3"/>
        <v>47.390717872994102</v>
      </c>
      <c r="H20" s="28">
        <f t="shared" ca="1" si="4"/>
        <v>65.65792344518897</v>
      </c>
      <c r="I20" s="28">
        <f t="shared" ca="1" si="5"/>
        <v>34.342076554811023</v>
      </c>
      <c r="J20" s="44"/>
      <c r="K20">
        <v>2012</v>
      </c>
      <c r="L20" s="10">
        <f t="shared" ca="1" si="6"/>
        <v>54.652714729309082</v>
      </c>
      <c r="M20" s="10">
        <f t="shared" ca="1" si="6"/>
        <v>45.347282290458679</v>
      </c>
      <c r="N20" s="28"/>
      <c r="O20" s="28"/>
      <c r="P20" s="28"/>
    </row>
    <row r="21" spans="1:16" x14ac:dyDescent="0.25">
      <c r="A21" t="s">
        <v>281</v>
      </c>
      <c r="B21" s="2">
        <f ca="1">(B20-B3)/B3</f>
        <v>1.3565797247698979</v>
      </c>
      <c r="C21" s="2">
        <f ca="1">(C20-C3)/C3</f>
        <v>6.3407277738435806</v>
      </c>
      <c r="D21" s="2">
        <f ca="1">(D20-D3)/D3</f>
        <v>-7.0430767179008438</v>
      </c>
      <c r="E21" s="2">
        <f ca="1">(E20-E3)/E3</f>
        <v>5.7607326989266738</v>
      </c>
      <c r="F21" s="2"/>
      <c r="G21" s="10"/>
      <c r="H21" s="10"/>
      <c r="I21" s="10"/>
      <c r="J21" s="22"/>
      <c r="K21" s="22"/>
      <c r="L21" s="10"/>
      <c r="M21" s="10"/>
      <c r="N21" s="10"/>
      <c r="O21" s="10"/>
      <c r="P21" s="10"/>
    </row>
    <row r="22" spans="1:16" x14ac:dyDescent="0.25"/>
    <row r="23" spans="1:16" x14ac:dyDescent="0.25">
      <c r="A23" t="s">
        <v>28</v>
      </c>
      <c r="B23" s="62" t="s">
        <v>19</v>
      </c>
      <c r="C23" s="62"/>
      <c r="D23" s="62"/>
      <c r="E23" s="62"/>
      <c r="F23" s="38"/>
      <c r="G23" s="38"/>
      <c r="H23" s="38"/>
      <c r="I23" s="38"/>
      <c r="J23" s="24"/>
      <c r="K23" t="s">
        <v>338</v>
      </c>
      <c r="L23" s="43"/>
      <c r="M23" s="43"/>
      <c r="N23" s="43"/>
      <c r="O23" s="43"/>
      <c r="P23" s="43"/>
    </row>
    <row r="24" spans="1:16" x14ac:dyDescent="0.25">
      <c r="B24" t="s">
        <v>265</v>
      </c>
      <c r="C24" t="s">
        <v>24</v>
      </c>
      <c r="D24" t="s">
        <v>23</v>
      </c>
      <c r="E24" t="s">
        <v>427</v>
      </c>
      <c r="F24" s="25" t="s">
        <v>282</v>
      </c>
      <c r="G24" s="26" t="s">
        <v>349</v>
      </c>
      <c r="H24" s="26" t="s">
        <v>349</v>
      </c>
      <c r="I24" s="26" t="s">
        <v>350</v>
      </c>
      <c r="J24" s="35"/>
      <c r="K24"/>
      <c r="L24" t="s">
        <v>382</v>
      </c>
      <c r="M24" t="s">
        <v>383</v>
      </c>
      <c r="N24" s="26"/>
      <c r="O24" s="26"/>
      <c r="P24" s="26"/>
    </row>
    <row r="25" spans="1:16" x14ac:dyDescent="0.25">
      <c r="A25">
        <v>1995</v>
      </c>
      <c r="B25" s="10">
        <f ca="1">INDEX(INDIRECT($A$23&amp;"!$A$1:$N$55"),MATCH($A25,INDIRECT($A$23&amp;"!$A$1:$A$55"),0),MATCH(B$24,INDIRECT($A$23&amp;"!$A$1:$N$1"),0))</f>
        <v>33.586509653508664</v>
      </c>
      <c r="C25" s="10">
        <f t="shared" ref="C25:E42" ca="1" si="7">INDEX(INDIRECT($A$23&amp;"!$A$1:$N$55"),MATCH($A25,INDIRECT($A$23&amp;"!$A$1:$A$55"),0),MATCH(C$24,INDIRECT($A$23&amp;"!$A$1:$N$1"),0))</f>
        <v>43.718763054289084</v>
      </c>
      <c r="D25" s="10">
        <f t="shared" ca="1" si="7"/>
        <v>55.166490000000003</v>
      </c>
      <c r="E25" s="10">
        <f t="shared" ca="1" si="7"/>
        <v>501.71894236373902</v>
      </c>
      <c r="F25" s="27">
        <f ca="1">SUM(B25:E25)</f>
        <v>634.19070507153674</v>
      </c>
      <c r="G25" s="28">
        <f ca="1">SUM(B25:D25)</f>
        <v>132.47176270779775</v>
      </c>
      <c r="H25" s="28">
        <f ca="1">(G25/$F25)*100</f>
        <v>20.888316660657292</v>
      </c>
      <c r="I25" s="28">
        <f ca="1">(E25/$F25)*100</f>
        <v>79.111683339342704</v>
      </c>
      <c r="J25" s="44"/>
      <c r="K25">
        <v>1995</v>
      </c>
      <c r="L25" s="10">
        <f ca="1">INDEX(INDIRECT($K$23&amp;"!$A$1:$AZ$55"),MATCH($K25,INDIRECT($K$23&amp;"!$A$1:$A$55"),0),MATCH(L$24,INDIRECT($K$23&amp;"!$A$1:$AZ$1"),0))*100</f>
        <v>61.321455240249634</v>
      </c>
      <c r="M25" s="10">
        <f ca="1">INDEX(INDIRECT($K$23&amp;"!$A$1:$AZ$55"),MATCH($K25,INDIRECT($K$23&amp;"!$A$1:$A$55"),0),MATCH(M$24,INDIRECT($K$23&amp;"!$A$1:$AZ$1"),0))*100</f>
        <v>38.678547739982605</v>
      </c>
      <c r="N25" s="28"/>
      <c r="O25" s="28"/>
      <c r="P25" s="28"/>
    </row>
    <row r="26" spans="1:16" x14ac:dyDescent="0.25">
      <c r="A26">
        <v>1996</v>
      </c>
      <c r="B26" s="10">
        <f t="shared" ref="B26:B42" ca="1" si="8">INDEX(INDIRECT($A$23&amp;"!$A$1:$N$55"),MATCH($A26,INDIRECT($A$23&amp;"!$A$1:$A$55"),0),MATCH(B$24,INDIRECT($A$23&amp;"!$A$1:$N$1"),0))</f>
        <v>27.519080011367798</v>
      </c>
      <c r="C26" s="10">
        <f t="shared" ca="1" si="7"/>
        <v>47.702023747898203</v>
      </c>
      <c r="D26" s="10">
        <f t="shared" ca="1" si="7"/>
        <v>71.633359999999996</v>
      </c>
      <c r="E26" s="10">
        <f t="shared" ca="1" si="7"/>
        <v>548.6829572715759</v>
      </c>
      <c r="F26" s="27">
        <f t="shared" ref="F26:F42" ca="1" si="9">SUM(B26:E26)</f>
        <v>695.53742103084187</v>
      </c>
      <c r="G26" s="28">
        <f t="shared" ref="G26:G42" ca="1" si="10">SUM(B26:D26)</f>
        <v>146.854463759266</v>
      </c>
      <c r="H26" s="28">
        <f t="shared" ref="H26:H42" ca="1" si="11">(G26/$F26)*100</f>
        <v>21.113812042149505</v>
      </c>
      <c r="I26" s="28">
        <f t="shared" ref="I26:I42" ca="1" si="12">(E26/$F26)*100</f>
        <v>78.886187957850495</v>
      </c>
      <c r="J26" s="44"/>
      <c r="K26">
        <v>1996</v>
      </c>
      <c r="L26" s="10">
        <f t="shared" ref="L26:M42" ca="1" si="13">INDEX(INDIRECT($K$23&amp;"!$A$1:$AZ$55"),MATCH($K26,INDIRECT($K$23&amp;"!$A$1:$A$55"),0),MATCH(L$24,INDIRECT($K$23&amp;"!$A$1:$AZ$1"),0))*100</f>
        <v>44.370537996292114</v>
      </c>
      <c r="M26" s="10">
        <f t="shared" ca="1" si="13"/>
        <v>55.629462003707886</v>
      </c>
      <c r="N26" s="28"/>
      <c r="O26" s="28"/>
      <c r="P26" s="28"/>
    </row>
    <row r="27" spans="1:16" x14ac:dyDescent="0.25">
      <c r="A27">
        <v>1997</v>
      </c>
      <c r="B27" s="10">
        <f t="shared" ca="1" si="8"/>
        <v>29.314719772815703</v>
      </c>
      <c r="C27" s="10">
        <f t="shared" ca="1" si="7"/>
        <v>57.331787008826382</v>
      </c>
      <c r="D27" s="10">
        <f t="shared" ca="1" si="7"/>
        <v>92.631110000000007</v>
      </c>
      <c r="E27" s="10">
        <f t="shared" ca="1" si="7"/>
        <v>593.47114854049687</v>
      </c>
      <c r="F27" s="27">
        <f t="shared" ca="1" si="9"/>
        <v>772.74876532213898</v>
      </c>
      <c r="G27" s="28">
        <f t="shared" ca="1" si="10"/>
        <v>179.27761678164211</v>
      </c>
      <c r="H27" s="28">
        <f t="shared" ca="1" si="11"/>
        <v>23.199987476771433</v>
      </c>
      <c r="I27" s="28">
        <f t="shared" ca="1" si="12"/>
        <v>76.80001252322856</v>
      </c>
      <c r="J27" s="44"/>
      <c r="K27">
        <v>1997</v>
      </c>
      <c r="L27" s="10">
        <f t="shared" ca="1" si="13"/>
        <v>76.283198595046997</v>
      </c>
      <c r="M27" s="10">
        <f t="shared" ca="1" si="13"/>
        <v>23.716799914836884</v>
      </c>
      <c r="N27" s="28"/>
      <c r="O27" s="28"/>
      <c r="P27" s="28"/>
    </row>
    <row r="28" spans="1:16" x14ac:dyDescent="0.25">
      <c r="A28">
        <v>1998</v>
      </c>
      <c r="B28" s="10">
        <f t="shared" ca="1" si="8"/>
        <v>38.925950410366056</v>
      </c>
      <c r="C28" s="10">
        <f t="shared" ca="1" si="7"/>
        <v>54.574124725619711</v>
      </c>
      <c r="D28" s="10">
        <f t="shared" ca="1" si="7"/>
        <v>66.888960000000012</v>
      </c>
      <c r="E28" s="10">
        <f t="shared" ca="1" si="7"/>
        <v>601.87357980346678</v>
      </c>
      <c r="F28" s="27">
        <f t="shared" ca="1" si="9"/>
        <v>762.26261493945253</v>
      </c>
      <c r="G28" s="28">
        <f t="shared" ca="1" si="10"/>
        <v>160.38903513598578</v>
      </c>
      <c r="H28" s="28">
        <f t="shared" ca="1" si="11"/>
        <v>21.041178196667257</v>
      </c>
      <c r="I28" s="28">
        <f t="shared" ca="1" si="12"/>
        <v>78.958821803332739</v>
      </c>
      <c r="J28" s="44"/>
      <c r="K28">
        <v>1998</v>
      </c>
      <c r="L28" s="10">
        <f t="shared" ca="1" si="13"/>
        <v>69.53575611114502</v>
      </c>
      <c r="M28" s="10">
        <f t="shared" ca="1" si="13"/>
        <v>30.464246869087219</v>
      </c>
      <c r="N28" s="28"/>
      <c r="O28" s="28"/>
      <c r="P28" s="28"/>
    </row>
    <row r="29" spans="1:16" x14ac:dyDescent="0.25">
      <c r="A29">
        <v>1999</v>
      </c>
      <c r="B29" s="10">
        <f t="shared" ca="1" si="8"/>
        <v>41.012639959394932</v>
      </c>
      <c r="C29" s="10">
        <f t="shared" ca="1" si="7"/>
        <v>59.178426988882308</v>
      </c>
      <c r="D29" s="10">
        <f t="shared" ca="1" si="7"/>
        <v>88.153450000000021</v>
      </c>
      <c r="E29" s="10">
        <f t="shared" ca="1" si="7"/>
        <v>590.6316039047241</v>
      </c>
      <c r="F29" s="27">
        <f t="shared" ca="1" si="9"/>
        <v>778.97612085300136</v>
      </c>
      <c r="G29" s="28">
        <f t="shared" ca="1" si="10"/>
        <v>188.34451694827726</v>
      </c>
      <c r="H29" s="28">
        <f t="shared" ca="1" si="11"/>
        <v>24.178471188825988</v>
      </c>
      <c r="I29" s="28">
        <f t="shared" ca="1" si="12"/>
        <v>75.821528811174005</v>
      </c>
      <c r="J29" s="44"/>
      <c r="K29">
        <v>1999</v>
      </c>
      <c r="L29" s="10">
        <f t="shared" ca="1" si="13"/>
        <v>65.615814924240112</v>
      </c>
      <c r="M29" s="10">
        <f t="shared" ca="1" si="13"/>
        <v>34.384182095527649</v>
      </c>
      <c r="N29" s="28"/>
      <c r="O29" s="28"/>
      <c r="P29" s="28"/>
    </row>
    <row r="30" spans="1:16" x14ac:dyDescent="0.25">
      <c r="A30">
        <v>2000</v>
      </c>
      <c r="B30" s="10">
        <f t="shared" ca="1" si="8"/>
        <v>20.614350166320801</v>
      </c>
      <c r="C30" s="10">
        <f t="shared" ca="1" si="7"/>
        <v>65.567666204213992</v>
      </c>
      <c r="D30" s="10">
        <f t="shared" ca="1" si="7"/>
        <v>43.496869999999994</v>
      </c>
      <c r="E30" s="10">
        <f t="shared" ca="1" si="7"/>
        <v>665.31240876770016</v>
      </c>
      <c r="F30" s="27">
        <f t="shared" ca="1" si="9"/>
        <v>794.99129513823493</v>
      </c>
      <c r="G30" s="28">
        <f t="shared" ca="1" si="10"/>
        <v>129.6788863705348</v>
      </c>
      <c r="H30" s="28">
        <f t="shared" ca="1" si="11"/>
        <v>16.311988214661639</v>
      </c>
      <c r="I30" s="28">
        <f t="shared" ca="1" si="12"/>
        <v>83.688011785338361</v>
      </c>
      <c r="J30" s="44"/>
      <c r="K30">
        <v>2000</v>
      </c>
      <c r="L30" s="10">
        <f t="shared" ca="1" si="13"/>
        <v>68.845283985137939</v>
      </c>
      <c r="M30" s="10">
        <f t="shared" ca="1" si="13"/>
        <v>31.154713034629822</v>
      </c>
      <c r="N30" s="28"/>
      <c r="O30" s="28"/>
      <c r="P30" s="28"/>
    </row>
    <row r="31" spans="1:16" x14ac:dyDescent="0.25">
      <c r="A31">
        <v>2001</v>
      </c>
      <c r="B31" s="10">
        <f t="shared" ca="1" si="8"/>
        <v>25.692830300807952</v>
      </c>
      <c r="C31" s="10">
        <f t="shared" ca="1" si="7"/>
        <v>74.235607526738008</v>
      </c>
      <c r="D31" s="10">
        <f t="shared" ca="1" si="7"/>
        <v>23.192219999999995</v>
      </c>
      <c r="E31" s="10">
        <f t="shared" ca="1" si="7"/>
        <v>683.5840763244629</v>
      </c>
      <c r="F31" s="27">
        <f t="shared" ca="1" si="9"/>
        <v>806.70473415200888</v>
      </c>
      <c r="G31" s="28">
        <f t="shared" ca="1" si="10"/>
        <v>123.12065782754595</v>
      </c>
      <c r="H31" s="28">
        <f t="shared" ca="1" si="11"/>
        <v>15.262171227613758</v>
      </c>
      <c r="I31" s="28">
        <f t="shared" ca="1" si="12"/>
        <v>84.737828772386237</v>
      </c>
      <c r="J31" s="44"/>
      <c r="K31">
        <v>2001</v>
      </c>
      <c r="L31" s="10">
        <f t="shared" ca="1" si="13"/>
        <v>73.062723875045776</v>
      </c>
      <c r="M31" s="10">
        <f t="shared" ca="1" si="13"/>
        <v>26.937273144721985</v>
      </c>
      <c r="N31" s="28"/>
      <c r="O31" s="28"/>
      <c r="P31" s="28"/>
    </row>
    <row r="32" spans="1:16" x14ac:dyDescent="0.25">
      <c r="A32">
        <v>2002</v>
      </c>
      <c r="B32" s="10">
        <f t="shared" ca="1" si="8"/>
        <v>17.701399971485138</v>
      </c>
      <c r="C32" s="10">
        <f t="shared" ca="1" si="7"/>
        <v>85.841372091457956</v>
      </c>
      <c r="D32" s="10">
        <f t="shared" ca="1" si="7"/>
        <v>8.2428000000000026</v>
      </c>
      <c r="E32" s="10">
        <f t="shared" ca="1" si="7"/>
        <v>697.74856372833256</v>
      </c>
      <c r="F32" s="27">
        <f t="shared" ca="1" si="9"/>
        <v>809.53413579127562</v>
      </c>
      <c r="G32" s="28">
        <f t="shared" ca="1" si="10"/>
        <v>111.7855720629431</v>
      </c>
      <c r="H32" s="28">
        <f t="shared" ca="1" si="11"/>
        <v>13.808629818145812</v>
      </c>
      <c r="I32" s="28">
        <f t="shared" ca="1" si="12"/>
        <v>86.191370181854182</v>
      </c>
      <c r="J32" s="44"/>
      <c r="K32">
        <v>2002</v>
      </c>
      <c r="L32" s="10">
        <f t="shared" ca="1" si="13"/>
        <v>70.044070482254028</v>
      </c>
      <c r="M32" s="10">
        <f t="shared" ca="1" si="13"/>
        <v>29.955929517745972</v>
      </c>
      <c r="N32" s="28"/>
      <c r="O32" s="28"/>
      <c r="P32" s="28"/>
    </row>
    <row r="33" spans="1:16" x14ac:dyDescent="0.25">
      <c r="A33">
        <v>2003</v>
      </c>
      <c r="B33" s="10">
        <f t="shared" ca="1" si="8"/>
        <v>7.7693800263404844</v>
      </c>
      <c r="C33" s="10">
        <f t="shared" ca="1" si="7"/>
        <v>105.79667631171282</v>
      </c>
      <c r="D33" s="10">
        <f t="shared" ca="1" si="7"/>
        <v>25.215210000000003</v>
      </c>
      <c r="E33" s="10">
        <f t="shared" ca="1" si="7"/>
        <v>784.87388295745848</v>
      </c>
      <c r="F33" s="27">
        <f t="shared" ca="1" si="9"/>
        <v>923.65514929551182</v>
      </c>
      <c r="G33" s="28">
        <f t="shared" ca="1" si="10"/>
        <v>138.78126633805331</v>
      </c>
      <c r="H33" s="28">
        <f t="shared" ca="1" si="11"/>
        <v>15.025225209203267</v>
      </c>
      <c r="I33" s="28">
        <f t="shared" ca="1" si="12"/>
        <v>84.974774790796729</v>
      </c>
      <c r="J33" s="44"/>
      <c r="K33">
        <v>2003</v>
      </c>
      <c r="L33" s="10">
        <f t="shared" ca="1" si="13"/>
        <v>68.171894550323486</v>
      </c>
      <c r="M33" s="10">
        <f t="shared" ca="1" si="13"/>
        <v>31.828105449676514</v>
      </c>
      <c r="N33" s="28"/>
      <c r="O33" s="28"/>
      <c r="P33" s="28"/>
    </row>
    <row r="34" spans="1:16" x14ac:dyDescent="0.25">
      <c r="A34">
        <v>2004</v>
      </c>
      <c r="B34" s="10">
        <f t="shared" ca="1" si="8"/>
        <v>11.417629889965058</v>
      </c>
      <c r="C34" s="10">
        <f t="shared" ca="1" si="7"/>
        <v>120.57872896375457</v>
      </c>
      <c r="D34" s="10">
        <f t="shared" ca="1" si="7"/>
        <v>63.634679999999989</v>
      </c>
      <c r="E34" s="10">
        <f t="shared" ca="1" si="7"/>
        <v>945.50029936218266</v>
      </c>
      <c r="F34" s="27">
        <f t="shared" ca="1" si="9"/>
        <v>1141.1313382159024</v>
      </c>
      <c r="G34" s="28">
        <f t="shared" ca="1" si="10"/>
        <v>195.63103885371964</v>
      </c>
      <c r="H34" s="28">
        <f t="shared" ca="1" si="11"/>
        <v>17.143604097279308</v>
      </c>
      <c r="I34" s="28">
        <f t="shared" ca="1" si="12"/>
        <v>82.856395902720678</v>
      </c>
      <c r="J34" s="44"/>
      <c r="K34">
        <v>2004</v>
      </c>
      <c r="L34" s="10">
        <f t="shared" ca="1" si="13"/>
        <v>68.503773212432861</v>
      </c>
      <c r="M34" s="10">
        <f t="shared" ca="1" si="13"/>
        <v>31.496229767799377</v>
      </c>
      <c r="N34" s="28"/>
      <c r="O34" s="28"/>
      <c r="P34" s="28"/>
    </row>
    <row r="35" spans="1:16" x14ac:dyDescent="0.25">
      <c r="A35">
        <v>2005</v>
      </c>
      <c r="B35" s="10">
        <f t="shared" ca="1" si="8"/>
        <v>26.598660251259805</v>
      </c>
      <c r="C35" s="10">
        <f t="shared" ca="1" si="7"/>
        <v>140.44172355478844</v>
      </c>
      <c r="D35" s="10">
        <f t="shared" ca="1" si="7"/>
        <v>135.53040000000001</v>
      </c>
      <c r="E35" s="10">
        <f t="shared" ca="1" si="7"/>
        <v>1150.4006772232055</v>
      </c>
      <c r="F35" s="27">
        <f t="shared" ca="1" si="9"/>
        <v>1452.9714610292538</v>
      </c>
      <c r="G35" s="28">
        <f t="shared" ca="1" si="10"/>
        <v>302.57078380604827</v>
      </c>
      <c r="H35" s="28">
        <f t="shared" ca="1" si="11"/>
        <v>20.824275763249585</v>
      </c>
      <c r="I35" s="28">
        <f t="shared" ca="1" si="12"/>
        <v>79.175724236750426</v>
      </c>
      <c r="J35" s="44"/>
      <c r="K35">
        <v>2005</v>
      </c>
      <c r="L35" s="10">
        <f t="shared" ca="1" si="13"/>
        <v>67.099851369857788</v>
      </c>
      <c r="M35" s="10">
        <f t="shared" ca="1" si="13"/>
        <v>32.900151610374451</v>
      </c>
      <c r="N35" s="28"/>
      <c r="O35" s="28"/>
      <c r="P35" s="28"/>
    </row>
    <row r="36" spans="1:16" x14ac:dyDescent="0.25">
      <c r="A36">
        <v>2006</v>
      </c>
      <c r="B36" s="10">
        <f t="shared" ca="1" si="8"/>
        <v>24.078370165705682</v>
      </c>
      <c r="C36" s="10">
        <f t="shared" ca="1" si="7"/>
        <v>166.25355968314554</v>
      </c>
      <c r="D36" s="10">
        <f t="shared" ca="1" si="7"/>
        <v>135.78434999999999</v>
      </c>
      <c r="E36" s="10">
        <f ca="1">INDEX(INDIRECT($A$23&amp;"!$A$1:$N$55"),MATCH($A36,INDIRECT($A$23&amp;"!$A$1:$A$55"),0),MATCH(E$24,INDIRECT($A$23&amp;"!$A$1:$N$1"),0))</f>
        <v>1391.3359042282104</v>
      </c>
      <c r="F36" s="27">
        <f t="shared" ca="1" si="9"/>
        <v>1717.4521840770617</v>
      </c>
      <c r="G36" s="28">
        <f t="shared" ca="1" si="10"/>
        <v>326.11627984885121</v>
      </c>
      <c r="H36" s="28">
        <f t="shared" ca="1" si="11"/>
        <v>18.988376088275331</v>
      </c>
      <c r="I36" s="28">
        <f t="shared" ca="1" si="12"/>
        <v>81.011623911724655</v>
      </c>
      <c r="J36" s="44"/>
      <c r="K36">
        <v>2006</v>
      </c>
      <c r="L36" s="10">
        <f t="shared" ca="1" si="13"/>
        <v>66.299790143966675</v>
      </c>
      <c r="M36" s="10">
        <f t="shared" ca="1" si="13"/>
        <v>33.700206875801086</v>
      </c>
      <c r="N36" s="28"/>
      <c r="O36" s="28"/>
      <c r="P36" s="28"/>
    </row>
    <row r="37" spans="1:16" x14ac:dyDescent="0.25">
      <c r="A37">
        <v>2007</v>
      </c>
      <c r="B37" s="10">
        <f t="shared" ca="1" si="8"/>
        <v>35.166329593658446</v>
      </c>
      <c r="C37" s="10">
        <f t="shared" ca="1" si="7"/>
        <v>195.6280060350756</v>
      </c>
      <c r="D37" s="10">
        <f t="shared" ca="1" si="7"/>
        <v>234.35905000000002</v>
      </c>
      <c r="E37" s="10">
        <f t="shared" ca="1" si="7"/>
        <v>1800.4442126617432</v>
      </c>
      <c r="F37" s="27">
        <f t="shared" ca="1" si="9"/>
        <v>2265.5975982904774</v>
      </c>
      <c r="G37" s="28">
        <f t="shared" ca="1" si="10"/>
        <v>465.1533856287341</v>
      </c>
      <c r="H37" s="28">
        <f t="shared" ca="1" si="11"/>
        <v>20.531156370386288</v>
      </c>
      <c r="I37" s="28">
        <f t="shared" ca="1" si="12"/>
        <v>79.468843629613701</v>
      </c>
      <c r="J37" s="44"/>
      <c r="K37">
        <v>2007</v>
      </c>
      <c r="L37" s="10">
        <f t="shared" ca="1" si="13"/>
        <v>65.303909778594971</v>
      </c>
      <c r="M37" s="10">
        <f t="shared" ca="1" si="13"/>
        <v>34.696090221405029</v>
      </c>
      <c r="N37" s="28"/>
      <c r="O37" s="28"/>
      <c r="P37" s="28"/>
    </row>
    <row r="38" spans="1:16" x14ac:dyDescent="0.25">
      <c r="A38">
        <v>2008</v>
      </c>
      <c r="B38" s="10">
        <f t="shared" ca="1" si="8"/>
        <v>41.142989999771117</v>
      </c>
      <c r="C38" s="10">
        <f t="shared" ca="1" si="7"/>
        <v>223.28422767712902</v>
      </c>
      <c r="D38" s="10">
        <f ca="1">INDEX(INDIRECT($A$23&amp;"!$A$1:$N$55"),MATCH($A38,INDIRECT($A$23&amp;"!$A$1:$A$55"),0),MATCH(D$24,INDIRECT($A$23&amp;"!$A$1:$N$1"),0))</f>
        <v>131.19614000000007</v>
      </c>
      <c r="E38" s="10">
        <f t="shared" ca="1" si="7"/>
        <v>2122.3065780410766</v>
      </c>
      <c r="F38" s="27">
        <f t="shared" ca="1" si="9"/>
        <v>2517.9299357179766</v>
      </c>
      <c r="G38" s="28">
        <f t="shared" ca="1" si="10"/>
        <v>395.62335767690018</v>
      </c>
      <c r="H38" s="28">
        <f t="shared" ca="1" si="11"/>
        <v>15.712246479332235</v>
      </c>
      <c r="I38" s="28">
        <f t="shared" ca="1" si="12"/>
        <v>84.287753520667778</v>
      </c>
      <c r="J38" s="44"/>
      <c r="K38">
        <v>2008</v>
      </c>
      <c r="L38" s="10">
        <f t="shared" ca="1" si="13"/>
        <v>69.760537147521973</v>
      </c>
      <c r="M38" s="10">
        <f t="shared" ca="1" si="13"/>
        <v>30.239462852478027</v>
      </c>
      <c r="N38" s="28"/>
      <c r="O38" s="28"/>
      <c r="P38" s="28"/>
    </row>
    <row r="39" spans="1:16" x14ac:dyDescent="0.25">
      <c r="A39">
        <v>2009</v>
      </c>
      <c r="B39" s="10">
        <f t="shared" ca="1" si="8"/>
        <v>61.239650197505952</v>
      </c>
      <c r="C39" s="10">
        <f t="shared" ca="1" si="7"/>
        <v>214.40573631166822</v>
      </c>
      <c r="D39" s="10">
        <f t="shared" ca="1" si="7"/>
        <v>104.39338000000001</v>
      </c>
      <c r="E39" s="10">
        <f t="shared" ca="1" si="7"/>
        <v>2111.6796686553953</v>
      </c>
      <c r="F39" s="27">
        <f t="shared" ca="1" si="9"/>
        <v>2491.7184351645692</v>
      </c>
      <c r="G39" s="28">
        <f t="shared" ca="1" si="10"/>
        <v>380.03876650917414</v>
      </c>
      <c r="H39" s="28">
        <f t="shared" ca="1" si="11"/>
        <v>15.252075079826341</v>
      </c>
      <c r="I39" s="28">
        <f t="shared" ca="1" si="12"/>
        <v>84.747924920173674</v>
      </c>
      <c r="J39" s="44"/>
      <c r="K39">
        <v>2009</v>
      </c>
      <c r="L39" s="10">
        <f t="shared" ca="1" si="13"/>
        <v>66.438436508178711</v>
      </c>
      <c r="M39" s="10">
        <f t="shared" ca="1" si="13"/>
        <v>33.561563491821289</v>
      </c>
      <c r="N39" s="28"/>
      <c r="O39" s="28"/>
      <c r="P39" s="28"/>
    </row>
    <row r="40" spans="1:16" x14ac:dyDescent="0.25">
      <c r="A40">
        <v>2010</v>
      </c>
      <c r="B40" s="10">
        <f t="shared" ca="1" si="8"/>
        <v>65.83892066764831</v>
      </c>
      <c r="C40" s="10">
        <f t="shared" ca="1" si="7"/>
        <v>242.19539371901055</v>
      </c>
      <c r="D40" s="10">
        <f t="shared" ca="1" si="7"/>
        <v>175.38217</v>
      </c>
      <c r="E40" s="10">
        <f t="shared" ca="1" si="7"/>
        <v>2649.2028344650271</v>
      </c>
      <c r="F40" s="27">
        <f t="shared" ca="1" si="9"/>
        <v>3132.6193188516859</v>
      </c>
      <c r="G40" s="28">
        <f t="shared" ca="1" si="10"/>
        <v>483.41648438665891</v>
      </c>
      <c r="H40" s="28">
        <f t="shared" ca="1" si="11"/>
        <v>15.431702201334291</v>
      </c>
      <c r="I40" s="28">
        <f t="shared" ca="1" si="12"/>
        <v>84.568297798665711</v>
      </c>
      <c r="J40" s="44"/>
      <c r="K40">
        <v>2010</v>
      </c>
      <c r="L40" s="10">
        <f t="shared" ca="1" si="13"/>
        <v>67.907148599624634</v>
      </c>
      <c r="M40" s="10">
        <f t="shared" ca="1" si="13"/>
        <v>32.092854380607605</v>
      </c>
      <c r="N40" s="28"/>
      <c r="O40" s="28"/>
      <c r="P40" s="28"/>
    </row>
    <row r="41" spans="1:16" x14ac:dyDescent="0.25">
      <c r="A41">
        <v>2011</v>
      </c>
      <c r="B41" s="10">
        <f t="shared" ca="1" si="8"/>
        <v>52.755160296440124</v>
      </c>
      <c r="C41" s="10">
        <f t="shared" ca="1" si="7"/>
        <v>272.62818936630612</v>
      </c>
      <c r="D41" s="10">
        <f t="shared" ca="1" si="7"/>
        <v>195.63254999999987</v>
      </c>
      <c r="E41" s="10">
        <f t="shared" ca="1" si="7"/>
        <v>3238.8007367095947</v>
      </c>
      <c r="F41" s="27">
        <f t="shared" ca="1" si="9"/>
        <v>3759.8166363723408</v>
      </c>
      <c r="G41" s="28">
        <f t="shared" ca="1" si="10"/>
        <v>521.01589966274605</v>
      </c>
      <c r="H41" s="28">
        <f t="shared" ca="1" si="11"/>
        <v>13.857481628823482</v>
      </c>
      <c r="I41" s="28">
        <f t="shared" ca="1" si="12"/>
        <v>86.142518371176521</v>
      </c>
      <c r="J41" s="44"/>
      <c r="K41">
        <v>2011</v>
      </c>
      <c r="L41" s="10">
        <f t="shared" ca="1" si="13"/>
        <v>71.336281299591064</v>
      </c>
      <c r="M41" s="10">
        <f t="shared" ca="1" si="13"/>
        <v>28.663718700408936</v>
      </c>
      <c r="N41" s="28"/>
      <c r="O41" s="28"/>
      <c r="P41" s="28"/>
    </row>
    <row r="42" spans="1:16" x14ac:dyDescent="0.25">
      <c r="A42">
        <v>2012</v>
      </c>
      <c r="B42" s="10">
        <f t="shared" ca="1" si="8"/>
        <v>53.018969835758206</v>
      </c>
      <c r="C42" s="10">
        <f t="shared" ca="1" si="7"/>
        <v>288.11595347311339</v>
      </c>
      <c r="D42" s="10">
        <f t="shared" ca="1" si="7"/>
        <v>158.52156999999994</v>
      </c>
      <c r="E42" s="10">
        <f t="shared" ca="1" si="7"/>
        <v>3452.1909357376098</v>
      </c>
      <c r="F42" s="27">
        <f t="shared" ca="1" si="9"/>
        <v>3951.8474290464815</v>
      </c>
      <c r="G42" s="28">
        <f t="shared" ca="1" si="10"/>
        <v>499.65649330887152</v>
      </c>
      <c r="H42" s="28">
        <f t="shared" ca="1" si="11"/>
        <v>12.643618011068581</v>
      </c>
      <c r="I42" s="28">
        <f t="shared" ca="1" si="12"/>
        <v>87.356381988931417</v>
      </c>
      <c r="J42" s="44"/>
      <c r="K42">
        <v>2012</v>
      </c>
      <c r="L42" s="10">
        <f t="shared" ca="1" si="13"/>
        <v>75.828534364700317</v>
      </c>
      <c r="M42" s="10">
        <f t="shared" ca="1" si="13"/>
        <v>24.171467125415802</v>
      </c>
      <c r="N42" s="28"/>
      <c r="O42" s="28"/>
      <c r="P42" s="28"/>
    </row>
    <row r="43" spans="1:16" x14ac:dyDescent="0.25">
      <c r="A43" t="s">
        <v>281</v>
      </c>
      <c r="B43" s="2">
        <f ca="1">(B42-B25)/B25</f>
        <v>0.5785793279123751</v>
      </c>
      <c r="C43" s="2">
        <f ca="1">(C42-C25)/C25</f>
        <v>5.590212836427618</v>
      </c>
      <c r="D43" s="2">
        <f ca="1">(D42-D25)/D25</f>
        <v>1.8735119816395773</v>
      </c>
      <c r="E43" s="2">
        <f ca="1">(E42-E25)/E25</f>
        <v>5.8807267261494403</v>
      </c>
      <c r="F43" s="2"/>
      <c r="G43" s="2"/>
      <c r="H43" s="2"/>
      <c r="I43" s="2"/>
      <c r="J43" s="23"/>
      <c r="K43" s="23"/>
      <c r="L43" s="2"/>
      <c r="M43" s="2"/>
      <c r="N43" s="2"/>
      <c r="O43" s="2"/>
      <c r="P43" s="2"/>
    </row>
    <row r="44" spans="1:16" x14ac:dyDescent="0.25"/>
    <row r="45" spans="1:16" x14ac:dyDescent="0.25">
      <c r="A45" t="s">
        <v>25</v>
      </c>
      <c r="B45" s="62" t="s">
        <v>26</v>
      </c>
      <c r="C45" s="62"/>
      <c r="D45" s="62"/>
      <c r="E45" s="62"/>
      <c r="F45" s="38"/>
      <c r="G45" s="38"/>
      <c r="H45" s="38"/>
      <c r="I45" s="38"/>
      <c r="J45" s="24"/>
      <c r="K45" t="s">
        <v>339</v>
      </c>
      <c r="L45" s="43"/>
      <c r="M45" s="43"/>
      <c r="N45" s="43"/>
      <c r="O45" s="43"/>
      <c r="P45" s="43"/>
    </row>
    <row r="46" spans="1:16" x14ac:dyDescent="0.25">
      <c r="B46" t="s">
        <v>265</v>
      </c>
      <c r="C46" t="s">
        <v>24</v>
      </c>
      <c r="D46" t="s">
        <v>23</v>
      </c>
      <c r="E46" t="s">
        <v>427</v>
      </c>
      <c r="F46" s="25" t="s">
        <v>282</v>
      </c>
      <c r="G46" s="26" t="s">
        <v>349</v>
      </c>
      <c r="H46" s="26" t="s">
        <v>349</v>
      </c>
      <c r="I46" s="26" t="s">
        <v>350</v>
      </c>
      <c r="J46" s="35"/>
      <c r="K46"/>
      <c r="L46" t="s">
        <v>382</v>
      </c>
      <c r="M46" t="s">
        <v>383</v>
      </c>
      <c r="N46" s="26"/>
      <c r="O46" s="26"/>
      <c r="P46" s="26"/>
    </row>
    <row r="47" spans="1:16" x14ac:dyDescent="0.25">
      <c r="A47">
        <v>1995</v>
      </c>
      <c r="B47" s="10">
        <f ca="1">INDEX(INDIRECT($A$45&amp;"!$A$1:$N$55"),MATCH($A47,INDIRECT($A$45&amp;"!$A$1:$A$55"),0),MATCH(B$46,INDIRECT($A$45&amp;"!$A$1:$N$1"),0))</f>
        <v>42.057069570958618</v>
      </c>
      <c r="C47" s="10">
        <f ca="1">INDEX(INDIRECT($A$45&amp;"!$A$1:$N$55"),MATCH($A47,INDIRECT($A$45&amp;"!$A$1:$A$55"),0),MATCH(C$46,INDIRECT($A$45&amp;"!$A$1:$N$1"),0))</f>
        <v>47.208426327917117</v>
      </c>
      <c r="D47" s="10">
        <f ca="1">INDEX(INDIRECT($A$45&amp;"!$A$1:$N$55"),MATCH($A47,INDIRECT($A$45&amp;"!$A$1:$A$55"),0),MATCH(D$46,INDIRECT($A$45&amp;"!$A$1:$N$1"),0))</f>
        <v>54.86656</v>
      </c>
      <c r="E47" s="10">
        <f ca="1">INDEX(INDIRECT($A$45&amp;"!$A$1:$N$55"),MATCH($A47,INDIRECT($A$45&amp;"!$A$1:$A$55"),0),MATCH(E$46,INDIRECT($A$45&amp;"!$A$1:$N$1"),0))</f>
        <v>505.38533465194701</v>
      </c>
      <c r="F47" s="27">
        <f ca="1">SUM(B47:E47)</f>
        <v>649.51739055082271</v>
      </c>
      <c r="G47" s="28">
        <f ca="1">SUM(B47:D47)</f>
        <v>144.13205589887573</v>
      </c>
      <c r="H47" s="28">
        <f ca="1">(G47/$F47)*100</f>
        <v>22.190638464144072</v>
      </c>
      <c r="I47" s="28">
        <f ca="1">(E47/$F47)*100</f>
        <v>77.809361535855942</v>
      </c>
      <c r="J47" s="44"/>
      <c r="K47">
        <v>1995</v>
      </c>
      <c r="L47" s="10">
        <f ca="1">INDEX(INDIRECT($K$45&amp;"!$A$1:$AZ$55"),MATCH($K47,INDIRECT($K$45&amp;"!$A$1:$A$55"),0),MATCH(L$46,INDIRECT($K$45&amp;"!$A$1:$AZ$1"),0))*100</f>
        <v>55.840784311294556</v>
      </c>
      <c r="M47" s="10">
        <f ca="1">INDEX(INDIRECT($K$45&amp;"!$A$1:$AZ$55"),MATCH($K47,INDIRECT($K$45&amp;"!$A$1:$A$55"),0),MATCH(M$46,INDIRECT($K$45&amp;"!$A$1:$AZ$1"),0))*100</f>
        <v>44.159215688705444</v>
      </c>
      <c r="N47" s="28"/>
      <c r="O47" s="28"/>
      <c r="P47" s="28"/>
    </row>
    <row r="48" spans="1:16" x14ac:dyDescent="0.25">
      <c r="A48">
        <v>1996</v>
      </c>
      <c r="B48" s="10">
        <f t="shared" ref="B48:E63" ca="1" si="14">INDEX(INDIRECT($A$45&amp;"!$A$1:$N$55"),MATCH($A48,INDIRECT($A$45&amp;"!$A$1:$A$55"),0),MATCH(B$46,INDIRECT($A$45&amp;"!$A$1:$N$1"),0))</f>
        <v>35.273320032119749</v>
      </c>
      <c r="C48" s="10">
        <f t="shared" ca="1" si="14"/>
        <v>51.30529894764188</v>
      </c>
      <c r="D48" s="10">
        <f t="shared" ca="1" si="14"/>
        <v>71.907180000000011</v>
      </c>
      <c r="E48" s="10">
        <f t="shared" ca="1" si="14"/>
        <v>552.48720104408267</v>
      </c>
      <c r="F48" s="27">
        <f t="shared" ref="F48:F64" ca="1" si="15">SUM(B48:E48)</f>
        <v>710.97300002384429</v>
      </c>
      <c r="G48" s="28">
        <f t="shared" ref="G48:G64" ca="1" si="16">SUM(B48:D48)</f>
        <v>158.48579897976163</v>
      </c>
      <c r="H48" s="28">
        <f t="shared" ref="H48:H64" ca="1" si="17">(G48/$F48)*100</f>
        <v>22.291394887632357</v>
      </c>
      <c r="I48" s="28">
        <f t="shared" ref="I48:I64" ca="1" si="18">(E48/$F48)*100</f>
        <v>77.70860511236765</v>
      </c>
      <c r="J48" s="44"/>
      <c r="K48">
        <v>1996</v>
      </c>
      <c r="L48" s="10">
        <f t="shared" ref="L48:M64" ca="1" si="19">INDEX(INDIRECT($K$45&amp;"!$A$1:$AZ$55"),MATCH($K48,INDIRECT($K$45&amp;"!$A$1:$A$55"),0),MATCH(L$46,INDIRECT($K$45&amp;"!$A$1:$AZ$1"),0))*100</f>
        <v>43.373319506645203</v>
      </c>
      <c r="M48" s="10">
        <f t="shared" ca="1" si="19"/>
        <v>56.626677513122559</v>
      </c>
      <c r="N48" s="28"/>
      <c r="O48" s="28"/>
      <c r="P48" s="28"/>
    </row>
    <row r="49" spans="1:16" x14ac:dyDescent="0.25">
      <c r="A49">
        <v>1997</v>
      </c>
      <c r="B49" s="10">
        <f t="shared" ca="1" si="14"/>
        <v>36.45135979127884</v>
      </c>
      <c r="C49" s="10">
        <f t="shared" ca="1" si="14"/>
        <v>61.287872642192674</v>
      </c>
      <c r="D49" s="10">
        <f t="shared" ca="1" si="14"/>
        <v>93.014680000000041</v>
      </c>
      <c r="E49" s="10">
        <f t="shared" ca="1" si="14"/>
        <v>597.72580657196045</v>
      </c>
      <c r="F49" s="27">
        <f t="shared" ca="1" si="15"/>
        <v>788.479719005432</v>
      </c>
      <c r="G49" s="28">
        <f t="shared" ca="1" si="16"/>
        <v>190.75391243347156</v>
      </c>
      <c r="H49" s="28">
        <f t="shared" ca="1" si="17"/>
        <v>24.192621298374501</v>
      </c>
      <c r="I49" s="28">
        <f t="shared" ca="1" si="18"/>
        <v>75.80737870162551</v>
      </c>
      <c r="J49" s="44"/>
      <c r="K49">
        <v>1997</v>
      </c>
      <c r="L49" s="10">
        <f t="shared" ca="1" si="19"/>
        <v>68.707376718521118</v>
      </c>
      <c r="M49" s="10">
        <f t="shared" ca="1" si="19"/>
        <v>31.292623281478882</v>
      </c>
      <c r="N49" s="28"/>
      <c r="O49" s="28"/>
      <c r="P49" s="28"/>
    </row>
    <row r="50" spans="1:16" x14ac:dyDescent="0.25">
      <c r="A50">
        <v>1998</v>
      </c>
      <c r="B50" s="10">
        <f t="shared" ca="1" si="14"/>
        <v>46.596290399074555</v>
      </c>
      <c r="C50" s="10">
        <f t="shared" ca="1" si="14"/>
        <v>59.021205815905148</v>
      </c>
      <c r="D50" s="10">
        <f t="shared" ca="1" si="14"/>
        <v>67.265940000000029</v>
      </c>
      <c r="E50" s="10">
        <f t="shared" ca="1" si="14"/>
        <v>606.30282475280762</v>
      </c>
      <c r="F50" s="27">
        <f t="shared" ca="1" si="15"/>
        <v>779.18626096778735</v>
      </c>
      <c r="G50" s="28">
        <f t="shared" ca="1" si="16"/>
        <v>172.88343621497972</v>
      </c>
      <c r="H50" s="28">
        <f t="shared" ca="1" si="17"/>
        <v>22.187690527326556</v>
      </c>
      <c r="I50" s="28">
        <f t="shared" ca="1" si="18"/>
        <v>77.812309472673448</v>
      </c>
      <c r="J50" s="44"/>
      <c r="K50">
        <v>1998</v>
      </c>
      <c r="L50" s="10">
        <f t="shared" ca="1" si="19"/>
        <v>62.985831499099731</v>
      </c>
      <c r="M50" s="10">
        <f t="shared" ca="1" si="19"/>
        <v>37.014168500900269</v>
      </c>
      <c r="N50" s="28"/>
      <c r="O50" s="28"/>
      <c r="P50" s="28"/>
    </row>
    <row r="51" spans="1:16" x14ac:dyDescent="0.25">
      <c r="A51">
        <v>1999</v>
      </c>
      <c r="B51" s="10">
        <f t="shared" ca="1" si="14"/>
        <v>48.413769909918308</v>
      </c>
      <c r="C51" s="10">
        <f t="shared" ca="1" si="14"/>
        <v>63.757595674114256</v>
      </c>
      <c r="D51" s="10">
        <f t="shared" ca="1" si="14"/>
        <v>88.817269999999965</v>
      </c>
      <c r="E51" s="10">
        <f t="shared" ca="1" si="14"/>
        <v>595.00780596542359</v>
      </c>
      <c r="F51" s="27">
        <f t="shared" ca="1" si="15"/>
        <v>795.99644154945611</v>
      </c>
      <c r="G51" s="28">
        <f t="shared" ca="1" si="16"/>
        <v>200.98863558403252</v>
      </c>
      <c r="H51" s="28">
        <f t="shared" ca="1" si="17"/>
        <v>25.249941468682419</v>
      </c>
      <c r="I51" s="28">
        <f t="shared" ca="1" si="18"/>
        <v>74.750058531317592</v>
      </c>
      <c r="J51" s="44"/>
      <c r="K51">
        <v>1999</v>
      </c>
      <c r="L51" s="10">
        <f t="shared" ca="1" si="19"/>
        <v>59.542381763458252</v>
      </c>
      <c r="M51" s="10">
        <f t="shared" ca="1" si="19"/>
        <v>40.457618236541748</v>
      </c>
      <c r="N51" s="28"/>
      <c r="O51" s="28"/>
      <c r="P51" s="28"/>
    </row>
    <row r="52" spans="1:16" x14ac:dyDescent="0.25">
      <c r="A52">
        <v>2000</v>
      </c>
      <c r="B52" s="10">
        <f t="shared" ca="1" si="14"/>
        <v>28.051080322265626</v>
      </c>
      <c r="C52" s="10">
        <f t="shared" ca="1" si="14"/>
        <v>70.573590553628435</v>
      </c>
      <c r="D52" s="10">
        <f t="shared" ca="1" si="14"/>
        <v>44.038040000000002</v>
      </c>
      <c r="E52" s="10">
        <f t="shared" ca="1" si="14"/>
        <v>669.90780114555355</v>
      </c>
      <c r="F52" s="27">
        <f t="shared" ca="1" si="15"/>
        <v>812.5705120214476</v>
      </c>
      <c r="G52" s="28">
        <f t="shared" ca="1" si="16"/>
        <v>142.66271087589405</v>
      </c>
      <c r="H52" s="28">
        <f t="shared" ca="1" si="17"/>
        <v>17.556963828405394</v>
      </c>
      <c r="I52" s="28">
        <f t="shared" ca="1" si="18"/>
        <v>82.443036171594613</v>
      </c>
      <c r="J52" s="44"/>
      <c r="K52">
        <v>2000</v>
      </c>
      <c r="L52" s="10">
        <f t="shared" ca="1" si="19"/>
        <v>62.853366136550903</v>
      </c>
      <c r="M52" s="10">
        <f t="shared" ca="1" si="19"/>
        <v>37.146633863449097</v>
      </c>
      <c r="N52" s="28"/>
      <c r="O52" s="28"/>
      <c r="P52" s="28"/>
    </row>
    <row r="53" spans="1:16" x14ac:dyDescent="0.25">
      <c r="A53">
        <v>2001</v>
      </c>
      <c r="B53" s="10">
        <f t="shared" ca="1" si="14"/>
        <v>33.741423663616182</v>
      </c>
      <c r="C53" s="10">
        <f t="shared" ca="1" si="14"/>
        <v>79.480212175687527</v>
      </c>
      <c r="D53" s="10">
        <f t="shared" ca="1" si="14"/>
        <v>22.943340000000006</v>
      </c>
      <c r="E53" s="10">
        <f t="shared" ca="1" si="14"/>
        <v>688.49302899169925</v>
      </c>
      <c r="F53" s="27">
        <f t="shared" ca="1" si="15"/>
        <v>824.65800483100293</v>
      </c>
      <c r="G53" s="28">
        <f t="shared" ca="1" si="16"/>
        <v>136.16497583930371</v>
      </c>
      <c r="H53" s="28">
        <f t="shared" ca="1" si="17"/>
        <v>16.511690305753834</v>
      </c>
      <c r="I53" s="28">
        <f t="shared" ca="1" si="18"/>
        <v>83.488309694246169</v>
      </c>
      <c r="J53" s="44"/>
      <c r="K53">
        <v>2001</v>
      </c>
      <c r="L53" s="10">
        <f t="shared" ca="1" si="19"/>
        <v>66.226065158843994</v>
      </c>
      <c r="M53" s="10">
        <f t="shared" ca="1" si="19"/>
        <v>33.773934841156006</v>
      </c>
      <c r="N53" s="28"/>
      <c r="O53" s="28"/>
      <c r="P53" s="28"/>
    </row>
    <row r="54" spans="1:16" x14ac:dyDescent="0.25">
      <c r="A54">
        <v>2002</v>
      </c>
      <c r="B54" s="10">
        <f t="shared" ca="1" si="14"/>
        <v>26.731486626148225</v>
      </c>
      <c r="C54" s="10">
        <f t="shared" ca="1" si="14"/>
        <v>92.584354485202766</v>
      </c>
      <c r="D54" s="10">
        <f t="shared" ca="1" si="14"/>
        <v>7.6908300000000001</v>
      </c>
      <c r="E54" s="10">
        <f t="shared" ca="1" si="14"/>
        <v>703.09434082412724</v>
      </c>
      <c r="F54" s="27">
        <f t="shared" ca="1" si="15"/>
        <v>830.10101193547825</v>
      </c>
      <c r="G54" s="28">
        <f t="shared" ca="1" si="16"/>
        <v>127.006671111351</v>
      </c>
      <c r="H54" s="28">
        <f t="shared" ca="1" si="17"/>
        <v>15.300146522556332</v>
      </c>
      <c r="I54" s="28">
        <f t="shared" ca="1" si="18"/>
        <v>84.699853477443668</v>
      </c>
      <c r="J54" s="44"/>
      <c r="K54">
        <v>2002</v>
      </c>
      <c r="L54" s="10">
        <f t="shared" ca="1" si="19"/>
        <v>61.565250158309937</v>
      </c>
      <c r="M54" s="10">
        <f t="shared" ca="1" si="19"/>
        <v>38.434752821922302</v>
      </c>
      <c r="N54" s="28"/>
      <c r="O54" s="28"/>
      <c r="P54" s="28"/>
    </row>
    <row r="55" spans="1:16" x14ac:dyDescent="0.25">
      <c r="A55">
        <v>2003</v>
      </c>
      <c r="B55" s="10">
        <f t="shared" ca="1" si="14"/>
        <v>18.010519970417022</v>
      </c>
      <c r="C55" s="10">
        <f t="shared" ca="1" si="14"/>
        <v>113.46875700930326</v>
      </c>
      <c r="D55" s="10">
        <f t="shared" ca="1" si="14"/>
        <v>24.826079999999997</v>
      </c>
      <c r="E55" s="10">
        <f t="shared" ca="1" si="14"/>
        <v>791.02360623168943</v>
      </c>
      <c r="F55" s="27">
        <f t="shared" ca="1" si="15"/>
        <v>947.3289632114097</v>
      </c>
      <c r="G55" s="28">
        <f t="shared" ca="1" si="16"/>
        <v>156.30535697972027</v>
      </c>
      <c r="H55" s="28">
        <f t="shared" ca="1" si="17"/>
        <v>16.499585999128641</v>
      </c>
      <c r="I55" s="28">
        <f t="shared" ca="1" si="18"/>
        <v>83.500414000871359</v>
      </c>
      <c r="J55" s="44"/>
      <c r="K55">
        <v>2003</v>
      </c>
      <c r="L55" s="10">
        <f t="shared" ca="1" si="19"/>
        <v>62.316066026687622</v>
      </c>
      <c r="M55" s="10">
        <f t="shared" ca="1" si="19"/>
        <v>37.683933973312378</v>
      </c>
      <c r="N55" s="28"/>
      <c r="O55" s="28"/>
      <c r="P55" s="28"/>
    </row>
    <row r="56" spans="1:16" x14ac:dyDescent="0.25">
      <c r="A56">
        <v>2004</v>
      </c>
      <c r="B56" s="10">
        <f t="shared" ca="1" si="14"/>
        <v>22.948519979000093</v>
      </c>
      <c r="C56" s="10">
        <f t="shared" ca="1" si="14"/>
        <v>129.09268157535118</v>
      </c>
      <c r="D56" s="10">
        <f t="shared" ca="1" si="14"/>
        <v>63.478519999999989</v>
      </c>
      <c r="E56" s="10">
        <f t="shared" ca="1" si="14"/>
        <v>953.37340355300898</v>
      </c>
      <c r="F56" s="27">
        <f t="shared" ca="1" si="15"/>
        <v>1168.8931251073602</v>
      </c>
      <c r="G56" s="28">
        <f t="shared" ca="1" si="16"/>
        <v>215.51972155435124</v>
      </c>
      <c r="H56" s="28">
        <f t="shared" ca="1" si="17"/>
        <v>18.437932170621348</v>
      </c>
      <c r="I56" s="28">
        <f t="shared" ca="1" si="18"/>
        <v>81.562067829378648</v>
      </c>
      <c r="J56" s="44"/>
      <c r="K56">
        <v>2004</v>
      </c>
      <c r="L56" s="10">
        <f t="shared" ca="1" si="19"/>
        <v>63.073766231536865</v>
      </c>
      <c r="M56" s="10">
        <f t="shared" ca="1" si="19"/>
        <v>36.926233768463135</v>
      </c>
      <c r="N56" s="28"/>
      <c r="O56" s="28"/>
      <c r="P56" s="28"/>
    </row>
    <row r="57" spans="1:16" x14ac:dyDescent="0.25">
      <c r="A57">
        <v>2005</v>
      </c>
      <c r="B57" s="10">
        <f t="shared" ca="1" si="14"/>
        <v>38.973740283608436</v>
      </c>
      <c r="C57" s="10">
        <f t="shared" ca="1" si="14"/>
        <v>149.80111228883359</v>
      </c>
      <c r="D57" s="10">
        <f ca="1">INDEX(INDIRECT($A$45&amp;"!$A$1:$N$55"),MATCH($A57,INDIRECT($A$45&amp;"!$A$1:$A$55"),0),MATCH(D$46,INDIRECT($A$45&amp;"!$A$1:$N$1"),0))</f>
        <v>135.97894000000002</v>
      </c>
      <c r="E57" s="10">
        <f t="shared" ca="1" si="14"/>
        <v>1159.5034646301269</v>
      </c>
      <c r="F57" s="27">
        <f t="shared" ca="1" si="15"/>
        <v>1484.257257202569</v>
      </c>
      <c r="G57" s="28">
        <f t="shared" ca="1" si="16"/>
        <v>324.75379257244208</v>
      </c>
      <c r="H57" s="28">
        <f t="shared" ca="1" si="17"/>
        <v>21.879885781021329</v>
      </c>
      <c r="I57" s="28">
        <f t="shared" ca="1" si="18"/>
        <v>78.120114218978671</v>
      </c>
      <c r="J57" s="44"/>
      <c r="K57">
        <v>2005</v>
      </c>
      <c r="L57" s="10">
        <f t="shared" ca="1" si="19"/>
        <v>62.303775548934937</v>
      </c>
      <c r="M57" s="10">
        <f t="shared" ca="1" si="19"/>
        <v>37.696224451065063</v>
      </c>
      <c r="N57" s="28"/>
      <c r="O57" s="28"/>
      <c r="P57" s="28"/>
    </row>
    <row r="58" spans="1:16" x14ac:dyDescent="0.25">
      <c r="A58">
        <v>2006</v>
      </c>
      <c r="B58" s="10">
        <f t="shared" ca="1" si="14"/>
        <v>37.830570196986201</v>
      </c>
      <c r="C58" s="10">
        <f t="shared" ca="1" si="14"/>
        <v>177.10123006099599</v>
      </c>
      <c r="D58" s="10">
        <f t="shared" ca="1" si="14"/>
        <v>137.19253</v>
      </c>
      <c r="E58" s="10">
        <f t="shared" ca="1" si="14"/>
        <v>1401.8029483833313</v>
      </c>
      <c r="F58" s="27">
        <f t="shared" ca="1" si="15"/>
        <v>1753.9272786413135</v>
      </c>
      <c r="G58" s="28">
        <f t="shared" ca="1" si="16"/>
        <v>352.12433025798219</v>
      </c>
      <c r="H58" s="28">
        <f t="shared" ca="1" si="17"/>
        <v>20.076335806280216</v>
      </c>
      <c r="I58" s="28">
        <f t="shared" ca="1" si="18"/>
        <v>79.923664193719787</v>
      </c>
      <c r="J58" s="44"/>
      <c r="K58">
        <v>2006</v>
      </c>
      <c r="L58" s="10">
        <f t="shared" ca="1" si="19"/>
        <v>70.466822385787964</v>
      </c>
      <c r="M58" s="10">
        <f t="shared" ca="1" si="19"/>
        <v>29.533177614212036</v>
      </c>
      <c r="N58" s="28"/>
      <c r="O58" s="28"/>
      <c r="P58" s="28"/>
    </row>
    <row r="59" spans="1:16" x14ac:dyDescent="0.25">
      <c r="A59">
        <v>2007</v>
      </c>
      <c r="B59" s="10">
        <f t="shared" ca="1" si="14"/>
        <v>51.444884540557858</v>
      </c>
      <c r="C59" s="10">
        <f t="shared" ca="1" si="14"/>
        <v>208.96694843640921</v>
      </c>
      <c r="D59" s="10">
        <f t="shared" ca="1" si="14"/>
        <v>234.80518000000001</v>
      </c>
      <c r="E59" s="10">
        <f t="shared" ca="1" si="14"/>
        <v>1814.5173552627564</v>
      </c>
      <c r="F59" s="27">
        <f t="shared" ca="1" si="15"/>
        <v>2309.7343682397236</v>
      </c>
      <c r="G59" s="28">
        <f t="shared" ca="1" si="16"/>
        <v>495.21701297696706</v>
      </c>
      <c r="H59" s="28">
        <f t="shared" ca="1" si="17"/>
        <v>21.44043141005768</v>
      </c>
      <c r="I59" s="28">
        <f t="shared" ca="1" si="18"/>
        <v>78.559568589942302</v>
      </c>
      <c r="J59" s="44"/>
      <c r="K59">
        <v>2007</v>
      </c>
      <c r="L59" s="10">
        <f t="shared" ca="1" si="19"/>
        <v>62.206602096557617</v>
      </c>
      <c r="M59" s="10">
        <f t="shared" ca="1" si="19"/>
        <v>37.793397903442383</v>
      </c>
      <c r="N59" s="28"/>
      <c r="O59" s="28"/>
      <c r="P59" s="28"/>
    </row>
    <row r="60" spans="1:16" x14ac:dyDescent="0.25">
      <c r="A60">
        <v>2008</v>
      </c>
      <c r="B60" s="10">
        <f t="shared" ca="1" si="14"/>
        <v>60.929065019607542</v>
      </c>
      <c r="C60" s="10">
        <f t="shared" ca="1" si="14"/>
        <v>240.22048161538265</v>
      </c>
      <c r="D60" s="10">
        <f t="shared" ca="1" si="14"/>
        <v>133.12664999999998</v>
      </c>
      <c r="E60" s="10">
        <f t="shared" ca="1" si="14"/>
        <v>2139.643468570709</v>
      </c>
      <c r="F60" s="27">
        <f t="shared" ca="1" si="15"/>
        <v>2573.9196652056994</v>
      </c>
      <c r="G60" s="28">
        <f t="shared" ca="1" si="16"/>
        <v>434.27619663499019</v>
      </c>
      <c r="H60" s="28">
        <f t="shared" ca="1" si="17"/>
        <v>16.872173693124342</v>
      </c>
      <c r="I60" s="28">
        <f t="shared" ca="1" si="18"/>
        <v>83.127826306875647</v>
      </c>
      <c r="J60" s="44"/>
      <c r="K60">
        <v>2008</v>
      </c>
      <c r="L60" s="10">
        <f t="shared" ca="1" si="19"/>
        <v>64.952206611633301</v>
      </c>
      <c r="M60" s="10">
        <f t="shared" ca="1" si="19"/>
        <v>35.04779040813446</v>
      </c>
      <c r="N60" s="28"/>
      <c r="O60" s="28"/>
      <c r="P60" s="28"/>
    </row>
    <row r="61" spans="1:16" x14ac:dyDescent="0.25">
      <c r="A61">
        <v>2009</v>
      </c>
      <c r="B61" s="10">
        <f t="shared" ca="1" si="14"/>
        <v>81.340650155544282</v>
      </c>
      <c r="C61" s="10">
        <f t="shared" ca="1" si="14"/>
        <v>232.4474549006861</v>
      </c>
      <c r="D61" s="10">
        <f t="shared" ca="1" si="14"/>
        <v>106.08554000000001</v>
      </c>
      <c r="E61" s="10">
        <f t="shared" ca="1" si="14"/>
        <v>2129.8686983108519</v>
      </c>
      <c r="F61" s="27">
        <f t="shared" ca="1" si="15"/>
        <v>2549.7423433670824</v>
      </c>
      <c r="G61" s="28">
        <f t="shared" ca="1" si="16"/>
        <v>419.87364505623043</v>
      </c>
      <c r="H61" s="28">
        <f t="shared" ca="1" si="17"/>
        <v>16.467297025069715</v>
      </c>
      <c r="I61" s="28">
        <f t="shared" ca="1" si="18"/>
        <v>83.532702974930288</v>
      </c>
      <c r="J61" s="44"/>
      <c r="K61">
        <v>2009</v>
      </c>
      <c r="L61" s="10">
        <f t="shared" ca="1" si="19"/>
        <v>62.469637393951416</v>
      </c>
      <c r="M61" s="10">
        <f t="shared" ca="1" si="19"/>
        <v>37.530362606048584</v>
      </c>
      <c r="N61" s="28"/>
      <c r="O61" s="28"/>
      <c r="P61" s="28"/>
    </row>
    <row r="62" spans="1:16" x14ac:dyDescent="0.25">
      <c r="A62">
        <v>2010</v>
      </c>
      <c r="B62" s="10">
        <f t="shared" ca="1" si="14"/>
        <v>85.731170583724975</v>
      </c>
      <c r="C62" s="10">
        <f t="shared" ca="1" si="14"/>
        <v>261.65413953763141</v>
      </c>
      <c r="D62" s="10">
        <f t="shared" ca="1" si="14"/>
        <v>175.96056999999999</v>
      </c>
      <c r="E62" s="10">
        <f t="shared" ca="1" si="14"/>
        <v>2668.9454241065978</v>
      </c>
      <c r="F62" s="27">
        <f t="shared" ca="1" si="15"/>
        <v>3192.2913042279542</v>
      </c>
      <c r="G62" s="28">
        <f t="shared" ca="1" si="16"/>
        <v>523.34588012135634</v>
      </c>
      <c r="H62" s="28">
        <f t="shared" ca="1" si="17"/>
        <v>16.394051489856938</v>
      </c>
      <c r="I62" s="28">
        <f t="shared" ca="1" si="18"/>
        <v>83.605948510143051</v>
      </c>
      <c r="J62" s="44"/>
      <c r="K62">
        <v>2010</v>
      </c>
      <c r="L62" s="10">
        <f t="shared" ca="1" si="19"/>
        <v>64.350169897079468</v>
      </c>
      <c r="M62" s="10">
        <f t="shared" ca="1" si="19"/>
        <v>35.649830102920532</v>
      </c>
      <c r="N62" s="28"/>
      <c r="O62" s="28"/>
      <c r="P62" s="28"/>
    </row>
    <row r="63" spans="1:16" x14ac:dyDescent="0.25">
      <c r="A63">
        <v>2011</v>
      </c>
      <c r="B63" s="10">
        <f t="shared" ca="1" si="14"/>
        <v>71.325270091056822</v>
      </c>
      <c r="C63" s="10">
        <f t="shared" ca="1" si="14"/>
        <v>294.2698537679882</v>
      </c>
      <c r="D63" s="10">
        <f t="shared" ca="1" si="14"/>
        <v>196.98693999999992</v>
      </c>
      <c r="E63" s="10">
        <f t="shared" ca="1" si="14"/>
        <v>3259.9226043281556</v>
      </c>
      <c r="F63" s="27">
        <f t="shared" ca="1" si="15"/>
        <v>3822.5046681872004</v>
      </c>
      <c r="G63" s="28">
        <f t="shared" ca="1" si="16"/>
        <v>562.58206385904498</v>
      </c>
      <c r="H63" s="28">
        <f t="shared" ca="1" si="17"/>
        <v>14.717629216809986</v>
      </c>
      <c r="I63" s="28">
        <f t="shared" ca="1" si="18"/>
        <v>85.282370783190018</v>
      </c>
      <c r="J63" s="44"/>
      <c r="K63">
        <v>2011</v>
      </c>
      <c r="L63" s="10">
        <f t="shared" ca="1" si="19"/>
        <v>67.282909154891968</v>
      </c>
      <c r="M63" s="10">
        <f t="shared" ca="1" si="19"/>
        <v>32.717090845108032</v>
      </c>
      <c r="N63" s="28"/>
      <c r="O63" s="28"/>
      <c r="P63" s="28"/>
    </row>
    <row r="64" spans="1:16" x14ac:dyDescent="0.25">
      <c r="A64">
        <v>2012</v>
      </c>
      <c r="B64" s="10">
        <f ca="1">INDEX(INDIRECT($A$45&amp;"!$A$1:$N$55"),MATCH($A64,INDIRECT($A$45&amp;"!$A$1:$A$55"),0),MATCH(B$46,INDIRECT($A$45&amp;"!$A$1:$N$1"),0))</f>
        <v>72.980519594669346</v>
      </c>
      <c r="C64" s="10">
        <f ca="1">INDEX(INDIRECT($A$45&amp;"!$A$1:$N$55"),MATCH($A64,INDIRECT($A$45&amp;"!$A$1:$A$55"),0),MATCH(C$46,INDIRECT($A$45&amp;"!$A$1:$N$1"),0))</f>
        <v>313.73262158719632</v>
      </c>
      <c r="D64" s="10">
        <f ca="1">INDEX(INDIRECT($A$45&amp;"!$A$1:$N$55"),MATCH($A64,INDIRECT($A$45&amp;"!$A$1:$A$55"),0),MATCH(D$46,INDIRECT($A$45&amp;"!$A$1:$N$1"),0))</f>
        <v>160.33407</v>
      </c>
      <c r="E64" s="10">
        <f ca="1">INDEX(INDIRECT($A$45&amp;"!$A$1:$N$55"),MATCH($A64,INDIRECT($A$45&amp;"!$A$1:$A$55"),0),MATCH(E$46,INDIRECT($A$45&amp;"!$A$1:$N$1"),0))</f>
        <v>3476.9784339675903</v>
      </c>
      <c r="F64" s="27">
        <f t="shared" ca="1" si="15"/>
        <v>4024.0256451494561</v>
      </c>
      <c r="G64" s="28">
        <f t="shared" ca="1" si="16"/>
        <v>547.04721118186569</v>
      </c>
      <c r="H64" s="28">
        <f t="shared" ca="1" si="17"/>
        <v>13.594525965342049</v>
      </c>
      <c r="I64" s="28">
        <f t="shared" ca="1" si="18"/>
        <v>86.405474034657942</v>
      </c>
      <c r="J64" s="44"/>
      <c r="K64">
        <v>2012</v>
      </c>
      <c r="L64" s="10">
        <f t="shared" ca="1" si="19"/>
        <v>71.169853210449219</v>
      </c>
      <c r="M64" s="10">
        <f t="shared" ca="1" si="19"/>
        <v>28.830146789550781</v>
      </c>
      <c r="N64" s="28"/>
      <c r="O64" s="28"/>
      <c r="P64" s="28"/>
    </row>
    <row r="65" spans="1:22" x14ac:dyDescent="0.25">
      <c r="A65" t="s">
        <v>281</v>
      </c>
      <c r="B65" s="2">
        <f ca="1">(B64-B47)/B47</f>
        <v>0.73527353044740162</v>
      </c>
      <c r="C65" s="2">
        <f ca="1">(C64-C47)/C47</f>
        <v>5.6456911613185419</v>
      </c>
      <c r="D65" s="2">
        <f ca="1">(D64-D47)/D47</f>
        <v>1.9222548306290754</v>
      </c>
      <c r="E65" s="2">
        <f ca="1">(E64-E47)/E47</f>
        <v>5.8798562118193338</v>
      </c>
      <c r="F65" s="2"/>
      <c r="G65" s="2"/>
      <c r="H65" s="2"/>
      <c r="I65" s="2"/>
      <c r="J65" s="23"/>
      <c r="K65" s="23"/>
      <c r="L65" s="2"/>
      <c r="M65" s="2"/>
      <c r="N65" s="2"/>
      <c r="O65" s="2"/>
      <c r="P65" s="2"/>
    </row>
    <row r="66" spans="1:22" x14ac:dyDescent="0.25"/>
    <row r="67" spans="1:22" ht="21" x14ac:dyDescent="0.35">
      <c r="S67" s="63" t="s">
        <v>351</v>
      </c>
      <c r="T67" s="63"/>
      <c r="U67" s="63"/>
      <c r="V67" s="6"/>
    </row>
    <row r="68" spans="1:22" ht="20.25" customHeight="1" x14ac:dyDescent="0.25">
      <c r="S68" s="1" t="s">
        <v>283</v>
      </c>
      <c r="T68" s="1" t="s">
        <v>284</v>
      </c>
      <c r="U68" s="1" t="s">
        <v>372</v>
      </c>
      <c r="V68" s="1"/>
    </row>
    <row r="69" spans="1:22" ht="200.25" customHeight="1" thickBot="1" x14ac:dyDescent="0.3">
      <c r="R69" s="3" t="s">
        <v>428</v>
      </c>
    </row>
    <row r="70" spans="1:22" ht="200.25" customHeight="1" thickTop="1" thickBot="1" x14ac:dyDescent="0.3">
      <c r="R70" s="3" t="s">
        <v>429</v>
      </c>
    </row>
    <row r="71" spans="1:22" ht="200.25" customHeight="1" thickTop="1" thickBot="1" x14ac:dyDescent="0.3">
      <c r="R71" s="3" t="s">
        <v>430</v>
      </c>
    </row>
    <row r="72" spans="1:22" ht="16.5" thickTop="1" x14ac:dyDescent="0.25">
      <c r="S72" s="8" t="s">
        <v>352</v>
      </c>
    </row>
    <row r="73" spans="1:22" x14ac:dyDescent="0.25">
      <c r="S73" s="8" t="s">
        <v>431</v>
      </c>
    </row>
    <row r="74" spans="1:22" x14ac:dyDescent="0.25">
      <c r="S74" s="29"/>
    </row>
    <row r="75" spans="1:22" ht="15.75" customHeight="1" x14ac:dyDescent="0.25"/>
  </sheetData>
  <mergeCells count="4">
    <mergeCell ref="B1:E1"/>
    <mergeCell ref="B23:E23"/>
    <mergeCell ref="B45:E45"/>
    <mergeCell ref="S67:U67"/>
  </mergeCells>
  <pageMargins left="0.7" right="0.7" top="0.75" bottom="0.75" header="0.3" footer="0.3"/>
  <pageSetup scale="76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5"/>
  <sheetViews>
    <sheetView showGridLines="0" topLeftCell="G67" zoomScale="80" zoomScaleNormal="80" workbookViewId="0">
      <selection activeCell="F46" sqref="F46"/>
    </sheetView>
  </sheetViews>
  <sheetFormatPr defaultColWidth="9" defaultRowHeight="0" customHeight="1" zeroHeight="1" x14ac:dyDescent="0.25"/>
  <cols>
    <col min="1" max="12" width="9" customWidth="1"/>
    <col min="13" max="13" width="9" style="4" customWidth="1"/>
    <col min="14" max="14" width="4.25" customWidth="1"/>
    <col min="15" max="15" width="6.375" customWidth="1"/>
    <col min="16" max="19" width="32.875" customWidth="1"/>
    <col min="20" max="20" width="9" customWidth="1"/>
  </cols>
  <sheetData>
    <row r="1" spans="1:16" ht="15.75" x14ac:dyDescent="0.25">
      <c r="A1" t="s">
        <v>27</v>
      </c>
      <c r="B1" s="62" t="s">
        <v>17</v>
      </c>
      <c r="C1" s="62"/>
      <c r="D1" s="62"/>
      <c r="E1" s="62"/>
      <c r="F1" s="50"/>
      <c r="G1" s="60"/>
      <c r="H1" s="50"/>
      <c r="I1" s="62" t="s">
        <v>438</v>
      </c>
      <c r="J1" s="62"/>
      <c r="K1" s="62" t="s">
        <v>437</v>
      </c>
      <c r="L1" s="62"/>
      <c r="M1" s="24"/>
    </row>
    <row r="2" spans="1:16" ht="15.75" x14ac:dyDescent="0.25">
      <c r="B2" t="s">
        <v>432</v>
      </c>
      <c r="C2" t="s">
        <v>434</v>
      </c>
      <c r="D2" t="s">
        <v>433</v>
      </c>
      <c r="E2" t="s">
        <v>427</v>
      </c>
      <c r="F2" s="25" t="s">
        <v>282</v>
      </c>
      <c r="G2" s="35" t="s">
        <v>423</v>
      </c>
      <c r="H2" s="26" t="s">
        <v>349</v>
      </c>
      <c r="I2" s="26" t="s">
        <v>349</v>
      </c>
      <c r="J2" s="26" t="s">
        <v>350</v>
      </c>
      <c r="K2" s="26" t="s">
        <v>349</v>
      </c>
      <c r="L2" s="26" t="s">
        <v>350</v>
      </c>
      <c r="M2" s="35"/>
    </row>
    <row r="3" spans="1:16" ht="15.75" x14ac:dyDescent="0.25">
      <c r="A3">
        <v>1995</v>
      </c>
      <c r="B3" s="10">
        <f ca="1">INDEX(INDIRECT($A$1&amp;"!$A$1:$N$55"),MATCH($A3,INDIRECT($A$1&amp;"!$A$1:$A$55"),0),MATCH(B$2,INDIRECT($A$1&amp;"!$A$1:$N$1"),0))</f>
        <v>4.9509499130249024</v>
      </c>
      <c r="C3" s="10">
        <f t="shared" ref="C3:E20" ca="1" si="0">INDEX(INDIRECT($A$1&amp;"!$A$1:$N$55"),MATCH($A3,INDIRECT($A$1&amp;"!$A$1:$A$55"),0),MATCH(C$2,INDIRECT($A$1&amp;"!$A$1:$N$1"),0))</f>
        <v>1.6678083812594413</v>
      </c>
      <c r="D3" s="10">
        <f t="shared" ca="1" si="0"/>
        <v>-7.6500019133090976E-3</v>
      </c>
      <c r="E3" s="10">
        <f t="shared" ca="1" si="0"/>
        <v>3.6663922882080078</v>
      </c>
      <c r="F3" s="27">
        <f ca="1">SUM(B3:E3)</f>
        <v>10.277500580579042</v>
      </c>
      <c r="G3" s="10">
        <f ca="1">INDEX(INDIRECT($A$1&amp;"!$A$1:$AQ$55"),MATCH($A3,INDIRECT($A$1&amp;"!$A$1:$A$55"),0),MATCH(G$2,INDIRECT($A$1&amp;"!$A$1:$AQ$1"),0))</f>
        <v>93.929297571389938</v>
      </c>
      <c r="H3" s="28">
        <f ca="1">SUM(B3:D3)</f>
        <v>6.6111082923710347</v>
      </c>
      <c r="I3" s="28">
        <f ca="1">(H3/$F3)*100</f>
        <v>64.326031806446849</v>
      </c>
      <c r="J3" s="28">
        <f ca="1">(E3/$F3)*100</f>
        <v>35.673968193553144</v>
      </c>
      <c r="K3" s="28">
        <f ca="1">(H3/$G3)*100</f>
        <v>7.0383878761004617</v>
      </c>
      <c r="L3" s="28">
        <f ca="1">(E3/$G3)*100</f>
        <v>3.903353248672393</v>
      </c>
      <c r="M3" s="44"/>
      <c r="P3" s="9"/>
    </row>
    <row r="4" spans="1:16" ht="15.75" x14ac:dyDescent="0.25">
      <c r="A4">
        <v>1996</v>
      </c>
      <c r="B4" s="10">
        <f t="shared" ref="B4:B20" ca="1" si="1">INDEX(INDIRECT($A$1&amp;"!$A$1:$N$55"),MATCH($A4,INDIRECT($A$1&amp;"!$A$1:$A$55"),0),MATCH(B$2,INDIRECT($A$1&amp;"!$A$1:$N$1"),0))</f>
        <v>4.5339700202941895</v>
      </c>
      <c r="C4" s="10">
        <f t="shared" ca="1" si="0"/>
        <v>1.5846494011878967</v>
      </c>
      <c r="D4" s="10">
        <f t="shared" ca="1" si="0"/>
        <v>9.5160000443458556E-2</v>
      </c>
      <c r="E4" s="10">
        <f t="shared" ca="1" si="0"/>
        <v>3.8042437725067137</v>
      </c>
      <c r="F4" s="27">
        <f t="shared" ref="F4:F20" ca="1" si="2">SUM(B4:E4)</f>
        <v>10.018023194432258</v>
      </c>
      <c r="G4" s="10">
        <f t="shared" ref="G4:G20" ca="1" si="3">INDEX(INDIRECT($A$1&amp;"!$A$1:$AQ$55"),MATCH($A4,INDIRECT($A$1&amp;"!$A$1:$A$55"),0),MATCH(G$2,INDIRECT($A$1&amp;"!$A$1:$AQ$1"),0))</f>
        <v>98.266467073869975</v>
      </c>
      <c r="H4" s="28">
        <f t="shared" ref="H4:H20" ca="1" si="4">SUM(B4:D4)</f>
        <v>6.2137794219255449</v>
      </c>
      <c r="I4" s="28">
        <f t="shared" ref="I4:I20" ca="1" si="5">(H4/$F4)*100</f>
        <v>62.026003547076961</v>
      </c>
      <c r="J4" s="28">
        <f t="shared" ref="J4:J20" ca="1" si="6">(E4/$F4)*100</f>
        <v>37.973996452923046</v>
      </c>
      <c r="K4" s="28">
        <f t="shared" ref="K4:K20" ca="1" si="7">(H4/$G4)*100</f>
        <v>6.3233976013958584</v>
      </c>
      <c r="L4" s="28">
        <f t="shared" ref="L4:L20" ca="1" si="8">(E4/$G4)*100</f>
        <v>3.8713549858742193</v>
      </c>
      <c r="M4" s="44"/>
      <c r="P4" s="9"/>
    </row>
    <row r="5" spans="1:16" ht="15.75" x14ac:dyDescent="0.25">
      <c r="A5">
        <v>1997</v>
      </c>
      <c r="B5" s="10">
        <f t="shared" ca="1" si="1"/>
        <v>4.3732400169372561</v>
      </c>
      <c r="C5" s="10">
        <f t="shared" ca="1" si="0"/>
        <v>1.7779583626985549</v>
      </c>
      <c r="D5" s="10">
        <f t="shared" ca="1" si="0"/>
        <v>7.4459999859333034E-2</v>
      </c>
      <c r="E5" s="10">
        <f t="shared" ca="1" si="0"/>
        <v>4.2546580314636229</v>
      </c>
      <c r="F5" s="27">
        <f t="shared" ca="1" si="2"/>
        <v>10.480316410958768</v>
      </c>
      <c r="G5" s="10">
        <f t="shared" ca="1" si="3"/>
        <v>106.12440313447306</v>
      </c>
      <c r="H5" s="28">
        <f t="shared" ca="1" si="4"/>
        <v>6.2256583794951439</v>
      </c>
      <c r="I5" s="28">
        <f t="shared" ca="1" si="5"/>
        <v>59.403343709978728</v>
      </c>
      <c r="J5" s="28">
        <f t="shared" ca="1" si="6"/>
        <v>40.596656290021258</v>
      </c>
      <c r="K5" s="28">
        <f t="shared" ca="1" si="7"/>
        <v>5.8663777563077986</v>
      </c>
      <c r="L5" s="28">
        <f t="shared" ca="1" si="8"/>
        <v>4.0091231665844402</v>
      </c>
      <c r="M5" s="44"/>
      <c r="P5" s="9"/>
    </row>
    <row r="6" spans="1:16" ht="15.75" x14ac:dyDescent="0.25">
      <c r="A6">
        <v>1998</v>
      </c>
      <c r="B6" s="10">
        <f t="shared" ca="1" si="1"/>
        <v>4.7296499900817874</v>
      </c>
      <c r="C6" s="10">
        <f t="shared" ca="1" si="0"/>
        <v>2.1291793837547304</v>
      </c>
      <c r="D6" s="10">
        <f t="shared" ca="1" si="0"/>
        <v>0.21327999763190747</v>
      </c>
      <c r="E6" s="10">
        <f t="shared" ca="1" si="0"/>
        <v>4.4292449493408199</v>
      </c>
      <c r="F6" s="27">
        <f t="shared" ca="1" si="2"/>
        <v>11.501354320809245</v>
      </c>
      <c r="G6" s="10">
        <f t="shared" ca="1" si="3"/>
        <v>106.75581999576015</v>
      </c>
      <c r="H6" s="28">
        <f t="shared" ca="1" si="4"/>
        <v>7.0721093714684251</v>
      </c>
      <c r="I6" s="28">
        <f t="shared" ca="1" si="5"/>
        <v>61.489361810834339</v>
      </c>
      <c r="J6" s="28">
        <f t="shared" ca="1" si="6"/>
        <v>38.510638189165661</v>
      </c>
      <c r="K6" s="28">
        <f t="shared" ca="1" si="7"/>
        <v>6.6245656412449421</v>
      </c>
      <c r="L6" s="28">
        <f t="shared" ca="1" si="8"/>
        <v>4.148949396404551</v>
      </c>
      <c r="M6" s="44"/>
      <c r="P6" s="9"/>
    </row>
    <row r="7" spans="1:16" ht="15.75" x14ac:dyDescent="0.25">
      <c r="A7">
        <v>1999</v>
      </c>
      <c r="B7" s="10">
        <f t="shared" ca="1" si="1"/>
        <v>4.4919499416351316</v>
      </c>
      <c r="C7" s="10">
        <f t="shared" ca="1" si="0"/>
        <v>2.1203439726829529</v>
      </c>
      <c r="D7" s="10">
        <f t="shared" ca="1" si="0"/>
        <v>0.67368000841140752</v>
      </c>
      <c r="E7" s="10">
        <f t="shared" ca="1" si="0"/>
        <v>4.3762020606994625</v>
      </c>
      <c r="F7" s="27">
        <f t="shared" ca="1" si="2"/>
        <v>11.662175983428956</v>
      </c>
      <c r="G7" s="10">
        <f t="shared" ca="1" si="3"/>
        <v>110.01700340997016</v>
      </c>
      <c r="H7" s="28">
        <f t="shared" ca="1" si="4"/>
        <v>7.2859739227294922</v>
      </c>
      <c r="I7" s="28">
        <f t="shared" ca="1" si="5"/>
        <v>62.475252757995534</v>
      </c>
      <c r="J7" s="28">
        <f t="shared" ca="1" si="6"/>
        <v>37.524747242004452</v>
      </c>
      <c r="K7" s="28">
        <f t="shared" ca="1" si="7"/>
        <v>6.6225889607071498</v>
      </c>
      <c r="L7" s="28">
        <f t="shared" ca="1" si="8"/>
        <v>3.9777506431363809</v>
      </c>
      <c r="M7" s="44"/>
      <c r="P7" s="9"/>
    </row>
    <row r="8" spans="1:16" ht="15.75" x14ac:dyDescent="0.25">
      <c r="A8">
        <v>2000</v>
      </c>
      <c r="B8" s="10">
        <f t="shared" ca="1" si="1"/>
        <v>4.3393701324462892</v>
      </c>
      <c r="C8" s="10">
        <f t="shared" ca="1" si="0"/>
        <v>2.1814534261226655</v>
      </c>
      <c r="D8" s="10">
        <f t="shared" ca="1" si="0"/>
        <v>0.55493999403715133</v>
      </c>
      <c r="E8" s="10">
        <f t="shared" ca="1" si="0"/>
        <v>4.5953923778533934</v>
      </c>
      <c r="F8" s="27">
        <f t="shared" ca="1" si="2"/>
        <v>11.671155930459499</v>
      </c>
      <c r="G8" s="10">
        <f t="shared" ca="1" si="3"/>
        <v>115.69990132151629</v>
      </c>
      <c r="H8" s="28">
        <f t="shared" ca="1" si="4"/>
        <v>7.075763552606106</v>
      </c>
      <c r="I8" s="28">
        <f t="shared" ca="1" si="5"/>
        <v>60.626073327833005</v>
      </c>
      <c r="J8" s="28">
        <f t="shared" ca="1" si="6"/>
        <v>39.373926672167002</v>
      </c>
      <c r="K8" s="28">
        <f t="shared" ca="1" si="7"/>
        <v>6.1156176209203483</v>
      </c>
      <c r="L8" s="28">
        <f t="shared" ca="1" si="8"/>
        <v>3.971820481577891</v>
      </c>
      <c r="M8" s="44"/>
      <c r="P8" s="9"/>
    </row>
    <row r="9" spans="1:16" ht="15.75" x14ac:dyDescent="0.25">
      <c r="A9">
        <v>2001</v>
      </c>
      <c r="B9" s="10">
        <f t="shared" ca="1" si="1"/>
        <v>5.0330533103942869</v>
      </c>
      <c r="C9" s="10">
        <f t="shared" ca="1" si="0"/>
        <v>2.2809891543388368</v>
      </c>
      <c r="D9" s="10">
        <f t="shared" ca="1" si="0"/>
        <v>0.13055000114440918</v>
      </c>
      <c r="E9" s="10">
        <f t="shared" ca="1" si="0"/>
        <v>4.9089526672363277</v>
      </c>
      <c r="F9" s="27">
        <f t="shared" ca="1" si="2"/>
        <v>12.353545133113862</v>
      </c>
      <c r="G9" s="10">
        <f t="shared" ca="1" si="3"/>
        <v>117.9757314511495</v>
      </c>
      <c r="H9" s="28">
        <f t="shared" ca="1" si="4"/>
        <v>7.4445924658775331</v>
      </c>
      <c r="I9" s="28">
        <f t="shared" ca="1" si="5"/>
        <v>60.262802180745609</v>
      </c>
      <c r="J9" s="28">
        <f t="shared" ca="1" si="6"/>
        <v>39.737197819254384</v>
      </c>
      <c r="K9" s="28">
        <f t="shared" ca="1" si="7"/>
        <v>6.310274472814041</v>
      </c>
      <c r="L9" s="28">
        <f t="shared" ca="1" si="8"/>
        <v>4.1609851508053497</v>
      </c>
      <c r="M9" s="44"/>
    </row>
    <row r="10" spans="1:16" ht="15.75" x14ac:dyDescent="0.25">
      <c r="A10">
        <v>2002</v>
      </c>
      <c r="B10" s="10">
        <f t="shared" ca="1" si="1"/>
        <v>6.0861566257476802</v>
      </c>
      <c r="C10" s="10">
        <f t="shared" ca="1" si="0"/>
        <v>2.5432722845077516</v>
      </c>
      <c r="D10" s="10">
        <f t="shared" ca="1" si="0"/>
        <v>-5.5789977073669436E-2</v>
      </c>
      <c r="E10" s="10">
        <f t="shared" ca="1" si="0"/>
        <v>5.345777095794678</v>
      </c>
      <c r="F10" s="27">
        <f t="shared" ca="1" si="2"/>
        <v>13.919416028976439</v>
      </c>
      <c r="G10" s="10">
        <f t="shared" ca="1" si="3"/>
        <v>123.28525733316481</v>
      </c>
      <c r="H10" s="28">
        <f t="shared" ca="1" si="4"/>
        <v>8.573638933181762</v>
      </c>
      <c r="I10" s="28">
        <f t="shared" ca="1" si="5"/>
        <v>61.594817737567276</v>
      </c>
      <c r="J10" s="28">
        <f t="shared" ca="1" si="6"/>
        <v>38.405182262432731</v>
      </c>
      <c r="K10" s="28">
        <f t="shared" ca="1" si="7"/>
        <v>6.9543099626360423</v>
      </c>
      <c r="L10" s="28">
        <f t="shared" ca="1" si="8"/>
        <v>4.3361040982769783</v>
      </c>
      <c r="M10" s="44"/>
      <c r="P10" s="9"/>
    </row>
    <row r="11" spans="1:16" ht="15.75" x14ac:dyDescent="0.25">
      <c r="A11">
        <v>2003</v>
      </c>
      <c r="B11" s="10">
        <f t="shared" ca="1" si="1"/>
        <v>6.5421199970245363</v>
      </c>
      <c r="C11" s="10">
        <f t="shared" ca="1" si="0"/>
        <v>2.8901874685287474</v>
      </c>
      <c r="D11" s="10">
        <f t="shared" ca="1" si="0"/>
        <v>0.13926000082492829</v>
      </c>
      <c r="E11" s="10">
        <f t="shared" ca="1" si="0"/>
        <v>6.1497232742309569</v>
      </c>
      <c r="F11" s="27">
        <f t="shared" ca="1" si="2"/>
        <v>15.721290740609167</v>
      </c>
      <c r="G11" s="10">
        <f t="shared" ca="1" si="3"/>
        <v>136.89917114739606</v>
      </c>
      <c r="H11" s="28">
        <f t="shared" ca="1" si="4"/>
        <v>9.5715674663782107</v>
      </c>
      <c r="I11" s="28">
        <f t="shared" ca="1" si="5"/>
        <v>60.882834776754038</v>
      </c>
      <c r="J11" s="28">
        <f t="shared" ca="1" si="6"/>
        <v>39.117165223245962</v>
      </c>
      <c r="K11" s="28">
        <f t="shared" ca="1" si="7"/>
        <v>6.9916913200831097</v>
      </c>
      <c r="L11" s="28">
        <f t="shared" ca="1" si="8"/>
        <v>4.4921552283247186</v>
      </c>
      <c r="M11" s="44"/>
    </row>
    <row r="12" spans="1:16" ht="15.75" x14ac:dyDescent="0.25">
      <c r="A12">
        <v>2004</v>
      </c>
      <c r="B12" s="10">
        <f t="shared" ca="1" si="1"/>
        <v>7.7639500751495358</v>
      </c>
      <c r="C12" s="10">
        <f t="shared" ca="1" si="0"/>
        <v>3.1393772649765013</v>
      </c>
      <c r="D12" s="10">
        <f t="shared" ca="1" si="0"/>
        <v>-5.2100029587745667E-3</v>
      </c>
      <c r="E12" s="10">
        <f t="shared" ca="1" si="0"/>
        <v>7.8731041908264157</v>
      </c>
      <c r="F12" s="27">
        <f t="shared" ca="1" si="2"/>
        <v>18.771221527993678</v>
      </c>
      <c r="G12" s="10">
        <f t="shared" ca="1" si="3"/>
        <v>155.07434675241194</v>
      </c>
      <c r="H12" s="28">
        <f t="shared" ca="1" si="4"/>
        <v>10.898117337167262</v>
      </c>
      <c r="I12" s="28">
        <f t="shared" ca="1" si="5"/>
        <v>58.05758203276654</v>
      </c>
      <c r="J12" s="28">
        <f t="shared" ca="1" si="6"/>
        <v>41.94241796723346</v>
      </c>
      <c r="K12" s="28">
        <f t="shared" ca="1" si="7"/>
        <v>7.0276725747340656</v>
      </c>
      <c r="L12" s="28">
        <f t="shared" ca="1" si="8"/>
        <v>5.0769868490217984</v>
      </c>
      <c r="M12" s="44"/>
    </row>
    <row r="13" spans="1:16" ht="15.75" x14ac:dyDescent="0.25">
      <c r="A13">
        <v>2005</v>
      </c>
      <c r="B13" s="10">
        <f t="shared" ca="1" si="1"/>
        <v>8.4612400093078612</v>
      </c>
      <c r="C13" s="10">
        <f t="shared" ca="1" si="0"/>
        <v>2.5817389526367189</v>
      </c>
      <c r="D13" s="10">
        <f t="shared" ca="1" si="0"/>
        <v>0.19957000446319581</v>
      </c>
      <c r="E13" s="10">
        <f t="shared" ca="1" si="0"/>
        <v>9.1027874069213865</v>
      </c>
      <c r="F13" s="27">
        <f t="shared" ca="1" si="2"/>
        <v>20.345336373329161</v>
      </c>
      <c r="G13" s="10">
        <f t="shared" ca="1" si="3"/>
        <v>174.35362533272331</v>
      </c>
      <c r="H13" s="28">
        <f t="shared" ca="1" si="4"/>
        <v>11.242548966407776</v>
      </c>
      <c r="I13" s="28">
        <f t="shared" ca="1" si="5"/>
        <v>55.258604527894221</v>
      </c>
      <c r="J13" s="28">
        <f t="shared" ca="1" si="6"/>
        <v>44.741395472105793</v>
      </c>
      <c r="K13" s="28">
        <f t="shared" ca="1" si="7"/>
        <v>6.448130312721255</v>
      </c>
      <c r="L13" s="28">
        <f t="shared" ca="1" si="8"/>
        <v>5.220876474205979</v>
      </c>
      <c r="M13" s="44"/>
    </row>
    <row r="14" spans="1:16" ht="15.75" x14ac:dyDescent="0.25">
      <c r="A14">
        <v>2006</v>
      </c>
      <c r="B14" s="10">
        <f t="shared" ca="1" si="1"/>
        <v>9.7270600128173825</v>
      </c>
      <c r="C14" s="10">
        <f t="shared" ca="1" si="0"/>
        <v>2.7747098054885866</v>
      </c>
      <c r="D14" s="10">
        <f t="shared" ca="1" si="0"/>
        <v>-3.4439979344606401E-2</v>
      </c>
      <c r="E14" s="10">
        <f t="shared" ca="1" si="0"/>
        <v>10.467044155120849</v>
      </c>
      <c r="F14" s="27">
        <f t="shared" ca="1" si="2"/>
        <v>22.934373994082215</v>
      </c>
      <c r="G14" s="10">
        <f t="shared" ca="1" si="3"/>
        <v>205.53033338578271</v>
      </c>
      <c r="H14" s="28">
        <f t="shared" ca="1" si="4"/>
        <v>12.467329838961364</v>
      </c>
      <c r="I14" s="28">
        <f t="shared" ca="1" si="5"/>
        <v>54.360890086550107</v>
      </c>
      <c r="J14" s="28">
        <f t="shared" ca="1" si="6"/>
        <v>45.639109913449886</v>
      </c>
      <c r="K14" s="28">
        <f t="shared" ca="1" si="7"/>
        <v>6.0659317939021911</v>
      </c>
      <c r="L14" s="28">
        <f t="shared" ca="1" si="8"/>
        <v>5.0927004217300089</v>
      </c>
      <c r="M14" s="44"/>
    </row>
    <row r="15" spans="1:16" ht="15.75" x14ac:dyDescent="0.25">
      <c r="A15">
        <v>2007</v>
      </c>
      <c r="B15" s="10">
        <f t="shared" ca="1" si="1"/>
        <v>11.375434932708741</v>
      </c>
      <c r="C15" s="10">
        <f t="shared" ca="1" si="0"/>
        <v>3.362889919281006</v>
      </c>
      <c r="D15" s="10">
        <f t="shared" ca="1" si="0"/>
        <v>-0.33263999843597414</v>
      </c>
      <c r="E15" s="10">
        <f t="shared" ca="1" si="0"/>
        <v>14.073142601013183</v>
      </c>
      <c r="F15" s="27">
        <f t="shared" ca="1" si="2"/>
        <v>28.478827454566954</v>
      </c>
      <c r="G15" s="10">
        <f t="shared" ca="1" si="3"/>
        <v>251.68782483247003</v>
      </c>
      <c r="H15" s="28">
        <f t="shared" ca="1" si="4"/>
        <v>14.405684853553772</v>
      </c>
      <c r="I15" s="28">
        <f t="shared" ca="1" si="5"/>
        <v>50.583841194078481</v>
      </c>
      <c r="J15" s="28">
        <f t="shared" ca="1" si="6"/>
        <v>49.416158805921519</v>
      </c>
      <c r="K15" s="28">
        <f t="shared" ca="1" si="7"/>
        <v>5.7236319886123104</v>
      </c>
      <c r="L15" s="28">
        <f t="shared" ca="1" si="8"/>
        <v>5.5915071022528133</v>
      </c>
      <c r="M15" s="44"/>
    </row>
    <row r="16" spans="1:16" ht="15.75" x14ac:dyDescent="0.25">
      <c r="A16">
        <v>2008</v>
      </c>
      <c r="B16" s="10">
        <f t="shared" ca="1" si="1"/>
        <v>13.650625099182129</v>
      </c>
      <c r="C16" s="10">
        <f t="shared" ca="1" si="0"/>
        <v>4.1017201404571537</v>
      </c>
      <c r="D16" s="10">
        <f t="shared" ca="1" si="0"/>
        <v>0.54617999255657201</v>
      </c>
      <c r="E16" s="10">
        <f t="shared" ca="1" si="0"/>
        <v>17.336890529632569</v>
      </c>
      <c r="F16" s="27">
        <f t="shared" ca="1" si="2"/>
        <v>35.635415761828426</v>
      </c>
      <c r="G16" s="10">
        <f t="shared" ca="1" si="3"/>
        <v>302.15945550372925</v>
      </c>
      <c r="H16" s="28">
        <f t="shared" ca="1" si="4"/>
        <v>18.298525232195853</v>
      </c>
      <c r="I16" s="28">
        <f t="shared" ca="1" si="5"/>
        <v>51.349268251829059</v>
      </c>
      <c r="J16" s="28">
        <f t="shared" ca="1" si="6"/>
        <v>48.650731748170926</v>
      </c>
      <c r="K16" s="28">
        <f t="shared" ca="1" si="7"/>
        <v>6.0559168011771893</v>
      </c>
      <c r="L16" s="28">
        <f t="shared" ca="1" si="8"/>
        <v>5.7376627518507677</v>
      </c>
      <c r="M16" s="44"/>
    </row>
    <row r="17" spans="1:13" ht="15.75" x14ac:dyDescent="0.25">
      <c r="A17">
        <v>2009</v>
      </c>
      <c r="B17" s="10">
        <f t="shared" ca="1" si="1"/>
        <v>14.425500041961669</v>
      </c>
      <c r="C17" s="10">
        <f t="shared" ca="1" si="0"/>
        <v>3.4717360038757326</v>
      </c>
      <c r="D17" s="10">
        <f t="shared" ca="1" si="0"/>
        <v>1.0370699934959411</v>
      </c>
      <c r="E17" s="10">
        <f t="shared" ca="1" si="0"/>
        <v>18.189029655456544</v>
      </c>
      <c r="F17" s="27">
        <f t="shared" ca="1" si="2"/>
        <v>37.123335694789887</v>
      </c>
      <c r="G17" s="10">
        <f t="shared" ca="1" si="3"/>
        <v>317.77848469615992</v>
      </c>
      <c r="H17" s="28">
        <f t="shared" ca="1" si="4"/>
        <v>18.934306039333343</v>
      </c>
      <c r="I17" s="28">
        <f t="shared" ca="1" si="5"/>
        <v>51.003784236960946</v>
      </c>
      <c r="J17" s="28">
        <f t="shared" ca="1" si="6"/>
        <v>48.996215763039046</v>
      </c>
      <c r="K17" s="28">
        <f t="shared" ca="1" si="7"/>
        <v>5.9583347996127403</v>
      </c>
      <c r="L17" s="28">
        <f t="shared" ca="1" si="8"/>
        <v>5.7238077879463001</v>
      </c>
      <c r="M17" s="44"/>
    </row>
    <row r="18" spans="1:13" ht="15.75" x14ac:dyDescent="0.25">
      <c r="A18">
        <v>2010</v>
      </c>
      <c r="B18" s="10">
        <f t="shared" ca="1" si="1"/>
        <v>14.244899841308595</v>
      </c>
      <c r="C18" s="10">
        <f t="shared" ca="1" si="0"/>
        <v>3.7111235771179198</v>
      </c>
      <c r="D18" s="10">
        <f t="shared" ca="1" si="0"/>
        <v>-8.4100034832954411E-3</v>
      </c>
      <c r="E18" s="10">
        <f t="shared" ca="1" si="0"/>
        <v>19.742589641571044</v>
      </c>
      <c r="F18" s="27">
        <f t="shared" ca="1" si="2"/>
        <v>37.690203056514264</v>
      </c>
      <c r="G18" s="10">
        <f t="shared" ca="1" si="3"/>
        <v>353.30295761576116</v>
      </c>
      <c r="H18" s="28">
        <f t="shared" ca="1" si="4"/>
        <v>17.94761341494322</v>
      </c>
      <c r="I18" s="28">
        <f t="shared" ca="1" si="5"/>
        <v>47.618776126071324</v>
      </c>
      <c r="J18" s="28">
        <f t="shared" ca="1" si="6"/>
        <v>52.381223873928676</v>
      </c>
      <c r="K18" s="28">
        <f t="shared" ca="1" si="7"/>
        <v>5.0799499489224091</v>
      </c>
      <c r="L18" s="28">
        <f t="shared" ca="1" si="8"/>
        <v>5.5880057655906556</v>
      </c>
      <c r="M18" s="44"/>
    </row>
    <row r="19" spans="1:13" ht="15.75" x14ac:dyDescent="0.25">
      <c r="A19">
        <v>2011</v>
      </c>
      <c r="B19" s="10">
        <f t="shared" ca="1" si="1"/>
        <v>12.877929855346681</v>
      </c>
      <c r="C19" s="10">
        <f t="shared" ca="1" si="0"/>
        <v>3.3113504714965822</v>
      </c>
      <c r="D19" s="10">
        <f t="shared" ca="1" si="0"/>
        <v>0.42644999921321869</v>
      </c>
      <c r="E19" s="10">
        <f t="shared" ca="1" si="0"/>
        <v>21.121867618560792</v>
      </c>
      <c r="F19" s="27">
        <f t="shared" ca="1" si="2"/>
        <v>37.737597944617278</v>
      </c>
      <c r="G19" s="10">
        <f t="shared" ca="1" si="3"/>
        <v>382.42552329127801</v>
      </c>
      <c r="H19" s="28">
        <f t="shared" ca="1" si="4"/>
        <v>16.615730326056482</v>
      </c>
      <c r="I19" s="28">
        <f t="shared" ca="1" si="5"/>
        <v>44.029644786722514</v>
      </c>
      <c r="J19" s="28">
        <f t="shared" ca="1" si="6"/>
        <v>55.970355213277479</v>
      </c>
      <c r="K19" s="28">
        <f t="shared" ca="1" si="7"/>
        <v>4.3448277675234959</v>
      </c>
      <c r="L19" s="28">
        <f t="shared" ca="1" si="8"/>
        <v>5.5231323047633305</v>
      </c>
      <c r="M19" s="44"/>
    </row>
    <row r="20" spans="1:13" ht="15.75" x14ac:dyDescent="0.25">
      <c r="A20">
        <v>2012</v>
      </c>
      <c r="B20" s="10">
        <f t="shared" ca="1" si="1"/>
        <v>13.003849830627441</v>
      </c>
      <c r="C20" s="10">
        <f t="shared" ca="1" si="0"/>
        <v>5.4162391815185549</v>
      </c>
      <c r="D20" s="10">
        <f t="shared" ca="1" si="0"/>
        <v>-0.1148800038099289</v>
      </c>
      <c r="E20" s="10">
        <f t="shared" ca="1" si="0"/>
        <v>24.787498229980468</v>
      </c>
      <c r="F20" s="27">
        <f t="shared" ca="1" si="2"/>
        <v>43.092707238316535</v>
      </c>
      <c r="G20" s="10">
        <f t="shared" ca="1" si="3"/>
        <v>407.92797507469879</v>
      </c>
      <c r="H20" s="28">
        <f t="shared" ca="1" si="4"/>
        <v>18.305209008336067</v>
      </c>
      <c r="I20" s="28">
        <f t="shared" ca="1" si="5"/>
        <v>42.478670247154291</v>
      </c>
      <c r="J20" s="28">
        <f t="shared" ca="1" si="6"/>
        <v>57.521329752845716</v>
      </c>
      <c r="K20" s="28">
        <f t="shared" ca="1" si="7"/>
        <v>4.4873629971036086</v>
      </c>
      <c r="L20" s="28">
        <f t="shared" ca="1" si="8"/>
        <v>6.0764398973719418</v>
      </c>
      <c r="M20" s="44"/>
    </row>
    <row r="21" spans="1:13" ht="15.75" x14ac:dyDescent="0.25">
      <c r="A21" t="s">
        <v>281</v>
      </c>
      <c r="B21" s="2">
        <f ca="1">(B20-B3)/B3</f>
        <v>1.6265363332432552</v>
      </c>
      <c r="C21" s="2">
        <f ca="1">(C20-C3)/C3</f>
        <v>2.2475188651039728</v>
      </c>
      <c r="D21" s="2">
        <f ca="1">(D20-D3)/D3</f>
        <v>14.016990206246394</v>
      </c>
      <c r="E21" s="2">
        <f ca="1">(E20-E3)/E3</f>
        <v>5.7607326989266738</v>
      </c>
      <c r="F21" s="2"/>
      <c r="G21" s="10"/>
      <c r="H21" s="10"/>
      <c r="I21" s="10"/>
      <c r="J21" s="10"/>
      <c r="K21" s="10"/>
      <c r="L21" s="10"/>
      <c r="M21" s="22"/>
    </row>
    <row r="22" spans="1:13" ht="15.75" x14ac:dyDescent="0.25"/>
    <row r="23" spans="1:13" ht="15.75" x14ac:dyDescent="0.25">
      <c r="A23" t="s">
        <v>28</v>
      </c>
      <c r="B23" s="62" t="s">
        <v>19</v>
      </c>
      <c r="C23" s="62"/>
      <c r="D23" s="62"/>
      <c r="E23" s="62"/>
      <c r="F23" s="50"/>
      <c r="G23" s="60"/>
      <c r="H23" s="50"/>
      <c r="I23" s="62" t="s">
        <v>438</v>
      </c>
      <c r="J23" s="62"/>
      <c r="K23" s="62" t="s">
        <v>437</v>
      </c>
      <c r="L23" s="62"/>
      <c r="M23" s="24"/>
    </row>
    <row r="24" spans="1:13" ht="15.75" x14ac:dyDescent="0.25">
      <c r="B24" t="s">
        <v>432</v>
      </c>
      <c r="C24" t="s">
        <v>434</v>
      </c>
      <c r="D24" t="s">
        <v>433</v>
      </c>
      <c r="E24" t="s">
        <v>427</v>
      </c>
      <c r="F24" s="25" t="s">
        <v>282</v>
      </c>
      <c r="G24" s="35" t="s">
        <v>423</v>
      </c>
      <c r="H24" s="26" t="s">
        <v>349</v>
      </c>
      <c r="I24" s="26" t="s">
        <v>349</v>
      </c>
      <c r="J24" s="26" t="s">
        <v>350</v>
      </c>
      <c r="K24" s="26" t="s">
        <v>349</v>
      </c>
      <c r="L24" s="26" t="s">
        <v>350</v>
      </c>
      <c r="M24" s="35"/>
    </row>
    <row r="25" spans="1:13" ht="15.75" x14ac:dyDescent="0.25">
      <c r="A25">
        <v>1995</v>
      </c>
      <c r="B25" s="10">
        <f ca="1">INDEX(INDIRECT($A$23&amp;"!$A$1:$N$55"),MATCH($A25,INDIRECT($A$23&amp;"!$A$1:$A$55"),0),MATCH(B$24,INDIRECT($A$23&amp;"!$A$1:$N$1"),0))</f>
        <v>27.349629796981812</v>
      </c>
      <c r="C25" s="10">
        <f t="shared" ref="C25:E42" ca="1" si="9">INDEX(INDIRECT($A$23&amp;"!$A$1:$N$55"),MATCH($A25,INDIRECT($A$23&amp;"!$A$1:$A$55"),0),MATCH(C$24,INDIRECT($A$23&amp;"!$A$1:$N$1"),0))</f>
        <v>37.443153446465729</v>
      </c>
      <c r="D25" s="10">
        <f t="shared" ca="1" si="9"/>
        <v>49.094870303571227</v>
      </c>
      <c r="E25" s="10">
        <f t="shared" ca="1" si="9"/>
        <v>501.71894236373902</v>
      </c>
      <c r="F25" s="27">
        <f ca="1">SUM(B25:E25)</f>
        <v>615.60659591075773</v>
      </c>
      <c r="G25" s="10">
        <f ca="1">INDEX(INDIRECT($A$23&amp;"!$A$1:$AQ$55"),MATCH($A25,INDIRECT($A$23&amp;"!$A$1:$A$55"),0),MATCH(G$24,INDIRECT($A$23&amp;"!$A$1:$AQ$1"),0))</f>
        <v>3961.0350905093455</v>
      </c>
      <c r="H25" s="28">
        <f ca="1">SUM(B25:D25)</f>
        <v>113.88765354701877</v>
      </c>
      <c r="I25" s="28">
        <f ca="1">(H25/$F25)*100</f>
        <v>18.500070386433716</v>
      </c>
      <c r="J25" s="28">
        <f ca="1">(E25/$F25)*100</f>
        <v>81.499929613566295</v>
      </c>
      <c r="K25" s="28">
        <f ca="1">(H25/$G25)*100</f>
        <v>2.8751993088850436</v>
      </c>
      <c r="L25" s="28">
        <f ca="1">(E25/$G25)*100</f>
        <v>12.666359446445183</v>
      </c>
      <c r="M25" s="44"/>
    </row>
    <row r="26" spans="1:13" ht="15.75" x14ac:dyDescent="0.25">
      <c r="A26">
        <v>1996</v>
      </c>
      <c r="B26" s="10">
        <f t="shared" ref="B26:B42" ca="1" si="10">INDEX(INDIRECT($A$23&amp;"!$A$1:$N$55"),MATCH($A26,INDIRECT($A$23&amp;"!$A$1:$A$55"),0),MATCH(B$24,INDIRECT($A$23&amp;"!$A$1:$N$1"),0))</f>
        <v>23.041059963226317</v>
      </c>
      <c r="C26" s="10">
        <f t="shared" ca="1" si="9"/>
        <v>41.16233986482024</v>
      </c>
      <c r="D26" s="10">
        <f t="shared" ca="1" si="9"/>
        <v>64.130149586200716</v>
      </c>
      <c r="E26" s="10">
        <f t="shared" ca="1" si="9"/>
        <v>548.6829572715759</v>
      </c>
      <c r="F26" s="27">
        <f t="shared" ref="F26:F42" ca="1" si="11">SUM(B26:E26)</f>
        <v>677.01650668582317</v>
      </c>
      <c r="G26" s="10">
        <f t="shared" ref="G26:G42" ca="1" si="12">INDEX(INDIRECT($A$23&amp;"!$A$1:$AQ$55"),MATCH($A26,INDIRECT($A$23&amp;"!$A$1:$A$55"),0),MATCH(G$24,INDIRECT($A$23&amp;"!$A$1:$AQ$1"),0))</f>
        <v>4364.3271368896194</v>
      </c>
      <c r="H26" s="28">
        <f t="shared" ref="H26:H42" ca="1" si="13">SUM(B26:D26)</f>
        <v>128.33354941424727</v>
      </c>
      <c r="I26" s="28">
        <f t="shared" ref="I26:I42" ca="1" si="14">(H26/$F26)*100</f>
        <v>18.955748958393098</v>
      </c>
      <c r="J26" s="28">
        <f t="shared" ref="J26:J42" ca="1" si="15">(E26/$F26)*100</f>
        <v>81.044251041606898</v>
      </c>
      <c r="K26" s="28">
        <f t="shared" ref="K26:K42" ca="1" si="16">(H26/$G26)*100</f>
        <v>2.94051168459632</v>
      </c>
      <c r="L26" s="28">
        <f t="shared" ref="L26:L42" ca="1" si="17">(E26/$G26)*100</f>
        <v>12.571994263074714</v>
      </c>
      <c r="M26" s="44"/>
    </row>
    <row r="27" spans="1:13" ht="15.75" x14ac:dyDescent="0.25">
      <c r="A27">
        <v>1997</v>
      </c>
      <c r="B27" s="10">
        <f t="shared" ca="1" si="10"/>
        <v>24.330219798088073</v>
      </c>
      <c r="C27" s="10">
        <f t="shared" ca="1" si="9"/>
        <v>49.260883178621533</v>
      </c>
      <c r="D27" s="10">
        <f t="shared" ca="1" si="9"/>
        <v>80.640158929884436</v>
      </c>
      <c r="E27" s="10">
        <f t="shared" ca="1" si="9"/>
        <v>593.47114854049687</v>
      </c>
      <c r="F27" s="27">
        <f t="shared" ca="1" si="11"/>
        <v>747.70241044709087</v>
      </c>
      <c r="G27" s="10">
        <f t="shared" ca="1" si="12"/>
        <v>4642.2999619644706</v>
      </c>
      <c r="H27" s="28">
        <f t="shared" ca="1" si="13"/>
        <v>154.23126190659406</v>
      </c>
      <c r="I27" s="28">
        <f t="shared" ca="1" si="14"/>
        <v>20.627359194197464</v>
      </c>
      <c r="J27" s="28">
        <f t="shared" ca="1" si="15"/>
        <v>79.372640805802547</v>
      </c>
      <c r="K27" s="28">
        <f t="shared" ca="1" si="16"/>
        <v>3.3223028061574977</v>
      </c>
      <c r="L27" s="28">
        <f t="shared" ca="1" si="17"/>
        <v>12.783989690518816</v>
      </c>
      <c r="M27" s="44"/>
    </row>
    <row r="28" spans="1:13" ht="15.75" x14ac:dyDescent="0.25">
      <c r="A28">
        <v>1998</v>
      </c>
      <c r="B28" s="10">
        <f t="shared" ca="1" si="10"/>
        <v>32.052170362949369</v>
      </c>
      <c r="C28" s="10">
        <f t="shared" ca="1" si="9"/>
        <v>46.833527156338093</v>
      </c>
      <c r="D28" s="10">
        <f t="shared" ca="1" si="9"/>
        <v>60.691039703235028</v>
      </c>
      <c r="E28" s="10">
        <f t="shared" ca="1" si="9"/>
        <v>601.87357980346678</v>
      </c>
      <c r="F28" s="27">
        <f t="shared" ca="1" si="11"/>
        <v>741.45031702598931</v>
      </c>
      <c r="G28" s="10">
        <f t="shared" ca="1" si="12"/>
        <v>4592.6590672918201</v>
      </c>
      <c r="H28" s="28">
        <f t="shared" ca="1" si="13"/>
        <v>139.5767372225225</v>
      </c>
      <c r="I28" s="28">
        <f t="shared" ca="1" si="14"/>
        <v>18.82482669673335</v>
      </c>
      <c r="J28" s="28">
        <f t="shared" ca="1" si="15"/>
        <v>81.175173303266646</v>
      </c>
      <c r="K28" s="28">
        <f t="shared" ca="1" si="16"/>
        <v>3.0391269018108833</v>
      </c>
      <c r="L28" s="28">
        <f t="shared" ca="1" si="17"/>
        <v>13.105122130443206</v>
      </c>
      <c r="M28" s="44"/>
    </row>
    <row r="29" spans="1:13" ht="15.75" x14ac:dyDescent="0.25">
      <c r="A29">
        <v>1999</v>
      </c>
      <c r="B29" s="10">
        <f t="shared" ca="1" si="10"/>
        <v>35.748689968168733</v>
      </c>
      <c r="C29" s="10">
        <f t="shared" ca="1" si="9"/>
        <v>51.67310231217742</v>
      </c>
      <c r="D29" s="10">
        <f t="shared" ca="1" si="9"/>
        <v>80.221519711732867</v>
      </c>
      <c r="E29" s="10">
        <f t="shared" ca="1" si="9"/>
        <v>590.6316039047241</v>
      </c>
      <c r="F29" s="27">
        <f t="shared" ca="1" si="11"/>
        <v>758.27491589680312</v>
      </c>
      <c r="G29" s="10">
        <f t="shared" ca="1" si="12"/>
        <v>4542.1685217489448</v>
      </c>
      <c r="H29" s="28">
        <f t="shared" ca="1" si="13"/>
        <v>167.64331199207902</v>
      </c>
      <c r="I29" s="28">
        <f t="shared" ca="1" si="14"/>
        <v>22.108513479416523</v>
      </c>
      <c r="J29" s="28">
        <f t="shared" ca="1" si="15"/>
        <v>77.89148652058347</v>
      </c>
      <c r="K29" s="28">
        <f t="shared" ca="1" si="16"/>
        <v>3.6908210514287254</v>
      </c>
      <c r="L29" s="28">
        <f t="shared" ca="1" si="17"/>
        <v>13.003295696243864</v>
      </c>
      <c r="M29" s="44"/>
    </row>
    <row r="30" spans="1:13" ht="15.75" x14ac:dyDescent="0.25">
      <c r="A30">
        <v>2000</v>
      </c>
      <c r="B30" s="10">
        <f t="shared" ca="1" si="10"/>
        <v>17.227250198364256</v>
      </c>
      <c r="C30" s="10">
        <f t="shared" ca="1" si="9"/>
        <v>57.934419525623319</v>
      </c>
      <c r="D30" s="10">
        <f t="shared" ca="1" si="9"/>
        <v>40.007288915872572</v>
      </c>
      <c r="E30" s="10">
        <f t="shared" ca="1" si="9"/>
        <v>665.31240876770016</v>
      </c>
      <c r="F30" s="27">
        <f t="shared" ca="1" si="11"/>
        <v>780.48136740756036</v>
      </c>
      <c r="G30" s="10">
        <f t="shared" ca="1" si="12"/>
        <v>4950.6594268274757</v>
      </c>
      <c r="H30" s="28">
        <f t="shared" ca="1" si="13"/>
        <v>115.16895863986014</v>
      </c>
      <c r="I30" s="28">
        <f t="shared" ca="1" si="14"/>
        <v>14.756144534545939</v>
      </c>
      <c r="J30" s="28">
        <f t="shared" ca="1" si="15"/>
        <v>85.243855465454061</v>
      </c>
      <c r="K30" s="28">
        <f t="shared" ca="1" si="16"/>
        <v>2.3263357203640993</v>
      </c>
      <c r="L30" s="28">
        <f t="shared" ca="1" si="17"/>
        <v>13.438864430107877</v>
      </c>
      <c r="M30" s="44"/>
    </row>
    <row r="31" spans="1:13" ht="15.75" x14ac:dyDescent="0.25">
      <c r="A31">
        <v>2001</v>
      </c>
      <c r="B31" s="10">
        <f t="shared" ca="1" si="10"/>
        <v>21.67115023994446</v>
      </c>
      <c r="C31" s="10">
        <f t="shared" ca="1" si="9"/>
        <v>66.517547882512218</v>
      </c>
      <c r="D31" s="10">
        <f t="shared" ca="1" si="9"/>
        <v>15.869089842975139</v>
      </c>
      <c r="E31" s="10">
        <f t="shared" ca="1" si="9"/>
        <v>683.5840763244629</v>
      </c>
      <c r="F31" s="27">
        <f t="shared" ca="1" si="11"/>
        <v>787.64186428989478</v>
      </c>
      <c r="G31" s="10">
        <f t="shared" ca="1" si="12"/>
        <v>4938.2558011628471</v>
      </c>
      <c r="H31" s="28">
        <f t="shared" ca="1" si="13"/>
        <v>104.05778796543183</v>
      </c>
      <c r="I31" s="28">
        <f t="shared" ca="1" si="14"/>
        <v>13.211307407998941</v>
      </c>
      <c r="J31" s="28">
        <f t="shared" ca="1" si="15"/>
        <v>86.788692592001055</v>
      </c>
      <c r="K31" s="28">
        <f t="shared" ca="1" si="16"/>
        <v>2.1071769498236317</v>
      </c>
      <c r="L31" s="28">
        <f t="shared" ca="1" si="17"/>
        <v>13.842621845621977</v>
      </c>
      <c r="M31" s="44"/>
    </row>
    <row r="32" spans="1:13" ht="15.75" x14ac:dyDescent="0.25">
      <c r="A32">
        <v>2002</v>
      </c>
      <c r="B32" s="10">
        <f t="shared" ca="1" si="10"/>
        <v>9.5781298899650569</v>
      </c>
      <c r="C32" s="10">
        <f t="shared" ca="1" si="9"/>
        <v>77.778530531048773</v>
      </c>
      <c r="D32" s="10">
        <f t="shared" ca="1" si="9"/>
        <v>1.9384300216436385</v>
      </c>
      <c r="E32" s="10">
        <f t="shared" ca="1" si="9"/>
        <v>697.74856372833256</v>
      </c>
      <c r="F32" s="27">
        <f t="shared" ca="1" si="11"/>
        <v>787.04365417099007</v>
      </c>
      <c r="G32" s="10">
        <f t="shared" ca="1" si="12"/>
        <v>4986.8119326645647</v>
      </c>
      <c r="H32" s="28">
        <f t="shared" ca="1" si="13"/>
        <v>89.295090442657468</v>
      </c>
      <c r="I32" s="28">
        <f t="shared" ca="1" si="14"/>
        <v>11.345633748449938</v>
      </c>
      <c r="J32" s="28">
        <f t="shared" ca="1" si="15"/>
        <v>88.654366251550059</v>
      </c>
      <c r="K32" s="28">
        <f t="shared" ca="1" si="16"/>
        <v>1.7906247849003025</v>
      </c>
      <c r="L32" s="28">
        <f t="shared" ca="1" si="17"/>
        <v>13.991876436284814</v>
      </c>
      <c r="M32" s="44"/>
    </row>
    <row r="33" spans="1:13" ht="15.75" x14ac:dyDescent="0.25">
      <c r="A33">
        <v>2003</v>
      </c>
      <c r="B33" s="10">
        <f t="shared" ca="1" si="10"/>
        <v>1.2805799441337586</v>
      </c>
      <c r="C33" s="10">
        <f t="shared" ca="1" si="9"/>
        <v>96.947562404394148</v>
      </c>
      <c r="D33" s="10">
        <f t="shared" ca="1" si="9"/>
        <v>15.763180193394422</v>
      </c>
      <c r="E33" s="10">
        <f t="shared" ca="1" si="9"/>
        <v>784.87388295745848</v>
      </c>
      <c r="F33" s="27">
        <f t="shared" ca="1" si="11"/>
        <v>898.86520549938086</v>
      </c>
      <c r="G33" s="10">
        <f t="shared" ca="1" si="12"/>
        <v>5560.0573381523427</v>
      </c>
      <c r="H33" s="28">
        <f t="shared" ca="1" si="13"/>
        <v>113.99132254192233</v>
      </c>
      <c r="I33" s="28">
        <f t="shared" ca="1" si="14"/>
        <v>12.681692632500152</v>
      </c>
      <c r="J33" s="28">
        <f t="shared" ca="1" si="15"/>
        <v>87.318307367499841</v>
      </c>
      <c r="K33" s="28">
        <f t="shared" ca="1" si="16"/>
        <v>2.0501825000927543</v>
      </c>
      <c r="L33" s="28">
        <f t="shared" ca="1" si="17"/>
        <v>14.116291167930278</v>
      </c>
      <c r="M33" s="44"/>
    </row>
    <row r="34" spans="1:13" ht="15.75" x14ac:dyDescent="0.25">
      <c r="A34">
        <v>2004</v>
      </c>
      <c r="B34" s="10">
        <f t="shared" ca="1" si="10"/>
        <v>5.1551398160457609</v>
      </c>
      <c r="C34" s="10">
        <f t="shared" ca="1" si="9"/>
        <v>109.17905515360832</v>
      </c>
      <c r="D34" s="10">
        <f t="shared" ca="1" si="9"/>
        <v>43.924800500780343</v>
      </c>
      <c r="E34" s="10">
        <f t="shared" ca="1" si="9"/>
        <v>945.50029936218266</v>
      </c>
      <c r="F34" s="27">
        <f t="shared" ca="1" si="11"/>
        <v>1103.7592948326171</v>
      </c>
      <c r="G34" s="10">
        <f t="shared" ca="1" si="12"/>
        <v>6526.4680644871105</v>
      </c>
      <c r="H34" s="28">
        <f t="shared" ca="1" si="13"/>
        <v>158.25899547043443</v>
      </c>
      <c r="I34" s="28">
        <f t="shared" ca="1" si="14"/>
        <v>14.338180091560099</v>
      </c>
      <c r="J34" s="28">
        <f t="shared" ca="1" si="15"/>
        <v>85.661819908439895</v>
      </c>
      <c r="K34" s="28">
        <f t="shared" ca="1" si="16"/>
        <v>2.4248796425064767</v>
      </c>
      <c r="L34" s="28">
        <f t="shared" ca="1" si="17"/>
        <v>14.487166565741646</v>
      </c>
      <c r="M34" s="44"/>
    </row>
    <row r="35" spans="1:13" ht="15.75" x14ac:dyDescent="0.25">
      <c r="A35">
        <v>2005</v>
      </c>
      <c r="B35" s="10">
        <f t="shared" ca="1" si="10"/>
        <v>15.979170018196106</v>
      </c>
      <c r="C35" s="10">
        <f t="shared" ca="1" si="9"/>
        <v>113.96361002707481</v>
      </c>
      <c r="D35" s="10">
        <f t="shared" ca="1" si="9"/>
        <v>108.16349765658379</v>
      </c>
      <c r="E35" s="10">
        <f t="shared" ca="1" si="9"/>
        <v>1150.4006772232055</v>
      </c>
      <c r="F35" s="27">
        <f t="shared" ca="1" si="11"/>
        <v>1388.5069549250602</v>
      </c>
      <c r="G35" s="10">
        <f t="shared" ca="1" si="12"/>
        <v>7696.7363740305991</v>
      </c>
      <c r="H35" s="28">
        <f t="shared" ca="1" si="13"/>
        <v>238.10627770185471</v>
      </c>
      <c r="I35" s="28">
        <f t="shared" ca="1" si="14"/>
        <v>17.148367666239427</v>
      </c>
      <c r="J35" s="28">
        <f t="shared" ca="1" si="15"/>
        <v>82.851632333760577</v>
      </c>
      <c r="K35" s="28">
        <f t="shared" ca="1" si="16"/>
        <v>3.09360053574453</v>
      </c>
      <c r="L35" s="28">
        <f t="shared" ca="1" si="17"/>
        <v>14.946603616368478</v>
      </c>
      <c r="M35" s="44"/>
    </row>
    <row r="36" spans="1:13" ht="15.75" x14ac:dyDescent="0.25">
      <c r="A36">
        <v>2006</v>
      </c>
      <c r="B36" s="10">
        <f t="shared" ca="1" si="10"/>
        <v>15.180650156974792</v>
      </c>
      <c r="C36" s="10">
        <f t="shared" ca="1" si="9"/>
        <v>136.12399640870095</v>
      </c>
      <c r="D36" s="10">
        <f t="shared" ca="1" si="9"/>
        <v>107.85581021803617</v>
      </c>
      <c r="E36" s="10">
        <f ca="1">INDEX(INDIRECT($A$23&amp;"!$A$1:$N$55"),MATCH($A36,INDIRECT($A$23&amp;"!$A$1:$A$55"),0),MATCH(E$24,INDIRECT($A$23&amp;"!$A$1:$N$1"),0))</f>
        <v>1391.3359042282104</v>
      </c>
      <c r="F36" s="27">
        <f t="shared" ca="1" si="11"/>
        <v>1650.4963610119223</v>
      </c>
      <c r="G36" s="10">
        <f t="shared" ca="1" si="12"/>
        <v>9066.1374527991011</v>
      </c>
      <c r="H36" s="28">
        <f t="shared" ca="1" si="13"/>
        <v>259.16045678371188</v>
      </c>
      <c r="I36" s="28">
        <f t="shared" ca="1" si="14"/>
        <v>15.701970807425477</v>
      </c>
      <c r="J36" s="28">
        <f t="shared" ca="1" si="15"/>
        <v>84.298029192574518</v>
      </c>
      <c r="K36" s="28">
        <f t="shared" ca="1" si="16"/>
        <v>2.8585542424541344</v>
      </c>
      <c r="L36" s="28">
        <f t="shared" ca="1" si="17"/>
        <v>15.346512354041645</v>
      </c>
      <c r="M36" s="44"/>
    </row>
    <row r="37" spans="1:13" ht="15.75" x14ac:dyDescent="0.25">
      <c r="A37">
        <v>2007</v>
      </c>
      <c r="B37" s="10">
        <f t="shared" ca="1" si="10"/>
        <v>25.741429758071899</v>
      </c>
      <c r="C37" s="10">
        <f t="shared" ca="1" si="9"/>
        <v>160.74374812197686</v>
      </c>
      <c r="D37" s="10">
        <f t="shared" ca="1" si="9"/>
        <v>180.15721950435639</v>
      </c>
      <c r="E37" s="10">
        <f t="shared" ca="1" si="9"/>
        <v>1800.4442126617432</v>
      </c>
      <c r="F37" s="27">
        <f t="shared" ca="1" si="11"/>
        <v>2167.0866100461485</v>
      </c>
      <c r="G37" s="10">
        <f t="shared" ca="1" si="12"/>
        <v>11144.663797008401</v>
      </c>
      <c r="H37" s="28">
        <f t="shared" ca="1" si="13"/>
        <v>366.64239738440517</v>
      </c>
      <c r="I37" s="28">
        <f t="shared" ca="1" si="14"/>
        <v>16.918677623899743</v>
      </c>
      <c r="J37" s="28">
        <f t="shared" ca="1" si="15"/>
        <v>83.081322376100246</v>
      </c>
      <c r="K37" s="28">
        <f t="shared" ca="1" si="16"/>
        <v>3.2898470879204464</v>
      </c>
      <c r="L37" s="28">
        <f t="shared" ca="1" si="17"/>
        <v>16.155213342057412</v>
      </c>
      <c r="M37" s="44"/>
    </row>
    <row r="38" spans="1:13" ht="15.75" x14ac:dyDescent="0.25">
      <c r="A38">
        <v>2008</v>
      </c>
      <c r="B38" s="10">
        <f t="shared" ca="1" si="10"/>
        <v>32.745280076980592</v>
      </c>
      <c r="C38" s="10">
        <f t="shared" ca="1" si="9"/>
        <v>185.78514715719223</v>
      </c>
      <c r="D38" s="10">
        <f ca="1">INDEX(INDIRECT($A$23&amp;"!$A$1:$N$55"),MATCH($A38,INDIRECT($A$23&amp;"!$A$1:$A$55"),0),MATCH(D$24,INDIRECT($A$23&amp;"!$A$1:$N$1"),0))</f>
        <v>98.926049911141391</v>
      </c>
      <c r="E38" s="10">
        <f t="shared" ca="1" si="9"/>
        <v>2122.3065780410766</v>
      </c>
      <c r="F38" s="27">
        <f t="shared" ca="1" si="11"/>
        <v>2439.7630551863908</v>
      </c>
      <c r="G38" s="10">
        <f t="shared" ca="1" si="12"/>
        <v>13184.190055863588</v>
      </c>
      <c r="H38" s="28">
        <f t="shared" ca="1" si="13"/>
        <v>317.45647714531418</v>
      </c>
      <c r="I38" s="28">
        <f t="shared" ca="1" si="14"/>
        <v>13.011774912751164</v>
      </c>
      <c r="J38" s="28">
        <f t="shared" ca="1" si="15"/>
        <v>86.988225087248821</v>
      </c>
      <c r="K38" s="28">
        <f t="shared" ca="1" si="16"/>
        <v>2.4078572578231863</v>
      </c>
      <c r="L38" s="28">
        <f t="shared" ca="1" si="17"/>
        <v>16.097360316018758</v>
      </c>
      <c r="M38" s="44"/>
    </row>
    <row r="39" spans="1:13" ht="15.75" x14ac:dyDescent="0.25">
      <c r="A39">
        <v>2009</v>
      </c>
      <c r="B39" s="10">
        <f t="shared" ca="1" si="10"/>
        <v>48.670679876327512</v>
      </c>
      <c r="C39" s="10">
        <f t="shared" ca="1" si="9"/>
        <v>179.37022075748445</v>
      </c>
      <c r="D39" s="10">
        <f t="shared" ca="1" si="9"/>
        <v>87.870269502639772</v>
      </c>
      <c r="E39" s="10">
        <f t="shared" ca="1" si="9"/>
        <v>2111.6796686553953</v>
      </c>
      <c r="F39" s="27">
        <f t="shared" ca="1" si="11"/>
        <v>2427.5908387918471</v>
      </c>
      <c r="G39" s="10">
        <f t="shared" ca="1" si="12"/>
        <v>13367.584940992934</v>
      </c>
      <c r="H39" s="28">
        <f t="shared" ca="1" si="13"/>
        <v>315.91117013645174</v>
      </c>
      <c r="I39" s="28">
        <f t="shared" ca="1" si="14"/>
        <v>13.013361440005806</v>
      </c>
      <c r="J39" s="28">
        <f t="shared" ca="1" si="15"/>
        <v>86.986638559994191</v>
      </c>
      <c r="K39" s="28">
        <f t="shared" ca="1" si="16"/>
        <v>2.3632628596036143</v>
      </c>
      <c r="L39" s="28">
        <f t="shared" ca="1" si="17"/>
        <v>15.797017022721393</v>
      </c>
      <c r="M39" s="44"/>
    </row>
    <row r="40" spans="1:13" ht="15.75" x14ac:dyDescent="0.25">
      <c r="A40">
        <v>2010</v>
      </c>
      <c r="B40" s="10">
        <f t="shared" ca="1" si="10"/>
        <v>53.996680885314944</v>
      </c>
      <c r="C40" s="10">
        <f t="shared" ca="1" si="9"/>
        <v>199.32818125462532</v>
      </c>
      <c r="D40" s="10">
        <f t="shared" ca="1" si="9"/>
        <v>156.56261144459248</v>
      </c>
      <c r="E40" s="10">
        <f t="shared" ca="1" si="9"/>
        <v>2649.2028344650271</v>
      </c>
      <c r="F40" s="27">
        <f t="shared" ca="1" si="11"/>
        <v>3059.09030804956</v>
      </c>
      <c r="G40" s="10">
        <f t="shared" ca="1" si="12"/>
        <v>16403.942923726299</v>
      </c>
      <c r="H40" s="28">
        <f t="shared" ca="1" si="13"/>
        <v>409.8874735845327</v>
      </c>
      <c r="I40" s="28">
        <f t="shared" ca="1" si="14"/>
        <v>13.398998797321291</v>
      </c>
      <c r="J40" s="28">
        <f t="shared" ca="1" si="15"/>
        <v>86.601001202678702</v>
      </c>
      <c r="K40" s="28">
        <f t="shared" ca="1" si="16"/>
        <v>2.4987131172693888</v>
      </c>
      <c r="L40" s="28">
        <f t="shared" ca="1" si="17"/>
        <v>16.149793051482025</v>
      </c>
      <c r="M40" s="44"/>
    </row>
    <row r="41" spans="1:13" ht="15.75" x14ac:dyDescent="0.25">
      <c r="A41">
        <v>2011</v>
      </c>
      <c r="B41" s="10">
        <f t="shared" ca="1" si="10"/>
        <v>39.849700169563292</v>
      </c>
      <c r="C41" s="10">
        <f t="shared" ca="1" si="9"/>
        <v>225.15514293336869</v>
      </c>
      <c r="D41" s="10">
        <f t="shared" ca="1" si="9"/>
        <v>173.53160136580468</v>
      </c>
      <c r="E41" s="10">
        <f t="shared" ca="1" si="9"/>
        <v>3238.8007367095947</v>
      </c>
      <c r="F41" s="27">
        <f t="shared" ca="1" si="11"/>
        <v>3677.3371811783313</v>
      </c>
      <c r="G41" s="10">
        <f t="shared" ca="1" si="12"/>
        <v>19026.541663442451</v>
      </c>
      <c r="H41" s="28">
        <f t="shared" ca="1" si="13"/>
        <v>438.5364444687367</v>
      </c>
      <c r="I41" s="28">
        <f t="shared" ca="1" si="14"/>
        <v>11.925380319033357</v>
      </c>
      <c r="J41" s="28">
        <f t="shared" ca="1" si="15"/>
        <v>88.074619680966649</v>
      </c>
      <c r="K41" s="28">
        <f t="shared" ca="1" si="16"/>
        <v>2.3048668130338132</v>
      </c>
      <c r="L41" s="28">
        <f t="shared" ca="1" si="17"/>
        <v>17.022540375441</v>
      </c>
      <c r="M41" s="44"/>
    </row>
    <row r="42" spans="1:13" ht="15.75" x14ac:dyDescent="0.25">
      <c r="A42">
        <v>2012</v>
      </c>
      <c r="B42" s="10">
        <f t="shared" ca="1" si="10"/>
        <v>41.876709691524503</v>
      </c>
      <c r="C42" s="10">
        <f t="shared" ca="1" si="9"/>
        <v>234.68685041499137</v>
      </c>
      <c r="D42" s="10">
        <f t="shared" ca="1" si="9"/>
        <v>128.82033810710908</v>
      </c>
      <c r="E42" s="10">
        <f t="shared" ca="1" si="9"/>
        <v>3452.1909357376098</v>
      </c>
      <c r="F42" s="27">
        <f t="shared" ca="1" si="11"/>
        <v>3857.5748339512347</v>
      </c>
      <c r="G42" s="10">
        <f t="shared" ca="1" si="12"/>
        <v>20116.872487914057</v>
      </c>
      <c r="H42" s="28">
        <f t="shared" ca="1" si="13"/>
        <v>405.38389821362495</v>
      </c>
      <c r="I42" s="28">
        <f t="shared" ca="1" si="14"/>
        <v>10.508775996923397</v>
      </c>
      <c r="J42" s="28">
        <f t="shared" ca="1" si="15"/>
        <v>89.49122400307661</v>
      </c>
      <c r="K42" s="28">
        <f t="shared" ca="1" si="16"/>
        <v>2.0151437479020364</v>
      </c>
      <c r="L42" s="28">
        <f t="shared" ca="1" si="17"/>
        <v>17.160674144609899</v>
      </c>
      <c r="M42" s="44"/>
    </row>
    <row r="43" spans="1:13" ht="15.75" x14ac:dyDescent="0.25">
      <c r="A43" t="s">
        <v>281</v>
      </c>
      <c r="B43" s="2">
        <f ca="1">(B42-B25)/B25</f>
        <v>0.53116184761469187</v>
      </c>
      <c r="C43" s="2">
        <f ca="1">(C42-C25)/C25</f>
        <v>5.2678174462664957</v>
      </c>
      <c r="D43" s="2">
        <f ca="1">(D42-D25)/D25</f>
        <v>1.6239062718888273</v>
      </c>
      <c r="E43" s="2">
        <f ca="1">(E42-E25)/E25</f>
        <v>5.8807267261494403</v>
      </c>
      <c r="F43" s="2"/>
      <c r="G43" s="2"/>
      <c r="H43" s="2"/>
      <c r="I43" s="2"/>
      <c r="J43" s="2"/>
      <c r="K43" s="2"/>
      <c r="L43" s="2"/>
      <c r="M43" s="23"/>
    </row>
    <row r="44" spans="1:13" ht="15.75" x14ac:dyDescent="0.25"/>
    <row r="45" spans="1:13" ht="15.75" x14ac:dyDescent="0.25">
      <c r="A45" t="s">
        <v>25</v>
      </c>
      <c r="B45" s="62" t="s">
        <v>26</v>
      </c>
      <c r="C45" s="62"/>
      <c r="D45" s="62"/>
      <c r="E45" s="62"/>
      <c r="F45" s="50"/>
      <c r="G45" s="60"/>
      <c r="H45" s="50"/>
      <c r="I45" s="62" t="s">
        <v>438</v>
      </c>
      <c r="J45" s="62"/>
      <c r="K45" s="62" t="s">
        <v>437</v>
      </c>
      <c r="L45" s="62"/>
      <c r="M45" s="24"/>
    </row>
    <row r="46" spans="1:13" ht="15.75" x14ac:dyDescent="0.25">
      <c r="B46" t="s">
        <v>432</v>
      </c>
      <c r="C46" t="s">
        <v>434</v>
      </c>
      <c r="D46" t="s">
        <v>433</v>
      </c>
      <c r="E46" t="s">
        <v>427</v>
      </c>
      <c r="F46" s="25" t="s">
        <v>282</v>
      </c>
      <c r="G46" s="35" t="s">
        <v>423</v>
      </c>
      <c r="H46" s="26" t="s">
        <v>349</v>
      </c>
      <c r="I46" s="26" t="s">
        <v>349</v>
      </c>
      <c r="J46" s="26" t="s">
        <v>350</v>
      </c>
      <c r="K46" s="26" t="s">
        <v>349</v>
      </c>
      <c r="L46" s="26" t="s">
        <v>350</v>
      </c>
      <c r="M46" s="35"/>
    </row>
    <row r="47" spans="1:13" ht="15.75" x14ac:dyDescent="0.25">
      <c r="A47">
        <v>1995</v>
      </c>
      <c r="B47" s="10">
        <f ca="1">INDEX(INDIRECT($A$45&amp;"!$A$1:$N$55"),MATCH($A47,INDIRECT($A$45&amp;"!$A$1:$A$55"),0),MATCH(B$46,INDIRECT($A$45&amp;"!$A$1:$N$1"),0))</f>
        <v>32.300579710006716</v>
      </c>
      <c r="C47" s="10">
        <f ca="1">INDEX(INDIRECT($A$45&amp;"!$A$1:$N$55"),MATCH($A47,INDIRECT($A$45&amp;"!$A$1:$A$55"),0),MATCH(C$46,INDIRECT($A$45&amp;"!$A$1:$N$1"),0))</f>
        <v>39.11096182772517</v>
      </c>
      <c r="D47" s="10">
        <f ca="1">INDEX(INDIRECT($A$45&amp;"!$A$1:$N$55"),MATCH($A47,INDIRECT($A$45&amp;"!$A$1:$A$55"),0),MATCH(D$46,INDIRECT($A$45&amp;"!$A$1:$N$1"),0))</f>
        <v>49.087220301657915</v>
      </c>
      <c r="E47" s="10">
        <f ca="1">INDEX(INDIRECT($A$45&amp;"!$A$1:$N$55"),MATCH($A47,INDIRECT($A$45&amp;"!$A$1:$A$55"),0),MATCH(E$46,INDIRECT($A$45&amp;"!$A$1:$N$1"),0))</f>
        <v>505.38533465194701</v>
      </c>
      <c r="F47" s="27">
        <f ca="1">SUM(B47:E47)</f>
        <v>625.88409649133678</v>
      </c>
      <c r="G47" s="10">
        <f ca="1">INDEX(INDIRECT($A$45&amp;"!$A$1:$AQ$55"),MATCH($A47,INDIRECT($A$45&amp;"!$A$1:$A$55"),0),MATCH(G$46,INDIRECT($A$45&amp;"!$A$1:$AQ$1"),0))</f>
        <v>4054.9643880807344</v>
      </c>
      <c r="H47" s="28">
        <f ca="1">SUM(B47:D47)</f>
        <v>120.4987618393898</v>
      </c>
      <c r="I47" s="28">
        <f ca="1">(H47/$F47)*100</f>
        <v>19.252568089666696</v>
      </c>
      <c r="J47" s="28">
        <f ca="1">(E47/$F47)*100</f>
        <v>80.747431910333319</v>
      </c>
      <c r="K47" s="28">
        <f ca="1">(H47/$G47)*100</f>
        <v>2.9716355140771875</v>
      </c>
      <c r="L47" s="28">
        <f ca="1">(E47/$G47)*100</f>
        <v>12.463372949402206</v>
      </c>
      <c r="M47" s="44"/>
    </row>
    <row r="48" spans="1:13" ht="15.75" x14ac:dyDescent="0.25">
      <c r="A48">
        <v>1996</v>
      </c>
      <c r="B48" s="10">
        <f t="shared" ref="B48:E63" ca="1" si="18">INDEX(INDIRECT($A$45&amp;"!$A$1:$N$55"),MATCH($A48,INDIRECT($A$45&amp;"!$A$1:$A$55"),0),MATCH(B$46,INDIRECT($A$45&amp;"!$A$1:$N$1"),0))</f>
        <v>27.575029983520508</v>
      </c>
      <c r="C48" s="10">
        <f t="shared" ca="1" si="18"/>
        <v>42.746989266008136</v>
      </c>
      <c r="D48" s="10">
        <f t="shared" ca="1" si="18"/>
        <v>64.225309586644173</v>
      </c>
      <c r="E48" s="10">
        <f t="shared" ca="1" si="18"/>
        <v>552.48720104408267</v>
      </c>
      <c r="F48" s="27">
        <f t="shared" ref="F48:F64" ca="1" si="19">SUM(B48:E48)</f>
        <v>687.03452988025549</v>
      </c>
      <c r="G48" s="10">
        <f t="shared" ref="G48:G64" ca="1" si="20">INDEX(INDIRECT($A$45&amp;"!$A$1:$AQ$55"),MATCH($A48,INDIRECT($A$45&amp;"!$A$1:$A$55"),0),MATCH(G$46,INDIRECT($A$45&amp;"!$A$1:$AQ$1"),0))</f>
        <v>4462.5936039634908</v>
      </c>
      <c r="H48" s="28">
        <f t="shared" ref="H48:H64" ca="1" si="21">SUM(B48:D48)</f>
        <v>134.54732883617282</v>
      </c>
      <c r="I48" s="28">
        <f t="shared" ref="I48:I64" ca="1" si="22">(H48/$F48)*100</f>
        <v>19.583779706039422</v>
      </c>
      <c r="J48" s="28">
        <f t="shared" ref="J48:J64" ca="1" si="23">(E48/$F48)*100</f>
        <v>80.416220293960578</v>
      </c>
      <c r="K48" s="28">
        <f t="shared" ref="K48:K64" ca="1" si="24">(H48/$G48)*100</f>
        <v>3.0150029506758909</v>
      </c>
      <c r="L48" s="28">
        <f t="shared" ref="L48:L64" ca="1" si="25">(E48/$G48)*100</f>
        <v>12.380405882206851</v>
      </c>
      <c r="M48" s="44"/>
    </row>
    <row r="49" spans="1:13" ht="15.75" x14ac:dyDescent="0.25">
      <c r="A49">
        <v>1997</v>
      </c>
      <c r="B49" s="10">
        <f t="shared" ca="1" si="18"/>
        <v>28.70345981502533</v>
      </c>
      <c r="C49" s="10">
        <f t="shared" ca="1" si="18"/>
        <v>51.038841541320089</v>
      </c>
      <c r="D49" s="10">
        <f t="shared" ca="1" si="18"/>
        <v>80.714618929743764</v>
      </c>
      <c r="E49" s="10">
        <f t="shared" ca="1" si="18"/>
        <v>597.72580657196045</v>
      </c>
      <c r="F49" s="27">
        <f t="shared" ca="1" si="19"/>
        <v>758.18272685804959</v>
      </c>
      <c r="G49" s="10">
        <f t="shared" ca="1" si="20"/>
        <v>4748.4243650989438</v>
      </c>
      <c r="H49" s="28">
        <f t="shared" ca="1" si="21"/>
        <v>160.4569202860892</v>
      </c>
      <c r="I49" s="28">
        <f t="shared" ca="1" si="22"/>
        <v>21.163357407393253</v>
      </c>
      <c r="J49" s="28">
        <f t="shared" ca="1" si="23"/>
        <v>78.836642592606751</v>
      </c>
      <c r="K49" s="28">
        <f t="shared" ca="1" si="24"/>
        <v>3.3791613375049669</v>
      </c>
      <c r="L49" s="28">
        <f t="shared" ca="1" si="25"/>
        <v>12.58787674844865</v>
      </c>
      <c r="M49" s="44"/>
    </row>
    <row r="50" spans="1:13" ht="15.75" x14ac:dyDescent="0.25">
      <c r="A50">
        <v>1998</v>
      </c>
      <c r="B50" s="10">
        <f t="shared" ca="1" si="18"/>
        <v>36.781820353031158</v>
      </c>
      <c r="C50" s="10">
        <f t="shared" ca="1" si="18"/>
        <v>48.962706540092825</v>
      </c>
      <c r="D50" s="10">
        <f t="shared" ca="1" si="18"/>
        <v>60.904319700866935</v>
      </c>
      <c r="E50" s="10">
        <f t="shared" ca="1" si="18"/>
        <v>606.30282475280762</v>
      </c>
      <c r="F50" s="27">
        <f t="shared" ca="1" si="19"/>
        <v>752.95167134679855</v>
      </c>
      <c r="G50" s="10">
        <f t="shared" ca="1" si="20"/>
        <v>4699.4148872875803</v>
      </c>
      <c r="H50" s="28">
        <f t="shared" ca="1" si="21"/>
        <v>146.64884659399092</v>
      </c>
      <c r="I50" s="28">
        <f t="shared" ca="1" si="22"/>
        <v>19.476528464526989</v>
      </c>
      <c r="J50" s="28">
        <f t="shared" ca="1" si="23"/>
        <v>80.523471535473007</v>
      </c>
      <c r="K50" s="28">
        <f t="shared" ca="1" si="24"/>
        <v>3.1205767124475798</v>
      </c>
      <c r="L50" s="28">
        <f t="shared" ca="1" si="25"/>
        <v>12.901666256216737</v>
      </c>
      <c r="M50" s="44"/>
    </row>
    <row r="51" spans="1:13" ht="15.75" x14ac:dyDescent="0.25">
      <c r="A51">
        <v>1999</v>
      </c>
      <c r="B51" s="10">
        <f t="shared" ca="1" si="18"/>
        <v>40.240639909803868</v>
      </c>
      <c r="C51" s="10">
        <f t="shared" ca="1" si="18"/>
        <v>53.793446284860373</v>
      </c>
      <c r="D51" s="10">
        <f t="shared" ca="1" si="18"/>
        <v>80.895199720144277</v>
      </c>
      <c r="E51" s="10">
        <f t="shared" ca="1" si="18"/>
        <v>595.00780596542359</v>
      </c>
      <c r="F51" s="27">
        <f t="shared" ca="1" si="19"/>
        <v>769.93709188023217</v>
      </c>
      <c r="G51" s="10">
        <f t="shared" ca="1" si="20"/>
        <v>4652.1855251589159</v>
      </c>
      <c r="H51" s="28">
        <f t="shared" ca="1" si="21"/>
        <v>174.92928591480853</v>
      </c>
      <c r="I51" s="28">
        <f t="shared" ca="1" si="22"/>
        <v>22.719945273401599</v>
      </c>
      <c r="J51" s="28">
        <f t="shared" ca="1" si="23"/>
        <v>77.280054726598394</v>
      </c>
      <c r="K51" s="28">
        <f t="shared" ca="1" si="24"/>
        <v>3.7601528350233422</v>
      </c>
      <c r="L51" s="28">
        <f t="shared" ca="1" si="25"/>
        <v>12.789855493673558</v>
      </c>
      <c r="M51" s="44"/>
    </row>
    <row r="52" spans="1:13" ht="15.75" x14ac:dyDescent="0.25">
      <c r="A52">
        <v>2000</v>
      </c>
      <c r="B52" s="10">
        <f t="shared" ca="1" si="18"/>
        <v>21.566620330810547</v>
      </c>
      <c r="C52" s="10">
        <f t="shared" ca="1" si="18"/>
        <v>60.115872951745985</v>
      </c>
      <c r="D52" s="10">
        <f t="shared" ca="1" si="18"/>
        <v>40.562228909909727</v>
      </c>
      <c r="E52" s="10">
        <f t="shared" ca="1" si="18"/>
        <v>669.90780114555355</v>
      </c>
      <c r="F52" s="27">
        <f t="shared" ca="1" si="19"/>
        <v>792.15252333801982</v>
      </c>
      <c r="G52" s="10">
        <f t="shared" ca="1" si="20"/>
        <v>5066.3593281489921</v>
      </c>
      <c r="H52" s="28">
        <f t="shared" ca="1" si="21"/>
        <v>122.24472219246627</v>
      </c>
      <c r="I52" s="28">
        <f t="shared" ca="1" si="22"/>
        <v>15.431967782838605</v>
      </c>
      <c r="J52" s="28">
        <f t="shared" ca="1" si="23"/>
        <v>84.568032217161388</v>
      </c>
      <c r="K52" s="28">
        <f t="shared" ca="1" si="24"/>
        <v>2.4128711422671376</v>
      </c>
      <c r="L52" s="28">
        <f t="shared" ca="1" si="25"/>
        <v>13.222666568940467</v>
      </c>
      <c r="M52" s="44"/>
    </row>
    <row r="53" spans="1:13" ht="15.75" x14ac:dyDescent="0.25">
      <c r="A53">
        <v>2001</v>
      </c>
      <c r="B53" s="10">
        <f t="shared" ca="1" si="18"/>
        <v>26.704203550338747</v>
      </c>
      <c r="C53" s="10">
        <f t="shared" ca="1" si="18"/>
        <v>68.798537036851044</v>
      </c>
      <c r="D53" s="10">
        <f t="shared" ca="1" si="18"/>
        <v>15.99963984411955</v>
      </c>
      <c r="E53" s="10">
        <f t="shared" ca="1" si="18"/>
        <v>688.49302899169925</v>
      </c>
      <c r="F53" s="27">
        <f t="shared" ca="1" si="19"/>
        <v>799.9954094230086</v>
      </c>
      <c r="G53" s="10">
        <f t="shared" ca="1" si="20"/>
        <v>5056.231532613996</v>
      </c>
      <c r="H53" s="28">
        <f t="shared" ca="1" si="21"/>
        <v>111.50238043130935</v>
      </c>
      <c r="I53" s="28">
        <f t="shared" ca="1" si="22"/>
        <v>13.937877532538556</v>
      </c>
      <c r="J53" s="28">
        <f t="shared" ca="1" si="23"/>
        <v>86.06212246746145</v>
      </c>
      <c r="K53" s="28">
        <f t="shared" ca="1" si="24"/>
        <v>2.2052467279650916</v>
      </c>
      <c r="L53" s="28">
        <f t="shared" ca="1" si="25"/>
        <v>13.61672274204102</v>
      </c>
      <c r="M53" s="44"/>
    </row>
    <row r="54" spans="1:13" ht="15.75" x14ac:dyDescent="0.25">
      <c r="A54">
        <v>2002</v>
      </c>
      <c r="B54" s="10">
        <f t="shared" ca="1" si="18"/>
        <v>15.664286515712739</v>
      </c>
      <c r="C54" s="10">
        <f t="shared" ca="1" si="18"/>
        <v>80.321802815556524</v>
      </c>
      <c r="D54" s="10">
        <f t="shared" ca="1" si="18"/>
        <v>1.8826400445699691</v>
      </c>
      <c r="E54" s="10">
        <f t="shared" ca="1" si="18"/>
        <v>703.09434082412724</v>
      </c>
      <c r="F54" s="27">
        <f t="shared" ca="1" si="19"/>
        <v>800.96307019996652</v>
      </c>
      <c r="G54" s="10">
        <f t="shared" ca="1" si="20"/>
        <v>5110.0971899977294</v>
      </c>
      <c r="H54" s="28">
        <f t="shared" ca="1" si="21"/>
        <v>97.868729375839223</v>
      </c>
      <c r="I54" s="28">
        <f t="shared" ca="1" si="22"/>
        <v>12.218881621022247</v>
      </c>
      <c r="J54" s="28">
        <f t="shared" ca="1" si="23"/>
        <v>87.781118378977752</v>
      </c>
      <c r="K54" s="28">
        <f t="shared" ca="1" si="24"/>
        <v>1.9152028960897849</v>
      </c>
      <c r="L54" s="28">
        <f t="shared" ca="1" si="25"/>
        <v>13.758923063152928</v>
      </c>
      <c r="M54" s="44"/>
    </row>
    <row r="55" spans="1:13" ht="15.75" x14ac:dyDescent="0.25">
      <c r="A55">
        <v>2003</v>
      </c>
      <c r="B55" s="10">
        <f t="shared" ca="1" si="18"/>
        <v>7.8226999411582945</v>
      </c>
      <c r="C55" s="10">
        <f t="shared" ca="1" si="18"/>
        <v>99.837749872922899</v>
      </c>
      <c r="D55" s="10">
        <f t="shared" ca="1" si="18"/>
        <v>15.90244019421935</v>
      </c>
      <c r="E55" s="10">
        <f t="shared" ca="1" si="18"/>
        <v>791.02360623168943</v>
      </c>
      <c r="F55" s="27">
        <f t="shared" ca="1" si="19"/>
        <v>914.58649623998997</v>
      </c>
      <c r="G55" s="10">
        <f t="shared" ca="1" si="20"/>
        <v>5696.95650929974</v>
      </c>
      <c r="H55" s="28">
        <f t="shared" ca="1" si="21"/>
        <v>123.56289000830054</v>
      </c>
      <c r="I55" s="28">
        <f t="shared" ca="1" si="22"/>
        <v>13.510246490221228</v>
      </c>
      <c r="J55" s="28">
        <f t="shared" ca="1" si="23"/>
        <v>86.48975350977878</v>
      </c>
      <c r="K55" s="28">
        <f t="shared" ca="1" si="24"/>
        <v>2.1689280900529231</v>
      </c>
      <c r="L55" s="28">
        <f t="shared" ca="1" si="25"/>
        <v>13.885020974627743</v>
      </c>
      <c r="M55" s="44"/>
    </row>
    <row r="56" spans="1:13" ht="15.75" x14ac:dyDescent="0.25">
      <c r="A56">
        <v>2004</v>
      </c>
      <c r="B56" s="10">
        <f t="shared" ca="1" si="18"/>
        <v>12.919089891195297</v>
      </c>
      <c r="C56" s="10">
        <f t="shared" ca="1" si="18"/>
        <v>112.31843241858482</v>
      </c>
      <c r="D56" s="10">
        <f t="shared" ca="1" si="18"/>
        <v>43.919590497821567</v>
      </c>
      <c r="E56" s="10">
        <f t="shared" ca="1" si="18"/>
        <v>953.37340355300898</v>
      </c>
      <c r="F56" s="27">
        <f t="shared" ca="1" si="19"/>
        <v>1122.5305163606106</v>
      </c>
      <c r="G56" s="10">
        <f t="shared" ca="1" si="20"/>
        <v>6681.5424112395258</v>
      </c>
      <c r="H56" s="28">
        <f t="shared" ca="1" si="21"/>
        <v>169.15711280760169</v>
      </c>
      <c r="I56" s="28">
        <f t="shared" ca="1" si="22"/>
        <v>15.069266299862472</v>
      </c>
      <c r="J56" s="28">
        <f t="shared" ca="1" si="23"/>
        <v>84.930733700137537</v>
      </c>
      <c r="K56" s="28">
        <f t="shared" ca="1" si="24"/>
        <v>2.5317075369161732</v>
      </c>
      <c r="L56" s="28">
        <f t="shared" ca="1" si="25"/>
        <v>14.26876228382937</v>
      </c>
      <c r="M56" s="44"/>
    </row>
    <row r="57" spans="1:13" ht="15.75" x14ac:dyDescent="0.25">
      <c r="A57">
        <v>2005</v>
      </c>
      <c r="B57" s="10">
        <f t="shared" ca="1" si="18"/>
        <v>24.440410027503969</v>
      </c>
      <c r="C57" s="10">
        <f t="shared" ca="1" si="18"/>
        <v>116.54534897971153</v>
      </c>
      <c r="D57" s="10">
        <f ca="1">INDEX(INDIRECT($A$45&amp;"!$A$1:$N$55"),MATCH($A57,INDIRECT($A$45&amp;"!$A$1:$A$55"),0),MATCH(D$46,INDIRECT($A$45&amp;"!$A$1:$N$1"),0))</f>
        <v>108.36306766104698</v>
      </c>
      <c r="E57" s="10">
        <f t="shared" ca="1" si="18"/>
        <v>1159.5034646301269</v>
      </c>
      <c r="F57" s="27">
        <f t="shared" ca="1" si="19"/>
        <v>1408.8522912983894</v>
      </c>
      <c r="G57" s="10">
        <f t="shared" ca="1" si="20"/>
        <v>7871.0899993633248</v>
      </c>
      <c r="H57" s="28">
        <f t="shared" ca="1" si="21"/>
        <v>249.34882666826249</v>
      </c>
      <c r="I57" s="28">
        <f t="shared" ca="1" si="22"/>
        <v>17.6987203135727</v>
      </c>
      <c r="J57" s="28">
        <f t="shared" ca="1" si="23"/>
        <v>82.301279686427293</v>
      </c>
      <c r="K57" s="28">
        <f t="shared" ca="1" si="24"/>
        <v>3.1679071982207265</v>
      </c>
      <c r="L57" s="28">
        <f t="shared" ca="1" si="25"/>
        <v>14.731167661961898</v>
      </c>
      <c r="M57" s="44"/>
    </row>
    <row r="58" spans="1:13" ht="15.75" x14ac:dyDescent="0.25">
      <c r="A58">
        <v>2006</v>
      </c>
      <c r="B58" s="10">
        <f t="shared" ca="1" si="18"/>
        <v>24.907710169792175</v>
      </c>
      <c r="C58" s="10">
        <f t="shared" ca="1" si="18"/>
        <v>138.89870621418953</v>
      </c>
      <c r="D58" s="10">
        <f t="shared" ca="1" si="18"/>
        <v>107.82137023869157</v>
      </c>
      <c r="E58" s="10">
        <f t="shared" ca="1" si="18"/>
        <v>1401.8029483833313</v>
      </c>
      <c r="F58" s="27">
        <f t="shared" ca="1" si="19"/>
        <v>1673.4307350060046</v>
      </c>
      <c r="G58" s="10">
        <f t="shared" ca="1" si="20"/>
        <v>9271.6677861848821</v>
      </c>
      <c r="H58" s="28">
        <f t="shared" ca="1" si="21"/>
        <v>271.62778662267328</v>
      </c>
      <c r="I58" s="28">
        <f t="shared" ca="1" si="22"/>
        <v>16.231791429461143</v>
      </c>
      <c r="J58" s="28">
        <f t="shared" ca="1" si="23"/>
        <v>83.76820857053886</v>
      </c>
      <c r="K58" s="28">
        <f t="shared" ca="1" si="24"/>
        <v>2.9296540049397417</v>
      </c>
      <c r="L58" s="28">
        <f t="shared" ca="1" si="25"/>
        <v>15.119210272741523</v>
      </c>
      <c r="M58" s="44"/>
    </row>
    <row r="59" spans="1:13" ht="15.75" x14ac:dyDescent="0.25">
      <c r="A59">
        <v>2007</v>
      </c>
      <c r="B59" s="10">
        <f t="shared" ca="1" si="18"/>
        <v>37.116864690780638</v>
      </c>
      <c r="C59" s="10">
        <f t="shared" ca="1" si="18"/>
        <v>164.10663804125787</v>
      </c>
      <c r="D59" s="10">
        <f t="shared" ca="1" si="18"/>
        <v>179.82457950592041</v>
      </c>
      <c r="E59" s="10">
        <f t="shared" ca="1" si="18"/>
        <v>1814.5173552627564</v>
      </c>
      <c r="F59" s="27">
        <f t="shared" ca="1" si="19"/>
        <v>2195.5654375007152</v>
      </c>
      <c r="G59" s="10">
        <f t="shared" ca="1" si="20"/>
        <v>11396.351621840869</v>
      </c>
      <c r="H59" s="28">
        <f t="shared" ca="1" si="21"/>
        <v>381.04808223795891</v>
      </c>
      <c r="I59" s="28">
        <f t="shared" ca="1" si="22"/>
        <v>17.355350732416273</v>
      </c>
      <c r="J59" s="28">
        <f t="shared" ca="1" si="23"/>
        <v>82.644649267583731</v>
      </c>
      <c r="K59" s="28">
        <f t="shared" ca="1" si="24"/>
        <v>3.3435970991601227</v>
      </c>
      <c r="L59" s="28">
        <f t="shared" ca="1" si="25"/>
        <v>15.921914446595977</v>
      </c>
      <c r="M59" s="44"/>
    </row>
    <row r="60" spans="1:13" ht="15.75" x14ac:dyDescent="0.25">
      <c r="A60">
        <v>2008</v>
      </c>
      <c r="B60" s="10">
        <f t="shared" ca="1" si="18"/>
        <v>46.395905176162721</v>
      </c>
      <c r="C60" s="10">
        <f t="shared" ca="1" si="18"/>
        <v>189.88686729764939</v>
      </c>
      <c r="D60" s="10">
        <f t="shared" ca="1" si="18"/>
        <v>99.472229903697965</v>
      </c>
      <c r="E60" s="10">
        <f t="shared" ca="1" si="18"/>
        <v>2139.643468570709</v>
      </c>
      <c r="F60" s="27">
        <f t="shared" ca="1" si="19"/>
        <v>2475.3984709482193</v>
      </c>
      <c r="G60" s="10">
        <f t="shared" ca="1" si="20"/>
        <v>13486.349511367313</v>
      </c>
      <c r="H60" s="28">
        <f t="shared" ca="1" si="21"/>
        <v>335.7550023775101</v>
      </c>
      <c r="I60" s="28">
        <f t="shared" ca="1" si="22"/>
        <v>13.563674952457117</v>
      </c>
      <c r="J60" s="28">
        <f t="shared" ca="1" si="23"/>
        <v>86.436325047542866</v>
      </c>
      <c r="K60" s="28">
        <f t="shared" ca="1" si="24"/>
        <v>2.4895914353584745</v>
      </c>
      <c r="L60" s="28">
        <f t="shared" ca="1" si="25"/>
        <v>15.865252986119454</v>
      </c>
      <c r="M60" s="44"/>
    </row>
    <row r="61" spans="1:13" ht="15.75" x14ac:dyDescent="0.25">
      <c r="A61">
        <v>2009</v>
      </c>
      <c r="B61" s="10">
        <f t="shared" ca="1" si="18"/>
        <v>63.096179918289188</v>
      </c>
      <c r="C61" s="10">
        <f t="shared" ca="1" si="18"/>
        <v>182.84195676136017</v>
      </c>
      <c r="D61" s="10">
        <f t="shared" ca="1" si="18"/>
        <v>88.907339496135705</v>
      </c>
      <c r="E61" s="10">
        <f t="shared" ca="1" si="18"/>
        <v>2129.8686983108519</v>
      </c>
      <c r="F61" s="27">
        <f t="shared" ca="1" si="19"/>
        <v>2464.7141744866367</v>
      </c>
      <c r="G61" s="10">
        <f t="shared" ca="1" si="20"/>
        <v>13685.363425689091</v>
      </c>
      <c r="H61" s="28">
        <f t="shared" ca="1" si="21"/>
        <v>334.84547617578505</v>
      </c>
      <c r="I61" s="28">
        <f t="shared" ca="1" si="22"/>
        <v>13.585570271876591</v>
      </c>
      <c r="J61" s="28">
        <f t="shared" ca="1" si="23"/>
        <v>86.414429728123423</v>
      </c>
      <c r="K61" s="28">
        <f t="shared" ca="1" si="24"/>
        <v>2.4467415717089351</v>
      </c>
      <c r="L61" s="28">
        <f t="shared" ca="1" si="25"/>
        <v>15.563113905421243</v>
      </c>
      <c r="M61" s="44"/>
    </row>
    <row r="62" spans="1:13" ht="15.75" x14ac:dyDescent="0.25">
      <c r="A62">
        <v>2010</v>
      </c>
      <c r="B62" s="10">
        <f t="shared" ca="1" si="18"/>
        <v>68.241580726623539</v>
      </c>
      <c r="C62" s="10">
        <f t="shared" ca="1" si="18"/>
        <v>203.03930483174324</v>
      </c>
      <c r="D62" s="10">
        <f t="shared" ca="1" si="18"/>
        <v>156.55420144110917</v>
      </c>
      <c r="E62" s="10">
        <f t="shared" ca="1" si="18"/>
        <v>2668.9454241065978</v>
      </c>
      <c r="F62" s="27">
        <f t="shared" ca="1" si="19"/>
        <v>3096.7805111060738</v>
      </c>
      <c r="G62" s="10">
        <f t="shared" ca="1" si="20"/>
        <v>16757.245881342056</v>
      </c>
      <c r="H62" s="28">
        <f t="shared" ca="1" si="21"/>
        <v>427.83508699947595</v>
      </c>
      <c r="I62" s="28">
        <f t="shared" ca="1" si="22"/>
        <v>13.815479833495417</v>
      </c>
      <c r="J62" s="28">
        <f t="shared" ca="1" si="23"/>
        <v>86.184520166504569</v>
      </c>
      <c r="K62" s="28">
        <f t="shared" ca="1" si="24"/>
        <v>2.5531348649352843</v>
      </c>
      <c r="L62" s="28">
        <f t="shared" ca="1" si="25"/>
        <v>15.927112623430975</v>
      </c>
      <c r="M62" s="44"/>
    </row>
    <row r="63" spans="1:13" ht="15.75" x14ac:dyDescent="0.25">
      <c r="A63">
        <v>2011</v>
      </c>
      <c r="B63" s="10">
        <f t="shared" ca="1" si="18"/>
        <v>52.727630024909971</v>
      </c>
      <c r="C63" s="10">
        <f t="shared" ca="1" si="18"/>
        <v>228.46649340486528</v>
      </c>
      <c r="D63" s="10">
        <f t="shared" ca="1" si="18"/>
        <v>173.95805136501789</v>
      </c>
      <c r="E63" s="10">
        <f t="shared" ca="1" si="18"/>
        <v>3259.9226043281556</v>
      </c>
      <c r="F63" s="27">
        <f t="shared" ca="1" si="19"/>
        <v>3715.0747791229487</v>
      </c>
      <c r="G63" s="10">
        <f t="shared" ca="1" si="20"/>
        <v>19408.967186733717</v>
      </c>
      <c r="H63" s="28">
        <f t="shared" ca="1" si="21"/>
        <v>455.15217479479315</v>
      </c>
      <c r="I63" s="28">
        <f t="shared" ca="1" si="22"/>
        <v>12.251494299725644</v>
      </c>
      <c r="J63" s="28">
        <f t="shared" ca="1" si="23"/>
        <v>87.748505700274364</v>
      </c>
      <c r="K63" s="28">
        <f t="shared" ca="1" si="24"/>
        <v>2.3450612823226145</v>
      </c>
      <c r="L63" s="28">
        <f t="shared" ca="1" si="25"/>
        <v>16.795961232580968</v>
      </c>
      <c r="M63" s="44"/>
    </row>
    <row r="64" spans="1:13" ht="15.75" x14ac:dyDescent="0.25">
      <c r="A64">
        <v>2012</v>
      </c>
      <c r="B64" s="10">
        <f ca="1">INDEX(INDIRECT($A$45&amp;"!$A$1:$N$55"),MATCH($A64,INDIRECT($A$45&amp;"!$A$1:$A$55"),0),MATCH(B$46,INDIRECT($A$45&amp;"!$A$1:$N$1"),0))</f>
        <v>54.880559522151948</v>
      </c>
      <c r="C64" s="10">
        <f ca="1">INDEX(INDIRECT($A$45&amp;"!$A$1:$N$55"),MATCH($A64,INDIRECT($A$45&amp;"!$A$1:$A$55"),0),MATCH(C$46,INDIRECT($A$45&amp;"!$A$1:$N$1"),0))</f>
        <v>240.10308959650993</v>
      </c>
      <c r="D64" s="10">
        <f ca="1">INDEX(INDIRECT($A$45&amp;"!$A$1:$N$55"),MATCH($A64,INDIRECT($A$45&amp;"!$A$1:$A$55"),0),MATCH(D$46,INDIRECT($A$45&amp;"!$A$1:$N$1"),0))</f>
        <v>128.70545810329915</v>
      </c>
      <c r="E64" s="10">
        <f ca="1">INDEX(INDIRECT($A$45&amp;"!$A$1:$N$55"),MATCH($A64,INDIRECT($A$45&amp;"!$A$1:$A$55"),0),MATCH(E$46,INDIRECT($A$45&amp;"!$A$1:$N$1"),0))</f>
        <v>3476.9784339675903</v>
      </c>
      <c r="F64" s="27">
        <f t="shared" ca="1" si="19"/>
        <v>3900.6675411895512</v>
      </c>
      <c r="G64" s="10">
        <f t="shared" ca="1" si="20"/>
        <v>20524.800462988762</v>
      </c>
      <c r="H64" s="28">
        <f t="shared" ca="1" si="21"/>
        <v>423.68910722196108</v>
      </c>
      <c r="I64" s="28">
        <f t="shared" ca="1" si="22"/>
        <v>10.86196408045461</v>
      </c>
      <c r="J64" s="28">
        <f t="shared" ca="1" si="23"/>
        <v>89.138035919545388</v>
      </c>
      <c r="K64" s="28">
        <f t="shared" ca="1" si="24"/>
        <v>2.0642788122884612</v>
      </c>
      <c r="L64" s="28">
        <f t="shared" ca="1" si="25"/>
        <v>16.940376303474586</v>
      </c>
      <c r="M64" s="44"/>
    </row>
    <row r="65" spans="1:19" ht="15.75" x14ac:dyDescent="0.25">
      <c r="A65" t="s">
        <v>281</v>
      </c>
      <c r="B65" s="2">
        <f ca="1">(B64-B47)/B47</f>
        <v>0.69905803595066618</v>
      </c>
      <c r="C65" s="2">
        <f ca="1">(C64-C47)/C47</f>
        <v>5.1390228819763895</v>
      </c>
      <c r="D65" s="2">
        <f ca="1">(D64-D47)/D47</f>
        <v>1.6219748706966841</v>
      </c>
      <c r="E65" s="2">
        <f ca="1">(E64-E47)/E47</f>
        <v>5.8798562118193338</v>
      </c>
      <c r="F65" s="2"/>
      <c r="G65" s="2"/>
      <c r="H65" s="2"/>
      <c r="I65" s="2"/>
      <c r="J65" s="2"/>
      <c r="K65" s="2"/>
      <c r="L65" s="2"/>
      <c r="M65" s="23"/>
    </row>
    <row r="66" spans="1:19" ht="15.75" x14ac:dyDescent="0.25"/>
    <row r="67" spans="1:19" ht="21" x14ac:dyDescent="0.35">
      <c r="P67" s="63" t="s">
        <v>439</v>
      </c>
      <c r="Q67" s="63"/>
      <c r="R67" s="63"/>
      <c r="S67" s="6"/>
    </row>
    <row r="68" spans="1:19" ht="20.25" customHeight="1" x14ac:dyDescent="0.25">
      <c r="P68" s="1" t="s">
        <v>283</v>
      </c>
      <c r="Q68" s="1" t="s">
        <v>284</v>
      </c>
      <c r="R68" s="1" t="s">
        <v>440</v>
      </c>
      <c r="S68" s="1"/>
    </row>
    <row r="69" spans="1:19" ht="200.25" customHeight="1" thickBot="1" x14ac:dyDescent="0.3">
      <c r="O69" s="3" t="s">
        <v>428</v>
      </c>
    </row>
    <row r="70" spans="1:19" ht="200.25" customHeight="1" thickTop="1" thickBot="1" x14ac:dyDescent="0.3">
      <c r="O70" s="3" t="s">
        <v>429</v>
      </c>
    </row>
    <row r="71" spans="1:19" ht="200.25" customHeight="1" thickTop="1" thickBot="1" x14ac:dyDescent="0.3">
      <c r="O71" s="3" t="s">
        <v>430</v>
      </c>
    </row>
    <row r="72" spans="1:19" ht="16.5" thickTop="1" x14ac:dyDescent="0.25">
      <c r="P72" s="8" t="s">
        <v>352</v>
      </c>
    </row>
    <row r="73" spans="1:19" ht="15.75" x14ac:dyDescent="0.25">
      <c r="P73" s="8" t="s">
        <v>431</v>
      </c>
    </row>
    <row r="74" spans="1:19" ht="15.75" x14ac:dyDescent="0.25">
      <c r="P74" s="29"/>
    </row>
    <row r="75" spans="1:19" ht="15.75" customHeight="1" x14ac:dyDescent="0.25"/>
  </sheetData>
  <mergeCells count="10">
    <mergeCell ref="P67:R67"/>
    <mergeCell ref="B1:E1"/>
    <mergeCell ref="B23:E23"/>
    <mergeCell ref="B45:E45"/>
    <mergeCell ref="K1:L1"/>
    <mergeCell ref="I1:J1"/>
    <mergeCell ref="I23:J23"/>
    <mergeCell ref="K23:L23"/>
    <mergeCell ref="I45:J45"/>
    <mergeCell ref="K45:L45"/>
  </mergeCells>
  <pageMargins left="0.7" right="0.7" top="0.75" bottom="0.75" header="0.3" footer="0.3"/>
  <pageSetup scale="76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5"/>
  <sheetViews>
    <sheetView showGridLines="0" topLeftCell="A56" zoomScale="80" zoomScaleNormal="80" workbookViewId="0">
      <selection activeCell="S73" sqref="S73"/>
    </sheetView>
  </sheetViews>
  <sheetFormatPr defaultColWidth="9" defaultRowHeight="15.75" customHeight="1" zeroHeight="1" x14ac:dyDescent="0.25"/>
  <cols>
    <col min="1" max="9" width="9" customWidth="1"/>
    <col min="10" max="11" width="9" style="4" customWidth="1"/>
    <col min="12" max="16" width="9" customWidth="1"/>
    <col min="17" max="17" width="4.25" customWidth="1"/>
    <col min="18" max="18" width="6.375" customWidth="1"/>
    <col min="19" max="22" width="32.875" customWidth="1"/>
    <col min="23" max="23" width="9" customWidth="1"/>
  </cols>
  <sheetData>
    <row r="1" spans="1:19" x14ac:dyDescent="0.25">
      <c r="A1" t="s">
        <v>322</v>
      </c>
      <c r="B1" s="62" t="s">
        <v>386</v>
      </c>
      <c r="C1" s="62"/>
      <c r="D1" s="62"/>
      <c r="E1" s="62"/>
      <c r="F1" s="49"/>
      <c r="G1" s="49"/>
      <c r="H1" s="49"/>
      <c r="I1" s="49"/>
      <c r="J1" s="24"/>
      <c r="K1" t="s">
        <v>391</v>
      </c>
      <c r="L1" s="49"/>
      <c r="M1" s="49"/>
      <c r="N1" s="49"/>
      <c r="O1" s="49"/>
      <c r="P1" s="49"/>
    </row>
    <row r="2" spans="1:19" x14ac:dyDescent="0.25">
      <c r="B2" t="s">
        <v>265</v>
      </c>
      <c r="C2" t="s">
        <v>24</v>
      </c>
      <c r="D2" t="s">
        <v>23</v>
      </c>
      <c r="E2" t="s">
        <v>7</v>
      </c>
      <c r="F2" s="25" t="s">
        <v>282</v>
      </c>
      <c r="G2" s="26" t="s">
        <v>349</v>
      </c>
      <c r="H2" s="26" t="s">
        <v>349</v>
      </c>
      <c r="I2" s="26" t="s">
        <v>350</v>
      </c>
      <c r="J2" s="35"/>
      <c r="K2"/>
      <c r="L2" t="s">
        <v>382</v>
      </c>
      <c r="M2" t="s">
        <v>383</v>
      </c>
      <c r="N2" s="26"/>
      <c r="O2" s="26"/>
      <c r="P2" s="26"/>
    </row>
    <row r="3" spans="1:19" x14ac:dyDescent="0.25">
      <c r="A3">
        <v>1995</v>
      </c>
      <c r="B3" s="10">
        <f ca="1">INDEX(INDIRECT($A$1&amp;"!$A$1:$N$55"),MATCH($A3,INDIRECT($A$1&amp;"!$A$1:$A$55"),0),MATCH(B$2,INDIRECT($A$1&amp;"!$A$1:$N$1"),0))</f>
        <v>5.135779991149902</v>
      </c>
      <c r="C3" s="10">
        <f t="shared" ref="C3:E20" ca="1" si="0">INDEX(INDIRECT($A$1&amp;"!$A$1:$N$55"),MATCH($A3,INDIRECT($A$1&amp;"!$A$1:$A$55"),0),MATCH(C$2,INDIRECT($A$1&amp;"!$A$1:$N$1"),0))</f>
        <v>2.8303641951331002</v>
      </c>
      <c r="D3" s="10">
        <f t="shared" ca="1" si="0"/>
        <v>2.3825399999999997</v>
      </c>
      <c r="E3" s="10" t="e">
        <f t="shared" ca="1" si="0"/>
        <v>#N/A</v>
      </c>
      <c r="F3" s="27" t="e">
        <f ca="1">SUM(B3:E3)</f>
        <v>#N/A</v>
      </c>
      <c r="G3" s="28">
        <f ca="1">SUM(B3:D3)</f>
        <v>10.348684186283002</v>
      </c>
      <c r="H3" s="28" t="e">
        <f ca="1">(G3/$F3)*100</f>
        <v>#N/A</v>
      </c>
      <c r="I3" s="28" t="e">
        <f ca="1">(E3/$F3)*100</f>
        <v>#N/A</v>
      </c>
      <c r="J3" s="44"/>
      <c r="K3">
        <v>1995</v>
      </c>
      <c r="L3" s="10">
        <f ca="1">INDEX(INDIRECT($K$1&amp;"!$A$1:$AZ$55"),MATCH($K3,INDIRECT($K$1&amp;"!$A$1:$A$55"),0),MATCH(L$2,INDIRECT($K$1&amp;"!$A$1:$AZ$1"),0))*100</f>
        <v>45.44222354888916</v>
      </c>
      <c r="M3" s="10">
        <f ca="1">INDEX(INDIRECT($K$1&amp;"!$A$1:$AZ$55"),MATCH($K3,INDIRECT($K$1&amp;"!$A$1:$A$55"),0),MATCH(M$2,INDIRECT($K$1&amp;"!$A$1:$AZ$1"),0))*100</f>
        <v>54.55777645111084</v>
      </c>
      <c r="N3" s="28"/>
      <c r="O3" s="28"/>
      <c r="P3" s="28"/>
      <c r="S3" s="9"/>
    </row>
    <row r="4" spans="1:19" x14ac:dyDescent="0.25">
      <c r="A4">
        <v>1996</v>
      </c>
      <c r="B4" s="10">
        <f t="shared" ref="B4:B20" ca="1" si="1">INDEX(INDIRECT($A$1&amp;"!$A$1:$N$55"),MATCH($A4,INDIRECT($A$1&amp;"!$A$1:$A$55"),0),MATCH(B$2,INDIRECT($A$1&amp;"!$A$1:$N$1"),0))</f>
        <v>4.3082399520874022</v>
      </c>
      <c r="C4" s="10">
        <f t="shared" ca="1" si="0"/>
        <v>3.0227624162903002</v>
      </c>
      <c r="D4" s="10">
        <f t="shared" ca="1" si="0"/>
        <v>0.51396000000000008</v>
      </c>
      <c r="E4" s="10" t="e">
        <f t="shared" ca="1" si="0"/>
        <v>#N/A</v>
      </c>
      <c r="F4" s="27" t="e">
        <f t="shared" ref="F4:F20" ca="1" si="2">SUM(B4:E4)</f>
        <v>#N/A</v>
      </c>
      <c r="G4" s="28">
        <f t="shared" ref="G4:G20" ca="1" si="3">SUM(B4:D4)</f>
        <v>7.8449623683777023</v>
      </c>
      <c r="H4" s="28" t="e">
        <f t="shared" ref="H4:H20" ca="1" si="4">(G4/$F4)*100</f>
        <v>#N/A</v>
      </c>
      <c r="I4" s="28" t="e">
        <f t="shared" ref="I4:I20" ca="1" si="5">(E4/$F4)*100</f>
        <v>#N/A</v>
      </c>
      <c r="J4" s="44"/>
      <c r="K4">
        <v>1996</v>
      </c>
      <c r="L4" s="10">
        <f t="shared" ref="L4:M20" ca="1" si="6">INDEX(INDIRECT($K$1&amp;"!$A$1:$AZ$55"),MATCH($K4,INDIRECT($K$1&amp;"!$A$1:$A$55"),0),MATCH(L$2,INDIRECT($K$1&amp;"!$A$1:$AZ$1"),0))*100</f>
        <v>52.449572086334229</v>
      </c>
      <c r="M4" s="10">
        <f t="shared" ca="1" si="6"/>
        <v>47.550427913665771</v>
      </c>
      <c r="N4" s="28"/>
      <c r="O4" s="28"/>
      <c r="P4" s="28"/>
      <c r="S4" s="9"/>
    </row>
    <row r="5" spans="1:19" x14ac:dyDescent="0.25">
      <c r="A5">
        <v>1997</v>
      </c>
      <c r="B5" s="10">
        <f t="shared" ca="1" si="1"/>
        <v>4.107089942932129</v>
      </c>
      <c r="C5" s="10">
        <f t="shared" ca="1" si="0"/>
        <v>4.4293776276959997</v>
      </c>
      <c r="D5" s="10">
        <f t="shared" ca="1" si="0"/>
        <v>5.2201300000000002</v>
      </c>
      <c r="E5" s="10" t="e">
        <f t="shared" ca="1" si="0"/>
        <v>#N/A</v>
      </c>
      <c r="F5" s="27" t="e">
        <f t="shared" ca="1" si="2"/>
        <v>#N/A</v>
      </c>
      <c r="G5" s="28">
        <f t="shared" ca="1" si="3"/>
        <v>13.756597570628131</v>
      </c>
      <c r="H5" s="28" t="e">
        <f t="shared" ca="1" si="4"/>
        <v>#N/A</v>
      </c>
      <c r="I5" s="28" t="e">
        <f t="shared" ca="1" si="5"/>
        <v>#N/A</v>
      </c>
      <c r="J5" s="44"/>
      <c r="K5">
        <v>1997</v>
      </c>
      <c r="L5" s="10">
        <f t="shared" ca="1" si="6"/>
        <v>50.649416446685791</v>
      </c>
      <c r="M5" s="10">
        <f t="shared" ca="1" si="6"/>
        <v>49.350586533546448</v>
      </c>
      <c r="N5" s="28"/>
      <c r="O5" s="28"/>
      <c r="P5" s="28"/>
      <c r="S5" s="9"/>
    </row>
    <row r="6" spans="1:19" x14ac:dyDescent="0.25">
      <c r="A6">
        <v>1998</v>
      </c>
      <c r="B6" s="10">
        <f t="shared" ca="1" si="1"/>
        <v>5.3826499557495113</v>
      </c>
      <c r="C6" s="10">
        <f t="shared" ca="1" si="0"/>
        <v>4.5525711519320007</v>
      </c>
      <c r="D6" s="10">
        <f t="shared" ca="1" si="0"/>
        <v>4.89419</v>
      </c>
      <c r="E6" s="10" t="e">
        <f t="shared" ca="1" si="0"/>
        <v>#N/A</v>
      </c>
      <c r="F6" s="27" t="e">
        <f t="shared" ca="1" si="2"/>
        <v>#N/A</v>
      </c>
      <c r="G6" s="28">
        <f t="shared" ca="1" si="3"/>
        <v>14.829411107681512</v>
      </c>
      <c r="H6" s="28" t="e">
        <f t="shared" ca="1" si="4"/>
        <v>#N/A</v>
      </c>
      <c r="I6" s="28" t="e">
        <f t="shared" ca="1" si="5"/>
        <v>#N/A</v>
      </c>
      <c r="J6" s="44"/>
      <c r="K6">
        <v>1998</v>
      </c>
      <c r="L6" s="10">
        <f t="shared" ca="1" si="6"/>
        <v>62.06628680229187</v>
      </c>
      <c r="M6" s="10">
        <f t="shared" ca="1" si="6"/>
        <v>37.93371319770813</v>
      </c>
      <c r="N6" s="28"/>
      <c r="O6" s="28"/>
      <c r="P6" s="28"/>
      <c r="S6" s="9"/>
    </row>
    <row r="7" spans="1:19" x14ac:dyDescent="0.25">
      <c r="A7">
        <v>1999</v>
      </c>
      <c r="B7" s="10">
        <f t="shared" ca="1" si="1"/>
        <v>3.820659999847412</v>
      </c>
      <c r="C7" s="10">
        <f t="shared" ca="1" si="0"/>
        <v>4.6120017182367992</v>
      </c>
      <c r="D7" s="10">
        <f t="shared" ca="1" si="0"/>
        <v>3.36571</v>
      </c>
      <c r="E7" s="10" t="e">
        <f t="shared" ca="1" si="0"/>
        <v>#N/A</v>
      </c>
      <c r="F7" s="27" t="e">
        <f t="shared" ca="1" si="2"/>
        <v>#N/A</v>
      </c>
      <c r="G7" s="28">
        <f t="shared" ca="1" si="3"/>
        <v>11.798371718084212</v>
      </c>
      <c r="H7" s="28" t="e">
        <f t="shared" ca="1" si="4"/>
        <v>#N/A</v>
      </c>
      <c r="I7" s="28" t="e">
        <f t="shared" ca="1" si="5"/>
        <v>#N/A</v>
      </c>
      <c r="J7" s="44"/>
      <c r="K7">
        <v>1999</v>
      </c>
      <c r="L7" s="10">
        <f t="shared" ca="1" si="6"/>
        <v>55.868589878082275</v>
      </c>
      <c r="M7" s="10">
        <f t="shared" ca="1" si="6"/>
        <v>44.131410121917725</v>
      </c>
      <c r="N7" s="28"/>
      <c r="O7" s="28"/>
      <c r="P7" s="28"/>
      <c r="S7" s="9"/>
    </row>
    <row r="8" spans="1:19" x14ac:dyDescent="0.25">
      <c r="A8">
        <v>2000</v>
      </c>
      <c r="B8" s="10">
        <f t="shared" ca="1" si="1"/>
        <v>3.5176100311279295</v>
      </c>
      <c r="C8" s="10">
        <f t="shared" ca="1" si="0"/>
        <v>5.0888673464231999</v>
      </c>
      <c r="D8" s="10">
        <f t="shared" ca="1" si="0"/>
        <v>2.4711500000000006</v>
      </c>
      <c r="E8" s="10" t="e">
        <f t="shared" ca="1" si="0"/>
        <v>#N/A</v>
      </c>
      <c r="F8" s="27" t="e">
        <f t="shared" ca="1" si="2"/>
        <v>#N/A</v>
      </c>
      <c r="G8" s="28">
        <f t="shared" ca="1" si="3"/>
        <v>11.077627377551131</v>
      </c>
      <c r="H8" s="28" t="e">
        <f t="shared" ca="1" si="4"/>
        <v>#N/A</v>
      </c>
      <c r="I8" s="28" t="e">
        <f t="shared" ca="1" si="5"/>
        <v>#N/A</v>
      </c>
      <c r="J8" s="44"/>
      <c r="K8">
        <v>2000</v>
      </c>
      <c r="L8" s="10">
        <f t="shared" ca="1" si="6"/>
        <v>53.622937202453613</v>
      </c>
      <c r="M8" s="10">
        <f t="shared" ca="1" si="6"/>
        <v>46.377065777778625</v>
      </c>
      <c r="N8" s="28"/>
      <c r="O8" s="28"/>
      <c r="P8" s="28"/>
      <c r="S8" s="9"/>
    </row>
    <row r="9" spans="1:19" x14ac:dyDescent="0.25">
      <c r="A9">
        <v>2001</v>
      </c>
      <c r="B9" s="10">
        <f t="shared" ca="1" si="1"/>
        <v>4.2700900402069095</v>
      </c>
      <c r="C9" s="10">
        <f t="shared" ca="1" si="0"/>
        <v>5.153097005430701</v>
      </c>
      <c r="D9" s="10">
        <f t="shared" ca="1" si="0"/>
        <v>6.0383000000000004</v>
      </c>
      <c r="E9" s="10" t="e">
        <f t="shared" ca="1" si="0"/>
        <v>#N/A</v>
      </c>
      <c r="F9" s="27" t="e">
        <f t="shared" ca="1" si="2"/>
        <v>#N/A</v>
      </c>
      <c r="G9" s="28">
        <f t="shared" ca="1" si="3"/>
        <v>15.461487045637611</v>
      </c>
      <c r="H9" s="28" t="e">
        <f t="shared" ca="1" si="4"/>
        <v>#N/A</v>
      </c>
      <c r="I9" s="28" t="e">
        <f t="shared" ca="1" si="5"/>
        <v>#N/A</v>
      </c>
      <c r="J9" s="44"/>
      <c r="K9">
        <v>2001</v>
      </c>
      <c r="L9" s="10">
        <f t="shared" ca="1" si="6"/>
        <v>55.542808771133423</v>
      </c>
      <c r="M9" s="10">
        <f t="shared" ca="1" si="6"/>
        <v>44.457191228866577</v>
      </c>
      <c r="N9" s="28"/>
      <c r="O9" s="28"/>
      <c r="P9" s="28"/>
    </row>
    <row r="10" spans="1:19" x14ac:dyDescent="0.25">
      <c r="A10">
        <v>2002</v>
      </c>
      <c r="B10" s="10">
        <f t="shared" ca="1" si="1"/>
        <v>8.0274100465774545</v>
      </c>
      <c r="C10" s="10">
        <f t="shared" ca="1" si="0"/>
        <v>5.6012973734962008</v>
      </c>
      <c r="D10" s="10">
        <f t="shared" ca="1" si="0"/>
        <v>0.65927000000000024</v>
      </c>
      <c r="E10" s="10" t="e">
        <f t="shared" ca="1" si="0"/>
        <v>#N/A</v>
      </c>
      <c r="F10" s="27" t="e">
        <f t="shared" ca="1" si="2"/>
        <v>#N/A</v>
      </c>
      <c r="G10" s="28">
        <f t="shared" ca="1" si="3"/>
        <v>14.287977420073656</v>
      </c>
      <c r="H10" s="28" t="e">
        <f t="shared" ca="1" si="4"/>
        <v>#N/A</v>
      </c>
      <c r="I10" s="28" t="e">
        <f t="shared" ca="1" si="5"/>
        <v>#N/A</v>
      </c>
      <c r="J10" s="44"/>
      <c r="K10">
        <v>2002</v>
      </c>
      <c r="L10" s="10">
        <f t="shared" ca="1" si="6"/>
        <v>54.173105955123901</v>
      </c>
      <c r="M10" s="10">
        <f t="shared" ca="1" si="6"/>
        <v>45.82689106464386</v>
      </c>
      <c r="N10" s="28"/>
      <c r="O10" s="28"/>
      <c r="P10" s="28"/>
      <c r="S10" s="9"/>
    </row>
    <row r="11" spans="1:19" x14ac:dyDescent="0.25">
      <c r="A11">
        <v>2003</v>
      </c>
      <c r="B11" s="10">
        <f t="shared" ca="1" si="1"/>
        <v>7.5499299926757812</v>
      </c>
      <c r="C11" s="10">
        <f t="shared" ca="1" si="0"/>
        <v>6.2274660397991983</v>
      </c>
      <c r="D11" s="10">
        <f t="shared" ca="1" si="0"/>
        <v>3.3109999999999995</v>
      </c>
      <c r="E11" s="10" t="e">
        <f t="shared" ca="1" si="0"/>
        <v>#N/A</v>
      </c>
      <c r="F11" s="27" t="e">
        <f t="shared" ca="1" si="2"/>
        <v>#N/A</v>
      </c>
      <c r="G11" s="28">
        <f t="shared" ca="1" si="3"/>
        <v>17.088396032474979</v>
      </c>
      <c r="H11" s="28" t="e">
        <f t="shared" ca="1" si="4"/>
        <v>#N/A</v>
      </c>
      <c r="I11" s="28" t="e">
        <f t="shared" ca="1" si="5"/>
        <v>#N/A</v>
      </c>
      <c r="J11" s="44"/>
      <c r="K11">
        <v>2003</v>
      </c>
      <c r="L11" s="10">
        <f t="shared" ca="1" si="6"/>
        <v>52.100563049316406</v>
      </c>
      <c r="M11" s="10">
        <f t="shared" ca="1" si="6"/>
        <v>47.899436950683594</v>
      </c>
      <c r="N11" s="28"/>
      <c r="O11" s="28"/>
      <c r="P11" s="28"/>
    </row>
    <row r="12" spans="1:19" x14ac:dyDescent="0.25">
      <c r="A12">
        <v>2004</v>
      </c>
      <c r="B12" s="10">
        <f t="shared" ca="1" si="1"/>
        <v>6.9849199724197391</v>
      </c>
      <c r="C12" s="10">
        <f t="shared" ca="1" si="0"/>
        <v>7.9734567048047005</v>
      </c>
      <c r="D12" s="10">
        <f t="shared" ca="1" si="0"/>
        <v>2.7416000000000005</v>
      </c>
      <c r="E12" s="10" t="e">
        <f t="shared" ca="1" si="0"/>
        <v>#N/A</v>
      </c>
      <c r="F12" s="27" t="e">
        <f t="shared" ca="1" si="2"/>
        <v>#N/A</v>
      </c>
      <c r="G12" s="28">
        <f t="shared" ca="1" si="3"/>
        <v>17.699976677224441</v>
      </c>
      <c r="H12" s="28" t="e">
        <f t="shared" ca="1" si="4"/>
        <v>#N/A</v>
      </c>
      <c r="I12" s="28" t="e">
        <f t="shared" ca="1" si="5"/>
        <v>#N/A</v>
      </c>
      <c r="J12" s="44"/>
      <c r="K12">
        <v>2004</v>
      </c>
      <c r="L12" s="10">
        <f t="shared" ca="1" si="6"/>
        <v>58.743548393249512</v>
      </c>
      <c r="M12" s="10">
        <f t="shared" ca="1" si="6"/>
        <v>41.256454586982727</v>
      </c>
      <c r="N12" s="28"/>
      <c r="O12" s="28"/>
      <c r="P12" s="28"/>
    </row>
    <row r="13" spans="1:19" x14ac:dyDescent="0.25">
      <c r="A13">
        <v>2005</v>
      </c>
      <c r="B13" s="10">
        <f t="shared" ca="1" si="1"/>
        <v>12.568020122528075</v>
      </c>
      <c r="C13" s="10">
        <f t="shared" ca="1" si="0"/>
        <v>20.783928341086369</v>
      </c>
      <c r="D13" s="10">
        <f t="shared" ca="1" si="0"/>
        <v>11.32166</v>
      </c>
      <c r="E13" s="10" t="e">
        <f t="shared" ca="1" si="0"/>
        <v>#N/A</v>
      </c>
      <c r="F13" s="27" t="e">
        <f t="shared" ca="1" si="2"/>
        <v>#N/A</v>
      </c>
      <c r="G13" s="28">
        <f t="shared" ca="1" si="3"/>
        <v>44.67360846361445</v>
      </c>
      <c r="H13" s="28" t="e">
        <f t="shared" ca="1" si="4"/>
        <v>#N/A</v>
      </c>
      <c r="I13" s="28" t="e">
        <f t="shared" ca="1" si="5"/>
        <v>#N/A</v>
      </c>
      <c r="J13" s="44"/>
      <c r="K13">
        <v>2005</v>
      </c>
      <c r="L13" s="10">
        <f t="shared" ca="1" si="6"/>
        <v>57.398980855941772</v>
      </c>
      <c r="M13" s="10">
        <f t="shared" ca="1" si="6"/>
        <v>42.601019144058228</v>
      </c>
      <c r="N13" s="28"/>
      <c r="O13" s="28"/>
      <c r="P13" s="28"/>
    </row>
    <row r="14" spans="1:19" x14ac:dyDescent="0.25">
      <c r="A14">
        <v>2006</v>
      </c>
      <c r="B14" s="10">
        <f t="shared" ca="1" si="1"/>
        <v>12.31603002166748</v>
      </c>
      <c r="C14" s="10">
        <f t="shared" ca="1" si="0"/>
        <v>24.12711522168108</v>
      </c>
      <c r="D14" s="10">
        <f t="shared" ca="1" si="0"/>
        <v>9.850229999999998</v>
      </c>
      <c r="E14" s="10" t="e">
        <f t="shared" ca="1" si="0"/>
        <v>#N/A</v>
      </c>
      <c r="F14" s="27" t="e">
        <f t="shared" ca="1" si="2"/>
        <v>#N/A</v>
      </c>
      <c r="G14" s="28">
        <f t="shared" ca="1" si="3"/>
        <v>46.293375243348557</v>
      </c>
      <c r="H14" s="28" t="e">
        <f t="shared" ca="1" si="4"/>
        <v>#N/A</v>
      </c>
      <c r="I14" s="28" t="e">
        <f t="shared" ca="1" si="5"/>
        <v>#N/A</v>
      </c>
      <c r="J14" s="44"/>
      <c r="K14">
        <v>2006</v>
      </c>
      <c r="L14" s="10">
        <f t="shared" ca="1" si="6"/>
        <v>60.164272785186768</v>
      </c>
      <c r="M14" s="10">
        <f t="shared" ca="1" si="6"/>
        <v>39.835730195045471</v>
      </c>
      <c r="N14" s="28"/>
      <c r="O14" s="28"/>
      <c r="P14" s="28"/>
    </row>
    <row r="15" spans="1:19" x14ac:dyDescent="0.25">
      <c r="A15">
        <v>2007</v>
      </c>
      <c r="B15" s="10">
        <f t="shared" ca="1" si="1"/>
        <v>12.153509780883789</v>
      </c>
      <c r="C15" s="10">
        <f t="shared" ca="1" si="0"/>
        <v>27.076317546994815</v>
      </c>
      <c r="D15" s="10">
        <f t="shared" ca="1" si="0"/>
        <v>14.393160000000002</v>
      </c>
      <c r="E15" s="10" t="e">
        <f t="shared" ca="1" si="0"/>
        <v>#N/A</v>
      </c>
      <c r="F15" s="27" t="e">
        <f t="shared" ca="1" si="2"/>
        <v>#N/A</v>
      </c>
      <c r="G15" s="28">
        <f t="shared" ca="1" si="3"/>
        <v>53.622987327878604</v>
      </c>
      <c r="H15" s="28" t="e">
        <f t="shared" ca="1" si="4"/>
        <v>#N/A</v>
      </c>
      <c r="I15" s="28" t="e">
        <f t="shared" ca="1" si="5"/>
        <v>#N/A</v>
      </c>
      <c r="J15" s="44"/>
      <c r="K15">
        <v>2007</v>
      </c>
      <c r="L15" s="10">
        <f t="shared" ca="1" si="6"/>
        <v>62.294250726699829</v>
      </c>
      <c r="M15" s="10">
        <f t="shared" ca="1" si="6"/>
        <v>37.705746293067932</v>
      </c>
      <c r="N15" s="28"/>
      <c r="O15" s="28"/>
      <c r="P15" s="28"/>
    </row>
    <row r="16" spans="1:19" x14ac:dyDescent="0.25">
      <c r="A16">
        <v>2008</v>
      </c>
      <c r="B16" s="10">
        <f t="shared" ca="1" si="1"/>
        <v>12.213689941406249</v>
      </c>
      <c r="C16" s="10">
        <f t="shared" ca="1" si="0"/>
        <v>29.086870382694208</v>
      </c>
      <c r="D16" s="10">
        <f t="shared" ca="1" si="0"/>
        <v>10.0039</v>
      </c>
      <c r="E16" s="10" t="e">
        <f t="shared" ca="1" si="0"/>
        <v>#N/A</v>
      </c>
      <c r="F16" s="27" t="e">
        <f t="shared" ca="1" si="2"/>
        <v>#N/A</v>
      </c>
      <c r="G16" s="28">
        <f t="shared" ca="1" si="3"/>
        <v>51.304460324100461</v>
      </c>
      <c r="H16" s="28" t="e">
        <f t="shared" ca="1" si="4"/>
        <v>#N/A</v>
      </c>
      <c r="I16" s="28" t="e">
        <f t="shared" ca="1" si="5"/>
        <v>#N/A</v>
      </c>
      <c r="J16" s="44"/>
      <c r="K16">
        <v>2008</v>
      </c>
      <c r="L16" s="10">
        <f t="shared" ca="1" si="6"/>
        <v>63.147717714309692</v>
      </c>
      <c r="M16" s="10">
        <f t="shared" ca="1" si="6"/>
        <v>36.852279305458069</v>
      </c>
      <c r="N16" s="28"/>
      <c r="O16" s="28"/>
      <c r="P16" s="28"/>
    </row>
    <row r="17" spans="1:16" x14ac:dyDescent="0.25">
      <c r="A17">
        <v>2009</v>
      </c>
      <c r="B17" s="10">
        <f t="shared" ca="1" si="1"/>
        <v>14.79000033569336</v>
      </c>
      <c r="C17" s="10">
        <f t="shared" ca="1" si="0"/>
        <v>27.044021977477826</v>
      </c>
      <c r="D17" s="10">
        <f t="shared" ca="1" si="0"/>
        <v>6.63103</v>
      </c>
      <c r="E17" s="10" t="e">
        <f t="shared" ca="1" si="0"/>
        <v>#N/A</v>
      </c>
      <c r="F17" s="27" t="e">
        <f t="shared" ca="1" si="2"/>
        <v>#N/A</v>
      </c>
      <c r="G17" s="28">
        <f t="shared" ca="1" si="3"/>
        <v>48.465052313171192</v>
      </c>
      <c r="H17" s="28" t="e">
        <f t="shared" ca="1" si="4"/>
        <v>#N/A</v>
      </c>
      <c r="I17" s="28" t="e">
        <f t="shared" ca="1" si="5"/>
        <v>#N/A</v>
      </c>
      <c r="J17" s="44"/>
      <c r="K17">
        <v>2009</v>
      </c>
      <c r="L17" s="10">
        <f t="shared" ca="1" si="6"/>
        <v>58.580482006072998</v>
      </c>
      <c r="M17" s="10">
        <f t="shared" ca="1" si="6"/>
        <v>41.419517993927002</v>
      </c>
      <c r="N17" s="28"/>
      <c r="O17" s="28"/>
      <c r="P17" s="28"/>
    </row>
    <row r="18" spans="1:16" x14ac:dyDescent="0.25">
      <c r="A18">
        <v>2010</v>
      </c>
      <c r="B18" s="10">
        <f t="shared" ca="1" si="1"/>
        <v>16.047979911804198</v>
      </c>
      <c r="C18" s="10">
        <f t="shared" ca="1" si="0"/>
        <v>28.726694180063372</v>
      </c>
      <c r="D18" s="10">
        <f t="shared" ca="1" si="0"/>
        <v>4.0316900000000011</v>
      </c>
      <c r="E18" s="10" t="e">
        <f t="shared" ca="1" si="0"/>
        <v>#N/A</v>
      </c>
      <c r="F18" s="27" t="e">
        <f t="shared" ca="1" si="2"/>
        <v>#N/A</v>
      </c>
      <c r="G18" s="28">
        <f t="shared" ca="1" si="3"/>
        <v>48.806364091867565</v>
      </c>
      <c r="H18" s="28" t="e">
        <f t="shared" ca="1" si="4"/>
        <v>#N/A</v>
      </c>
      <c r="I18" s="28" t="e">
        <f t="shared" ca="1" si="5"/>
        <v>#N/A</v>
      </c>
      <c r="J18" s="44"/>
      <c r="K18">
        <v>2010</v>
      </c>
      <c r="L18" s="10">
        <f t="shared" ca="1" si="6"/>
        <v>62.478005886077881</v>
      </c>
      <c r="M18" s="10">
        <f t="shared" ca="1" si="6"/>
        <v>37.52199113368988</v>
      </c>
      <c r="N18" s="28"/>
      <c r="O18" s="28"/>
      <c r="P18" s="28"/>
    </row>
    <row r="19" spans="1:16" x14ac:dyDescent="0.25">
      <c r="A19">
        <v>2011</v>
      </c>
      <c r="B19" s="10">
        <f t="shared" ca="1" si="1"/>
        <v>16.71895999145508</v>
      </c>
      <c r="C19" s="10">
        <f t="shared" ca="1" si="0"/>
        <v>29.671768256068287</v>
      </c>
      <c r="D19" s="10">
        <f t="shared" ca="1" si="0"/>
        <v>8.2512900000000009</v>
      </c>
      <c r="E19" s="10" t="e">
        <f t="shared" ca="1" si="0"/>
        <v>#N/A</v>
      </c>
      <c r="F19" s="27" t="e">
        <f t="shared" ca="1" si="2"/>
        <v>#N/A</v>
      </c>
      <c r="G19" s="28">
        <f t="shared" ca="1" si="3"/>
        <v>54.642018247523367</v>
      </c>
      <c r="H19" s="28" t="e">
        <f t="shared" ca="1" si="4"/>
        <v>#N/A</v>
      </c>
      <c r="I19" s="28" t="e">
        <f t="shared" ca="1" si="5"/>
        <v>#N/A</v>
      </c>
      <c r="J19" s="44"/>
      <c r="K19">
        <v>2011</v>
      </c>
      <c r="L19" s="10">
        <f t="shared" ca="1" si="6"/>
        <v>66.329538822174072</v>
      </c>
      <c r="M19" s="10">
        <f t="shared" ca="1" si="6"/>
        <v>33.670458197593689</v>
      </c>
      <c r="N19" s="28"/>
      <c r="O19" s="28"/>
      <c r="P19" s="28"/>
    </row>
    <row r="20" spans="1:16" x14ac:dyDescent="0.25">
      <c r="A20">
        <v>2012</v>
      </c>
      <c r="B20" s="10">
        <f t="shared" ca="1" si="1"/>
        <v>13.605389831542968</v>
      </c>
      <c r="C20" s="10">
        <f t="shared" ca="1" si="0"/>
        <v>31.630737164285204</v>
      </c>
      <c r="D20" s="10">
        <f t="shared" ca="1" si="0"/>
        <v>15.57396</v>
      </c>
      <c r="E20" s="10" t="e">
        <f t="shared" ca="1" si="0"/>
        <v>#N/A</v>
      </c>
      <c r="F20" s="27" t="e">
        <f t="shared" ca="1" si="2"/>
        <v>#N/A</v>
      </c>
      <c r="G20" s="28">
        <f t="shared" ca="1" si="3"/>
        <v>60.810086995828172</v>
      </c>
      <c r="H20" s="28" t="e">
        <f t="shared" ca="1" si="4"/>
        <v>#N/A</v>
      </c>
      <c r="I20" s="28" t="e">
        <f t="shared" ca="1" si="5"/>
        <v>#N/A</v>
      </c>
      <c r="J20" s="44"/>
      <c r="K20">
        <v>2012</v>
      </c>
      <c r="L20" s="10">
        <f t="shared" ca="1" si="6"/>
        <v>67.639201879501343</v>
      </c>
      <c r="M20" s="10">
        <f t="shared" ca="1" si="6"/>
        <v>32.360801100730896</v>
      </c>
      <c r="N20" s="28"/>
      <c r="O20" s="28"/>
      <c r="P20" s="28"/>
    </row>
    <row r="21" spans="1:16" x14ac:dyDescent="0.25">
      <c r="A21" t="s">
        <v>281</v>
      </c>
      <c r="B21" s="2">
        <f ca="1">(B20-B3)/B3</f>
        <v>1.6491379800124029</v>
      </c>
      <c r="C21" s="2">
        <f ca="1">(C20-C3)/C3</f>
        <v>10.175500742510538</v>
      </c>
      <c r="D21" s="2">
        <f ca="1">(D20-D3)/D3</f>
        <v>5.5367045254224498</v>
      </c>
      <c r="E21" s="2" t="e">
        <f ca="1">(E20-E3)/E3</f>
        <v>#N/A</v>
      </c>
      <c r="F21" s="2"/>
      <c r="G21" s="10"/>
      <c r="H21" s="10"/>
      <c r="I21" s="10"/>
      <c r="J21" s="22"/>
      <c r="K21" s="22"/>
      <c r="L21" s="10"/>
      <c r="M21" s="10"/>
      <c r="N21" s="10"/>
      <c r="O21" s="10"/>
      <c r="P21" s="10"/>
    </row>
    <row r="22" spans="1:16" x14ac:dyDescent="0.25"/>
    <row r="23" spans="1:16" x14ac:dyDescent="0.25">
      <c r="A23" t="s">
        <v>323</v>
      </c>
      <c r="B23" s="62" t="s">
        <v>387</v>
      </c>
      <c r="C23" s="62"/>
      <c r="D23" s="62"/>
      <c r="E23" s="62"/>
      <c r="F23" s="49"/>
      <c r="G23" s="49"/>
      <c r="H23" s="49"/>
      <c r="I23" s="49"/>
      <c r="J23" s="24"/>
      <c r="K23" t="s">
        <v>390</v>
      </c>
      <c r="L23" s="49"/>
      <c r="M23" s="49"/>
      <c r="N23" s="49"/>
      <c r="O23" s="49"/>
      <c r="P23" s="49"/>
    </row>
    <row r="24" spans="1:16" x14ac:dyDescent="0.25">
      <c r="B24" t="s">
        <v>265</v>
      </c>
      <c r="C24" t="s">
        <v>24</v>
      </c>
      <c r="D24" t="s">
        <v>23</v>
      </c>
      <c r="E24" t="s">
        <v>427</v>
      </c>
      <c r="F24" s="25" t="s">
        <v>282</v>
      </c>
      <c r="G24" s="26" t="s">
        <v>349</v>
      </c>
      <c r="H24" s="26" t="s">
        <v>349</v>
      </c>
      <c r="I24" s="26" t="s">
        <v>350</v>
      </c>
      <c r="J24" s="35"/>
      <c r="K24"/>
      <c r="L24" t="s">
        <v>382</v>
      </c>
      <c r="M24" t="s">
        <v>383</v>
      </c>
      <c r="N24" s="26"/>
      <c r="O24" s="26"/>
      <c r="P24" s="26"/>
    </row>
    <row r="25" spans="1:16" x14ac:dyDescent="0.25">
      <c r="A25">
        <v>1995</v>
      </c>
      <c r="B25" s="10">
        <f ca="1">INDEX(INDIRECT($A$23&amp;"!$A$1:$N$55"),MATCH($A25,INDIRECT($A$23&amp;"!$A$1:$A$55"),0),MATCH(B$24,INDIRECT($A$23&amp;"!$A$1:$N$1"),0))</f>
        <v>36.921289579808715</v>
      </c>
      <c r="C25" s="10">
        <f t="shared" ref="C25:E42" ca="1" si="7">INDEX(INDIRECT($A$23&amp;"!$A$1:$N$55"),MATCH($A25,INDIRECT($A$23&amp;"!$A$1:$A$55"),0),MATCH(C$24,INDIRECT($A$23&amp;"!$A$1:$N$1"),0))</f>
        <v>44.378062132783995</v>
      </c>
      <c r="D25" s="10">
        <f t="shared" ca="1" si="7"/>
        <v>52.484020000000029</v>
      </c>
      <c r="E25" s="10">
        <f t="shared" ca="1" si="7"/>
        <v>499.34912283706666</v>
      </c>
      <c r="F25" s="27">
        <f ca="1">SUM(B25:E25)</f>
        <v>633.13249454965944</v>
      </c>
      <c r="G25" s="28">
        <f ca="1">SUM(B25:D25)</f>
        <v>133.78337171259273</v>
      </c>
      <c r="H25" s="28">
        <f ca="1">(G25/$F25)*100</f>
        <v>21.130391010455316</v>
      </c>
      <c r="I25" s="28">
        <f ca="1">(E25/$F25)*100</f>
        <v>78.869608989544673</v>
      </c>
      <c r="J25" s="44"/>
      <c r="K25">
        <v>1995</v>
      </c>
      <c r="L25" s="10">
        <f ca="1">INDEX(INDIRECT($K$23&amp;"!$A$1:$AZ$55"),MATCH($K25,INDIRECT($K$23&amp;"!$A$1:$A$55"),0),MATCH(L$24,INDIRECT($K$23&amp;"!$A$1:$AZ$1"),0))*100</f>
        <v>58.123397827148438</v>
      </c>
      <c r="M25" s="10">
        <f ca="1">INDEX(INDIRECT($K$23&amp;"!$A$1:$AZ$55"),MATCH($K25,INDIRECT($K$23&amp;"!$A$1:$A$55"),0),MATCH(M$24,INDIRECT($K$23&amp;"!$A$1:$AZ$1"),0))*100</f>
        <v>41.876602172851563</v>
      </c>
      <c r="N25" s="28"/>
      <c r="O25" s="28"/>
      <c r="P25" s="28"/>
    </row>
    <row r="26" spans="1:16" x14ac:dyDescent="0.25">
      <c r="A26">
        <v>1996</v>
      </c>
      <c r="B26" s="10">
        <f t="shared" ref="B26:B42" ca="1" si="8">INDEX(INDIRECT($A$23&amp;"!$A$1:$N$55"),MATCH($A26,INDIRECT($A$23&amp;"!$A$1:$A$55"),0),MATCH(B$24,INDIRECT($A$23&amp;"!$A$1:$N$1"),0))</f>
        <v>30.965080080032347</v>
      </c>
      <c r="C26" s="10">
        <f t="shared" ca="1" si="7"/>
        <v>48.282536531351589</v>
      </c>
      <c r="D26" s="10">
        <f t="shared" ca="1" si="7"/>
        <v>71.393219999999999</v>
      </c>
      <c r="E26" s="10">
        <f t="shared" ca="1" si="7"/>
        <v>546.23283156776426</v>
      </c>
      <c r="F26" s="27">
        <f t="shared" ref="F26:F42" ca="1" si="9">SUM(B26:E26)</f>
        <v>696.87366817914813</v>
      </c>
      <c r="G26" s="28">
        <f t="shared" ref="G26:G42" ca="1" si="10">SUM(B26:D26)</f>
        <v>150.64083661138392</v>
      </c>
      <c r="H26" s="28">
        <f t="shared" ref="H26:H42" ca="1" si="11">(G26/$F26)*100</f>
        <v>21.616663606330736</v>
      </c>
      <c r="I26" s="28">
        <f t="shared" ref="I26:I42" ca="1" si="12">(E26/$F26)*100</f>
        <v>78.383336393669282</v>
      </c>
      <c r="J26" s="44"/>
      <c r="K26">
        <v>1996</v>
      </c>
      <c r="L26" s="10">
        <f t="shared" ref="L26:M42" ca="1" si="13">INDEX(INDIRECT($K$23&amp;"!$A$1:$AZ$55"),MATCH($K26,INDIRECT($K$23&amp;"!$A$1:$A$55"),0),MATCH(L$24,INDIRECT($K$23&amp;"!$A$1:$AZ$1"),0))*100</f>
        <v>41.380971670150757</v>
      </c>
      <c r="M26" s="10">
        <f t="shared" ca="1" si="13"/>
        <v>58.619028329849243</v>
      </c>
      <c r="N26" s="28"/>
      <c r="O26" s="28"/>
      <c r="P26" s="28"/>
    </row>
    <row r="27" spans="1:16" x14ac:dyDescent="0.25">
      <c r="A27">
        <v>1997</v>
      </c>
      <c r="B27" s="10">
        <f t="shared" ca="1" si="8"/>
        <v>32.344269848346713</v>
      </c>
      <c r="C27" s="10">
        <f t="shared" ca="1" si="7"/>
        <v>56.858495014496683</v>
      </c>
      <c r="D27" s="10">
        <f t="shared" ca="1" si="7"/>
        <v>87.794550000000001</v>
      </c>
      <c r="E27" s="10">
        <f t="shared" ca="1" si="7"/>
        <v>590.74602449798579</v>
      </c>
      <c r="F27" s="27">
        <f t="shared" ca="1" si="9"/>
        <v>767.74333936082917</v>
      </c>
      <c r="G27" s="28">
        <f t="shared" ca="1" si="10"/>
        <v>176.99731486284338</v>
      </c>
      <c r="H27" s="28">
        <f t="shared" ca="1" si="11"/>
        <v>23.054229947497724</v>
      </c>
      <c r="I27" s="28">
        <f t="shared" ca="1" si="12"/>
        <v>76.945770052502269</v>
      </c>
      <c r="J27" s="44"/>
      <c r="K27">
        <v>1997</v>
      </c>
      <c r="L27" s="10">
        <f t="shared" ca="1" si="13"/>
        <v>72.671318054199219</v>
      </c>
      <c r="M27" s="10">
        <f t="shared" ca="1" si="13"/>
        <v>27.328681945800781</v>
      </c>
      <c r="N27" s="28"/>
      <c r="O27" s="28"/>
      <c r="P27" s="28"/>
    </row>
    <row r="28" spans="1:16" x14ac:dyDescent="0.25">
      <c r="A28">
        <v>1998</v>
      </c>
      <c r="B28" s="10">
        <f t="shared" ca="1" si="8"/>
        <v>41.213640443325041</v>
      </c>
      <c r="C28" s="10">
        <f t="shared" ca="1" si="7"/>
        <v>54.468634663973141</v>
      </c>
      <c r="D28" s="10">
        <f t="shared" ca="1" si="7"/>
        <v>62.371750000000013</v>
      </c>
      <c r="E28" s="10">
        <f t="shared" ca="1" si="7"/>
        <v>599.39982977294926</v>
      </c>
      <c r="F28" s="27">
        <f t="shared" ca="1" si="9"/>
        <v>757.45385488024749</v>
      </c>
      <c r="G28" s="28">
        <f t="shared" ca="1" si="10"/>
        <v>158.0540251072982</v>
      </c>
      <c r="H28" s="28">
        <f t="shared" ca="1" si="11"/>
        <v>20.866488973415596</v>
      </c>
      <c r="I28" s="28">
        <f t="shared" ca="1" si="12"/>
        <v>79.133511026584401</v>
      </c>
      <c r="J28" s="44"/>
      <c r="K28">
        <v>1998</v>
      </c>
      <c r="L28" s="10">
        <f t="shared" ca="1" si="13"/>
        <v>63.187682628631592</v>
      </c>
      <c r="M28" s="10">
        <f t="shared" ca="1" si="13"/>
        <v>36.812314391136169</v>
      </c>
      <c r="N28" s="28"/>
      <c r="O28" s="28"/>
      <c r="P28" s="28"/>
    </row>
    <row r="29" spans="1:16" x14ac:dyDescent="0.25">
      <c r="A29">
        <v>1999</v>
      </c>
      <c r="B29" s="10">
        <f t="shared" ca="1" si="8"/>
        <v>44.593109910070893</v>
      </c>
      <c r="C29" s="10">
        <f t="shared" ca="1" si="7"/>
        <v>59.145593955877438</v>
      </c>
      <c r="D29" s="10">
        <f t="shared" ca="1" si="7"/>
        <v>85.451560000000015</v>
      </c>
      <c r="E29" s="10">
        <f t="shared" ca="1" si="7"/>
        <v>588.91388848495478</v>
      </c>
      <c r="F29" s="27">
        <f t="shared" ca="1" si="9"/>
        <v>778.10415235090318</v>
      </c>
      <c r="G29" s="28">
        <f t="shared" ca="1" si="10"/>
        <v>189.19026386594834</v>
      </c>
      <c r="H29" s="28">
        <f t="shared" ca="1" si="11"/>
        <v>24.314259639194013</v>
      </c>
      <c r="I29" s="28">
        <f t="shared" ca="1" si="12"/>
        <v>75.68574036080598</v>
      </c>
      <c r="J29" s="44"/>
      <c r="K29">
        <v>1999</v>
      </c>
      <c r="L29" s="10">
        <f t="shared" ca="1" si="13"/>
        <v>60.34882664680481</v>
      </c>
      <c r="M29" s="10">
        <f t="shared" ca="1" si="13"/>
        <v>39.651176333427429</v>
      </c>
      <c r="N29" s="28"/>
      <c r="O29" s="28"/>
      <c r="P29" s="28"/>
    </row>
    <row r="30" spans="1:16" x14ac:dyDescent="0.25">
      <c r="A30">
        <v>2000</v>
      </c>
      <c r="B30" s="10">
        <f t="shared" ca="1" si="8"/>
        <v>24.533470291137697</v>
      </c>
      <c r="C30" s="10">
        <f t="shared" ca="1" si="7"/>
        <v>65.484723207205221</v>
      </c>
      <c r="D30" s="10">
        <f t="shared" ca="1" si="7"/>
        <v>41.566890000000001</v>
      </c>
      <c r="E30" s="10">
        <f t="shared" ca="1" si="7"/>
        <v>663.21753465080258</v>
      </c>
      <c r="F30" s="27">
        <f t="shared" ca="1" si="9"/>
        <v>794.80261814914547</v>
      </c>
      <c r="G30" s="28">
        <f t="shared" ca="1" si="10"/>
        <v>131.58508349834293</v>
      </c>
      <c r="H30" s="28">
        <f t="shared" ca="1" si="11"/>
        <v>16.555693261902523</v>
      </c>
      <c r="I30" s="28">
        <f t="shared" ca="1" si="12"/>
        <v>83.444306738097481</v>
      </c>
      <c r="J30" s="44"/>
      <c r="K30">
        <v>2000</v>
      </c>
      <c r="L30" s="10">
        <f t="shared" ca="1" si="13"/>
        <v>64.879560470581055</v>
      </c>
      <c r="M30" s="10">
        <f t="shared" ca="1" si="13"/>
        <v>35.120439529418945</v>
      </c>
      <c r="N30" s="28"/>
      <c r="O30" s="28"/>
      <c r="P30" s="28"/>
    </row>
    <row r="31" spans="1:16" x14ac:dyDescent="0.25">
      <c r="A31">
        <v>2001</v>
      </c>
      <c r="B31" s="10">
        <f t="shared" ca="1" si="8"/>
        <v>29.471333623409272</v>
      </c>
      <c r="C31" s="10">
        <f t="shared" ca="1" si="7"/>
        <v>74.327115170256832</v>
      </c>
      <c r="D31" s="10">
        <f t="shared" ca="1" si="7"/>
        <v>16.90504</v>
      </c>
      <c r="E31" s="10">
        <f t="shared" ca="1" si="7"/>
        <v>680.99063459777835</v>
      </c>
      <c r="F31" s="27">
        <f t="shared" ca="1" si="9"/>
        <v>801.69412339144446</v>
      </c>
      <c r="G31" s="28">
        <f t="shared" ca="1" si="10"/>
        <v>120.7034887936661</v>
      </c>
      <c r="H31" s="28">
        <f t="shared" ca="1" si="11"/>
        <v>15.056052585623108</v>
      </c>
      <c r="I31" s="28">
        <f t="shared" ca="1" si="12"/>
        <v>84.943947414376879</v>
      </c>
      <c r="J31" s="44"/>
      <c r="K31">
        <v>2001</v>
      </c>
      <c r="L31" s="10">
        <f t="shared" ca="1" si="13"/>
        <v>68.571168184280396</v>
      </c>
      <c r="M31" s="10">
        <f t="shared" ca="1" si="13"/>
        <v>31.428828835487366</v>
      </c>
      <c r="N31" s="28"/>
      <c r="O31" s="28"/>
      <c r="P31" s="28"/>
    </row>
    <row r="32" spans="1:16" x14ac:dyDescent="0.25">
      <c r="A32">
        <v>2002</v>
      </c>
      <c r="B32" s="10">
        <f t="shared" ca="1" si="8"/>
        <v>18.704076579570771</v>
      </c>
      <c r="C32" s="10">
        <f t="shared" ca="1" si="7"/>
        <v>86.983057111706614</v>
      </c>
      <c r="D32" s="10">
        <f t="shared" ca="1" si="7"/>
        <v>7.0315600000000016</v>
      </c>
      <c r="E32" s="10">
        <f t="shared" ca="1" si="7"/>
        <v>694.95926184463497</v>
      </c>
      <c r="F32" s="27">
        <f t="shared" ca="1" si="9"/>
        <v>807.67795553591236</v>
      </c>
      <c r="G32" s="28">
        <f t="shared" ca="1" si="10"/>
        <v>112.71869369127738</v>
      </c>
      <c r="H32" s="28">
        <f t="shared" ca="1" si="11"/>
        <v>13.955895777356709</v>
      </c>
      <c r="I32" s="28">
        <f t="shared" ca="1" si="12"/>
        <v>86.044104222643298</v>
      </c>
      <c r="J32" s="44"/>
      <c r="K32">
        <v>2002</v>
      </c>
      <c r="L32" s="10">
        <f t="shared" ca="1" si="13"/>
        <v>63.187915086746216</v>
      </c>
      <c r="M32" s="10">
        <f t="shared" ca="1" si="13"/>
        <v>36.812087893486023</v>
      </c>
      <c r="N32" s="28"/>
      <c r="O32" s="28"/>
      <c r="P32" s="28"/>
    </row>
    <row r="33" spans="1:16" x14ac:dyDescent="0.25">
      <c r="A33">
        <v>2003</v>
      </c>
      <c r="B33" s="10">
        <f t="shared" ca="1" si="8"/>
        <v>10.460589977741241</v>
      </c>
      <c r="C33" s="10">
        <f t="shared" ca="1" si="7"/>
        <v>107.24129096950408</v>
      </c>
      <c r="D33" s="10">
        <f t="shared" ca="1" si="7"/>
        <v>21.515079999999998</v>
      </c>
      <c r="E33" s="10">
        <f t="shared" ca="1" si="7"/>
        <v>782.0830214233398</v>
      </c>
      <c r="F33" s="27">
        <f t="shared" ca="1" si="9"/>
        <v>921.2999823705851</v>
      </c>
      <c r="G33" s="28">
        <f t="shared" ca="1" si="10"/>
        <v>139.2169609472453</v>
      </c>
      <c r="H33" s="28">
        <f t="shared" ca="1" si="11"/>
        <v>15.110926257593963</v>
      </c>
      <c r="I33" s="28">
        <f t="shared" ca="1" si="12"/>
        <v>84.88907374240604</v>
      </c>
      <c r="J33" s="44"/>
      <c r="K33">
        <v>2003</v>
      </c>
      <c r="L33" s="10">
        <f t="shared" ca="1" si="13"/>
        <v>64.558494091033936</v>
      </c>
      <c r="M33" s="10">
        <f t="shared" ca="1" si="13"/>
        <v>35.441505908966064</v>
      </c>
      <c r="N33" s="28"/>
      <c r="O33" s="28"/>
      <c r="P33" s="28"/>
    </row>
    <row r="34" spans="1:16" x14ac:dyDescent="0.25">
      <c r="A34">
        <v>2004</v>
      </c>
      <c r="B34" s="10">
        <f t="shared" ca="1" si="8"/>
        <v>15.963600006580354</v>
      </c>
      <c r="C34" s="10">
        <f t="shared" ca="1" si="7"/>
        <v>121.11922487054649</v>
      </c>
      <c r="D34" s="10">
        <f t="shared" ca="1" si="7"/>
        <v>60.736920000000012</v>
      </c>
      <c r="E34" s="10">
        <f t="shared" ca="1" si="7"/>
        <v>942.06416936111452</v>
      </c>
      <c r="F34" s="27">
        <f t="shared" ca="1" si="9"/>
        <v>1139.8839142382415</v>
      </c>
      <c r="G34" s="28">
        <f t="shared" ca="1" si="10"/>
        <v>197.81974487712688</v>
      </c>
      <c r="H34" s="28">
        <f t="shared" ca="1" si="11"/>
        <v>17.354376389224278</v>
      </c>
      <c r="I34" s="28">
        <f t="shared" ca="1" si="12"/>
        <v>82.645623610775715</v>
      </c>
      <c r="J34" s="44"/>
      <c r="K34">
        <v>2004</v>
      </c>
      <c r="L34" s="10">
        <f t="shared" ca="1" si="13"/>
        <v>64.024299383163452</v>
      </c>
      <c r="M34" s="10">
        <f t="shared" ca="1" si="13"/>
        <v>35.975697636604309</v>
      </c>
      <c r="N34" s="28"/>
      <c r="O34" s="28"/>
      <c r="P34" s="28"/>
    </row>
    <row r="35" spans="1:16" x14ac:dyDescent="0.25">
      <c r="A35">
        <v>2005</v>
      </c>
      <c r="B35" s="10">
        <f t="shared" ca="1" si="8"/>
        <v>26.40572016108036</v>
      </c>
      <c r="C35" s="10">
        <f t="shared" ca="1" si="7"/>
        <v>129.01718394774724</v>
      </c>
      <c r="D35" s="10">
        <f t="shared" ca="1" si="7"/>
        <v>124.65728000000001</v>
      </c>
      <c r="E35" s="10">
        <f t="shared" ca="1" si="7"/>
        <v>1145.8290159606934</v>
      </c>
      <c r="F35" s="27">
        <f t="shared" ca="1" si="9"/>
        <v>1425.9092000695209</v>
      </c>
      <c r="G35" s="28">
        <f t="shared" ca="1" si="10"/>
        <v>280.08018410882761</v>
      </c>
      <c r="H35" s="28">
        <f t="shared" ca="1" si="11"/>
        <v>19.642217337202968</v>
      </c>
      <c r="I35" s="28">
        <f t="shared" ca="1" si="12"/>
        <v>80.357782662797035</v>
      </c>
      <c r="J35" s="44"/>
      <c r="K35">
        <v>2005</v>
      </c>
      <c r="L35" s="10">
        <f t="shared" ca="1" si="13"/>
        <v>63.380438089370728</v>
      </c>
      <c r="M35" s="10">
        <f t="shared" ca="1" si="13"/>
        <v>36.619561910629272</v>
      </c>
      <c r="N35" s="28"/>
      <c r="O35" s="28"/>
      <c r="P35" s="28"/>
    </row>
    <row r="36" spans="1:16" x14ac:dyDescent="0.25">
      <c r="A36">
        <v>2006</v>
      </c>
      <c r="B36" s="10">
        <f t="shared" ca="1" si="8"/>
        <v>25.514540175318718</v>
      </c>
      <c r="C36" s="10">
        <f t="shared" ca="1" si="7"/>
        <v>152.97411483931506</v>
      </c>
      <c r="D36" s="10">
        <f t="shared" ca="1" si="7"/>
        <v>127.34230000000002</v>
      </c>
      <c r="E36" s="10">
        <f ca="1">INDEX(INDIRECT($A$23&amp;"!$A$1:$N$55"),MATCH($A36,INDIRECT($A$23&amp;"!$A$1:$A$55"),0),MATCH(E$24,INDIRECT($A$23&amp;"!$A$1:$N$1"),0))</f>
        <v>1384.3147238044739</v>
      </c>
      <c r="F36" s="27">
        <f t="shared" ca="1" si="9"/>
        <v>1690.1456788191076</v>
      </c>
      <c r="G36" s="28">
        <f t="shared" ca="1" si="10"/>
        <v>305.83095501463379</v>
      </c>
      <c r="H36" s="28">
        <f t="shared" ca="1" si="11"/>
        <v>18.094946420731947</v>
      </c>
      <c r="I36" s="28">
        <f t="shared" ca="1" si="12"/>
        <v>81.905053579268056</v>
      </c>
      <c r="J36" s="44"/>
      <c r="K36">
        <v>2006</v>
      </c>
      <c r="L36" s="10">
        <f t="shared" ca="1" si="13"/>
        <v>72.728359699249268</v>
      </c>
      <c r="M36" s="10">
        <f t="shared" ca="1" si="13"/>
        <v>27.271643280982971</v>
      </c>
      <c r="N36" s="28"/>
      <c r="O36" s="28"/>
      <c r="P36" s="28"/>
    </row>
    <row r="37" spans="1:16" x14ac:dyDescent="0.25">
      <c r="A37">
        <v>2007</v>
      </c>
      <c r="B37" s="10">
        <f t="shared" ca="1" si="8"/>
        <v>39.291374759674071</v>
      </c>
      <c r="C37" s="10">
        <f t="shared" ca="1" si="7"/>
        <v>181.89063088941435</v>
      </c>
      <c r="D37" s="10">
        <f t="shared" ca="1" si="7"/>
        <v>220.41201999999996</v>
      </c>
      <c r="E37" s="10">
        <f t="shared" ca="1" si="7"/>
        <v>1793.5047927627563</v>
      </c>
      <c r="F37" s="27">
        <f t="shared" ca="1" si="9"/>
        <v>2235.0988184118446</v>
      </c>
      <c r="G37" s="28">
        <f t="shared" ca="1" si="10"/>
        <v>441.59402564908839</v>
      </c>
      <c r="H37" s="28">
        <f t="shared" ca="1" si="11"/>
        <v>19.757248404921274</v>
      </c>
      <c r="I37" s="28">
        <f t="shared" ca="1" si="12"/>
        <v>80.24275159507873</v>
      </c>
      <c r="J37" s="44"/>
      <c r="K37">
        <v>2007</v>
      </c>
      <c r="L37" s="10">
        <f t="shared" ca="1" si="13"/>
        <v>62.187361717224121</v>
      </c>
      <c r="M37" s="10">
        <f t="shared" ca="1" si="13"/>
        <v>37.812638282775879</v>
      </c>
      <c r="N37" s="28"/>
      <c r="O37" s="28"/>
      <c r="P37" s="28"/>
    </row>
    <row r="38" spans="1:16" x14ac:dyDescent="0.25">
      <c r="A38">
        <v>2008</v>
      </c>
      <c r="B38" s="10">
        <f t="shared" ca="1" si="8"/>
        <v>48.715375078201291</v>
      </c>
      <c r="C38" s="10">
        <f t="shared" ca="1" si="7"/>
        <v>211.13361123268845</v>
      </c>
      <c r="D38" s="10">
        <f ca="1">INDEX(INDIRECT($A$23&amp;"!$A$1:$N$55"),MATCH($A38,INDIRECT($A$23&amp;"!$A$1:$A$55"),0),MATCH(D$24,INDIRECT($A$23&amp;"!$A$1:$N$1"),0))</f>
        <v>123.12275000000001</v>
      </c>
      <c r="E38" s="10">
        <f t="shared" ca="1" si="7"/>
        <v>2114.4773745765688</v>
      </c>
      <c r="F38" s="27">
        <f t="shared" ca="1" si="9"/>
        <v>2497.4491108874586</v>
      </c>
      <c r="G38" s="28">
        <f t="shared" ca="1" si="10"/>
        <v>382.97173631088975</v>
      </c>
      <c r="H38" s="28">
        <f t="shared" ca="1" si="11"/>
        <v>15.334516112514592</v>
      </c>
      <c r="I38" s="28">
        <f t="shared" ca="1" si="12"/>
        <v>84.665483887485408</v>
      </c>
      <c r="J38" s="44"/>
      <c r="K38">
        <v>2008</v>
      </c>
      <c r="L38" s="10">
        <f t="shared" ca="1" si="13"/>
        <v>65.348315238952637</v>
      </c>
      <c r="M38" s="10">
        <f t="shared" ca="1" si="13"/>
        <v>34.651681780815125</v>
      </c>
      <c r="N38" s="28"/>
      <c r="O38" s="28"/>
      <c r="P38" s="28"/>
    </row>
    <row r="39" spans="1:16" x14ac:dyDescent="0.25">
      <c r="A39">
        <v>2009</v>
      </c>
      <c r="B39" s="10">
        <f t="shared" ca="1" si="8"/>
        <v>66.550649819850918</v>
      </c>
      <c r="C39" s="10">
        <f t="shared" ca="1" si="7"/>
        <v>205.40343292320824</v>
      </c>
      <c r="D39" s="10">
        <f t="shared" ca="1" si="7"/>
        <v>99.454510000000013</v>
      </c>
      <c r="E39" s="10">
        <f t="shared" ca="1" si="7"/>
        <v>2103.8771092605589</v>
      </c>
      <c r="F39" s="27">
        <f t="shared" ca="1" si="9"/>
        <v>2475.2857020036181</v>
      </c>
      <c r="G39" s="28">
        <f t="shared" ca="1" si="10"/>
        <v>371.40859274305922</v>
      </c>
      <c r="H39" s="28">
        <f t="shared" ca="1" si="11"/>
        <v>15.004675720561178</v>
      </c>
      <c r="I39" s="28">
        <f t="shared" ca="1" si="12"/>
        <v>84.995324279438819</v>
      </c>
      <c r="J39" s="44"/>
      <c r="K39">
        <v>2009</v>
      </c>
      <c r="L39" s="10">
        <f t="shared" ca="1" si="13"/>
        <v>63.323354721069336</v>
      </c>
      <c r="M39" s="10">
        <f t="shared" ca="1" si="13"/>
        <v>36.676645278930664</v>
      </c>
      <c r="N39" s="28"/>
      <c r="O39" s="28"/>
      <c r="P39" s="28"/>
    </row>
    <row r="40" spans="1:16" x14ac:dyDescent="0.25">
      <c r="A40">
        <v>2010</v>
      </c>
      <c r="B40" s="10">
        <f t="shared" ca="1" si="8"/>
        <v>69.683190671920769</v>
      </c>
      <c r="C40" s="10">
        <f t="shared" ca="1" si="7"/>
        <v>232.92744535756805</v>
      </c>
      <c r="D40" s="10">
        <f t="shared" ca="1" si="7"/>
        <v>171.92888000000002</v>
      </c>
      <c r="E40" s="10">
        <f t="shared" ca="1" si="7"/>
        <v>2638.2562032203673</v>
      </c>
      <c r="F40" s="27">
        <f t="shared" ca="1" si="9"/>
        <v>3112.7957192498561</v>
      </c>
      <c r="G40" s="28">
        <f t="shared" ca="1" si="10"/>
        <v>474.53951602948882</v>
      </c>
      <c r="H40" s="28">
        <f t="shared" ca="1" si="11"/>
        <v>15.244801099374641</v>
      </c>
      <c r="I40" s="28">
        <f t="shared" ca="1" si="12"/>
        <v>84.755198900625359</v>
      </c>
      <c r="J40" s="44"/>
      <c r="K40">
        <v>2010</v>
      </c>
      <c r="L40" s="10">
        <f t="shared" ca="1" si="13"/>
        <v>64.761132001876831</v>
      </c>
      <c r="M40" s="10">
        <f t="shared" ca="1" si="13"/>
        <v>35.238867998123169</v>
      </c>
      <c r="N40" s="28"/>
      <c r="O40" s="28"/>
      <c r="P40" s="28"/>
    </row>
    <row r="41" spans="1:16" x14ac:dyDescent="0.25">
      <c r="A41">
        <v>2011</v>
      </c>
      <c r="B41" s="10">
        <f t="shared" ca="1" si="8"/>
        <v>54.606310099601743</v>
      </c>
      <c r="C41" s="10">
        <f t="shared" ca="1" si="7"/>
        <v>264.59808551191969</v>
      </c>
      <c r="D41" s="10">
        <f t="shared" ca="1" si="7"/>
        <v>188.73564999999996</v>
      </c>
      <c r="E41" s="10">
        <f t="shared" ca="1" si="7"/>
        <v>3223.336476764679</v>
      </c>
      <c r="F41" s="27">
        <f t="shared" ca="1" si="9"/>
        <v>3731.2765223762003</v>
      </c>
      <c r="G41" s="28">
        <f t="shared" ca="1" si="10"/>
        <v>507.94004561152138</v>
      </c>
      <c r="H41" s="28">
        <f t="shared" ca="1" si="11"/>
        <v>13.613036786886232</v>
      </c>
      <c r="I41" s="28">
        <f t="shared" ca="1" si="12"/>
        <v>86.386963213113759</v>
      </c>
      <c r="J41" s="44"/>
      <c r="K41">
        <v>2011</v>
      </c>
      <c r="L41" s="10">
        <f t="shared" ca="1" si="13"/>
        <v>67.492181062698364</v>
      </c>
      <c r="M41" s="10">
        <f t="shared" ca="1" si="13"/>
        <v>32.507815957069397</v>
      </c>
      <c r="N41" s="28"/>
      <c r="O41" s="28"/>
      <c r="P41" s="28"/>
    </row>
    <row r="42" spans="1:16" x14ac:dyDescent="0.25">
      <c r="A42">
        <v>2012</v>
      </c>
      <c r="B42" s="10">
        <f t="shared" ca="1" si="8"/>
        <v>59.375129763126374</v>
      </c>
      <c r="C42" s="10">
        <f t="shared" ca="1" si="7"/>
        <v>282.1018844229111</v>
      </c>
      <c r="D42" s="10">
        <f t="shared" ca="1" si="7"/>
        <v>144.76011</v>
      </c>
      <c r="E42" s="10">
        <f t="shared" ca="1" si="7"/>
        <v>3433.4590244827273</v>
      </c>
      <c r="F42" s="27">
        <f t="shared" ca="1" si="9"/>
        <v>3919.6961486687646</v>
      </c>
      <c r="G42" s="28">
        <f t="shared" ca="1" si="10"/>
        <v>486.23712418603748</v>
      </c>
      <c r="H42" s="28">
        <f t="shared" ca="1" si="11"/>
        <v>12.404969817652239</v>
      </c>
      <c r="I42" s="28">
        <f t="shared" ca="1" si="12"/>
        <v>87.59503018234777</v>
      </c>
      <c r="J42" s="44"/>
      <c r="K42">
        <v>2012</v>
      </c>
      <c r="L42" s="10">
        <f t="shared" ca="1" si="13"/>
        <v>71.94487452507019</v>
      </c>
      <c r="M42" s="10">
        <f t="shared" ca="1" si="13"/>
        <v>28.05512547492981</v>
      </c>
      <c r="N42" s="28"/>
      <c r="O42" s="28"/>
      <c r="P42" s="28"/>
    </row>
    <row r="43" spans="1:16" x14ac:dyDescent="0.25">
      <c r="A43" t="s">
        <v>281</v>
      </c>
      <c r="B43" s="2">
        <f ca="1">(B42-B25)/B25</f>
        <v>0.60815427735213978</v>
      </c>
      <c r="C43" s="2">
        <f ca="1">(C42-C25)/C25</f>
        <v>5.3567869092352778</v>
      </c>
      <c r="D43" s="2">
        <f ca="1">(D42-D25)/D25</f>
        <v>1.7581749644939531</v>
      </c>
      <c r="E43" s="2">
        <f ca="1">(E42-E25)/E25</f>
        <v>5.8758687408429386</v>
      </c>
      <c r="F43" s="2"/>
      <c r="G43" s="2"/>
      <c r="H43" s="2"/>
      <c r="I43" s="2"/>
      <c r="J43" s="23"/>
      <c r="K43" s="23"/>
      <c r="L43" s="2"/>
      <c r="M43" s="2"/>
      <c r="N43" s="2"/>
      <c r="O43" s="2"/>
      <c r="P43" s="2"/>
    </row>
    <row r="44" spans="1:16" x14ac:dyDescent="0.25"/>
    <row r="45" spans="1:16" x14ac:dyDescent="0.25">
      <c r="A45" t="s">
        <v>25</v>
      </c>
      <c r="B45" s="62" t="s">
        <v>26</v>
      </c>
      <c r="C45" s="62"/>
      <c r="D45" s="62"/>
      <c r="E45" s="62"/>
      <c r="F45" s="49"/>
      <c r="G45" s="49"/>
      <c r="H45" s="49"/>
      <c r="I45" s="49"/>
      <c r="J45" s="24"/>
      <c r="K45" t="s">
        <v>339</v>
      </c>
      <c r="L45" s="49"/>
      <c r="M45" s="49"/>
      <c r="N45" s="49"/>
      <c r="O45" s="49"/>
      <c r="P45" s="49"/>
    </row>
    <row r="46" spans="1:16" x14ac:dyDescent="0.25">
      <c r="B46" t="s">
        <v>265</v>
      </c>
      <c r="C46" t="s">
        <v>24</v>
      </c>
      <c r="D46" t="s">
        <v>23</v>
      </c>
      <c r="E46" t="s">
        <v>427</v>
      </c>
      <c r="F46" s="25" t="s">
        <v>282</v>
      </c>
      <c r="G46" s="26" t="s">
        <v>349</v>
      </c>
      <c r="H46" s="26" t="s">
        <v>349</v>
      </c>
      <c r="I46" s="26" t="s">
        <v>350</v>
      </c>
      <c r="J46" s="35"/>
      <c r="K46"/>
      <c r="L46" t="s">
        <v>382</v>
      </c>
      <c r="M46" t="s">
        <v>383</v>
      </c>
      <c r="N46" s="26"/>
      <c r="O46" s="26"/>
      <c r="P46" s="26"/>
    </row>
    <row r="47" spans="1:16" x14ac:dyDescent="0.25">
      <c r="A47">
        <v>1995</v>
      </c>
      <c r="B47" s="10">
        <f ca="1">INDEX(INDIRECT($A$45&amp;"!$A$1:$N$55"),MATCH($A47,INDIRECT($A$45&amp;"!$A$1:$A$55"),0),MATCH(B$46,INDIRECT($A$45&amp;"!$A$1:$N$1"),0))</f>
        <v>42.057069570958618</v>
      </c>
      <c r="C47" s="10">
        <f ca="1">INDEX(INDIRECT($A$45&amp;"!$A$1:$N$55"),MATCH($A47,INDIRECT($A$45&amp;"!$A$1:$A$55"),0),MATCH(C$46,INDIRECT($A$45&amp;"!$A$1:$N$1"),0))</f>
        <v>47.208426327917117</v>
      </c>
      <c r="D47" s="10">
        <f ca="1">INDEX(INDIRECT($A$45&amp;"!$A$1:$N$55"),MATCH($A47,INDIRECT($A$45&amp;"!$A$1:$A$55"),0),MATCH(D$46,INDIRECT($A$45&amp;"!$A$1:$N$1"),0))</f>
        <v>54.86656</v>
      </c>
      <c r="E47" s="10">
        <f ca="1">INDEX(INDIRECT($A$45&amp;"!$A$1:$N$55"),MATCH($A47,INDIRECT($A$45&amp;"!$A$1:$A$55"),0),MATCH(E$46,INDIRECT($A$45&amp;"!$A$1:$N$1"),0))</f>
        <v>505.38533465194701</v>
      </c>
      <c r="F47" s="27">
        <f ca="1">SUM(B47:E47)</f>
        <v>649.51739055082271</v>
      </c>
      <c r="G47" s="28">
        <f ca="1">SUM(B47:D47)</f>
        <v>144.13205589887573</v>
      </c>
      <c r="H47" s="28">
        <f ca="1">(G47/$F47)*100</f>
        <v>22.190638464144072</v>
      </c>
      <c r="I47" s="28">
        <f ca="1">(E47/$F47)*100</f>
        <v>77.809361535855942</v>
      </c>
      <c r="J47" s="44"/>
      <c r="K47">
        <v>1995</v>
      </c>
      <c r="L47" s="10">
        <f ca="1">INDEX(INDIRECT($K$45&amp;"!$A$1:$AZ$55"),MATCH($K47,INDIRECT($K$45&amp;"!$A$1:$A$55"),0),MATCH(L$46,INDIRECT($K$45&amp;"!$A$1:$AZ$1"),0))*100</f>
        <v>55.840784311294556</v>
      </c>
      <c r="M47" s="10">
        <f ca="1">INDEX(INDIRECT($K$45&amp;"!$A$1:$AZ$55"),MATCH($K47,INDIRECT($K$45&amp;"!$A$1:$A$55"),0),MATCH(M$46,INDIRECT($K$45&amp;"!$A$1:$AZ$1"),0))*100</f>
        <v>44.159215688705444</v>
      </c>
      <c r="N47" s="28"/>
      <c r="O47" s="28"/>
      <c r="P47" s="28"/>
    </row>
    <row r="48" spans="1:16" x14ac:dyDescent="0.25">
      <c r="A48">
        <v>1996</v>
      </c>
      <c r="B48" s="10">
        <f t="shared" ref="B48:E63" ca="1" si="14">INDEX(INDIRECT($A$45&amp;"!$A$1:$N$55"),MATCH($A48,INDIRECT($A$45&amp;"!$A$1:$A$55"),0),MATCH(B$46,INDIRECT($A$45&amp;"!$A$1:$N$1"),0))</f>
        <v>35.273320032119749</v>
      </c>
      <c r="C48" s="10">
        <f t="shared" ca="1" si="14"/>
        <v>51.30529894764188</v>
      </c>
      <c r="D48" s="10">
        <f t="shared" ca="1" si="14"/>
        <v>71.907180000000011</v>
      </c>
      <c r="E48" s="10">
        <f t="shared" ca="1" si="14"/>
        <v>552.48720104408267</v>
      </c>
      <c r="F48" s="27">
        <f t="shared" ref="F48:F64" ca="1" si="15">SUM(B48:E48)</f>
        <v>710.97300002384429</v>
      </c>
      <c r="G48" s="28">
        <f t="shared" ref="G48:G64" ca="1" si="16">SUM(B48:D48)</f>
        <v>158.48579897976163</v>
      </c>
      <c r="H48" s="28">
        <f t="shared" ref="H48:H64" ca="1" si="17">(G48/$F48)*100</f>
        <v>22.291394887632357</v>
      </c>
      <c r="I48" s="28">
        <f t="shared" ref="I48:I64" ca="1" si="18">(E48/$F48)*100</f>
        <v>77.70860511236765</v>
      </c>
      <c r="J48" s="44"/>
      <c r="K48">
        <v>1996</v>
      </c>
      <c r="L48" s="10">
        <f t="shared" ref="L48:M64" ca="1" si="19">INDEX(INDIRECT($K$45&amp;"!$A$1:$AZ$55"),MATCH($K48,INDIRECT($K$45&amp;"!$A$1:$A$55"),0),MATCH(L$46,INDIRECT($K$45&amp;"!$A$1:$AZ$1"),0))*100</f>
        <v>43.373319506645203</v>
      </c>
      <c r="M48" s="10">
        <f t="shared" ca="1" si="19"/>
        <v>56.626677513122559</v>
      </c>
      <c r="N48" s="28"/>
      <c r="O48" s="28"/>
      <c r="P48" s="28"/>
    </row>
    <row r="49" spans="1:16" x14ac:dyDescent="0.25">
      <c r="A49">
        <v>1997</v>
      </c>
      <c r="B49" s="10">
        <f t="shared" ca="1" si="14"/>
        <v>36.45135979127884</v>
      </c>
      <c r="C49" s="10">
        <f t="shared" ca="1" si="14"/>
        <v>61.287872642192674</v>
      </c>
      <c r="D49" s="10">
        <f t="shared" ca="1" si="14"/>
        <v>93.014680000000041</v>
      </c>
      <c r="E49" s="10">
        <f t="shared" ca="1" si="14"/>
        <v>597.72580657196045</v>
      </c>
      <c r="F49" s="27">
        <f t="shared" ca="1" si="15"/>
        <v>788.479719005432</v>
      </c>
      <c r="G49" s="28">
        <f t="shared" ca="1" si="16"/>
        <v>190.75391243347156</v>
      </c>
      <c r="H49" s="28">
        <f t="shared" ca="1" si="17"/>
        <v>24.192621298374501</v>
      </c>
      <c r="I49" s="28">
        <f t="shared" ca="1" si="18"/>
        <v>75.80737870162551</v>
      </c>
      <c r="J49" s="44"/>
      <c r="K49">
        <v>1997</v>
      </c>
      <c r="L49" s="10">
        <f t="shared" ca="1" si="19"/>
        <v>68.707376718521118</v>
      </c>
      <c r="M49" s="10">
        <f t="shared" ca="1" si="19"/>
        <v>31.292623281478882</v>
      </c>
      <c r="N49" s="28"/>
      <c r="O49" s="28"/>
      <c r="P49" s="28"/>
    </row>
    <row r="50" spans="1:16" x14ac:dyDescent="0.25">
      <c r="A50">
        <v>1998</v>
      </c>
      <c r="B50" s="10">
        <f t="shared" ca="1" si="14"/>
        <v>46.596290399074555</v>
      </c>
      <c r="C50" s="10">
        <f t="shared" ca="1" si="14"/>
        <v>59.021205815905148</v>
      </c>
      <c r="D50" s="10">
        <f t="shared" ca="1" si="14"/>
        <v>67.265940000000029</v>
      </c>
      <c r="E50" s="10">
        <f t="shared" ca="1" si="14"/>
        <v>606.30282475280762</v>
      </c>
      <c r="F50" s="27">
        <f t="shared" ca="1" si="15"/>
        <v>779.18626096778735</v>
      </c>
      <c r="G50" s="28">
        <f t="shared" ca="1" si="16"/>
        <v>172.88343621497972</v>
      </c>
      <c r="H50" s="28">
        <f t="shared" ca="1" si="17"/>
        <v>22.187690527326556</v>
      </c>
      <c r="I50" s="28">
        <f t="shared" ca="1" si="18"/>
        <v>77.812309472673448</v>
      </c>
      <c r="J50" s="44"/>
      <c r="K50">
        <v>1998</v>
      </c>
      <c r="L50" s="10">
        <f t="shared" ca="1" si="19"/>
        <v>62.985831499099731</v>
      </c>
      <c r="M50" s="10">
        <f t="shared" ca="1" si="19"/>
        <v>37.014168500900269</v>
      </c>
      <c r="N50" s="28"/>
      <c r="O50" s="28"/>
      <c r="P50" s="28"/>
    </row>
    <row r="51" spans="1:16" x14ac:dyDescent="0.25">
      <c r="A51">
        <v>1999</v>
      </c>
      <c r="B51" s="10">
        <f t="shared" ca="1" si="14"/>
        <v>48.413769909918308</v>
      </c>
      <c r="C51" s="10">
        <f t="shared" ca="1" si="14"/>
        <v>63.757595674114256</v>
      </c>
      <c r="D51" s="10">
        <f t="shared" ca="1" si="14"/>
        <v>88.817269999999965</v>
      </c>
      <c r="E51" s="10">
        <f t="shared" ca="1" si="14"/>
        <v>595.00780596542359</v>
      </c>
      <c r="F51" s="27">
        <f t="shared" ca="1" si="15"/>
        <v>795.99644154945611</v>
      </c>
      <c r="G51" s="28">
        <f t="shared" ca="1" si="16"/>
        <v>200.98863558403252</v>
      </c>
      <c r="H51" s="28">
        <f t="shared" ca="1" si="17"/>
        <v>25.249941468682419</v>
      </c>
      <c r="I51" s="28">
        <f t="shared" ca="1" si="18"/>
        <v>74.750058531317592</v>
      </c>
      <c r="J51" s="44"/>
      <c r="K51">
        <v>1999</v>
      </c>
      <c r="L51" s="10">
        <f t="shared" ca="1" si="19"/>
        <v>59.542381763458252</v>
      </c>
      <c r="M51" s="10">
        <f t="shared" ca="1" si="19"/>
        <v>40.457618236541748</v>
      </c>
      <c r="N51" s="28"/>
      <c r="O51" s="28"/>
      <c r="P51" s="28"/>
    </row>
    <row r="52" spans="1:16" x14ac:dyDescent="0.25">
      <c r="A52">
        <v>2000</v>
      </c>
      <c r="B52" s="10">
        <f t="shared" ca="1" si="14"/>
        <v>28.051080322265626</v>
      </c>
      <c r="C52" s="10">
        <f t="shared" ca="1" si="14"/>
        <v>70.573590553628435</v>
      </c>
      <c r="D52" s="10">
        <f t="shared" ca="1" si="14"/>
        <v>44.038040000000002</v>
      </c>
      <c r="E52" s="10">
        <f t="shared" ca="1" si="14"/>
        <v>669.90780114555355</v>
      </c>
      <c r="F52" s="27">
        <f t="shared" ca="1" si="15"/>
        <v>812.5705120214476</v>
      </c>
      <c r="G52" s="28">
        <f t="shared" ca="1" si="16"/>
        <v>142.66271087589405</v>
      </c>
      <c r="H52" s="28">
        <f t="shared" ca="1" si="17"/>
        <v>17.556963828405394</v>
      </c>
      <c r="I52" s="28">
        <f t="shared" ca="1" si="18"/>
        <v>82.443036171594613</v>
      </c>
      <c r="J52" s="44"/>
      <c r="K52">
        <v>2000</v>
      </c>
      <c r="L52" s="10">
        <f t="shared" ca="1" si="19"/>
        <v>62.853366136550903</v>
      </c>
      <c r="M52" s="10">
        <f t="shared" ca="1" si="19"/>
        <v>37.146633863449097</v>
      </c>
      <c r="N52" s="28"/>
      <c r="O52" s="28"/>
      <c r="P52" s="28"/>
    </row>
    <row r="53" spans="1:16" x14ac:dyDescent="0.25">
      <c r="A53">
        <v>2001</v>
      </c>
      <c r="B53" s="10">
        <f t="shared" ca="1" si="14"/>
        <v>33.741423663616182</v>
      </c>
      <c r="C53" s="10">
        <f t="shared" ca="1" si="14"/>
        <v>79.480212175687527</v>
      </c>
      <c r="D53" s="10">
        <f t="shared" ca="1" si="14"/>
        <v>22.943340000000006</v>
      </c>
      <c r="E53" s="10">
        <f t="shared" ca="1" si="14"/>
        <v>688.49302899169925</v>
      </c>
      <c r="F53" s="27">
        <f t="shared" ca="1" si="15"/>
        <v>824.65800483100293</v>
      </c>
      <c r="G53" s="28">
        <f t="shared" ca="1" si="16"/>
        <v>136.16497583930371</v>
      </c>
      <c r="H53" s="28">
        <f t="shared" ca="1" si="17"/>
        <v>16.511690305753834</v>
      </c>
      <c r="I53" s="28">
        <f t="shared" ca="1" si="18"/>
        <v>83.488309694246169</v>
      </c>
      <c r="J53" s="44"/>
      <c r="K53">
        <v>2001</v>
      </c>
      <c r="L53" s="10">
        <f t="shared" ca="1" si="19"/>
        <v>66.226065158843994</v>
      </c>
      <c r="M53" s="10">
        <f t="shared" ca="1" si="19"/>
        <v>33.773934841156006</v>
      </c>
      <c r="N53" s="28"/>
      <c r="O53" s="28"/>
      <c r="P53" s="28"/>
    </row>
    <row r="54" spans="1:16" x14ac:dyDescent="0.25">
      <c r="A54">
        <v>2002</v>
      </c>
      <c r="B54" s="10">
        <f t="shared" ca="1" si="14"/>
        <v>26.731486626148225</v>
      </c>
      <c r="C54" s="10">
        <f t="shared" ca="1" si="14"/>
        <v>92.584354485202766</v>
      </c>
      <c r="D54" s="10">
        <f t="shared" ca="1" si="14"/>
        <v>7.6908300000000001</v>
      </c>
      <c r="E54" s="10">
        <f t="shared" ca="1" si="14"/>
        <v>703.09434082412724</v>
      </c>
      <c r="F54" s="27">
        <f t="shared" ca="1" si="15"/>
        <v>830.10101193547825</v>
      </c>
      <c r="G54" s="28">
        <f t="shared" ca="1" si="16"/>
        <v>127.006671111351</v>
      </c>
      <c r="H54" s="28">
        <f t="shared" ca="1" si="17"/>
        <v>15.300146522556332</v>
      </c>
      <c r="I54" s="28">
        <f t="shared" ca="1" si="18"/>
        <v>84.699853477443668</v>
      </c>
      <c r="J54" s="44"/>
      <c r="K54">
        <v>2002</v>
      </c>
      <c r="L54" s="10">
        <f t="shared" ca="1" si="19"/>
        <v>61.565250158309937</v>
      </c>
      <c r="M54" s="10">
        <f t="shared" ca="1" si="19"/>
        <v>38.434752821922302</v>
      </c>
      <c r="N54" s="28"/>
      <c r="O54" s="28"/>
      <c r="P54" s="28"/>
    </row>
    <row r="55" spans="1:16" x14ac:dyDescent="0.25">
      <c r="A55">
        <v>2003</v>
      </c>
      <c r="B55" s="10">
        <f t="shared" ca="1" si="14"/>
        <v>18.010519970417022</v>
      </c>
      <c r="C55" s="10">
        <f t="shared" ca="1" si="14"/>
        <v>113.46875700930326</v>
      </c>
      <c r="D55" s="10">
        <f t="shared" ca="1" si="14"/>
        <v>24.826079999999997</v>
      </c>
      <c r="E55" s="10">
        <f t="shared" ca="1" si="14"/>
        <v>791.02360623168943</v>
      </c>
      <c r="F55" s="27">
        <f t="shared" ca="1" si="15"/>
        <v>947.3289632114097</v>
      </c>
      <c r="G55" s="28">
        <f t="shared" ca="1" si="16"/>
        <v>156.30535697972027</v>
      </c>
      <c r="H55" s="28">
        <f t="shared" ca="1" si="17"/>
        <v>16.499585999128641</v>
      </c>
      <c r="I55" s="28">
        <f t="shared" ca="1" si="18"/>
        <v>83.500414000871359</v>
      </c>
      <c r="J55" s="44"/>
      <c r="K55">
        <v>2003</v>
      </c>
      <c r="L55" s="10">
        <f t="shared" ca="1" si="19"/>
        <v>62.316066026687622</v>
      </c>
      <c r="M55" s="10">
        <f t="shared" ca="1" si="19"/>
        <v>37.683933973312378</v>
      </c>
      <c r="N55" s="28"/>
      <c r="O55" s="28"/>
      <c r="P55" s="28"/>
    </row>
    <row r="56" spans="1:16" x14ac:dyDescent="0.25">
      <c r="A56">
        <v>2004</v>
      </c>
      <c r="B56" s="10">
        <f t="shared" ca="1" si="14"/>
        <v>22.948519979000093</v>
      </c>
      <c r="C56" s="10">
        <f t="shared" ca="1" si="14"/>
        <v>129.09268157535118</v>
      </c>
      <c r="D56" s="10">
        <f t="shared" ca="1" si="14"/>
        <v>63.478519999999989</v>
      </c>
      <c r="E56" s="10">
        <f t="shared" ca="1" si="14"/>
        <v>953.37340355300898</v>
      </c>
      <c r="F56" s="27">
        <f t="shared" ca="1" si="15"/>
        <v>1168.8931251073602</v>
      </c>
      <c r="G56" s="28">
        <f t="shared" ca="1" si="16"/>
        <v>215.51972155435124</v>
      </c>
      <c r="H56" s="28">
        <f t="shared" ca="1" si="17"/>
        <v>18.437932170621348</v>
      </c>
      <c r="I56" s="28">
        <f t="shared" ca="1" si="18"/>
        <v>81.562067829378648</v>
      </c>
      <c r="J56" s="44"/>
      <c r="K56">
        <v>2004</v>
      </c>
      <c r="L56" s="10">
        <f t="shared" ca="1" si="19"/>
        <v>63.073766231536865</v>
      </c>
      <c r="M56" s="10">
        <f t="shared" ca="1" si="19"/>
        <v>36.926233768463135</v>
      </c>
      <c r="N56" s="28"/>
      <c r="O56" s="28"/>
      <c r="P56" s="28"/>
    </row>
    <row r="57" spans="1:16" x14ac:dyDescent="0.25">
      <c r="A57">
        <v>2005</v>
      </c>
      <c r="B57" s="10">
        <f t="shared" ca="1" si="14"/>
        <v>38.973740283608436</v>
      </c>
      <c r="C57" s="10">
        <f t="shared" ca="1" si="14"/>
        <v>149.80111228883359</v>
      </c>
      <c r="D57" s="10">
        <f ca="1">INDEX(INDIRECT($A$45&amp;"!$A$1:$N$55"),MATCH($A57,INDIRECT($A$45&amp;"!$A$1:$A$55"),0),MATCH(D$46,INDIRECT($A$45&amp;"!$A$1:$N$1"),0))</f>
        <v>135.97894000000002</v>
      </c>
      <c r="E57" s="10">
        <f t="shared" ca="1" si="14"/>
        <v>1159.5034646301269</v>
      </c>
      <c r="F57" s="27">
        <f t="shared" ca="1" si="15"/>
        <v>1484.257257202569</v>
      </c>
      <c r="G57" s="28">
        <f t="shared" ca="1" si="16"/>
        <v>324.75379257244208</v>
      </c>
      <c r="H57" s="28">
        <f t="shared" ca="1" si="17"/>
        <v>21.879885781021329</v>
      </c>
      <c r="I57" s="28">
        <f t="shared" ca="1" si="18"/>
        <v>78.120114218978671</v>
      </c>
      <c r="J57" s="44"/>
      <c r="K57">
        <v>2005</v>
      </c>
      <c r="L57" s="10">
        <f t="shared" ca="1" si="19"/>
        <v>62.303775548934937</v>
      </c>
      <c r="M57" s="10">
        <f t="shared" ca="1" si="19"/>
        <v>37.696224451065063</v>
      </c>
      <c r="N57" s="28"/>
      <c r="O57" s="28"/>
      <c r="P57" s="28"/>
    </row>
    <row r="58" spans="1:16" x14ac:dyDescent="0.25">
      <c r="A58">
        <v>2006</v>
      </c>
      <c r="B58" s="10">
        <f t="shared" ca="1" si="14"/>
        <v>37.830570196986201</v>
      </c>
      <c r="C58" s="10">
        <f t="shared" ca="1" si="14"/>
        <v>177.10123006099599</v>
      </c>
      <c r="D58" s="10">
        <f t="shared" ca="1" si="14"/>
        <v>137.19253</v>
      </c>
      <c r="E58" s="10">
        <f t="shared" ca="1" si="14"/>
        <v>1401.8029483833313</v>
      </c>
      <c r="F58" s="27">
        <f t="shared" ca="1" si="15"/>
        <v>1753.9272786413135</v>
      </c>
      <c r="G58" s="28">
        <f t="shared" ca="1" si="16"/>
        <v>352.12433025798219</v>
      </c>
      <c r="H58" s="28">
        <f t="shared" ca="1" si="17"/>
        <v>20.076335806280216</v>
      </c>
      <c r="I58" s="28">
        <f t="shared" ca="1" si="18"/>
        <v>79.923664193719787</v>
      </c>
      <c r="J58" s="44"/>
      <c r="K58">
        <v>2006</v>
      </c>
      <c r="L58" s="10">
        <f t="shared" ca="1" si="19"/>
        <v>70.466822385787964</v>
      </c>
      <c r="M58" s="10">
        <f t="shared" ca="1" si="19"/>
        <v>29.533177614212036</v>
      </c>
      <c r="N58" s="28"/>
      <c r="O58" s="28"/>
      <c r="P58" s="28"/>
    </row>
    <row r="59" spans="1:16" x14ac:dyDescent="0.25">
      <c r="A59">
        <v>2007</v>
      </c>
      <c r="B59" s="10">
        <f t="shared" ca="1" si="14"/>
        <v>51.444884540557858</v>
      </c>
      <c r="C59" s="10">
        <f t="shared" ca="1" si="14"/>
        <v>208.96694843640921</v>
      </c>
      <c r="D59" s="10">
        <f t="shared" ca="1" si="14"/>
        <v>234.80518000000001</v>
      </c>
      <c r="E59" s="10">
        <f t="shared" ca="1" si="14"/>
        <v>1814.5173552627564</v>
      </c>
      <c r="F59" s="27">
        <f t="shared" ca="1" si="15"/>
        <v>2309.7343682397236</v>
      </c>
      <c r="G59" s="28">
        <f t="shared" ca="1" si="16"/>
        <v>495.21701297696706</v>
      </c>
      <c r="H59" s="28">
        <f t="shared" ca="1" si="17"/>
        <v>21.44043141005768</v>
      </c>
      <c r="I59" s="28">
        <f t="shared" ca="1" si="18"/>
        <v>78.559568589942302</v>
      </c>
      <c r="J59" s="44"/>
      <c r="K59">
        <v>2007</v>
      </c>
      <c r="L59" s="10">
        <f t="shared" ca="1" si="19"/>
        <v>62.206602096557617</v>
      </c>
      <c r="M59" s="10">
        <f t="shared" ca="1" si="19"/>
        <v>37.793397903442383</v>
      </c>
      <c r="N59" s="28"/>
      <c r="O59" s="28"/>
      <c r="P59" s="28"/>
    </row>
    <row r="60" spans="1:16" x14ac:dyDescent="0.25">
      <c r="A60">
        <v>2008</v>
      </c>
      <c r="B60" s="10">
        <f t="shared" ca="1" si="14"/>
        <v>60.929065019607542</v>
      </c>
      <c r="C60" s="10">
        <f t="shared" ca="1" si="14"/>
        <v>240.22048161538265</v>
      </c>
      <c r="D60" s="10">
        <f t="shared" ca="1" si="14"/>
        <v>133.12664999999998</v>
      </c>
      <c r="E60" s="10">
        <f t="shared" ca="1" si="14"/>
        <v>2139.643468570709</v>
      </c>
      <c r="F60" s="27">
        <f t="shared" ca="1" si="15"/>
        <v>2573.9196652056994</v>
      </c>
      <c r="G60" s="28">
        <f t="shared" ca="1" si="16"/>
        <v>434.27619663499019</v>
      </c>
      <c r="H60" s="28">
        <f t="shared" ca="1" si="17"/>
        <v>16.872173693124342</v>
      </c>
      <c r="I60" s="28">
        <f t="shared" ca="1" si="18"/>
        <v>83.127826306875647</v>
      </c>
      <c r="J60" s="44"/>
      <c r="K60">
        <v>2008</v>
      </c>
      <c r="L60" s="10">
        <f t="shared" ca="1" si="19"/>
        <v>64.952206611633301</v>
      </c>
      <c r="M60" s="10">
        <f t="shared" ca="1" si="19"/>
        <v>35.04779040813446</v>
      </c>
      <c r="N60" s="28"/>
      <c r="O60" s="28"/>
      <c r="P60" s="28"/>
    </row>
    <row r="61" spans="1:16" x14ac:dyDescent="0.25">
      <c r="A61">
        <v>2009</v>
      </c>
      <c r="B61" s="10">
        <f t="shared" ca="1" si="14"/>
        <v>81.340650155544282</v>
      </c>
      <c r="C61" s="10">
        <f t="shared" ca="1" si="14"/>
        <v>232.4474549006861</v>
      </c>
      <c r="D61" s="10">
        <f t="shared" ca="1" si="14"/>
        <v>106.08554000000001</v>
      </c>
      <c r="E61" s="10">
        <f t="shared" ca="1" si="14"/>
        <v>2129.8686983108519</v>
      </c>
      <c r="F61" s="27">
        <f t="shared" ca="1" si="15"/>
        <v>2549.7423433670824</v>
      </c>
      <c r="G61" s="28">
        <f t="shared" ca="1" si="16"/>
        <v>419.87364505623043</v>
      </c>
      <c r="H61" s="28">
        <f t="shared" ca="1" si="17"/>
        <v>16.467297025069715</v>
      </c>
      <c r="I61" s="28">
        <f t="shared" ca="1" si="18"/>
        <v>83.532702974930288</v>
      </c>
      <c r="J61" s="44"/>
      <c r="K61">
        <v>2009</v>
      </c>
      <c r="L61" s="10">
        <f t="shared" ca="1" si="19"/>
        <v>62.469637393951416</v>
      </c>
      <c r="M61" s="10">
        <f t="shared" ca="1" si="19"/>
        <v>37.530362606048584</v>
      </c>
      <c r="N61" s="28"/>
      <c r="O61" s="28"/>
      <c r="P61" s="28"/>
    </row>
    <row r="62" spans="1:16" x14ac:dyDescent="0.25">
      <c r="A62">
        <v>2010</v>
      </c>
      <c r="B62" s="10">
        <f t="shared" ca="1" si="14"/>
        <v>85.731170583724975</v>
      </c>
      <c r="C62" s="10">
        <f t="shared" ca="1" si="14"/>
        <v>261.65413953763141</v>
      </c>
      <c r="D62" s="10">
        <f t="shared" ca="1" si="14"/>
        <v>175.96056999999999</v>
      </c>
      <c r="E62" s="10">
        <f t="shared" ca="1" si="14"/>
        <v>2668.9454241065978</v>
      </c>
      <c r="F62" s="27">
        <f t="shared" ca="1" si="15"/>
        <v>3192.2913042279542</v>
      </c>
      <c r="G62" s="28">
        <f t="shared" ca="1" si="16"/>
        <v>523.34588012135634</v>
      </c>
      <c r="H62" s="28">
        <f t="shared" ca="1" si="17"/>
        <v>16.394051489856938</v>
      </c>
      <c r="I62" s="28">
        <f t="shared" ca="1" si="18"/>
        <v>83.605948510143051</v>
      </c>
      <c r="J62" s="44"/>
      <c r="K62">
        <v>2010</v>
      </c>
      <c r="L62" s="10">
        <f t="shared" ca="1" si="19"/>
        <v>64.350169897079468</v>
      </c>
      <c r="M62" s="10">
        <f t="shared" ca="1" si="19"/>
        <v>35.649830102920532</v>
      </c>
      <c r="N62" s="28"/>
      <c r="O62" s="28"/>
      <c r="P62" s="28"/>
    </row>
    <row r="63" spans="1:16" x14ac:dyDescent="0.25">
      <c r="A63">
        <v>2011</v>
      </c>
      <c r="B63" s="10">
        <f t="shared" ca="1" si="14"/>
        <v>71.325270091056822</v>
      </c>
      <c r="C63" s="10">
        <f t="shared" ca="1" si="14"/>
        <v>294.2698537679882</v>
      </c>
      <c r="D63" s="10">
        <f t="shared" ca="1" si="14"/>
        <v>196.98693999999992</v>
      </c>
      <c r="E63" s="10">
        <f t="shared" ca="1" si="14"/>
        <v>3259.9226043281556</v>
      </c>
      <c r="F63" s="27">
        <f t="shared" ca="1" si="15"/>
        <v>3822.5046681872004</v>
      </c>
      <c r="G63" s="28">
        <f t="shared" ca="1" si="16"/>
        <v>562.58206385904498</v>
      </c>
      <c r="H63" s="28">
        <f t="shared" ca="1" si="17"/>
        <v>14.717629216809986</v>
      </c>
      <c r="I63" s="28">
        <f t="shared" ca="1" si="18"/>
        <v>85.282370783190018</v>
      </c>
      <c r="J63" s="44"/>
      <c r="K63">
        <v>2011</v>
      </c>
      <c r="L63" s="10">
        <f t="shared" ca="1" si="19"/>
        <v>67.282909154891968</v>
      </c>
      <c r="M63" s="10">
        <f t="shared" ca="1" si="19"/>
        <v>32.717090845108032</v>
      </c>
      <c r="N63" s="28"/>
      <c r="O63" s="28"/>
      <c r="P63" s="28"/>
    </row>
    <row r="64" spans="1:16" x14ac:dyDescent="0.25">
      <c r="A64">
        <v>2012</v>
      </c>
      <c r="B64" s="10">
        <f ca="1">INDEX(INDIRECT($A$45&amp;"!$A$1:$N$55"),MATCH($A64,INDIRECT($A$45&amp;"!$A$1:$A$55"),0),MATCH(B$46,INDIRECT($A$45&amp;"!$A$1:$N$1"),0))</f>
        <v>72.980519594669346</v>
      </c>
      <c r="C64" s="10">
        <f ca="1">INDEX(INDIRECT($A$45&amp;"!$A$1:$N$55"),MATCH($A64,INDIRECT($A$45&amp;"!$A$1:$A$55"),0),MATCH(C$46,INDIRECT($A$45&amp;"!$A$1:$N$1"),0))</f>
        <v>313.73262158719632</v>
      </c>
      <c r="D64" s="10">
        <f ca="1">INDEX(INDIRECT($A$45&amp;"!$A$1:$N$55"),MATCH($A64,INDIRECT($A$45&amp;"!$A$1:$A$55"),0),MATCH(D$46,INDIRECT($A$45&amp;"!$A$1:$N$1"),0))</f>
        <v>160.33407</v>
      </c>
      <c r="E64" s="10">
        <f ca="1">INDEX(INDIRECT($A$45&amp;"!$A$1:$N$55"),MATCH($A64,INDIRECT($A$45&amp;"!$A$1:$A$55"),0),MATCH(E$46,INDIRECT($A$45&amp;"!$A$1:$N$1"),0))</f>
        <v>3476.9784339675903</v>
      </c>
      <c r="F64" s="27">
        <f t="shared" ca="1" si="15"/>
        <v>4024.0256451494561</v>
      </c>
      <c r="G64" s="28">
        <f t="shared" ca="1" si="16"/>
        <v>547.04721118186569</v>
      </c>
      <c r="H64" s="28">
        <f t="shared" ca="1" si="17"/>
        <v>13.594525965342049</v>
      </c>
      <c r="I64" s="28">
        <f t="shared" ca="1" si="18"/>
        <v>86.405474034657942</v>
      </c>
      <c r="J64" s="44"/>
      <c r="K64">
        <v>2012</v>
      </c>
      <c r="L64" s="10">
        <f t="shared" ca="1" si="19"/>
        <v>71.169853210449219</v>
      </c>
      <c r="M64" s="10">
        <f t="shared" ca="1" si="19"/>
        <v>28.830146789550781</v>
      </c>
      <c r="N64" s="28"/>
      <c r="O64" s="28"/>
      <c r="P64" s="28"/>
    </row>
    <row r="65" spans="1:22" x14ac:dyDescent="0.25">
      <c r="A65" t="s">
        <v>281</v>
      </c>
      <c r="B65" s="2">
        <f ca="1">(B64-B47)/B47</f>
        <v>0.73527353044740162</v>
      </c>
      <c r="C65" s="2">
        <f ca="1">(C64-C47)/C47</f>
        <v>5.6456911613185419</v>
      </c>
      <c r="D65" s="2">
        <f ca="1">(D64-D47)/D47</f>
        <v>1.9222548306290754</v>
      </c>
      <c r="E65" s="2">
        <f ca="1">(E64-E47)/E47</f>
        <v>5.8798562118193338</v>
      </c>
      <c r="F65" s="2"/>
      <c r="G65" s="2"/>
      <c r="H65" s="2"/>
      <c r="I65" s="2"/>
      <c r="J65" s="23"/>
      <c r="K65" s="23"/>
      <c r="L65" s="2"/>
      <c r="M65" s="2"/>
      <c r="N65" s="2"/>
      <c r="O65" s="2"/>
      <c r="P65" s="2"/>
    </row>
    <row r="66" spans="1:22" x14ac:dyDescent="0.25"/>
    <row r="67" spans="1:22" ht="21" x14ac:dyDescent="0.35">
      <c r="S67" s="63" t="s">
        <v>351</v>
      </c>
      <c r="T67" s="63"/>
      <c r="U67" s="63"/>
      <c r="V67" s="6"/>
    </row>
    <row r="68" spans="1:22" ht="20.25" customHeight="1" x14ac:dyDescent="0.25">
      <c r="S68" s="1" t="s">
        <v>283</v>
      </c>
      <c r="T68" s="1" t="s">
        <v>284</v>
      </c>
      <c r="U68" s="1" t="s">
        <v>372</v>
      </c>
      <c r="V68" s="1"/>
    </row>
    <row r="69" spans="1:22" ht="200.25" customHeight="1" thickBot="1" x14ac:dyDescent="0.3">
      <c r="R69" s="3" t="s">
        <v>414</v>
      </c>
    </row>
    <row r="70" spans="1:22" ht="200.25" customHeight="1" thickTop="1" thickBot="1" x14ac:dyDescent="0.3">
      <c r="R70" s="3" t="s">
        <v>415</v>
      </c>
    </row>
    <row r="71" spans="1:22" ht="200.25" customHeight="1" thickTop="1" thickBot="1" x14ac:dyDescent="0.3">
      <c r="R71" s="3" t="s">
        <v>416</v>
      </c>
    </row>
    <row r="72" spans="1:22" ht="16.5" thickTop="1" x14ac:dyDescent="0.25">
      <c r="S72" s="8" t="s">
        <v>388</v>
      </c>
    </row>
    <row r="73" spans="1:22" x14ac:dyDescent="0.25">
      <c r="S73" s="8" t="s">
        <v>417</v>
      </c>
    </row>
    <row r="74" spans="1:22" x14ac:dyDescent="0.25">
      <c r="S74" s="29" t="s">
        <v>389</v>
      </c>
    </row>
    <row r="75" spans="1:22" ht="15.75" customHeight="1" x14ac:dyDescent="0.25"/>
  </sheetData>
  <mergeCells count="4">
    <mergeCell ref="B1:E1"/>
    <mergeCell ref="B23:E23"/>
    <mergeCell ref="B45:E45"/>
    <mergeCell ref="S67:U67"/>
  </mergeCells>
  <pageMargins left="0.7" right="0.7" top="0.75" bottom="0.75" header="0.3" footer="0.3"/>
  <pageSetup scale="76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showGridLines="0" topLeftCell="G63" zoomScale="80" zoomScaleNormal="80" workbookViewId="0">
      <selection activeCell="O67" sqref="O67:S75"/>
    </sheetView>
  </sheetViews>
  <sheetFormatPr defaultColWidth="9" defaultRowHeight="0" customHeight="1" zeroHeight="1" x14ac:dyDescent="0.25"/>
  <cols>
    <col min="1" max="12" width="9" customWidth="1"/>
    <col min="13" max="13" width="9" style="4" customWidth="1"/>
    <col min="14" max="14" width="4.25" customWidth="1"/>
    <col min="15" max="15" width="6.375" customWidth="1"/>
    <col min="16" max="19" width="32.875" customWidth="1"/>
    <col min="20" max="20" width="9" customWidth="1"/>
  </cols>
  <sheetData>
    <row r="1" spans="1:16" ht="15.75" x14ac:dyDescent="0.25">
      <c r="A1" t="s">
        <v>322</v>
      </c>
      <c r="B1" s="62" t="s">
        <v>386</v>
      </c>
      <c r="C1" s="62"/>
      <c r="D1" s="62"/>
      <c r="E1" s="62"/>
      <c r="F1" s="50"/>
      <c r="G1" s="60"/>
      <c r="H1" s="50"/>
      <c r="I1" s="62" t="s">
        <v>438</v>
      </c>
      <c r="J1" s="62"/>
      <c r="K1" s="62" t="s">
        <v>437</v>
      </c>
      <c r="L1" s="62"/>
      <c r="M1" s="24"/>
    </row>
    <row r="2" spans="1:16" ht="15.75" x14ac:dyDescent="0.25">
      <c r="B2" t="s">
        <v>432</v>
      </c>
      <c r="C2" t="s">
        <v>434</v>
      </c>
      <c r="D2" t="s">
        <v>433</v>
      </c>
      <c r="E2" t="s">
        <v>427</v>
      </c>
      <c r="F2" s="25" t="s">
        <v>282</v>
      </c>
      <c r="G2" s="35" t="s">
        <v>423</v>
      </c>
      <c r="H2" s="26" t="s">
        <v>349</v>
      </c>
      <c r="I2" s="26" t="s">
        <v>349</v>
      </c>
      <c r="J2" s="26" t="s">
        <v>350</v>
      </c>
      <c r="K2" s="26" t="s">
        <v>349</v>
      </c>
      <c r="L2" s="26" t="s">
        <v>350</v>
      </c>
      <c r="M2" s="35"/>
    </row>
    <row r="3" spans="1:16" ht="15.75" x14ac:dyDescent="0.25">
      <c r="A3">
        <v>1995</v>
      </c>
      <c r="B3" s="10">
        <f ca="1">INDEX(INDIRECT($A$1&amp;"!$A$1:$N$55"),MATCH($A3,INDIRECT($A$1&amp;"!$A$1:$A$55"),0),MATCH(B$2,INDIRECT($A$1&amp;"!$A$1:$N$1"),0))</f>
        <v>4.1167899856567383</v>
      </c>
      <c r="C3" s="10">
        <f t="shared" ref="C3:E20" ca="1" si="0">INDEX(INDIRECT($A$1&amp;"!$A$1:$N$55"),MATCH($A3,INDIRECT($A$1&amp;"!$A$1:$A$55"),0),MATCH(C$2,INDIRECT($A$1&amp;"!$A$1:$N$1"),0))</f>
        <v>1.8814641962349414</v>
      </c>
      <c r="D3" s="10">
        <f t="shared" ca="1" si="0"/>
        <v>2.3048399897813798</v>
      </c>
      <c r="E3" s="10">
        <f t="shared" ca="1" si="0"/>
        <v>6.036211814880371</v>
      </c>
      <c r="F3" s="27">
        <f ca="1">SUM(B3:E3)</f>
        <v>14.33930598655343</v>
      </c>
      <c r="G3" s="10">
        <f ca="1">INDEX(INDIRECT($A$1&amp;"!$A$1:$AX$55"),MATCH($A3,INDIRECT($A$1&amp;"!$A$1:$A$55"),0),MATCH(G$2,INDIRECT($A$1&amp;"!$A$1:$AX$1"),0))</f>
        <v>201.63655318518724</v>
      </c>
      <c r="H3" s="28">
        <f ca="1">SUM(B3:D3)</f>
        <v>8.3030941716730595</v>
      </c>
      <c r="I3" s="28">
        <f ca="1">(H3/$F3)*100</f>
        <v>57.904435399169387</v>
      </c>
      <c r="J3" s="28">
        <f ca="1">(E3/$F3)*100</f>
        <v>42.095564600830613</v>
      </c>
      <c r="K3" s="28">
        <f ca="1">(H3/$G3)*100</f>
        <v>4.1178516695072265</v>
      </c>
      <c r="L3" s="28">
        <f ca="1">(E3/$G3)*100</f>
        <v>2.9936098983682724</v>
      </c>
      <c r="M3" s="44"/>
      <c r="P3" s="9"/>
    </row>
    <row r="4" spans="1:16" ht="15.75" x14ac:dyDescent="0.25">
      <c r="A4">
        <v>1996</v>
      </c>
      <c r="B4" s="10">
        <f t="shared" ref="B4:B20" ca="1" si="1">INDEX(INDIRECT($A$1&amp;"!$A$1:$N$55"),MATCH($A4,INDIRECT($A$1&amp;"!$A$1:$A$55"),0),MATCH(B$2,INDIRECT($A$1&amp;"!$A$1:$N$1"),0))</f>
        <v>3.7872599716186524</v>
      </c>
      <c r="C4" s="10">
        <f t="shared" ca="1" si="0"/>
        <v>1.91856441578269</v>
      </c>
      <c r="D4" s="10">
        <f t="shared" ca="1" si="0"/>
        <v>0.23808999967575073</v>
      </c>
      <c r="E4" s="10">
        <f t="shared" ca="1" si="0"/>
        <v>6.2543694763183595</v>
      </c>
      <c r="F4" s="27">
        <f t="shared" ref="F4:F20" ca="1" si="2">SUM(B4:E4)</f>
        <v>12.198283863395453</v>
      </c>
      <c r="G4" s="10">
        <f t="shared" ref="G4:G20" ca="1" si="3">INDEX(INDIRECT($A$1&amp;"!$A$1:$AX$55"),MATCH($A4,INDIRECT($A$1&amp;"!$A$1:$A$55"),0),MATCH(G$2,INDIRECT($A$1&amp;"!$A$1:$AX$1"),0))</f>
        <v>202.83061098003844</v>
      </c>
      <c r="H4" s="28">
        <f t="shared" ref="H4:H20" ca="1" si="4">SUM(B4:D4)</f>
        <v>5.9439143870770934</v>
      </c>
      <c r="I4" s="28">
        <f t="shared" ref="I4:I20" ca="1" si="5">(H4/$F4)*100</f>
        <v>48.727464073151808</v>
      </c>
      <c r="J4" s="28">
        <f t="shared" ref="J4:J20" ca="1" si="6">(E4/$F4)*100</f>
        <v>51.272535926848192</v>
      </c>
      <c r="K4" s="28">
        <f t="shared" ref="K4:K20" ca="1" si="7">(H4/$G4)*100</f>
        <v>2.930481922012286</v>
      </c>
      <c r="L4" s="28">
        <f t="shared" ref="L4:L20" ca="1" si="8">(E4/$G4)*100</f>
        <v>3.0835431822141888</v>
      </c>
      <c r="M4" s="44"/>
      <c r="P4" s="9"/>
    </row>
    <row r="5" spans="1:16" ht="15.75" x14ac:dyDescent="0.25">
      <c r="A5">
        <v>1997</v>
      </c>
      <c r="B5" s="10">
        <f t="shared" ca="1" si="1"/>
        <v>3.2753899612426758</v>
      </c>
      <c r="C5" s="10">
        <f t="shared" ca="1" si="0"/>
        <v>2.3718816279470922</v>
      </c>
      <c r="D5" s="10">
        <f t="shared" ca="1" si="0"/>
        <v>1.0637399883270264</v>
      </c>
      <c r="E5" s="10">
        <f t="shared" ca="1" si="0"/>
        <v>6.9797820739746097</v>
      </c>
      <c r="F5" s="27">
        <f t="shared" ca="1" si="2"/>
        <v>13.690793651491404</v>
      </c>
      <c r="G5" s="10">
        <f t="shared" ca="1" si="3"/>
        <v>230.02259074300923</v>
      </c>
      <c r="H5" s="28">
        <f t="shared" ca="1" si="4"/>
        <v>6.7110115775167944</v>
      </c>
      <c r="I5" s="28">
        <f t="shared" ca="1" si="5"/>
        <v>49.018426165423449</v>
      </c>
      <c r="J5" s="28">
        <f t="shared" ca="1" si="6"/>
        <v>50.981573834576551</v>
      </c>
      <c r="K5" s="28">
        <f t="shared" ca="1" si="7"/>
        <v>2.9175445576189576</v>
      </c>
      <c r="L5" s="28">
        <f t="shared" ca="1" si="8"/>
        <v>3.0343898185951272</v>
      </c>
      <c r="M5" s="44"/>
      <c r="P5" s="9"/>
    </row>
    <row r="6" spans="1:16" ht="15.75" x14ac:dyDescent="0.25">
      <c r="A6">
        <v>1998</v>
      </c>
      <c r="B6" s="10">
        <f t="shared" ca="1" si="1"/>
        <v>3.5529399948120117</v>
      </c>
      <c r="C6" s="10">
        <f t="shared" ca="1" si="0"/>
        <v>2.8489771491289138</v>
      </c>
      <c r="D6" s="10">
        <f t="shared" ca="1" si="0"/>
        <v>0.45672000837326049</v>
      </c>
      <c r="E6" s="10">
        <f t="shared" ca="1" si="0"/>
        <v>6.9029949798583985</v>
      </c>
      <c r="F6" s="27">
        <f t="shared" ca="1" si="2"/>
        <v>13.761632132172585</v>
      </c>
      <c r="G6" s="10">
        <f t="shared" ca="1" si="3"/>
        <v>229.59986673076131</v>
      </c>
      <c r="H6" s="28">
        <f t="shared" ca="1" si="4"/>
        <v>6.858637152314186</v>
      </c>
      <c r="I6" s="28">
        <f t="shared" ca="1" si="5"/>
        <v>49.838835150081835</v>
      </c>
      <c r="J6" s="28">
        <f t="shared" ca="1" si="6"/>
        <v>50.161164849918173</v>
      </c>
      <c r="K6" s="28">
        <f t="shared" ca="1" si="7"/>
        <v>2.9872130371734578</v>
      </c>
      <c r="L6" s="28">
        <f t="shared" ca="1" si="8"/>
        <v>3.0065326596871014</v>
      </c>
      <c r="M6" s="44"/>
      <c r="P6" s="9"/>
    </row>
    <row r="7" spans="1:16" ht="15.75" x14ac:dyDescent="0.25">
      <c r="A7">
        <v>1999</v>
      </c>
      <c r="B7" s="10">
        <f t="shared" ca="1" si="1"/>
        <v>3.0481699790954591</v>
      </c>
      <c r="C7" s="10">
        <f t="shared" ca="1" si="0"/>
        <v>3.1544097173213959</v>
      </c>
      <c r="D7" s="10">
        <f t="shared" ca="1" si="0"/>
        <v>0.20187000322341919</v>
      </c>
      <c r="E7" s="10">
        <f t="shared" ca="1" si="0"/>
        <v>6.0939174804687504</v>
      </c>
      <c r="F7" s="27">
        <f t="shared" ca="1" si="2"/>
        <v>12.498367180109025</v>
      </c>
      <c r="G7" s="10">
        <f t="shared" ca="1" si="3"/>
        <v>226.94194284261397</v>
      </c>
      <c r="H7" s="28">
        <f t="shared" ca="1" si="4"/>
        <v>6.4044496996402742</v>
      </c>
      <c r="I7" s="28">
        <f t="shared" ca="1" si="5"/>
        <v>51.242291151702325</v>
      </c>
      <c r="J7" s="28">
        <f t="shared" ca="1" si="6"/>
        <v>48.757708848297675</v>
      </c>
      <c r="K7" s="28">
        <f t="shared" ca="1" si="7"/>
        <v>2.8220652469172749</v>
      </c>
      <c r="L7" s="28">
        <f t="shared" ca="1" si="8"/>
        <v>2.6852319162063978</v>
      </c>
      <c r="M7" s="44"/>
      <c r="P7" s="9"/>
    </row>
    <row r="8" spans="1:16" ht="15.75" x14ac:dyDescent="0.25">
      <c r="A8">
        <v>2000</v>
      </c>
      <c r="B8" s="10">
        <f t="shared" ca="1" si="1"/>
        <v>2.9909100189208986</v>
      </c>
      <c r="C8" s="10">
        <f t="shared" ca="1" si="0"/>
        <v>3.4731728618144988</v>
      </c>
      <c r="D8" s="10">
        <f t="shared" ca="1" si="0"/>
        <v>0.61976999568939206</v>
      </c>
      <c r="E8" s="10">
        <f t="shared" ca="1" si="0"/>
        <v>6.6902664947509765</v>
      </c>
      <c r="F8" s="27">
        <f t="shared" ca="1" si="2"/>
        <v>13.774119371175765</v>
      </c>
      <c r="G8" s="10">
        <f t="shared" ca="1" si="3"/>
        <v>258.79508505445142</v>
      </c>
      <c r="H8" s="28">
        <f t="shared" ca="1" si="4"/>
        <v>7.083852876424789</v>
      </c>
      <c r="I8" s="28">
        <f t="shared" ca="1" si="5"/>
        <v>51.428717041967296</v>
      </c>
      <c r="J8" s="28">
        <f t="shared" ca="1" si="6"/>
        <v>48.571282958032711</v>
      </c>
      <c r="K8" s="28">
        <f t="shared" ca="1" si="7"/>
        <v>2.7372439762271066</v>
      </c>
      <c r="L8" s="28">
        <f t="shared" ca="1" si="8"/>
        <v>2.5851597967338988</v>
      </c>
      <c r="M8" s="44"/>
      <c r="P8" s="9"/>
    </row>
    <row r="9" spans="1:16" ht="15.75" x14ac:dyDescent="0.25">
      <c r="A9">
        <v>2001</v>
      </c>
      <c r="B9" s="10">
        <f t="shared" ca="1" si="1"/>
        <v>3.7526900215148924</v>
      </c>
      <c r="C9" s="10">
        <f t="shared" ca="1" si="0"/>
        <v>3.6691047198325397</v>
      </c>
      <c r="D9" s="10">
        <f t="shared" ca="1" si="0"/>
        <v>0.11755000114440918</v>
      </c>
      <c r="E9" s="10">
        <f t="shared" ca="1" si="0"/>
        <v>7.5023943939208984</v>
      </c>
      <c r="F9" s="27">
        <f t="shared" ca="1" si="2"/>
        <v>15.04173913641274</v>
      </c>
      <c r="G9" s="10">
        <f t="shared" ca="1" si="3"/>
        <v>273.24384427958728</v>
      </c>
      <c r="H9" s="28">
        <f t="shared" ca="1" si="4"/>
        <v>7.5393447424918412</v>
      </c>
      <c r="I9" s="28">
        <f t="shared" ca="1" si="5"/>
        <v>50.122826051681393</v>
      </c>
      <c r="J9" s="28">
        <f t="shared" ca="1" si="6"/>
        <v>49.8771739483186</v>
      </c>
      <c r="K9" s="28">
        <f t="shared" ca="1" si="7"/>
        <v>2.7592002163377076</v>
      </c>
      <c r="L9" s="28">
        <f t="shared" ca="1" si="8"/>
        <v>2.7456773687623621</v>
      </c>
      <c r="M9" s="44"/>
    </row>
    <row r="10" spans="1:16" ht="15.75" x14ac:dyDescent="0.25">
      <c r="A10">
        <v>2002</v>
      </c>
      <c r="B10" s="10">
        <f t="shared" ca="1" si="1"/>
        <v>3.8143999681472778</v>
      </c>
      <c r="C10" s="10">
        <f t="shared" ca="1" si="0"/>
        <v>3.9350319986343383</v>
      </c>
      <c r="D10" s="10">
        <f t="shared" ca="1" si="0"/>
        <v>0.36917001914978026</v>
      </c>
      <c r="E10" s="10">
        <f t="shared" ca="1" si="0"/>
        <v>8.1350789794921869</v>
      </c>
      <c r="F10" s="27">
        <f t="shared" ca="1" si="2"/>
        <v>16.253680965423584</v>
      </c>
      <c r="G10" s="10">
        <f t="shared" ca="1" si="3"/>
        <v>268.35543640205253</v>
      </c>
      <c r="H10" s="28">
        <f t="shared" ca="1" si="4"/>
        <v>8.1186019859313969</v>
      </c>
      <c r="I10" s="28">
        <f t="shared" ca="1" si="5"/>
        <v>49.949313039932797</v>
      </c>
      <c r="J10" s="28">
        <f t="shared" ca="1" si="6"/>
        <v>50.050686960067203</v>
      </c>
      <c r="K10" s="28">
        <f t="shared" ca="1" si="7"/>
        <v>3.0253167570520296</v>
      </c>
      <c r="L10" s="28">
        <f t="shared" ca="1" si="8"/>
        <v>3.0314567457855177</v>
      </c>
      <c r="M10" s="44"/>
      <c r="P10" s="9"/>
    </row>
    <row r="11" spans="1:16" ht="15.75" x14ac:dyDescent="0.25">
      <c r="A11">
        <v>2003</v>
      </c>
      <c r="B11" s="10">
        <f t="shared" ca="1" si="1"/>
        <v>5.1464399490356447</v>
      </c>
      <c r="C11" s="10">
        <f t="shared" ca="1" si="0"/>
        <v>4.538141264915466</v>
      </c>
      <c r="D11" s="10">
        <f t="shared" ca="1" si="0"/>
        <v>0.80800998270511626</v>
      </c>
      <c r="E11" s="10">
        <f t="shared" ca="1" si="0"/>
        <v>8.9405848083496089</v>
      </c>
      <c r="F11" s="27">
        <f t="shared" ca="1" si="2"/>
        <v>19.433176005005834</v>
      </c>
      <c r="G11" s="10">
        <f t="shared" ca="1" si="3"/>
        <v>286.602548600533</v>
      </c>
      <c r="H11" s="28">
        <f t="shared" ca="1" si="4"/>
        <v>10.492591196656226</v>
      </c>
      <c r="I11" s="28">
        <f t="shared" ca="1" si="5"/>
        <v>53.993187701039794</v>
      </c>
      <c r="J11" s="28">
        <f t="shared" ca="1" si="6"/>
        <v>46.006812298960213</v>
      </c>
      <c r="K11" s="28">
        <f t="shared" ca="1" si="7"/>
        <v>3.6610250843515053</v>
      </c>
      <c r="L11" s="28">
        <f t="shared" ca="1" si="8"/>
        <v>3.1195063868085167</v>
      </c>
      <c r="M11" s="44"/>
    </row>
    <row r="12" spans="1:16" ht="15.75" x14ac:dyDescent="0.25">
      <c r="A12">
        <v>2004</v>
      </c>
      <c r="B12" s="10">
        <f t="shared" ca="1" si="1"/>
        <v>5.4244299669265743</v>
      </c>
      <c r="C12" s="10">
        <f t="shared" ca="1" si="0"/>
        <v>5.0105300283432008</v>
      </c>
      <c r="D12" s="10">
        <f t="shared" ca="1" si="0"/>
        <v>-0.31744999217987063</v>
      </c>
      <c r="E12" s="10">
        <f t="shared" ca="1" si="0"/>
        <v>11.30923419189453</v>
      </c>
      <c r="F12" s="27">
        <f t="shared" ca="1" si="2"/>
        <v>21.426744194984437</v>
      </c>
      <c r="G12" s="10">
        <f t="shared" ca="1" si="3"/>
        <v>364.06794270008254</v>
      </c>
      <c r="H12" s="28">
        <f t="shared" ca="1" si="4"/>
        <v>10.117510003089905</v>
      </c>
      <c r="I12" s="28">
        <f t="shared" ca="1" si="5"/>
        <v>47.219073093980406</v>
      </c>
      <c r="J12" s="28">
        <f t="shared" ca="1" si="6"/>
        <v>52.780926906019587</v>
      </c>
      <c r="K12" s="28">
        <f t="shared" ca="1" si="7"/>
        <v>2.7790169955789437</v>
      </c>
      <c r="L12" s="28">
        <f t="shared" ca="1" si="8"/>
        <v>3.106352651656294</v>
      </c>
      <c r="M12" s="44"/>
    </row>
    <row r="13" spans="1:16" ht="15.75" x14ac:dyDescent="0.25">
      <c r="A13">
        <v>2005</v>
      </c>
      <c r="B13" s="10">
        <f t="shared" ca="1" si="1"/>
        <v>6.2447799797058101</v>
      </c>
      <c r="C13" s="10">
        <f t="shared" ca="1" si="0"/>
        <v>5.1084680953025821</v>
      </c>
      <c r="D13" s="10">
        <f t="shared" ca="1" si="0"/>
        <v>2.0969399733543397</v>
      </c>
      <c r="E13" s="10">
        <f t="shared" ca="1" si="0"/>
        <v>13.674448669433593</v>
      </c>
      <c r="F13" s="27">
        <f t="shared" ca="1" si="2"/>
        <v>27.124636717796324</v>
      </c>
      <c r="G13" s="10">
        <f t="shared" ca="1" si="3"/>
        <v>458.75908382138448</v>
      </c>
      <c r="H13" s="28">
        <f t="shared" ca="1" si="4"/>
        <v>13.450188048362731</v>
      </c>
      <c r="I13" s="28">
        <f t="shared" ca="1" si="5"/>
        <v>49.586610830213033</v>
      </c>
      <c r="J13" s="28">
        <f t="shared" ca="1" si="6"/>
        <v>50.413389169786967</v>
      </c>
      <c r="K13" s="28">
        <f t="shared" ca="1" si="7"/>
        <v>2.9318630459205237</v>
      </c>
      <c r="L13" s="28">
        <f ca="1">(E13/$G13)*100</f>
        <v>2.980747226960125</v>
      </c>
      <c r="M13" s="44"/>
    </row>
    <row r="14" spans="1:16" ht="15.75" x14ac:dyDescent="0.25">
      <c r="A14">
        <v>2006</v>
      </c>
      <c r="B14" s="10">
        <f t="shared" ca="1" si="1"/>
        <v>7.0017999725341795</v>
      </c>
      <c r="C14" s="10">
        <f t="shared" ca="1" si="0"/>
        <v>5.933634656429291</v>
      </c>
      <c r="D14" s="10">
        <f t="shared" ca="1" si="0"/>
        <v>1.7282200326919557</v>
      </c>
      <c r="E14" s="10">
        <f t="shared" ca="1" si="0"/>
        <v>17.488224578857423</v>
      </c>
      <c r="F14" s="27">
        <f t="shared" ca="1" si="2"/>
        <v>32.151879240512848</v>
      </c>
      <c r="G14" s="10">
        <f t="shared" ca="1" si="3"/>
        <v>595.62280823979734</v>
      </c>
      <c r="H14" s="28">
        <f t="shared" ca="1" si="4"/>
        <v>14.663654661655427</v>
      </c>
      <c r="I14" s="28">
        <f t="shared" ca="1" si="5"/>
        <v>45.60745750493659</v>
      </c>
      <c r="J14" s="28">
        <f t="shared" ca="1" si="6"/>
        <v>54.39254249506341</v>
      </c>
      <c r="K14" s="28">
        <f t="shared" ca="1" si="7"/>
        <v>2.4619028114436894</v>
      </c>
      <c r="L14" s="28">
        <f t="shared" ca="1" si="8"/>
        <v>2.9361240598792979</v>
      </c>
      <c r="M14" s="44"/>
    </row>
    <row r="15" spans="1:16" ht="15.75" x14ac:dyDescent="0.25">
      <c r="A15">
        <v>2007</v>
      </c>
      <c r="B15" s="10">
        <f t="shared" ca="1" si="1"/>
        <v>7.5401799163818364</v>
      </c>
      <c r="C15" s="10">
        <f t="shared" ca="1" si="0"/>
        <v>7.2185948240756987</v>
      </c>
      <c r="D15" s="10">
        <f t="shared" ca="1" si="0"/>
        <v>1.5002499942779541</v>
      </c>
      <c r="E15" s="10">
        <f t="shared" ca="1" si="0"/>
        <v>21.012562500000001</v>
      </c>
      <c r="F15" s="27">
        <f t="shared" ca="1" si="2"/>
        <v>37.271587234735492</v>
      </c>
      <c r="G15" s="10">
        <f t="shared" ca="1" si="3"/>
        <v>734.2061206191072</v>
      </c>
      <c r="H15" s="28">
        <f t="shared" ca="1" si="4"/>
        <v>16.25902473473549</v>
      </c>
      <c r="I15" s="28">
        <f t="shared" ca="1" si="5"/>
        <v>43.623107951739684</v>
      </c>
      <c r="J15" s="28">
        <f t="shared" ca="1" si="6"/>
        <v>56.376892048260316</v>
      </c>
      <c r="K15" s="28">
        <f t="shared" ca="1" si="7"/>
        <v>2.2145041124180955</v>
      </c>
      <c r="L15" s="28">
        <f t="shared" ca="1" si="8"/>
        <v>2.8619432486181817</v>
      </c>
      <c r="M15" s="44"/>
    </row>
    <row r="16" spans="1:16" ht="15.75" x14ac:dyDescent="0.25">
      <c r="A16">
        <v>2008</v>
      </c>
      <c r="B16" s="10">
        <f t="shared" ca="1" si="1"/>
        <v>9.7414999694824225</v>
      </c>
      <c r="C16" s="10">
        <f t="shared" ca="1" si="0"/>
        <v>7.808388774633408</v>
      </c>
      <c r="D16" s="10">
        <f t="shared" ca="1" si="0"/>
        <v>0.79833998727798461</v>
      </c>
      <c r="E16" s="10">
        <f t="shared" ca="1" si="0"/>
        <v>25.166093994140624</v>
      </c>
      <c r="F16" s="27">
        <f t="shared" ca="1" si="2"/>
        <v>43.514322725534441</v>
      </c>
      <c r="G16" s="10">
        <f t="shared" ca="1" si="3"/>
        <v>948.33152480039132</v>
      </c>
      <c r="H16" s="28">
        <f t="shared" ca="1" si="4"/>
        <v>18.348228731393814</v>
      </c>
      <c r="I16" s="28">
        <f t="shared" ca="1" si="5"/>
        <v>42.165952684418031</v>
      </c>
      <c r="J16" s="28">
        <f t="shared" ca="1" si="6"/>
        <v>57.834047315581962</v>
      </c>
      <c r="K16" s="28">
        <f t="shared" ca="1" si="7"/>
        <v>1.9347905507260053</v>
      </c>
      <c r="L16" s="28">
        <f t="shared" ca="1" si="8"/>
        <v>2.6537232324357967</v>
      </c>
      <c r="M16" s="44"/>
    </row>
    <row r="17" spans="1:13" ht="15.75" x14ac:dyDescent="0.25">
      <c r="A17">
        <v>2009</v>
      </c>
      <c r="B17" s="10">
        <f t="shared" ca="1" si="1"/>
        <v>10.870210205078125</v>
      </c>
      <c r="C17" s="10">
        <f t="shared" ca="1" si="0"/>
        <v>6.7922043452262875</v>
      </c>
      <c r="D17" s="10">
        <f t="shared" ca="1" si="0"/>
        <v>2.6401599903106687</v>
      </c>
      <c r="E17" s="10">
        <f t="shared" ca="1" si="0"/>
        <v>25.991589050292969</v>
      </c>
      <c r="F17" s="27">
        <f t="shared" ca="1" si="2"/>
        <v>46.294163590908049</v>
      </c>
      <c r="G17" s="10">
        <f t="shared" ca="1" si="3"/>
        <v>902.19906813276646</v>
      </c>
      <c r="H17" s="28">
        <f t="shared" ca="1" si="4"/>
        <v>20.30257454061508</v>
      </c>
      <c r="I17" s="28">
        <f t="shared" ca="1" si="5"/>
        <v>43.8555812780737</v>
      </c>
      <c r="J17" s="28">
        <f t="shared" ca="1" si="6"/>
        <v>56.1444187219263</v>
      </c>
      <c r="K17" s="28">
        <f t="shared" ca="1" si="7"/>
        <v>2.2503431069413806</v>
      </c>
      <c r="L17" s="28">
        <f t="shared" ca="1" si="8"/>
        <v>2.8809150849697045</v>
      </c>
      <c r="M17" s="44"/>
    </row>
    <row r="18" spans="1:13" ht="15.75" x14ac:dyDescent="0.25">
      <c r="A18">
        <v>2010</v>
      </c>
      <c r="B18" s="10">
        <f t="shared" ca="1" si="1"/>
        <v>10.596460029602051</v>
      </c>
      <c r="C18" s="10">
        <f t="shared" ca="1" si="0"/>
        <v>6.7204188017845157</v>
      </c>
      <c r="D18" s="10">
        <f t="shared" ca="1" si="0"/>
        <v>4.0961300563812255</v>
      </c>
      <c r="E18" s="10">
        <f t="shared" ca="1" si="0"/>
        <v>30.689220886230469</v>
      </c>
      <c r="F18" s="27">
        <f t="shared" ca="1" si="2"/>
        <v>52.10222977399826</v>
      </c>
      <c r="G18" s="10">
        <f t="shared" ca="1" si="3"/>
        <v>1240.7657319396869</v>
      </c>
      <c r="H18" s="28">
        <f t="shared" ca="1" si="4"/>
        <v>21.413008887767795</v>
      </c>
      <c r="I18" s="28">
        <f t="shared" ca="1" si="5"/>
        <v>41.098066206859357</v>
      </c>
      <c r="J18" s="28">
        <f t="shared" ca="1" si="6"/>
        <v>58.90193379314065</v>
      </c>
      <c r="K18" s="28">
        <f t="shared" ca="1" si="7"/>
        <v>1.7257898357889749</v>
      </c>
      <c r="L18" s="28">
        <f t="shared" ca="1" si="8"/>
        <v>2.4734097739993239</v>
      </c>
      <c r="M18" s="44"/>
    </row>
    <row r="19" spans="1:13" ht="15.75" x14ac:dyDescent="0.25">
      <c r="A19">
        <v>2011</v>
      </c>
      <c r="B19" s="10">
        <f t="shared" ca="1" si="1"/>
        <v>10.907759826660156</v>
      </c>
      <c r="C19" s="10">
        <f t="shared" ca="1" si="0"/>
        <v>6.3196326990127565</v>
      </c>
      <c r="D19" s="10">
        <f t="shared" ca="1" si="0"/>
        <v>0.93400000572204589</v>
      </c>
      <c r="E19" s="10">
        <f t="shared" ca="1" si="0"/>
        <v>36.586127563476559</v>
      </c>
      <c r="F19" s="27">
        <f t="shared" ca="1" si="2"/>
        <v>54.747520094871518</v>
      </c>
      <c r="G19" s="10">
        <f t="shared" ca="1" si="3"/>
        <v>1286.6918124945</v>
      </c>
      <c r="H19" s="28">
        <f t="shared" ca="1" si="4"/>
        <v>18.161392531394956</v>
      </c>
      <c r="I19" s="28">
        <f t="shared" ca="1" si="5"/>
        <v>33.172995781221196</v>
      </c>
      <c r="J19" s="28">
        <f t="shared" ca="1" si="6"/>
        <v>66.827004218778796</v>
      </c>
      <c r="K19" s="28">
        <f t="shared" ca="1" si="7"/>
        <v>1.411479606463462</v>
      </c>
      <c r="L19" s="28">
        <f t="shared" ca="1" si="8"/>
        <v>2.8434258466716518</v>
      </c>
      <c r="M19" s="44"/>
    </row>
    <row r="20" spans="1:13" ht="15.75" x14ac:dyDescent="0.25">
      <c r="A20">
        <v>2012</v>
      </c>
      <c r="B20" s="10">
        <f t="shared" ca="1" si="1"/>
        <v>9.7098698654174811</v>
      </c>
      <c r="C20" s="10">
        <f t="shared" ca="1" si="0"/>
        <v>8.190164744377137</v>
      </c>
      <c r="D20" s="10">
        <f t="shared" ca="1" si="0"/>
        <v>3.9101901006698609</v>
      </c>
      <c r="E20" s="10">
        <f t="shared" ca="1" si="0"/>
        <v>43.519409484863282</v>
      </c>
      <c r="F20" s="27">
        <f t="shared" ca="1" si="2"/>
        <v>65.329634195327756</v>
      </c>
      <c r="G20" s="10">
        <f t="shared" ca="1" si="3"/>
        <v>1449.6344848130059</v>
      </c>
      <c r="H20" s="28">
        <f t="shared" ca="1" si="4"/>
        <v>21.810224710464478</v>
      </c>
      <c r="I20" s="28">
        <f t="shared" ca="1" si="5"/>
        <v>33.384887240076267</v>
      </c>
      <c r="J20" s="28">
        <f t="shared" ca="1" si="6"/>
        <v>66.615112759923733</v>
      </c>
      <c r="K20" s="28">
        <f t="shared" ca="1" si="7"/>
        <v>1.5045326900648246</v>
      </c>
      <c r="L20" s="28">
        <f t="shared" ca="1" si="8"/>
        <v>3.0020953516759796</v>
      </c>
      <c r="M20" s="44"/>
    </row>
    <row r="21" spans="1:13" ht="15.75" x14ac:dyDescent="0.25">
      <c r="A21" t="s">
        <v>281</v>
      </c>
      <c r="B21" s="2">
        <f ca="1">(B20-B3)/B3</f>
        <v>1.3586021874439866</v>
      </c>
      <c r="C21" s="2">
        <f ca="1">(C20-C3)/C3</f>
        <v>3.3530803088183871</v>
      </c>
      <c r="D21" s="2">
        <f ca="1">(D20-D3)/D3</f>
        <v>0.69651260738527576</v>
      </c>
      <c r="E21" s="2">
        <f ca="1">(E20-E3)/E3</f>
        <v>6.2097220607103196</v>
      </c>
      <c r="F21" s="2"/>
      <c r="G21" s="10"/>
      <c r="H21" s="10"/>
      <c r="I21" s="10"/>
      <c r="J21" s="10"/>
      <c r="K21" s="10"/>
      <c r="L21" s="10"/>
      <c r="M21" s="22"/>
    </row>
    <row r="22" spans="1:13" ht="15.75" x14ac:dyDescent="0.25"/>
    <row r="23" spans="1:13" ht="15.75" x14ac:dyDescent="0.25">
      <c r="A23" t="s">
        <v>323</v>
      </c>
      <c r="B23" s="62" t="s">
        <v>387</v>
      </c>
      <c r="C23" s="62"/>
      <c r="D23" s="62"/>
      <c r="E23" s="62"/>
      <c r="F23" s="50"/>
      <c r="G23" s="60"/>
      <c r="H23" s="50"/>
      <c r="I23" s="50"/>
      <c r="J23" s="50"/>
      <c r="K23" s="62" t="s">
        <v>437</v>
      </c>
      <c r="L23" s="62"/>
      <c r="M23" s="24"/>
    </row>
    <row r="24" spans="1:13" ht="15.75" x14ac:dyDescent="0.25">
      <c r="B24" t="s">
        <v>432</v>
      </c>
      <c r="C24" t="s">
        <v>434</v>
      </c>
      <c r="D24" t="s">
        <v>433</v>
      </c>
      <c r="E24" t="s">
        <v>427</v>
      </c>
      <c r="F24" s="25" t="s">
        <v>282</v>
      </c>
      <c r="G24" s="35" t="s">
        <v>423</v>
      </c>
      <c r="H24" s="26" t="s">
        <v>349</v>
      </c>
      <c r="I24" s="26" t="s">
        <v>349</v>
      </c>
      <c r="J24" s="26" t="s">
        <v>350</v>
      </c>
      <c r="K24" s="26" t="s">
        <v>349</v>
      </c>
      <c r="L24" s="26" t="s">
        <v>350</v>
      </c>
      <c r="M24" s="35"/>
    </row>
    <row r="25" spans="1:13" ht="15.75" x14ac:dyDescent="0.25">
      <c r="A25">
        <v>1995</v>
      </c>
      <c r="B25" s="10">
        <f ca="1">INDEX(INDIRECT($A$23&amp;"!$A$1:$N$55"),MATCH($A25,INDIRECT($A$23&amp;"!$A$1:$A$55"),0),MATCH(B$24,INDIRECT($A$23&amp;"!$A$1:$N$1"),0))</f>
        <v>28.183789724349975</v>
      </c>
      <c r="C25" s="10">
        <f t="shared" ref="C25:E42" ca="1" si="9">INDEX(INDIRECT($A$23&amp;"!$A$1:$N$55"),MATCH($A25,INDIRECT($A$23&amp;"!$A$1:$A$55"),0),MATCH(C$24,INDIRECT($A$23&amp;"!$A$1:$N$1"),0))</f>
        <v>37.229497631490233</v>
      </c>
      <c r="D25" s="10">
        <f t="shared" ca="1" si="9"/>
        <v>46.782380311876537</v>
      </c>
      <c r="E25" s="10">
        <f t="shared" ca="1" si="9"/>
        <v>499.34912283706666</v>
      </c>
      <c r="F25" s="27">
        <f ca="1">SUM(B25:E25)</f>
        <v>611.54479050478335</v>
      </c>
      <c r="G25" s="10">
        <f ca="1">INDEX(INDIRECT($A$23&amp;"!$A$1:$AX$55"),MATCH($A25,INDIRECT($A$23&amp;"!$A$1:$A$55"),0),MATCH(G$24,INDIRECT($A$23&amp;"!$A$1:$AX$1"),0))</f>
        <v>3853.3278348955487</v>
      </c>
      <c r="H25" s="28">
        <f ca="1">SUM(B25:D25)</f>
        <v>112.19566766771675</v>
      </c>
      <c r="I25" s="28">
        <f ca="1">(H25/$F25)*100</f>
        <v>18.346271509419257</v>
      </c>
      <c r="J25" s="28">
        <f ca="1">(E25/$F25)*100</f>
        <v>81.653728490580761</v>
      </c>
      <c r="K25" s="28">
        <f ca="1">(H25/$G25)*100</f>
        <v>2.9116564298443093</v>
      </c>
      <c r="L25" s="28">
        <f ca="1">(E25/$G25)*100</f>
        <v>12.958905762312394</v>
      </c>
      <c r="M25" s="44"/>
    </row>
    <row r="26" spans="1:13" ht="15.75" x14ac:dyDescent="0.25">
      <c r="A26">
        <v>1996</v>
      </c>
      <c r="B26" s="10">
        <f t="shared" ref="B26:B42" ca="1" si="10">INDEX(INDIRECT($A$23&amp;"!$A$1:$N$55"),MATCH($A26,INDIRECT($A$23&amp;"!$A$1:$A$55"),0),MATCH(B$24,INDIRECT($A$23&amp;"!$A$1:$N$1"),0))</f>
        <v>23.787770011901856</v>
      </c>
      <c r="C26" s="10">
        <f t="shared" ca="1" si="9"/>
        <v>40.828424850225446</v>
      </c>
      <c r="D26" s="10">
        <f t="shared" ca="1" si="9"/>
        <v>63.987219586968422</v>
      </c>
      <c r="E26" s="10">
        <f t="shared" ca="1" si="9"/>
        <v>546.23283156776426</v>
      </c>
      <c r="F26" s="27">
        <f t="shared" ref="F26:F42" ca="1" si="11">SUM(B26:E26)</f>
        <v>674.83624601686006</v>
      </c>
      <c r="G26" s="10">
        <f t="shared" ref="G26:G42" ca="1" si="12">INDEX(INDIRECT($A$23&amp;"!$A$1:$AX$55"),MATCH($A26,INDIRECT($A$23&amp;"!$A$1:$A$55"),0),MATCH(G$24,INDIRECT($A$23&amp;"!$A$1:$AX$1"),0))</f>
        <v>4259.7629929834511</v>
      </c>
      <c r="H26" s="28">
        <f t="shared" ref="H26:H42" ca="1" si="13">SUM(B26:D26)</f>
        <v>128.60341444909574</v>
      </c>
      <c r="I26" s="28">
        <f t="shared" ref="I26:I42" ca="1" si="14">(H26/$F26)*100</f>
        <v>19.056980891017925</v>
      </c>
      <c r="J26" s="28">
        <f t="shared" ref="J26:J42" ca="1" si="15">(E26/$F26)*100</f>
        <v>80.943019108982057</v>
      </c>
      <c r="K26" s="28">
        <f t="shared" ref="K26:K42" ca="1" si="16">(H26/$G26)*100</f>
        <v>3.0190274590611561</v>
      </c>
      <c r="L26" s="28">
        <f t="shared" ref="L26:L42" ca="1" si="17">(E26/$G26)*100</f>
        <v>12.823080356055067</v>
      </c>
      <c r="M26" s="44"/>
    </row>
    <row r="27" spans="1:13" ht="15.75" x14ac:dyDescent="0.25">
      <c r="A27">
        <v>1997</v>
      </c>
      <c r="B27" s="10">
        <f t="shared" ca="1" si="10"/>
        <v>25.428069853782652</v>
      </c>
      <c r="C27" s="10">
        <f t="shared" ca="1" si="9"/>
        <v>48.666959913372992</v>
      </c>
      <c r="D27" s="10">
        <f t="shared" ca="1" si="9"/>
        <v>79.650878941416735</v>
      </c>
      <c r="E27" s="10">
        <f t="shared" ca="1" si="9"/>
        <v>590.74602449798579</v>
      </c>
      <c r="F27" s="27">
        <f t="shared" ca="1" si="11"/>
        <v>744.49193320655809</v>
      </c>
      <c r="G27" s="10">
        <f t="shared" ca="1" si="12"/>
        <v>4518.4017743559371</v>
      </c>
      <c r="H27" s="28">
        <f t="shared" ca="1" si="13"/>
        <v>153.74590870857236</v>
      </c>
      <c r="I27" s="28">
        <f t="shared" ca="1" si="14"/>
        <v>20.65111814528094</v>
      </c>
      <c r="J27" s="28">
        <f t="shared" ca="1" si="15"/>
        <v>79.348881854719068</v>
      </c>
      <c r="K27" s="28">
        <f t="shared" ca="1" si="16"/>
        <v>3.4026613034093813</v>
      </c>
      <c r="L27" s="28">
        <f t="shared" ca="1" si="17"/>
        <v>13.074225223855663</v>
      </c>
      <c r="M27" s="44"/>
    </row>
    <row r="28" spans="1:13" ht="15.75" x14ac:dyDescent="0.25">
      <c r="A28">
        <v>1998</v>
      </c>
      <c r="B28" s="10">
        <f t="shared" ca="1" si="10"/>
        <v>33.228880358219143</v>
      </c>
      <c r="C28" s="10">
        <f t="shared" ca="1" si="9"/>
        <v>46.113729390963911</v>
      </c>
      <c r="D28" s="10">
        <f t="shared" ca="1" si="9"/>
        <v>60.447599692493675</v>
      </c>
      <c r="E28" s="10">
        <f t="shared" ca="1" si="9"/>
        <v>599.39982977294926</v>
      </c>
      <c r="F28" s="27">
        <f t="shared" ca="1" si="11"/>
        <v>739.19003921462604</v>
      </c>
      <c r="G28" s="10">
        <f t="shared" ca="1" si="12"/>
        <v>4469.8150205568199</v>
      </c>
      <c r="H28" s="28">
        <f t="shared" ca="1" si="13"/>
        <v>139.79020944167672</v>
      </c>
      <c r="I28" s="28">
        <f t="shared" ca="1" si="14"/>
        <v>18.911268013053977</v>
      </c>
      <c r="J28" s="28">
        <f t="shared" ca="1" si="15"/>
        <v>81.088731986946016</v>
      </c>
      <c r="K28" s="28">
        <f t="shared" ca="1" si="16"/>
        <v>3.1274271708958232</v>
      </c>
      <c r="L28" s="28">
        <f t="shared" ca="1" si="17"/>
        <v>13.409947101083391</v>
      </c>
      <c r="M28" s="44"/>
    </row>
    <row r="29" spans="1:13" ht="15.75" x14ac:dyDescent="0.25">
      <c r="A29">
        <v>1999</v>
      </c>
      <c r="B29" s="10">
        <f t="shared" ca="1" si="10"/>
        <v>37.192469930708405</v>
      </c>
      <c r="C29" s="10">
        <f t="shared" ca="1" si="9"/>
        <v>50.63903656753898</v>
      </c>
      <c r="D29" s="10">
        <f t="shared" ca="1" si="9"/>
        <v>80.693329716920857</v>
      </c>
      <c r="E29" s="10">
        <f t="shared" ca="1" si="9"/>
        <v>588.91388848495478</v>
      </c>
      <c r="F29" s="27">
        <f t="shared" ca="1" si="11"/>
        <v>757.43872470012298</v>
      </c>
      <c r="G29" s="10">
        <f t="shared" ca="1" si="12"/>
        <v>4425.2435823163014</v>
      </c>
      <c r="H29" s="28">
        <f t="shared" ca="1" si="13"/>
        <v>168.52483621516825</v>
      </c>
      <c r="I29" s="28">
        <f t="shared" ca="1" si="14"/>
        <v>22.249302909867566</v>
      </c>
      <c r="J29" s="28">
        <f t="shared" ca="1" si="15"/>
        <v>77.750697090132434</v>
      </c>
      <c r="K29" s="28">
        <f t="shared" ca="1" si="16"/>
        <v>3.8082612421293529</v>
      </c>
      <c r="L29" s="28">
        <f t="shared" ca="1" si="17"/>
        <v>13.308055873767294</v>
      </c>
      <c r="M29" s="44"/>
    </row>
    <row r="30" spans="1:13" ht="15.75" x14ac:dyDescent="0.25">
      <c r="A30">
        <v>2000</v>
      </c>
      <c r="B30" s="10">
        <f t="shared" ca="1" si="10"/>
        <v>18.575710311889647</v>
      </c>
      <c r="C30" s="10">
        <f t="shared" ca="1" si="9"/>
        <v>56.642700089931488</v>
      </c>
      <c r="D30" s="10">
        <f t="shared" ca="1" si="9"/>
        <v>39.942458914220332</v>
      </c>
      <c r="E30" s="10">
        <f t="shared" ca="1" si="9"/>
        <v>663.21753465080258</v>
      </c>
      <c r="F30" s="27">
        <f t="shared" ca="1" si="11"/>
        <v>778.37840396684408</v>
      </c>
      <c r="G30" s="10">
        <f t="shared" ca="1" si="12"/>
        <v>4807.56424309454</v>
      </c>
      <c r="H30" s="28">
        <f t="shared" ca="1" si="13"/>
        <v>115.16086931604147</v>
      </c>
      <c r="I30" s="28">
        <f t="shared" ca="1" si="14"/>
        <v>14.79497230770381</v>
      </c>
      <c r="J30" s="28">
        <f t="shared" ca="1" si="15"/>
        <v>85.205027692296184</v>
      </c>
      <c r="K30" s="28">
        <f t="shared" ca="1" si="16"/>
        <v>2.3954098893520883</v>
      </c>
      <c r="L30" s="28">
        <f t="shared" ca="1" si="17"/>
        <v>13.795292191954189</v>
      </c>
      <c r="M30" s="44"/>
    </row>
    <row r="31" spans="1:13" ht="15.75" x14ac:dyDescent="0.25">
      <c r="A31">
        <v>2001</v>
      </c>
      <c r="B31" s="10">
        <f t="shared" ca="1" si="10"/>
        <v>22.951513528823853</v>
      </c>
      <c r="C31" s="10">
        <f t="shared" ca="1" si="9"/>
        <v>65.129432317018512</v>
      </c>
      <c r="D31" s="10">
        <f t="shared" ca="1" si="9"/>
        <v>15.882089842975139</v>
      </c>
      <c r="E31" s="10">
        <f t="shared" ca="1" si="9"/>
        <v>680.99063459777835</v>
      </c>
      <c r="F31" s="27">
        <f t="shared" ca="1" si="11"/>
        <v>784.95367028659587</v>
      </c>
      <c r="G31" s="10">
        <f t="shared" ca="1" si="12"/>
        <v>4782.9876883344104</v>
      </c>
      <c r="H31" s="28">
        <f t="shared" ca="1" si="13"/>
        <v>103.9630356888175</v>
      </c>
      <c r="I31" s="28">
        <f t="shared" ca="1" si="14"/>
        <v>13.244480486454616</v>
      </c>
      <c r="J31" s="28">
        <f t="shared" ca="1" si="15"/>
        <v>86.75551951354538</v>
      </c>
      <c r="K31" s="28">
        <f t="shared" ca="1" si="16"/>
        <v>2.1736003197829841</v>
      </c>
      <c r="L31" s="28">
        <f t="shared" ca="1" si="17"/>
        <v>14.23776683052515</v>
      </c>
      <c r="M31" s="44"/>
    </row>
    <row r="32" spans="1:13" ht="15.75" x14ac:dyDescent="0.25">
      <c r="A32">
        <v>2002</v>
      </c>
      <c r="B32" s="10">
        <f t="shared" ca="1" si="10"/>
        <v>11.849886547565459</v>
      </c>
      <c r="C32" s="10">
        <f t="shared" ca="1" si="9"/>
        <v>76.386770816922194</v>
      </c>
      <c r="D32" s="10">
        <f t="shared" ca="1" si="9"/>
        <v>1.5134700254201889</v>
      </c>
      <c r="E32" s="10">
        <f t="shared" ca="1" si="9"/>
        <v>694.95926184463497</v>
      </c>
      <c r="F32" s="27">
        <f t="shared" ca="1" si="11"/>
        <v>784.70938923454287</v>
      </c>
      <c r="G32" s="10">
        <f t="shared" ca="1" si="12"/>
        <v>4841.7417535956783</v>
      </c>
      <c r="H32" s="28">
        <f t="shared" ca="1" si="13"/>
        <v>89.750127389907846</v>
      </c>
      <c r="I32" s="28">
        <f t="shared" ca="1" si="14"/>
        <v>11.437371416882883</v>
      </c>
      <c r="J32" s="28">
        <f t="shared" ca="1" si="15"/>
        <v>88.562628583117103</v>
      </c>
      <c r="K32" s="28">
        <f t="shared" ca="1" si="16"/>
        <v>1.85367439978094</v>
      </c>
      <c r="L32" s="28">
        <f t="shared" ca="1" si="17"/>
        <v>14.353497092828823</v>
      </c>
      <c r="M32" s="44"/>
    </row>
    <row r="33" spans="1:13" ht="15.75" x14ac:dyDescent="0.25">
      <c r="A33">
        <v>2003</v>
      </c>
      <c r="B33" s="10">
        <f t="shared" ca="1" si="10"/>
        <v>2.6762599921226502</v>
      </c>
      <c r="C33" s="10">
        <f t="shared" ca="1" si="9"/>
        <v>95.299608608007432</v>
      </c>
      <c r="D33" s="10">
        <f t="shared" ca="1" si="9"/>
        <v>15.094430211514235</v>
      </c>
      <c r="E33" s="10">
        <f t="shared" ca="1" si="9"/>
        <v>782.0830214233398</v>
      </c>
      <c r="F33" s="27">
        <f t="shared" ca="1" si="11"/>
        <v>895.15332023498411</v>
      </c>
      <c r="G33" s="10">
        <f t="shared" ca="1" si="12"/>
        <v>5410.3539606992072</v>
      </c>
      <c r="H33" s="28">
        <f t="shared" ca="1" si="13"/>
        <v>113.07029881164432</v>
      </c>
      <c r="I33" s="28">
        <f t="shared" ca="1" si="14"/>
        <v>12.631389087845038</v>
      </c>
      <c r="J33" s="28">
        <f t="shared" ca="1" si="15"/>
        <v>87.368610912154963</v>
      </c>
      <c r="K33" s="28">
        <f t="shared" ca="1" si="16"/>
        <v>2.0898872723113233</v>
      </c>
      <c r="L33" s="28">
        <f t="shared" ca="1" si="17"/>
        <v>14.455302316713253</v>
      </c>
      <c r="M33" s="44"/>
    </row>
    <row r="34" spans="1:13" ht="15.75" x14ac:dyDescent="0.25">
      <c r="A34">
        <v>2004</v>
      </c>
      <c r="B34" s="10">
        <f t="shared" ca="1" si="10"/>
        <v>7.4946599242687224</v>
      </c>
      <c r="C34" s="10">
        <f t="shared" ca="1" si="9"/>
        <v>107.30790239024162</v>
      </c>
      <c r="D34" s="10">
        <f t="shared" ca="1" si="9"/>
        <v>44.237040490001441</v>
      </c>
      <c r="E34" s="10">
        <f t="shared" ca="1" si="9"/>
        <v>942.06416936111452</v>
      </c>
      <c r="F34" s="27">
        <f t="shared" ca="1" si="11"/>
        <v>1101.1037721656262</v>
      </c>
      <c r="G34" s="10">
        <f t="shared" ca="1" si="12"/>
        <v>6317.4744685394407</v>
      </c>
      <c r="H34" s="28">
        <f t="shared" ca="1" si="13"/>
        <v>159.03960280451179</v>
      </c>
      <c r="I34" s="28">
        <f t="shared" ca="1" si="14"/>
        <v>14.443652526202527</v>
      </c>
      <c r="J34" s="28">
        <f t="shared" ca="1" si="15"/>
        <v>85.556347473797473</v>
      </c>
      <c r="K34" s="28">
        <f t="shared" ca="1" si="16"/>
        <v>2.5174554103307791</v>
      </c>
      <c r="L34" s="28">
        <f t="shared" ca="1" si="17"/>
        <v>14.912037619661541</v>
      </c>
      <c r="M34" s="44"/>
    </row>
    <row r="35" spans="1:13" ht="15.75" x14ac:dyDescent="0.25">
      <c r="A35">
        <v>2005</v>
      </c>
      <c r="B35" s="10">
        <f t="shared" ca="1" si="10"/>
        <v>18.195630047798158</v>
      </c>
      <c r="C35" s="10">
        <f t="shared" ca="1" si="9"/>
        <v>111.43688088440895</v>
      </c>
      <c r="D35" s="10">
        <f t="shared" ca="1" si="9"/>
        <v>106.26612768769265</v>
      </c>
      <c r="E35" s="10">
        <f t="shared" ca="1" si="9"/>
        <v>1145.8290159606934</v>
      </c>
      <c r="F35" s="27">
        <f t="shared" ca="1" si="11"/>
        <v>1381.727654580593</v>
      </c>
      <c r="G35" s="10">
        <f t="shared" ca="1" si="12"/>
        <v>7412.3309155419411</v>
      </c>
      <c r="H35" s="28">
        <f t="shared" ca="1" si="13"/>
        <v>235.89863861989977</v>
      </c>
      <c r="I35" s="28">
        <f t="shared" ca="1" si="14"/>
        <v>17.072730493441849</v>
      </c>
      <c r="J35" s="28">
        <f t="shared" ca="1" si="15"/>
        <v>82.927269506558162</v>
      </c>
      <c r="K35" s="28">
        <f t="shared" ca="1" si="16"/>
        <v>3.1825162868170791</v>
      </c>
      <c r="L35" s="28">
        <f t="shared" ca="1" si="17"/>
        <v>15.458416913877324</v>
      </c>
      <c r="M35" s="44"/>
    </row>
    <row r="36" spans="1:13" ht="15.75" x14ac:dyDescent="0.25">
      <c r="A36">
        <v>2006</v>
      </c>
      <c r="B36" s="10">
        <f t="shared" ca="1" si="10"/>
        <v>17.905910197257995</v>
      </c>
      <c r="C36" s="10">
        <f t="shared" ca="1" si="9"/>
        <v>132.96507155776024</v>
      </c>
      <c r="D36" s="10">
        <f t="shared" ca="1" si="9"/>
        <v>106.09315020599961</v>
      </c>
      <c r="E36" s="10">
        <f ca="1">INDEX(INDIRECT($A$23&amp;"!$A$1:$N$55"),MATCH($A36,INDIRECT($A$23&amp;"!$A$1:$A$55"),0),MATCH(E$24,INDIRECT($A$23&amp;"!$A$1:$N$1"),0))</f>
        <v>1384.3147238044739</v>
      </c>
      <c r="F36" s="27">
        <f t="shared" ca="1" si="11"/>
        <v>1641.2788557654917</v>
      </c>
      <c r="G36" s="10">
        <f t="shared" ca="1" si="12"/>
        <v>8676.0449779450864</v>
      </c>
      <c r="H36" s="28">
        <f t="shared" ca="1" si="13"/>
        <v>256.96413196101787</v>
      </c>
      <c r="I36" s="28">
        <f t="shared" ca="1" si="14"/>
        <v>15.656335975958816</v>
      </c>
      <c r="J36" s="28">
        <f t="shared" ca="1" si="15"/>
        <v>84.343664024041189</v>
      </c>
      <c r="K36" s="28">
        <f t="shared" ca="1" si="16"/>
        <v>2.9617657886079747</v>
      </c>
      <c r="L36" s="28">
        <f t="shared" ca="1" si="17"/>
        <v>15.955596441967129</v>
      </c>
      <c r="M36" s="44"/>
    </row>
    <row r="37" spans="1:13" ht="15.75" x14ac:dyDescent="0.25">
      <c r="A37">
        <v>2007</v>
      </c>
      <c r="B37" s="10">
        <f t="shared" ca="1" si="10"/>
        <v>29.576684774398803</v>
      </c>
      <c r="C37" s="10">
        <f t="shared" ca="1" si="9"/>
        <v>156.88804321718217</v>
      </c>
      <c r="D37" s="10">
        <f t="shared" ca="1" si="9"/>
        <v>178.32432951164245</v>
      </c>
      <c r="E37" s="10">
        <f t="shared" ca="1" si="9"/>
        <v>1793.5047927627563</v>
      </c>
      <c r="F37" s="27">
        <f t="shared" ca="1" si="11"/>
        <v>2158.2938502659799</v>
      </c>
      <c r="G37" s="10">
        <f t="shared" ca="1" si="12"/>
        <v>10662.145501221759</v>
      </c>
      <c r="H37" s="28">
        <f t="shared" ca="1" si="13"/>
        <v>364.78905750322343</v>
      </c>
      <c r="I37" s="28">
        <f t="shared" ca="1" si="14"/>
        <v>16.901732702350433</v>
      </c>
      <c r="J37" s="28">
        <f t="shared" ca="1" si="15"/>
        <v>83.098267297649556</v>
      </c>
      <c r="K37" s="28">
        <f t="shared" ca="1" si="16"/>
        <v>3.4213475839494292</v>
      </c>
      <c r="L37" s="28">
        <f t="shared" ca="1" si="17"/>
        <v>16.821237269339846</v>
      </c>
      <c r="M37" s="44"/>
    </row>
    <row r="38" spans="1:13" ht="15.75" x14ac:dyDescent="0.25">
      <c r="A38">
        <v>2008</v>
      </c>
      <c r="B38" s="10">
        <f t="shared" ca="1" si="10"/>
        <v>36.654405206680295</v>
      </c>
      <c r="C38" s="10">
        <f t="shared" ca="1" si="9"/>
        <v>182.07847852301597</v>
      </c>
      <c r="D38" s="10">
        <f ca="1">INDEX(INDIRECT($A$23&amp;"!$A$1:$N$55"),MATCH($A38,INDIRECT($A$23&amp;"!$A$1:$A$55"),0),MATCH(D$24,INDIRECT($A$23&amp;"!$A$1:$N$1"),0))</f>
        <v>98.673889916419981</v>
      </c>
      <c r="E38" s="10">
        <f t="shared" ca="1" si="9"/>
        <v>2114.4773745765688</v>
      </c>
      <c r="F38" s="27">
        <f t="shared" ca="1" si="11"/>
        <v>2431.8841482226849</v>
      </c>
      <c r="G38" s="10">
        <f t="shared" ca="1" si="12"/>
        <v>12538.017986566923</v>
      </c>
      <c r="H38" s="28">
        <f t="shared" ca="1" si="13"/>
        <v>317.40677364611622</v>
      </c>
      <c r="I38" s="28">
        <f t="shared" ca="1" si="14"/>
        <v>13.051887108935242</v>
      </c>
      <c r="J38" s="28">
        <f t="shared" ca="1" si="15"/>
        <v>86.948112891064767</v>
      </c>
      <c r="K38" s="28">
        <f t="shared" ca="1" si="16"/>
        <v>2.5315546204047714</v>
      </c>
      <c r="L38" s="28">
        <f t="shared" ca="1" si="17"/>
        <v>16.864526569047783</v>
      </c>
      <c r="M38" s="44"/>
    </row>
    <row r="39" spans="1:13" ht="15.75" x14ac:dyDescent="0.25">
      <c r="A39">
        <v>2009</v>
      </c>
      <c r="B39" s="10">
        <f t="shared" ca="1" si="10"/>
        <v>52.225969713211057</v>
      </c>
      <c r="C39" s="10">
        <f t="shared" ca="1" si="9"/>
        <v>176.04975241613388</v>
      </c>
      <c r="D39" s="10">
        <f t="shared" ca="1" si="9"/>
        <v>86.267179505825041</v>
      </c>
      <c r="E39" s="10">
        <f t="shared" ca="1" si="9"/>
        <v>2103.8771092605589</v>
      </c>
      <c r="F39" s="27">
        <f t="shared" ca="1" si="11"/>
        <v>2418.4200108957289</v>
      </c>
      <c r="G39" s="10">
        <f t="shared" ca="1" si="12"/>
        <v>12783.164357556328</v>
      </c>
      <c r="H39" s="28">
        <f t="shared" ca="1" si="13"/>
        <v>314.54290163516998</v>
      </c>
      <c r="I39" s="28">
        <f t="shared" ca="1" si="14"/>
        <v>13.006132111794358</v>
      </c>
      <c r="J39" s="28">
        <f t="shared" ca="1" si="15"/>
        <v>86.993867888205642</v>
      </c>
      <c r="K39" s="28">
        <f t="shared" ca="1" si="16"/>
        <v>2.460602811926131</v>
      </c>
      <c r="L39" s="28">
        <f t="shared" ca="1" si="17"/>
        <v>16.458187115594146</v>
      </c>
      <c r="M39" s="44"/>
    </row>
    <row r="40" spans="1:13" ht="15.75" x14ac:dyDescent="0.25">
      <c r="A40">
        <v>2010</v>
      </c>
      <c r="B40" s="10">
        <f t="shared" ca="1" si="10"/>
        <v>57.645120697021483</v>
      </c>
      <c r="C40" s="10">
        <f t="shared" ca="1" si="9"/>
        <v>196.31888602995872</v>
      </c>
      <c r="D40" s="10">
        <f t="shared" ca="1" si="9"/>
        <v>152.45807138472796</v>
      </c>
      <c r="E40" s="10">
        <f t="shared" ca="1" si="9"/>
        <v>2638.2562032203673</v>
      </c>
      <c r="F40" s="27">
        <f t="shared" ca="1" si="11"/>
        <v>3044.6782813320756</v>
      </c>
      <c r="G40" s="10">
        <f t="shared" ca="1" si="12"/>
        <v>15516.48014940237</v>
      </c>
      <c r="H40" s="28">
        <f t="shared" ca="1" si="13"/>
        <v>406.42207811170817</v>
      </c>
      <c r="I40" s="28">
        <f t="shared" ca="1" si="14"/>
        <v>13.3486050267976</v>
      </c>
      <c r="J40" s="28">
        <f t="shared" ca="1" si="15"/>
        <v>86.6513949732024</v>
      </c>
      <c r="K40" s="28">
        <f t="shared" ca="1" si="16"/>
        <v>2.6192929981440529</v>
      </c>
      <c r="L40" s="28">
        <f t="shared" ca="1" si="17"/>
        <v>17.002929645239046</v>
      </c>
      <c r="M40" s="44"/>
    </row>
    <row r="41" spans="1:13" ht="15.75" x14ac:dyDescent="0.25">
      <c r="A41">
        <v>2011</v>
      </c>
      <c r="B41" s="10">
        <f t="shared" ca="1" si="10"/>
        <v>41.819870198249816</v>
      </c>
      <c r="C41" s="10">
        <f t="shared" ca="1" si="9"/>
        <v>222.1468607058525</v>
      </c>
      <c r="D41" s="10">
        <f t="shared" ca="1" si="9"/>
        <v>173.02405135929584</v>
      </c>
      <c r="E41" s="10">
        <f t="shared" ca="1" si="9"/>
        <v>3223.336476764679</v>
      </c>
      <c r="F41" s="27">
        <f t="shared" ca="1" si="11"/>
        <v>3660.3272590280772</v>
      </c>
      <c r="G41" s="10">
        <f t="shared" ca="1" si="12"/>
        <v>18122.27537423922</v>
      </c>
      <c r="H41" s="28">
        <f t="shared" ca="1" si="13"/>
        <v>436.99078226339816</v>
      </c>
      <c r="I41" s="28">
        <f t="shared" ca="1" si="14"/>
        <v>11.938571371878695</v>
      </c>
      <c r="J41" s="28">
        <f t="shared" ca="1" si="15"/>
        <v>88.061428628121305</v>
      </c>
      <c r="K41" s="28">
        <f t="shared" ca="1" si="16"/>
        <v>2.4113461099072566</v>
      </c>
      <c r="L41" s="28">
        <f t="shared" ca="1" si="17"/>
        <v>17.786599144976275</v>
      </c>
      <c r="M41" s="44"/>
    </row>
    <row r="42" spans="1:13" ht="15.75" x14ac:dyDescent="0.25">
      <c r="A42">
        <v>2012</v>
      </c>
      <c r="B42" s="10">
        <f t="shared" ca="1" si="10"/>
        <v>45.170689656734467</v>
      </c>
      <c r="C42" s="10">
        <f t="shared" ca="1" si="9"/>
        <v>231.91292485213279</v>
      </c>
      <c r="D42" s="10">
        <f t="shared" ca="1" si="9"/>
        <v>124.79526800262929</v>
      </c>
      <c r="E42" s="10">
        <f t="shared" ca="1" si="9"/>
        <v>3433.4590244827273</v>
      </c>
      <c r="F42" s="27">
        <f t="shared" ca="1" si="11"/>
        <v>3835.3379069942239</v>
      </c>
      <c r="G42" s="10">
        <f t="shared" ca="1" si="12"/>
        <v>19075.165978175748</v>
      </c>
      <c r="H42" s="28">
        <f t="shared" ca="1" si="13"/>
        <v>401.8788825114965</v>
      </c>
      <c r="I42" s="28">
        <f t="shared" ca="1" si="14"/>
        <v>10.478317484845846</v>
      </c>
      <c r="J42" s="28">
        <f t="shared" ca="1" si="15"/>
        <v>89.521682515154154</v>
      </c>
      <c r="K42" s="28">
        <f t="shared" ca="1" si="16"/>
        <v>2.1068172249263446</v>
      </c>
      <c r="L42" s="28">
        <f t="shared" ca="1" si="17"/>
        <v>17.999628566330756</v>
      </c>
      <c r="M42" s="44"/>
    </row>
    <row r="43" spans="1:13" ht="15.75" x14ac:dyDescent="0.25">
      <c r="A43" t="s">
        <v>281</v>
      </c>
      <c r="B43" s="2">
        <f ca="1">(B42-B25)/B25</f>
        <v>0.6027188003644629</v>
      </c>
      <c r="C43" s="2">
        <f ca="1">(C42-C25)/C25</f>
        <v>5.2292789214531687</v>
      </c>
      <c r="D43" s="2">
        <f ca="1">(D42-D25)/D25</f>
        <v>1.6675698664898373</v>
      </c>
      <c r="E43" s="2">
        <f ca="1">(E42-E25)/E25</f>
        <v>5.8758687408429386</v>
      </c>
      <c r="F43" s="2"/>
      <c r="G43" s="2"/>
      <c r="H43" s="2"/>
      <c r="I43" s="2"/>
      <c r="J43" s="2"/>
      <c r="K43" s="2"/>
      <c r="L43" s="2"/>
      <c r="M43" s="23"/>
    </row>
    <row r="44" spans="1:13" ht="15.75" x14ac:dyDescent="0.25"/>
    <row r="45" spans="1:13" ht="15.75" x14ac:dyDescent="0.25">
      <c r="A45" t="s">
        <v>25</v>
      </c>
      <c r="B45" s="62" t="s">
        <v>26</v>
      </c>
      <c r="C45" s="62"/>
      <c r="D45" s="62"/>
      <c r="E45" s="62"/>
      <c r="F45" s="50"/>
      <c r="G45" s="60"/>
      <c r="H45" s="50"/>
      <c r="I45" s="50"/>
      <c r="J45" s="50"/>
      <c r="K45" s="62" t="s">
        <v>437</v>
      </c>
      <c r="L45" s="62"/>
      <c r="M45" s="24"/>
    </row>
    <row r="46" spans="1:13" ht="15.75" x14ac:dyDescent="0.25">
      <c r="B46" t="s">
        <v>432</v>
      </c>
      <c r="C46" t="s">
        <v>434</v>
      </c>
      <c r="D46" t="s">
        <v>433</v>
      </c>
      <c r="E46" t="s">
        <v>427</v>
      </c>
      <c r="F46" s="25" t="s">
        <v>282</v>
      </c>
      <c r="G46" s="35" t="s">
        <v>423</v>
      </c>
      <c r="H46" s="26" t="s">
        <v>349</v>
      </c>
      <c r="I46" s="26" t="s">
        <v>349</v>
      </c>
      <c r="J46" s="26" t="s">
        <v>350</v>
      </c>
      <c r="K46" s="26" t="s">
        <v>349</v>
      </c>
      <c r="L46" s="26" t="s">
        <v>350</v>
      </c>
      <c r="M46" s="35"/>
    </row>
    <row r="47" spans="1:13" ht="15.75" x14ac:dyDescent="0.25">
      <c r="A47">
        <v>1995</v>
      </c>
      <c r="B47" s="10">
        <f ca="1">INDEX(INDIRECT($A$45&amp;"!$A$1:$N$55"),MATCH($A47,INDIRECT($A$45&amp;"!$A$1:$A$55"),0),MATCH(B$46,INDIRECT($A$45&amp;"!$A$1:$N$1"),0))</f>
        <v>32.300579710006716</v>
      </c>
      <c r="C47" s="10">
        <f ca="1">INDEX(INDIRECT($A$45&amp;"!$A$1:$N$55"),MATCH($A47,INDIRECT($A$45&amp;"!$A$1:$A$55"),0),MATCH(C$46,INDIRECT($A$45&amp;"!$A$1:$N$1"),0))</f>
        <v>39.11096182772517</v>
      </c>
      <c r="D47" s="10">
        <f ca="1">INDEX(INDIRECT($A$45&amp;"!$A$1:$N$55"),MATCH($A47,INDIRECT($A$45&amp;"!$A$1:$A$55"),0),MATCH(D$46,INDIRECT($A$45&amp;"!$A$1:$N$1"),0))</f>
        <v>49.087220301657915</v>
      </c>
      <c r="E47" s="10">
        <f ca="1">INDEX(INDIRECT($A$45&amp;"!$A$1:$N$55"),MATCH($A47,INDIRECT($A$45&amp;"!$A$1:$A$55"),0),MATCH(E$46,INDIRECT($A$45&amp;"!$A$1:$N$1"),0))</f>
        <v>505.38533465194701</v>
      </c>
      <c r="F47" s="27">
        <f ca="1">SUM(B47:E47)</f>
        <v>625.88409649133678</v>
      </c>
      <c r="G47" s="10">
        <f ca="1">INDEX(INDIRECT($A$45&amp;"!$A$1:$AX$55"),MATCH($A47,INDIRECT($A$45&amp;"!$A$1:$A$55"),0),MATCH(G$46,INDIRECT($A$45&amp;"!$A$1:$AX$1"),0))</f>
        <v>4054.9643880807344</v>
      </c>
      <c r="H47" s="28">
        <f ca="1">SUM(B47:D47)</f>
        <v>120.4987618393898</v>
      </c>
      <c r="I47" s="28">
        <f ca="1">(H47/$F47)*100</f>
        <v>19.252568089666696</v>
      </c>
      <c r="J47" s="28">
        <f ca="1">(E47/$F47)*100</f>
        <v>80.747431910333319</v>
      </c>
      <c r="K47" s="28">
        <f ca="1">(H47/$G47)*100</f>
        <v>2.9716355140771875</v>
      </c>
      <c r="L47" s="28">
        <f ca="1">(E47/$G47)*100</f>
        <v>12.463372949402206</v>
      </c>
      <c r="M47" s="44"/>
    </row>
    <row r="48" spans="1:13" ht="15.75" x14ac:dyDescent="0.25">
      <c r="A48">
        <v>1996</v>
      </c>
      <c r="B48" s="10">
        <f t="shared" ref="B48:E63" ca="1" si="18">INDEX(INDIRECT($A$45&amp;"!$A$1:$N$55"),MATCH($A48,INDIRECT($A$45&amp;"!$A$1:$A$55"),0),MATCH(B$46,INDIRECT($A$45&amp;"!$A$1:$N$1"),0))</f>
        <v>27.575029983520508</v>
      </c>
      <c r="C48" s="10">
        <f t="shared" ca="1" si="18"/>
        <v>42.746989266008136</v>
      </c>
      <c r="D48" s="10">
        <f t="shared" ca="1" si="18"/>
        <v>64.225309586644173</v>
      </c>
      <c r="E48" s="10">
        <f t="shared" ca="1" si="18"/>
        <v>552.48720104408267</v>
      </c>
      <c r="F48" s="27">
        <f t="shared" ref="F48:F64" ca="1" si="19">SUM(B48:E48)</f>
        <v>687.03452988025549</v>
      </c>
      <c r="G48" s="10">
        <f t="shared" ref="G48:G64" ca="1" si="20">INDEX(INDIRECT($A$45&amp;"!$A$1:$AX$55"),MATCH($A48,INDIRECT($A$45&amp;"!$A$1:$A$55"),0),MATCH(G$46,INDIRECT($A$45&amp;"!$A$1:$AX$1"),0))</f>
        <v>4462.5936039634908</v>
      </c>
      <c r="H48" s="28">
        <f t="shared" ref="H48:H64" ca="1" si="21">SUM(B48:D48)</f>
        <v>134.54732883617282</v>
      </c>
      <c r="I48" s="28">
        <f t="shared" ref="I48:I64" ca="1" si="22">(H48/$F48)*100</f>
        <v>19.583779706039422</v>
      </c>
      <c r="J48" s="28">
        <f t="shared" ref="J48:J64" ca="1" si="23">(E48/$F48)*100</f>
        <v>80.416220293960578</v>
      </c>
      <c r="K48" s="28">
        <f t="shared" ref="K48:K64" ca="1" si="24">(H48/$G48)*100</f>
        <v>3.0150029506758909</v>
      </c>
      <c r="L48" s="28">
        <f t="shared" ref="L48:L64" ca="1" si="25">(E48/$G48)*100</f>
        <v>12.380405882206851</v>
      </c>
      <c r="M48" s="44"/>
    </row>
    <row r="49" spans="1:13" ht="15.75" x14ac:dyDescent="0.25">
      <c r="A49">
        <v>1997</v>
      </c>
      <c r="B49" s="10">
        <f t="shared" ca="1" si="18"/>
        <v>28.70345981502533</v>
      </c>
      <c r="C49" s="10">
        <f t="shared" ca="1" si="18"/>
        <v>51.038841541320089</v>
      </c>
      <c r="D49" s="10">
        <f t="shared" ca="1" si="18"/>
        <v>80.714618929743764</v>
      </c>
      <c r="E49" s="10">
        <f t="shared" ca="1" si="18"/>
        <v>597.72580657196045</v>
      </c>
      <c r="F49" s="27">
        <f t="shared" ca="1" si="19"/>
        <v>758.18272685804959</v>
      </c>
      <c r="G49" s="10">
        <f t="shared" ca="1" si="20"/>
        <v>4748.4243650989438</v>
      </c>
      <c r="H49" s="28">
        <f t="shared" ca="1" si="21"/>
        <v>160.4569202860892</v>
      </c>
      <c r="I49" s="28">
        <f t="shared" ca="1" si="22"/>
        <v>21.163357407393253</v>
      </c>
      <c r="J49" s="28">
        <f t="shared" ca="1" si="23"/>
        <v>78.836642592606751</v>
      </c>
      <c r="K49" s="28">
        <f t="shared" ca="1" si="24"/>
        <v>3.3791613375049669</v>
      </c>
      <c r="L49" s="28">
        <f t="shared" ca="1" si="25"/>
        <v>12.58787674844865</v>
      </c>
      <c r="M49" s="44"/>
    </row>
    <row r="50" spans="1:13" ht="15.75" x14ac:dyDescent="0.25">
      <c r="A50">
        <v>1998</v>
      </c>
      <c r="B50" s="10">
        <f t="shared" ca="1" si="18"/>
        <v>36.781820353031158</v>
      </c>
      <c r="C50" s="10">
        <f t="shared" ca="1" si="18"/>
        <v>48.962706540092825</v>
      </c>
      <c r="D50" s="10">
        <f t="shared" ca="1" si="18"/>
        <v>60.904319700866935</v>
      </c>
      <c r="E50" s="10">
        <f t="shared" ca="1" si="18"/>
        <v>606.30282475280762</v>
      </c>
      <c r="F50" s="27">
        <f t="shared" ca="1" si="19"/>
        <v>752.95167134679855</v>
      </c>
      <c r="G50" s="10">
        <f t="shared" ca="1" si="20"/>
        <v>4699.4148872875803</v>
      </c>
      <c r="H50" s="28">
        <f t="shared" ca="1" si="21"/>
        <v>146.64884659399092</v>
      </c>
      <c r="I50" s="28">
        <f t="shared" ca="1" si="22"/>
        <v>19.476528464526989</v>
      </c>
      <c r="J50" s="28">
        <f t="shared" ca="1" si="23"/>
        <v>80.523471535473007</v>
      </c>
      <c r="K50" s="28">
        <f t="shared" ca="1" si="24"/>
        <v>3.1205767124475798</v>
      </c>
      <c r="L50" s="28">
        <f t="shared" ca="1" si="25"/>
        <v>12.901666256216737</v>
      </c>
      <c r="M50" s="44"/>
    </row>
    <row r="51" spans="1:13" ht="15.75" x14ac:dyDescent="0.25">
      <c r="A51">
        <v>1999</v>
      </c>
      <c r="B51" s="10">
        <f t="shared" ca="1" si="18"/>
        <v>40.240639909803868</v>
      </c>
      <c r="C51" s="10">
        <f t="shared" ca="1" si="18"/>
        <v>53.793446284860373</v>
      </c>
      <c r="D51" s="10">
        <f t="shared" ca="1" si="18"/>
        <v>80.895199720144277</v>
      </c>
      <c r="E51" s="10">
        <f t="shared" ca="1" si="18"/>
        <v>595.00780596542359</v>
      </c>
      <c r="F51" s="27">
        <f t="shared" ca="1" si="19"/>
        <v>769.93709188023217</v>
      </c>
      <c r="G51" s="10">
        <f t="shared" ca="1" si="20"/>
        <v>4652.1855251589159</v>
      </c>
      <c r="H51" s="28">
        <f t="shared" ca="1" si="21"/>
        <v>174.92928591480853</v>
      </c>
      <c r="I51" s="28">
        <f t="shared" ca="1" si="22"/>
        <v>22.719945273401599</v>
      </c>
      <c r="J51" s="28">
        <f t="shared" ca="1" si="23"/>
        <v>77.280054726598394</v>
      </c>
      <c r="K51" s="28">
        <f t="shared" ca="1" si="24"/>
        <v>3.7601528350233422</v>
      </c>
      <c r="L51" s="28">
        <f t="shared" ca="1" si="25"/>
        <v>12.789855493673558</v>
      </c>
      <c r="M51" s="44"/>
    </row>
    <row r="52" spans="1:13" ht="15.75" x14ac:dyDescent="0.25">
      <c r="A52">
        <v>2000</v>
      </c>
      <c r="B52" s="10">
        <f t="shared" ca="1" si="18"/>
        <v>21.566620330810547</v>
      </c>
      <c r="C52" s="10">
        <f t="shared" ca="1" si="18"/>
        <v>60.115872951745985</v>
      </c>
      <c r="D52" s="10">
        <f t="shared" ca="1" si="18"/>
        <v>40.562228909909727</v>
      </c>
      <c r="E52" s="10">
        <f t="shared" ca="1" si="18"/>
        <v>669.90780114555355</v>
      </c>
      <c r="F52" s="27">
        <f t="shared" ca="1" si="19"/>
        <v>792.15252333801982</v>
      </c>
      <c r="G52" s="10">
        <f t="shared" ca="1" si="20"/>
        <v>5066.3593281489921</v>
      </c>
      <c r="H52" s="28">
        <f t="shared" ca="1" si="21"/>
        <v>122.24472219246627</v>
      </c>
      <c r="I52" s="28">
        <f t="shared" ca="1" si="22"/>
        <v>15.431967782838605</v>
      </c>
      <c r="J52" s="28">
        <f t="shared" ca="1" si="23"/>
        <v>84.568032217161388</v>
      </c>
      <c r="K52" s="28">
        <f t="shared" ca="1" si="24"/>
        <v>2.4128711422671376</v>
      </c>
      <c r="L52" s="28">
        <f t="shared" ca="1" si="25"/>
        <v>13.222666568940467</v>
      </c>
      <c r="M52" s="44"/>
    </row>
    <row r="53" spans="1:13" ht="15.75" x14ac:dyDescent="0.25">
      <c r="A53">
        <v>2001</v>
      </c>
      <c r="B53" s="10">
        <f t="shared" ca="1" si="18"/>
        <v>26.704203550338747</v>
      </c>
      <c r="C53" s="10">
        <f t="shared" ca="1" si="18"/>
        <v>68.798537036851044</v>
      </c>
      <c r="D53" s="10">
        <f t="shared" ca="1" si="18"/>
        <v>15.99963984411955</v>
      </c>
      <c r="E53" s="10">
        <f t="shared" ca="1" si="18"/>
        <v>688.49302899169925</v>
      </c>
      <c r="F53" s="27">
        <f t="shared" ca="1" si="19"/>
        <v>799.9954094230086</v>
      </c>
      <c r="G53" s="10">
        <f t="shared" ca="1" si="20"/>
        <v>5056.231532613996</v>
      </c>
      <c r="H53" s="28">
        <f t="shared" ca="1" si="21"/>
        <v>111.50238043130935</v>
      </c>
      <c r="I53" s="28">
        <f t="shared" ca="1" si="22"/>
        <v>13.937877532538556</v>
      </c>
      <c r="J53" s="28">
        <f t="shared" ca="1" si="23"/>
        <v>86.06212246746145</v>
      </c>
      <c r="K53" s="28">
        <f t="shared" ca="1" si="24"/>
        <v>2.2052467279650916</v>
      </c>
      <c r="L53" s="28">
        <f t="shared" ca="1" si="25"/>
        <v>13.61672274204102</v>
      </c>
      <c r="M53" s="44"/>
    </row>
    <row r="54" spans="1:13" ht="15.75" x14ac:dyDescent="0.25">
      <c r="A54">
        <v>2002</v>
      </c>
      <c r="B54" s="10">
        <f t="shared" ca="1" si="18"/>
        <v>15.664286515712739</v>
      </c>
      <c r="C54" s="10">
        <f t="shared" ca="1" si="18"/>
        <v>80.321802815556524</v>
      </c>
      <c r="D54" s="10">
        <f t="shared" ca="1" si="18"/>
        <v>1.8826400445699691</v>
      </c>
      <c r="E54" s="10">
        <f t="shared" ca="1" si="18"/>
        <v>703.09434082412724</v>
      </c>
      <c r="F54" s="27">
        <f t="shared" ca="1" si="19"/>
        <v>800.96307019996652</v>
      </c>
      <c r="G54" s="10">
        <f t="shared" ca="1" si="20"/>
        <v>5110.0971899977294</v>
      </c>
      <c r="H54" s="28">
        <f t="shared" ca="1" si="21"/>
        <v>97.868729375839223</v>
      </c>
      <c r="I54" s="28">
        <f t="shared" ca="1" si="22"/>
        <v>12.218881621022247</v>
      </c>
      <c r="J54" s="28">
        <f t="shared" ca="1" si="23"/>
        <v>87.781118378977752</v>
      </c>
      <c r="K54" s="28">
        <f t="shared" ca="1" si="24"/>
        <v>1.9152028960897849</v>
      </c>
      <c r="L54" s="28">
        <f t="shared" ca="1" si="25"/>
        <v>13.758923063152928</v>
      </c>
      <c r="M54" s="44"/>
    </row>
    <row r="55" spans="1:13" ht="15.75" x14ac:dyDescent="0.25">
      <c r="A55">
        <v>2003</v>
      </c>
      <c r="B55" s="10">
        <f t="shared" ca="1" si="18"/>
        <v>7.8226999411582945</v>
      </c>
      <c r="C55" s="10">
        <f t="shared" ca="1" si="18"/>
        <v>99.837749872922899</v>
      </c>
      <c r="D55" s="10">
        <f t="shared" ca="1" si="18"/>
        <v>15.90244019421935</v>
      </c>
      <c r="E55" s="10">
        <f t="shared" ca="1" si="18"/>
        <v>791.02360623168943</v>
      </c>
      <c r="F55" s="27">
        <f t="shared" ca="1" si="19"/>
        <v>914.58649623998997</v>
      </c>
      <c r="G55" s="10">
        <f t="shared" ca="1" si="20"/>
        <v>5696.95650929974</v>
      </c>
      <c r="H55" s="28">
        <f t="shared" ca="1" si="21"/>
        <v>123.56289000830054</v>
      </c>
      <c r="I55" s="28">
        <f t="shared" ca="1" si="22"/>
        <v>13.510246490221228</v>
      </c>
      <c r="J55" s="28">
        <f t="shared" ca="1" si="23"/>
        <v>86.48975350977878</v>
      </c>
      <c r="K55" s="28">
        <f t="shared" ca="1" si="24"/>
        <v>2.1689280900529231</v>
      </c>
      <c r="L55" s="28">
        <f t="shared" ca="1" si="25"/>
        <v>13.885020974627743</v>
      </c>
      <c r="M55" s="44"/>
    </row>
    <row r="56" spans="1:13" ht="15.75" x14ac:dyDescent="0.25">
      <c r="A56">
        <v>2004</v>
      </c>
      <c r="B56" s="10">
        <f t="shared" ca="1" si="18"/>
        <v>12.919089891195297</v>
      </c>
      <c r="C56" s="10">
        <f t="shared" ca="1" si="18"/>
        <v>112.31843241858482</v>
      </c>
      <c r="D56" s="10">
        <f t="shared" ca="1" si="18"/>
        <v>43.919590497821567</v>
      </c>
      <c r="E56" s="10">
        <f t="shared" ca="1" si="18"/>
        <v>953.37340355300898</v>
      </c>
      <c r="F56" s="27">
        <f t="shared" ca="1" si="19"/>
        <v>1122.5305163606106</v>
      </c>
      <c r="G56" s="10">
        <f t="shared" ca="1" si="20"/>
        <v>6681.5424112395258</v>
      </c>
      <c r="H56" s="28">
        <f t="shared" ca="1" si="21"/>
        <v>169.15711280760169</v>
      </c>
      <c r="I56" s="28">
        <f t="shared" ca="1" si="22"/>
        <v>15.069266299862472</v>
      </c>
      <c r="J56" s="28">
        <f t="shared" ca="1" si="23"/>
        <v>84.930733700137537</v>
      </c>
      <c r="K56" s="28">
        <f t="shared" ca="1" si="24"/>
        <v>2.5317075369161732</v>
      </c>
      <c r="L56" s="28">
        <f t="shared" ca="1" si="25"/>
        <v>14.26876228382937</v>
      </c>
      <c r="M56" s="44"/>
    </row>
    <row r="57" spans="1:13" ht="15.75" x14ac:dyDescent="0.25">
      <c r="A57">
        <v>2005</v>
      </c>
      <c r="B57" s="10">
        <f t="shared" ca="1" si="18"/>
        <v>24.440410027503969</v>
      </c>
      <c r="C57" s="10">
        <f t="shared" ca="1" si="18"/>
        <v>116.54534897971153</v>
      </c>
      <c r="D57" s="10">
        <f ca="1">INDEX(INDIRECT($A$45&amp;"!$A$1:$N$55"),MATCH($A57,INDIRECT($A$45&amp;"!$A$1:$A$55"),0),MATCH(D$46,INDIRECT($A$45&amp;"!$A$1:$N$1"),0))</f>
        <v>108.36306766104698</v>
      </c>
      <c r="E57" s="10">
        <f t="shared" ca="1" si="18"/>
        <v>1159.5034646301269</v>
      </c>
      <c r="F57" s="27">
        <f t="shared" ca="1" si="19"/>
        <v>1408.8522912983894</v>
      </c>
      <c r="G57" s="10">
        <f t="shared" ca="1" si="20"/>
        <v>7871.0899993633248</v>
      </c>
      <c r="H57" s="28">
        <f t="shared" ca="1" si="21"/>
        <v>249.34882666826249</v>
      </c>
      <c r="I57" s="28">
        <f t="shared" ca="1" si="22"/>
        <v>17.6987203135727</v>
      </c>
      <c r="J57" s="28">
        <f t="shared" ca="1" si="23"/>
        <v>82.301279686427293</v>
      </c>
      <c r="K57" s="28">
        <f t="shared" ca="1" si="24"/>
        <v>3.1679071982207265</v>
      </c>
      <c r="L57" s="28">
        <f t="shared" ca="1" si="25"/>
        <v>14.731167661961898</v>
      </c>
      <c r="M57" s="44"/>
    </row>
    <row r="58" spans="1:13" ht="15.75" x14ac:dyDescent="0.25">
      <c r="A58">
        <v>2006</v>
      </c>
      <c r="B58" s="10">
        <f t="shared" ca="1" si="18"/>
        <v>24.907710169792175</v>
      </c>
      <c r="C58" s="10">
        <f t="shared" ca="1" si="18"/>
        <v>138.89870621418953</v>
      </c>
      <c r="D58" s="10">
        <f t="shared" ca="1" si="18"/>
        <v>107.82137023869157</v>
      </c>
      <c r="E58" s="10">
        <f t="shared" ca="1" si="18"/>
        <v>1401.8029483833313</v>
      </c>
      <c r="F58" s="27">
        <f t="shared" ca="1" si="19"/>
        <v>1673.4307350060046</v>
      </c>
      <c r="G58" s="10">
        <f t="shared" ca="1" si="20"/>
        <v>9271.6677861848821</v>
      </c>
      <c r="H58" s="28">
        <f t="shared" ca="1" si="21"/>
        <v>271.62778662267328</v>
      </c>
      <c r="I58" s="28">
        <f t="shared" ca="1" si="22"/>
        <v>16.231791429461143</v>
      </c>
      <c r="J58" s="28">
        <f t="shared" ca="1" si="23"/>
        <v>83.76820857053886</v>
      </c>
      <c r="K58" s="28">
        <f t="shared" ca="1" si="24"/>
        <v>2.9296540049397417</v>
      </c>
      <c r="L58" s="28">
        <f t="shared" ca="1" si="25"/>
        <v>15.119210272741523</v>
      </c>
      <c r="M58" s="44"/>
    </row>
    <row r="59" spans="1:13" ht="15.75" x14ac:dyDescent="0.25">
      <c r="A59">
        <v>2007</v>
      </c>
      <c r="B59" s="10">
        <f t="shared" ca="1" si="18"/>
        <v>37.116864690780638</v>
      </c>
      <c r="C59" s="10">
        <f t="shared" ca="1" si="18"/>
        <v>164.10663804125787</v>
      </c>
      <c r="D59" s="10">
        <f t="shared" ca="1" si="18"/>
        <v>179.82457950592041</v>
      </c>
      <c r="E59" s="10">
        <f t="shared" ca="1" si="18"/>
        <v>1814.5173552627564</v>
      </c>
      <c r="F59" s="27">
        <f t="shared" ca="1" si="19"/>
        <v>2195.5654375007152</v>
      </c>
      <c r="G59" s="10">
        <f t="shared" ca="1" si="20"/>
        <v>11396.351621840869</v>
      </c>
      <c r="H59" s="28">
        <f t="shared" ca="1" si="21"/>
        <v>381.04808223795891</v>
      </c>
      <c r="I59" s="28">
        <f t="shared" ca="1" si="22"/>
        <v>17.355350732416273</v>
      </c>
      <c r="J59" s="28">
        <f t="shared" ca="1" si="23"/>
        <v>82.644649267583731</v>
      </c>
      <c r="K59" s="28">
        <f t="shared" ca="1" si="24"/>
        <v>3.3435970991601227</v>
      </c>
      <c r="L59" s="28">
        <f t="shared" ca="1" si="25"/>
        <v>15.921914446595977</v>
      </c>
      <c r="M59" s="44"/>
    </row>
    <row r="60" spans="1:13" ht="15.75" x14ac:dyDescent="0.25">
      <c r="A60">
        <v>2008</v>
      </c>
      <c r="B60" s="10">
        <f t="shared" ca="1" si="18"/>
        <v>46.395905176162721</v>
      </c>
      <c r="C60" s="10">
        <f t="shared" ca="1" si="18"/>
        <v>189.88686729764939</v>
      </c>
      <c r="D60" s="10">
        <f t="shared" ca="1" si="18"/>
        <v>99.472229903697965</v>
      </c>
      <c r="E60" s="10">
        <f t="shared" ca="1" si="18"/>
        <v>2139.643468570709</v>
      </c>
      <c r="F60" s="27">
        <f t="shared" ca="1" si="19"/>
        <v>2475.3984709482193</v>
      </c>
      <c r="G60" s="10">
        <f t="shared" ca="1" si="20"/>
        <v>13486.349511367313</v>
      </c>
      <c r="H60" s="28">
        <f t="shared" ca="1" si="21"/>
        <v>335.7550023775101</v>
      </c>
      <c r="I60" s="28">
        <f t="shared" ca="1" si="22"/>
        <v>13.563674952457117</v>
      </c>
      <c r="J60" s="28">
        <f t="shared" ca="1" si="23"/>
        <v>86.436325047542866</v>
      </c>
      <c r="K60" s="28">
        <f t="shared" ca="1" si="24"/>
        <v>2.4895914353584745</v>
      </c>
      <c r="L60" s="28">
        <f t="shared" ca="1" si="25"/>
        <v>15.865252986119454</v>
      </c>
      <c r="M60" s="44"/>
    </row>
    <row r="61" spans="1:13" ht="15.75" x14ac:dyDescent="0.25">
      <c r="A61">
        <v>2009</v>
      </c>
      <c r="B61" s="10">
        <f t="shared" ca="1" si="18"/>
        <v>63.096179918289188</v>
      </c>
      <c r="C61" s="10">
        <f t="shared" ca="1" si="18"/>
        <v>182.84195676136017</v>
      </c>
      <c r="D61" s="10">
        <f t="shared" ca="1" si="18"/>
        <v>88.907339496135705</v>
      </c>
      <c r="E61" s="10">
        <f t="shared" ca="1" si="18"/>
        <v>2129.8686983108519</v>
      </c>
      <c r="F61" s="27">
        <f t="shared" ca="1" si="19"/>
        <v>2464.7141744866367</v>
      </c>
      <c r="G61" s="10">
        <f t="shared" ca="1" si="20"/>
        <v>13685.363425689091</v>
      </c>
      <c r="H61" s="28">
        <f t="shared" ca="1" si="21"/>
        <v>334.84547617578505</v>
      </c>
      <c r="I61" s="28">
        <f t="shared" ca="1" si="22"/>
        <v>13.585570271876591</v>
      </c>
      <c r="J61" s="28">
        <f t="shared" ca="1" si="23"/>
        <v>86.414429728123423</v>
      </c>
      <c r="K61" s="28">
        <f t="shared" ca="1" si="24"/>
        <v>2.4467415717089351</v>
      </c>
      <c r="L61" s="28">
        <f t="shared" ca="1" si="25"/>
        <v>15.563113905421243</v>
      </c>
      <c r="M61" s="44"/>
    </row>
    <row r="62" spans="1:13" ht="15.75" x14ac:dyDescent="0.25">
      <c r="A62">
        <v>2010</v>
      </c>
      <c r="B62" s="10">
        <f t="shared" ca="1" si="18"/>
        <v>68.241580726623539</v>
      </c>
      <c r="C62" s="10">
        <f t="shared" ca="1" si="18"/>
        <v>203.03930483174324</v>
      </c>
      <c r="D62" s="10">
        <f t="shared" ca="1" si="18"/>
        <v>156.55420144110917</v>
      </c>
      <c r="E62" s="10">
        <f t="shared" ca="1" si="18"/>
        <v>2668.9454241065978</v>
      </c>
      <c r="F62" s="27">
        <f t="shared" ca="1" si="19"/>
        <v>3096.7805111060738</v>
      </c>
      <c r="G62" s="10">
        <f t="shared" ca="1" si="20"/>
        <v>16757.245881342056</v>
      </c>
      <c r="H62" s="28">
        <f t="shared" ca="1" si="21"/>
        <v>427.83508699947595</v>
      </c>
      <c r="I62" s="28">
        <f t="shared" ca="1" si="22"/>
        <v>13.815479833495417</v>
      </c>
      <c r="J62" s="28">
        <f t="shared" ca="1" si="23"/>
        <v>86.184520166504569</v>
      </c>
      <c r="K62" s="28">
        <f t="shared" ca="1" si="24"/>
        <v>2.5531348649352843</v>
      </c>
      <c r="L62" s="28">
        <f t="shared" ca="1" si="25"/>
        <v>15.927112623430975</v>
      </c>
      <c r="M62" s="44"/>
    </row>
    <row r="63" spans="1:13" ht="15.75" x14ac:dyDescent="0.25">
      <c r="A63">
        <v>2011</v>
      </c>
      <c r="B63" s="10">
        <f t="shared" ca="1" si="18"/>
        <v>52.727630024909971</v>
      </c>
      <c r="C63" s="10">
        <f t="shared" ca="1" si="18"/>
        <v>228.46649340486528</v>
      </c>
      <c r="D63" s="10">
        <f t="shared" ca="1" si="18"/>
        <v>173.95805136501789</v>
      </c>
      <c r="E63" s="10">
        <f t="shared" ca="1" si="18"/>
        <v>3259.9226043281556</v>
      </c>
      <c r="F63" s="27">
        <f t="shared" ca="1" si="19"/>
        <v>3715.0747791229487</v>
      </c>
      <c r="G63" s="10">
        <f t="shared" ca="1" si="20"/>
        <v>19408.967186733717</v>
      </c>
      <c r="H63" s="28">
        <f t="shared" ca="1" si="21"/>
        <v>455.15217479479315</v>
      </c>
      <c r="I63" s="28">
        <f t="shared" ca="1" si="22"/>
        <v>12.251494299725644</v>
      </c>
      <c r="J63" s="28">
        <f t="shared" ca="1" si="23"/>
        <v>87.748505700274364</v>
      </c>
      <c r="K63" s="28">
        <f t="shared" ca="1" si="24"/>
        <v>2.3450612823226145</v>
      </c>
      <c r="L63" s="28">
        <f t="shared" ca="1" si="25"/>
        <v>16.795961232580968</v>
      </c>
      <c r="M63" s="44"/>
    </row>
    <row r="64" spans="1:13" ht="15.75" x14ac:dyDescent="0.25">
      <c r="A64">
        <v>2012</v>
      </c>
      <c r="B64" s="10">
        <f ca="1">INDEX(INDIRECT($A$45&amp;"!$A$1:$N$55"),MATCH($A64,INDIRECT($A$45&amp;"!$A$1:$A$55"),0),MATCH(B$46,INDIRECT($A$45&amp;"!$A$1:$N$1"),0))</f>
        <v>54.880559522151948</v>
      </c>
      <c r="C64" s="10">
        <f ca="1">INDEX(INDIRECT($A$45&amp;"!$A$1:$N$55"),MATCH($A64,INDIRECT($A$45&amp;"!$A$1:$A$55"),0),MATCH(C$46,INDIRECT($A$45&amp;"!$A$1:$N$1"),0))</f>
        <v>240.10308959650993</v>
      </c>
      <c r="D64" s="10">
        <f ca="1">INDEX(INDIRECT($A$45&amp;"!$A$1:$N$55"),MATCH($A64,INDIRECT($A$45&amp;"!$A$1:$A$55"),0),MATCH(D$46,INDIRECT($A$45&amp;"!$A$1:$N$1"),0))</f>
        <v>128.70545810329915</v>
      </c>
      <c r="E64" s="10">
        <f ca="1">INDEX(INDIRECT($A$45&amp;"!$A$1:$N$55"),MATCH($A64,INDIRECT($A$45&amp;"!$A$1:$A$55"),0),MATCH(E$46,INDIRECT($A$45&amp;"!$A$1:$N$1"),0))</f>
        <v>3476.9784339675903</v>
      </c>
      <c r="F64" s="27">
        <f t="shared" ca="1" si="19"/>
        <v>3900.6675411895512</v>
      </c>
      <c r="G64" s="10">
        <f t="shared" ca="1" si="20"/>
        <v>20524.800462988762</v>
      </c>
      <c r="H64" s="28">
        <f t="shared" ca="1" si="21"/>
        <v>423.68910722196108</v>
      </c>
      <c r="I64" s="28">
        <f t="shared" ca="1" si="22"/>
        <v>10.86196408045461</v>
      </c>
      <c r="J64" s="28">
        <f t="shared" ca="1" si="23"/>
        <v>89.138035919545388</v>
      </c>
      <c r="K64" s="28">
        <f t="shared" ca="1" si="24"/>
        <v>2.0642788122884612</v>
      </c>
      <c r="L64" s="28">
        <f t="shared" ca="1" si="25"/>
        <v>16.940376303474586</v>
      </c>
      <c r="M64" s="44"/>
    </row>
    <row r="65" spans="1:19" ht="15.75" x14ac:dyDescent="0.25">
      <c r="A65" t="s">
        <v>281</v>
      </c>
      <c r="B65" s="2">
        <f ca="1">(B64-B47)/B47</f>
        <v>0.69905803595066618</v>
      </c>
      <c r="C65" s="2">
        <f ca="1">(C64-C47)/C47</f>
        <v>5.1390228819763895</v>
      </c>
      <c r="D65" s="2">
        <f ca="1">(D64-D47)/D47</f>
        <v>1.6219748706966841</v>
      </c>
      <c r="E65" s="2">
        <f ca="1">(E64-E47)/E47</f>
        <v>5.8798562118193338</v>
      </c>
      <c r="F65" s="2"/>
      <c r="G65" s="2"/>
      <c r="H65" s="2"/>
      <c r="I65" s="2"/>
      <c r="J65" s="2"/>
      <c r="K65" s="2"/>
      <c r="L65" s="2"/>
      <c r="M65" s="23"/>
    </row>
    <row r="66" spans="1:19" ht="15.75" x14ac:dyDescent="0.25"/>
    <row r="67" spans="1:19" ht="21" x14ac:dyDescent="0.35">
      <c r="P67" s="63" t="s">
        <v>439</v>
      </c>
      <c r="Q67" s="63"/>
      <c r="R67" s="63"/>
      <c r="S67" s="6"/>
    </row>
    <row r="68" spans="1:19" ht="20.25" customHeight="1" x14ac:dyDescent="0.25">
      <c r="P68" s="1" t="s">
        <v>283</v>
      </c>
      <c r="Q68" s="1" t="s">
        <v>284</v>
      </c>
      <c r="R68" s="1" t="s">
        <v>440</v>
      </c>
      <c r="S68" s="1"/>
    </row>
    <row r="69" spans="1:19" ht="200.25" customHeight="1" thickBot="1" x14ac:dyDescent="0.3">
      <c r="O69" s="3" t="s">
        <v>428</v>
      </c>
    </row>
    <row r="70" spans="1:19" ht="200.25" customHeight="1" thickTop="1" thickBot="1" x14ac:dyDescent="0.3">
      <c r="O70" s="3" t="s">
        <v>436</v>
      </c>
    </row>
    <row r="71" spans="1:19" ht="200.25" customHeight="1" thickTop="1" thickBot="1" x14ac:dyDescent="0.3">
      <c r="O71" s="3" t="s">
        <v>435</v>
      </c>
    </row>
    <row r="72" spans="1:19" ht="16.5" thickTop="1" x14ac:dyDescent="0.25">
      <c r="P72" s="8" t="s">
        <v>407</v>
      </c>
    </row>
    <row r="73" spans="1:19" ht="15.75" x14ac:dyDescent="0.25">
      <c r="P73" s="61" t="s">
        <v>442</v>
      </c>
    </row>
    <row r="74" spans="1:19" ht="15.75" x14ac:dyDescent="0.25">
      <c r="P74" s="8" t="s">
        <v>431</v>
      </c>
    </row>
    <row r="75" spans="1:19" ht="15.75" x14ac:dyDescent="0.25">
      <c r="P75" s="61" t="s">
        <v>441</v>
      </c>
    </row>
    <row r="76" spans="1:19" ht="15.75" x14ac:dyDescent="0.25">
      <c r="P76" s="29"/>
    </row>
    <row r="77" spans="1:19" ht="15.75" customHeight="1" x14ac:dyDescent="0.25"/>
  </sheetData>
  <mergeCells count="8">
    <mergeCell ref="P67:R67"/>
    <mergeCell ref="B1:E1"/>
    <mergeCell ref="B23:E23"/>
    <mergeCell ref="B45:E45"/>
    <mergeCell ref="K1:L1"/>
    <mergeCell ref="K23:L23"/>
    <mergeCell ref="K45:L45"/>
    <mergeCell ref="I1:J1"/>
  </mergeCells>
  <pageMargins left="0.7" right="0.7" top="0.75" bottom="0.75" header="0.3" footer="0.3"/>
  <pageSetup scale="76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9"/>
  <sheetViews>
    <sheetView showGridLines="0" topLeftCell="K20" zoomScale="80" zoomScaleNormal="80" workbookViewId="0">
      <selection activeCell="L23" sqref="L23"/>
    </sheetView>
  </sheetViews>
  <sheetFormatPr defaultColWidth="9" defaultRowHeight="15.75" customHeight="1" outlineLevelRow="1" outlineLevelCol="1" x14ac:dyDescent="0.25"/>
  <cols>
    <col min="1" max="2" width="16.75" hidden="1" customWidth="1" outlineLevel="1"/>
    <col min="3" max="10" width="9" hidden="1" customWidth="1" outlineLevel="1"/>
    <col min="11" max="11" width="4.375" customWidth="1" collapsed="1"/>
    <col min="12" max="12" width="6.375" customWidth="1"/>
    <col min="13" max="15" width="32.875" customWidth="1"/>
    <col min="16" max="16" width="4" style="45" customWidth="1"/>
    <col min="17" max="19" width="32.875" customWidth="1"/>
    <col min="20" max="16384" width="9" style="45"/>
  </cols>
  <sheetData>
    <row r="1" spans="1:19" hidden="1" outlineLevel="1" x14ac:dyDescent="0.25">
      <c r="A1" t="s">
        <v>353</v>
      </c>
      <c r="C1" s="62"/>
      <c r="D1" s="62"/>
      <c r="E1" s="62"/>
      <c r="F1" s="62"/>
      <c r="G1" s="62"/>
      <c r="H1" s="62"/>
      <c r="I1" s="62"/>
      <c r="J1" s="62"/>
    </row>
    <row r="2" spans="1:19" hidden="1" outlineLevel="1" x14ac:dyDescent="0.25">
      <c r="C2" t="s">
        <v>394</v>
      </c>
      <c r="D2" t="s">
        <v>395</v>
      </c>
      <c r="E2" t="s">
        <v>396</v>
      </c>
      <c r="F2" t="s">
        <v>397</v>
      </c>
      <c r="G2" t="s">
        <v>398</v>
      </c>
    </row>
    <row r="3" spans="1:19" hidden="1" outlineLevel="1" x14ac:dyDescent="0.25">
      <c r="C3" s="24" t="s">
        <v>312</v>
      </c>
      <c r="D3" s="24" t="s">
        <v>313</v>
      </c>
      <c r="E3" s="24" t="s">
        <v>344</v>
      </c>
      <c r="F3" s="24" t="s">
        <v>40</v>
      </c>
      <c r="G3" s="24" t="s">
        <v>13</v>
      </c>
      <c r="H3" s="24" t="s">
        <v>377</v>
      </c>
      <c r="J3" s="24"/>
    </row>
    <row r="4" spans="1:19" hidden="1" outlineLevel="1" x14ac:dyDescent="0.25">
      <c r="A4" t="s">
        <v>329</v>
      </c>
      <c r="B4" t="s">
        <v>316</v>
      </c>
      <c r="C4" s="10">
        <f t="shared" ref="C4:G5" ca="1" si="0">INDEX(INDIRECT($A$1&amp;"!$A$1:$N$55"),MATCH($A4,INDIRECT($A$1&amp;"!$A$1:$A$55"),0),MATCH(C$2,INDIRECT($A$1&amp;"!$A$1:$N$1"),0))</f>
        <v>7341.89990234375</v>
      </c>
      <c r="D4" s="10">
        <f t="shared" ca="1" si="0"/>
        <v>19736.318359375</v>
      </c>
      <c r="E4" s="10">
        <f t="shared" ca="1" si="0"/>
        <v>742.77069091796875</v>
      </c>
      <c r="F4" s="10">
        <f t="shared" ca="1" si="0"/>
        <v>1897.17529296875</v>
      </c>
      <c r="G4" s="10">
        <f t="shared" ca="1" si="0"/>
        <v>2919.059814453125</v>
      </c>
      <c r="H4" s="10">
        <f ca="1">SUM(C4:G4)</f>
        <v>32637.224060058594</v>
      </c>
      <c r="M4" s="9"/>
      <c r="Q4" s="9"/>
    </row>
    <row r="5" spans="1:19" hidden="1" outlineLevel="1" x14ac:dyDescent="0.25">
      <c r="A5" t="s">
        <v>64</v>
      </c>
      <c r="B5" t="s">
        <v>334</v>
      </c>
      <c r="C5" s="10">
        <f t="shared" ca="1" si="0"/>
        <v>11037.29296875</v>
      </c>
      <c r="D5" s="10">
        <f t="shared" ca="1" si="0"/>
        <v>7650.2998046875</v>
      </c>
      <c r="E5" s="10">
        <f t="shared" ca="1" si="0"/>
        <v>853.5201416015625</v>
      </c>
      <c r="F5" s="10">
        <f t="shared" ca="1" si="0"/>
        <v>1069.5286865234375</v>
      </c>
      <c r="G5" s="10">
        <f t="shared" ca="1" si="0"/>
        <v>2925.845947265625</v>
      </c>
      <c r="H5" s="10">
        <f ca="1">SUM(C5:G5)</f>
        <v>23536.487548828125</v>
      </c>
    </row>
    <row r="6" spans="1:19" hidden="1" outlineLevel="1" x14ac:dyDescent="0.25">
      <c r="C6" s="10"/>
      <c r="D6" s="10"/>
      <c r="E6" s="10"/>
      <c r="F6" s="10"/>
      <c r="G6" s="10"/>
      <c r="H6" s="10"/>
    </row>
    <row r="7" spans="1:19" hidden="1" outlineLevel="1" x14ac:dyDescent="0.25">
      <c r="A7" t="s">
        <v>379</v>
      </c>
      <c r="C7" s="24" t="s">
        <v>312</v>
      </c>
      <c r="D7" s="24" t="s">
        <v>313</v>
      </c>
      <c r="E7" s="24" t="s">
        <v>344</v>
      </c>
      <c r="F7" s="24" t="s">
        <v>40</v>
      </c>
      <c r="G7" s="24" t="s">
        <v>13</v>
      </c>
      <c r="H7" s="24" t="s">
        <v>377</v>
      </c>
    </row>
    <row r="8" spans="1:19" hidden="1" outlineLevel="1" x14ac:dyDescent="0.25">
      <c r="A8" t="s">
        <v>329</v>
      </c>
      <c r="B8" t="s">
        <v>316</v>
      </c>
      <c r="C8" s="10">
        <f t="shared" ref="C8:G9" ca="1" si="1">(C4/$H4)*100</f>
        <v>22.495479054325461</v>
      </c>
      <c r="D8" s="10">
        <f t="shared" ca="1" si="1"/>
        <v>60.471804596666935</v>
      </c>
      <c r="E8" s="10">
        <f t="shared" ca="1" si="1"/>
        <v>2.275839052828549</v>
      </c>
      <c r="F8" s="10">
        <f t="shared" ca="1" si="1"/>
        <v>5.8129186767771452</v>
      </c>
      <c r="G8" s="10">
        <f t="shared" ca="1" si="1"/>
        <v>8.9439586194019114</v>
      </c>
      <c r="H8" s="10"/>
    </row>
    <row r="9" spans="1:19" hidden="1" outlineLevel="1" x14ac:dyDescent="0.25">
      <c r="A9" t="s">
        <v>64</v>
      </c>
      <c r="B9" t="s">
        <v>334</v>
      </c>
      <c r="C9" s="10">
        <f t="shared" ca="1" si="1"/>
        <v>46.894392996628518</v>
      </c>
      <c r="D9" s="10">
        <f t="shared" ca="1" si="1"/>
        <v>32.503999540357952</v>
      </c>
      <c r="E9" s="10">
        <f t="shared" ca="1" si="1"/>
        <v>3.6263700768046805</v>
      </c>
      <c r="F9" s="10">
        <f t="shared" ca="1" si="1"/>
        <v>4.5441304030800005</v>
      </c>
      <c r="G9" s="10">
        <f t="shared" ca="1" si="1"/>
        <v>12.431106983128847</v>
      </c>
      <c r="H9" s="10"/>
    </row>
    <row r="10" spans="1:19" hidden="1" outlineLevel="1" x14ac:dyDescent="0.25">
      <c r="C10" s="10"/>
      <c r="D10" s="10"/>
      <c r="E10" s="10"/>
      <c r="F10" s="10"/>
      <c r="H10" s="10"/>
    </row>
    <row r="11" spans="1:19" hidden="1" outlineLevel="1" x14ac:dyDescent="0.25">
      <c r="C11" t="str">
        <f>"sh_"&amp;C2</f>
        <v>sh_r_trv_tot_resource_rev</v>
      </c>
      <c r="D11" t="str">
        <f>"sh_"&amp;D2</f>
        <v>sh_r_trv_tot_nresource_rev</v>
      </c>
      <c r="E11" t="str">
        <f>"sh_"&amp;E2</f>
        <v>sh_r_epol_official</v>
      </c>
      <c r="F11" t="str">
        <f>"sh_"&amp;F2</f>
        <v>sh_r_epol_private</v>
      </c>
      <c r="G11" t="str">
        <f>"sh_"&amp;G2</f>
        <v>sh_r_epol_remittances</v>
      </c>
    </row>
    <row r="12" spans="1:19" hidden="1" outlineLevel="1" x14ac:dyDescent="0.25">
      <c r="C12" s="24" t="s">
        <v>312</v>
      </c>
      <c r="D12" s="24" t="s">
        <v>313</v>
      </c>
      <c r="E12" s="24" t="s">
        <v>344</v>
      </c>
      <c r="F12" s="24" t="s">
        <v>40</v>
      </c>
      <c r="G12" s="24" t="s">
        <v>13</v>
      </c>
      <c r="H12" s="24" t="s">
        <v>377</v>
      </c>
      <c r="I12" s="10"/>
      <c r="J12" s="10"/>
    </row>
    <row r="13" spans="1:19" hidden="1" outlineLevel="1" x14ac:dyDescent="0.25">
      <c r="A13" t="s">
        <v>329</v>
      </c>
      <c r="B13" t="s">
        <v>316</v>
      </c>
      <c r="C13" s="10">
        <f ca="1">INDEX(INDIRECT($A$1&amp;"!$A$1:$N$55"),MATCH($A13,INDIRECT($A$1&amp;"!$A$1:$A$55"),0),MATCH(C$11,INDIRECT($A$1&amp;"!$A$1:$N$1"),0))*100</f>
        <v>15.334334969520569</v>
      </c>
      <c r="D13" s="10">
        <f t="shared" ref="D13:G14" ca="1" si="2">INDEX(INDIRECT($A$1&amp;"!$A$1:$N$55"),MATCH($A13,INDIRECT($A$1&amp;"!$A$1:$A$55"),0),MATCH(D$11,INDIRECT($A$1&amp;"!$A$1:$N$1"),0))*100</f>
        <v>63.366502523422241</v>
      </c>
      <c r="E13" s="10">
        <f t="shared" ca="1" si="2"/>
        <v>22.609855234622955</v>
      </c>
      <c r="F13" s="10">
        <f t="shared" ca="1" si="2"/>
        <v>-7.9620093107223511</v>
      </c>
      <c r="G13" s="10">
        <f t="shared" ca="1" si="2"/>
        <v>6.651315838098526</v>
      </c>
      <c r="H13" s="10">
        <f ca="1">SUM(C13:G13)</f>
        <v>99.99999925494194</v>
      </c>
    </row>
    <row r="14" spans="1:19" collapsed="1" x14ac:dyDescent="0.25">
      <c r="A14" t="s">
        <v>64</v>
      </c>
      <c r="B14" t="s">
        <v>334</v>
      </c>
      <c r="C14" s="10">
        <f ca="1">INDEX(INDIRECT($A$1&amp;"!$A$1:$N$55"),MATCH($A14,INDIRECT($A$1&amp;"!$A$1:$A$55"),0),MATCH(C$11,INDIRECT($A$1&amp;"!$A$1:$N$1"),0))*100</f>
        <v>38.387668132781982</v>
      </c>
      <c r="D14" s="10">
        <f t="shared" ca="1" si="2"/>
        <v>38.029375672340393</v>
      </c>
      <c r="E14" s="10">
        <f t="shared" ca="1" si="2"/>
        <v>8.7657809257507324</v>
      </c>
      <c r="F14" s="10">
        <f t="shared" ca="1" si="2"/>
        <v>6.8254567682743073</v>
      </c>
      <c r="G14" s="10">
        <f t="shared" ca="1" si="2"/>
        <v>7.9917199909687042</v>
      </c>
      <c r="H14" s="10">
        <f ca="1">SUM(C14:G14)</f>
        <v>100.00000149011612</v>
      </c>
    </row>
    <row r="15" spans="1:19" x14ac:dyDescent="0.25">
      <c r="C15" s="10"/>
      <c r="D15" s="10"/>
      <c r="E15" s="10"/>
      <c r="F15" s="10"/>
      <c r="G15" s="10"/>
      <c r="H15" s="10"/>
      <c r="Q15" s="45"/>
      <c r="R15" s="4"/>
      <c r="S15" s="4"/>
    </row>
    <row r="16" spans="1:19" x14ac:dyDescent="0.25">
      <c r="C16" s="10"/>
      <c r="D16" s="10"/>
      <c r="E16" s="10"/>
      <c r="F16" s="10"/>
      <c r="G16" s="10"/>
      <c r="H16" s="10"/>
      <c r="Q16" s="45"/>
      <c r="R16" s="4"/>
      <c r="S16" s="4"/>
    </row>
    <row r="17" spans="3:19" ht="21" x14ac:dyDescent="0.35">
      <c r="M17" s="63" t="s">
        <v>404</v>
      </c>
      <c r="N17" s="63"/>
      <c r="O17" s="63"/>
      <c r="P17" s="46"/>
      <c r="Q17" s="45"/>
      <c r="R17" s="4"/>
      <c r="S17" s="4"/>
    </row>
    <row r="18" spans="3:19" ht="20.25" customHeight="1" x14ac:dyDescent="0.25">
      <c r="M18" s="1"/>
      <c r="N18" s="1"/>
      <c r="O18" s="1"/>
      <c r="P18" s="47"/>
    </row>
    <row r="19" spans="3:19" ht="200.25" customHeight="1" x14ac:dyDescent="0.25">
      <c r="L19" s="64"/>
    </row>
    <row r="20" spans="3:19" ht="200.25" customHeight="1" thickBot="1" x14ac:dyDescent="0.3">
      <c r="L20" s="65"/>
    </row>
    <row r="21" spans="3:19" ht="15.75" customHeight="1" thickTop="1" x14ac:dyDescent="0.25"/>
    <row r="22" spans="3:19" ht="21" x14ac:dyDescent="0.35">
      <c r="C22" s="10"/>
      <c r="D22" s="10"/>
      <c r="E22" s="10"/>
      <c r="F22" s="10"/>
      <c r="G22" s="10"/>
      <c r="H22" s="10"/>
      <c r="M22" s="63" t="s">
        <v>378</v>
      </c>
      <c r="N22" s="63"/>
      <c r="O22" s="63"/>
      <c r="P22" s="46"/>
      <c r="Q22" s="63" t="s">
        <v>380</v>
      </c>
      <c r="R22" s="63"/>
      <c r="S22" s="63"/>
    </row>
    <row r="49" spans="3:19" ht="15.75" customHeight="1" x14ac:dyDescent="0.25">
      <c r="M49" s="8" t="s">
        <v>345</v>
      </c>
    </row>
    <row r="50" spans="3:19" ht="21" x14ac:dyDescent="0.35">
      <c r="C50" s="10"/>
      <c r="D50" s="10"/>
      <c r="E50" s="10"/>
      <c r="F50" s="10"/>
      <c r="G50" s="10"/>
      <c r="H50" s="10"/>
      <c r="M50" s="36" t="s">
        <v>405</v>
      </c>
      <c r="P50" s="46"/>
      <c r="Q50" s="45"/>
      <c r="R50" s="45"/>
      <c r="S50" s="45"/>
    </row>
    <row r="51" spans="3:19" ht="15.75" customHeight="1" x14ac:dyDescent="0.25">
      <c r="M51" s="29" t="s">
        <v>354</v>
      </c>
    </row>
    <row r="65" spans="1:19" ht="15.75" customHeight="1" x14ac:dyDescent="0.25">
      <c r="Q65" s="45"/>
      <c r="R65" s="45"/>
      <c r="S65" s="45"/>
    </row>
    <row r="76" spans="1:19" ht="15.75" customHeight="1" x14ac:dyDescent="0.25">
      <c r="M76" s="8"/>
      <c r="N76" s="4"/>
      <c r="O76" s="4"/>
    </row>
    <row r="77" spans="1:19" s="48" customFormat="1" ht="15.75" customHeight="1" thickBo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36"/>
      <c r="N77" s="4"/>
      <c r="O77" s="4"/>
    </row>
    <row r="78" spans="1:19" s="48" customFormat="1" ht="15.75" customHeight="1" thickTop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7"/>
      <c r="M78" s="29"/>
      <c r="N78" s="4"/>
      <c r="O78" s="4"/>
    </row>
    <row r="79" spans="1:19" s="48" customFormat="1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7"/>
      <c r="M79"/>
      <c r="N79"/>
      <c r="O79"/>
    </row>
  </sheetData>
  <mergeCells count="5">
    <mergeCell ref="Q22:S22"/>
    <mergeCell ref="C1:J1"/>
    <mergeCell ref="M17:O17"/>
    <mergeCell ref="L19:L20"/>
    <mergeCell ref="M22:O22"/>
  </mergeCells>
  <pageMargins left="0.7" right="0.7" top="0.75" bottom="0.75" header="0.3" footer="0.3"/>
  <pageSetup scale="6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79995117038483843"/>
  </sheetPr>
  <dimension ref="A1:J55"/>
  <sheetViews>
    <sheetView workbookViewId="0">
      <selection activeCell="D2" sqref="D2"/>
    </sheetView>
  </sheetViews>
  <sheetFormatPr defaultRowHeight="15.7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16</v>
      </c>
      <c r="J1" t="s">
        <v>12</v>
      </c>
    </row>
    <row r="2" spans="1:10" x14ac:dyDescent="0.25">
      <c r="A2">
        <v>1960</v>
      </c>
      <c r="B2">
        <v>0.36846999999999996</v>
      </c>
      <c r="C2">
        <v>2.0720000000000002E-2</v>
      </c>
      <c r="D2">
        <v>0</v>
      </c>
      <c r="E2">
        <v>0</v>
      </c>
      <c r="F2">
        <v>28.175642291069032</v>
      </c>
      <c r="G2">
        <v>0.38918998837471008</v>
      </c>
      <c r="H2">
        <v>0.38918998837471008</v>
      </c>
      <c r="I2">
        <v>0.38918998837471008</v>
      </c>
      <c r="J2">
        <v>28.56483268737793</v>
      </c>
    </row>
    <row r="3" spans="1:10" x14ac:dyDescent="0.25">
      <c r="A3">
        <v>1961</v>
      </c>
      <c r="B3">
        <v>0.50502000000000002</v>
      </c>
      <c r="C3">
        <v>3.2829999999999991E-2</v>
      </c>
      <c r="D3">
        <v>0</v>
      </c>
      <c r="E3">
        <v>0</v>
      </c>
      <c r="F3">
        <v>27.417149680137634</v>
      </c>
      <c r="G3">
        <v>0.537850022315979</v>
      </c>
      <c r="H3">
        <v>0.537850022315979</v>
      </c>
      <c r="I3">
        <v>0.537850022315979</v>
      </c>
      <c r="J3">
        <v>27.954999923706055</v>
      </c>
    </row>
    <row r="4" spans="1:10" x14ac:dyDescent="0.25">
      <c r="A4">
        <v>1962</v>
      </c>
      <c r="B4">
        <v>0.58965999999999985</v>
      </c>
      <c r="C4">
        <v>4.4999999999999998E-2</v>
      </c>
      <c r="D4">
        <v>0</v>
      </c>
      <c r="E4">
        <v>0</v>
      </c>
      <c r="F4">
        <v>26.666760004997254</v>
      </c>
      <c r="G4">
        <v>0.63466000556945801</v>
      </c>
      <c r="H4">
        <v>0.63466000556945801</v>
      </c>
      <c r="I4">
        <v>0.63466000556945801</v>
      </c>
      <c r="J4">
        <v>27.301420211791992</v>
      </c>
    </row>
    <row r="5" spans="1:10" x14ac:dyDescent="0.25">
      <c r="A5">
        <v>1963</v>
      </c>
      <c r="B5">
        <v>0.58479000000000003</v>
      </c>
      <c r="C5">
        <v>1.8399999999999993E-2</v>
      </c>
      <c r="D5">
        <v>0</v>
      </c>
      <c r="E5">
        <v>0</v>
      </c>
      <c r="F5">
        <v>25.918459654808043</v>
      </c>
      <c r="G5">
        <v>0.60319000482559204</v>
      </c>
      <c r="H5">
        <v>0.60319000482559204</v>
      </c>
      <c r="I5">
        <v>0.60319000482559204</v>
      </c>
      <c r="J5">
        <v>26.521650314331055</v>
      </c>
    </row>
    <row r="6" spans="1:10" x14ac:dyDescent="0.25">
      <c r="A6">
        <v>1964</v>
      </c>
      <c r="B6">
        <v>0.77754000000000001</v>
      </c>
      <c r="C6">
        <v>5.1000000000000012E-3</v>
      </c>
      <c r="D6">
        <v>0</v>
      </c>
      <c r="E6">
        <v>0</v>
      </c>
      <c r="F6">
        <v>25.170159304618835</v>
      </c>
      <c r="G6">
        <v>0.78263998031616211</v>
      </c>
      <c r="H6">
        <v>0.78263998031616211</v>
      </c>
      <c r="I6">
        <v>0.78263998031616211</v>
      </c>
      <c r="J6">
        <v>25.952798843383789</v>
      </c>
    </row>
    <row r="7" spans="1:10" x14ac:dyDescent="0.25">
      <c r="A7">
        <v>1965</v>
      </c>
      <c r="B7">
        <v>0.86638999999999988</v>
      </c>
      <c r="C7">
        <v>1.516E-2</v>
      </c>
      <c r="D7">
        <v>0</v>
      </c>
      <c r="E7">
        <v>0</v>
      </c>
      <c r="F7">
        <v>24.421858954429627</v>
      </c>
      <c r="G7">
        <v>0.88155001401901245</v>
      </c>
      <c r="H7">
        <v>0.88155001401901245</v>
      </c>
      <c r="I7">
        <v>0.88155001401901245</v>
      </c>
      <c r="J7">
        <v>25.303409576416016</v>
      </c>
    </row>
    <row r="8" spans="1:10" x14ac:dyDescent="0.25">
      <c r="A8">
        <v>1966</v>
      </c>
      <c r="B8">
        <v>0.90363000000000016</v>
      </c>
      <c r="C8">
        <v>2.8850000000000001E-2</v>
      </c>
      <c r="D8">
        <v>0</v>
      </c>
      <c r="E8">
        <v>0</v>
      </c>
      <c r="F8">
        <v>23.673558604240416</v>
      </c>
      <c r="G8">
        <v>0.93247997760772705</v>
      </c>
      <c r="H8">
        <v>0.93247997760772705</v>
      </c>
      <c r="I8">
        <v>0.93247997760772705</v>
      </c>
      <c r="J8">
        <v>24.606039047241211</v>
      </c>
    </row>
    <row r="9" spans="1:10" x14ac:dyDescent="0.25">
      <c r="A9">
        <v>1967</v>
      </c>
      <c r="B9">
        <v>0.86938000000000004</v>
      </c>
      <c r="C9">
        <v>1.4740000000000001E-2</v>
      </c>
      <c r="D9">
        <v>0</v>
      </c>
      <c r="E9">
        <v>0</v>
      </c>
      <c r="F9">
        <v>22.925258254051208</v>
      </c>
      <c r="G9">
        <v>0.88411998748779297</v>
      </c>
      <c r="H9">
        <v>0.88411998748779297</v>
      </c>
      <c r="I9">
        <v>0.88411998748779297</v>
      </c>
      <c r="J9">
        <v>23.809377670288086</v>
      </c>
    </row>
    <row r="10" spans="1:10" x14ac:dyDescent="0.25">
      <c r="A10">
        <v>1968</v>
      </c>
      <c r="B10">
        <v>0.84166999999999992</v>
      </c>
      <c r="C10">
        <v>2.0500000000000001E-2</v>
      </c>
      <c r="D10">
        <v>0.13145999999999997</v>
      </c>
      <c r="E10">
        <v>0</v>
      </c>
      <c r="F10">
        <v>22.176957903862</v>
      </c>
      <c r="G10">
        <v>0.86216998100280762</v>
      </c>
      <c r="H10">
        <v>0.86216998100280762</v>
      </c>
      <c r="I10">
        <v>0.99362999200820923</v>
      </c>
      <c r="J10">
        <v>23.170587539672852</v>
      </c>
    </row>
    <row r="11" spans="1:10" x14ac:dyDescent="0.25">
      <c r="A11">
        <v>1969</v>
      </c>
      <c r="B11">
        <v>0.81811999999999996</v>
      </c>
      <c r="C11">
        <v>4.374999999999999E-2</v>
      </c>
      <c r="D11">
        <v>0.17931999999999995</v>
      </c>
      <c r="E11">
        <v>0</v>
      </c>
      <c r="F11">
        <v>21.430679118156434</v>
      </c>
      <c r="G11">
        <v>0.86186999082565308</v>
      </c>
      <c r="H11">
        <v>0.86186999082565308</v>
      </c>
      <c r="I11">
        <v>1.0411900281906128</v>
      </c>
      <c r="J11">
        <v>22.471868515014648</v>
      </c>
    </row>
    <row r="12" spans="1:10" x14ac:dyDescent="0.25">
      <c r="A12">
        <v>1970</v>
      </c>
      <c r="B12">
        <v>0.84089000000000014</v>
      </c>
      <c r="C12">
        <v>3.876000000000001E-2</v>
      </c>
      <c r="D12">
        <v>0.28211999999999998</v>
      </c>
      <c r="E12">
        <v>0</v>
      </c>
      <c r="F12">
        <v>20.685031283378603</v>
      </c>
      <c r="G12">
        <v>0.87964999675750732</v>
      </c>
      <c r="H12">
        <v>0.87964999675750732</v>
      </c>
      <c r="I12">
        <v>1.1617699861526489</v>
      </c>
      <c r="J12">
        <v>21.8468017578125</v>
      </c>
    </row>
    <row r="13" spans="1:10" x14ac:dyDescent="0.25">
      <c r="A13">
        <v>1971</v>
      </c>
      <c r="B13">
        <v>1.0578799999999997</v>
      </c>
      <c r="C13">
        <v>8.7839999999999988E-2</v>
      </c>
      <c r="D13">
        <v>0.24211000000000005</v>
      </c>
      <c r="E13">
        <v>1.7899999620000002E-2</v>
      </c>
      <c r="F13">
        <v>19.939383448600768</v>
      </c>
      <c r="G13">
        <v>1.1457200050354004</v>
      </c>
      <c r="H13">
        <v>1.1636199951171875</v>
      </c>
      <c r="I13">
        <v>1.4057300090789795</v>
      </c>
      <c r="J13">
        <v>21.345113754272461</v>
      </c>
    </row>
    <row r="14" spans="1:10" x14ac:dyDescent="0.25">
      <c r="A14">
        <v>1972</v>
      </c>
      <c r="B14">
        <v>1.4462600000000003</v>
      </c>
      <c r="C14">
        <v>9.7640000000000005E-2</v>
      </c>
      <c r="D14">
        <v>0.26494999999999996</v>
      </c>
      <c r="E14">
        <v>2.2579916000000002E-2</v>
      </c>
      <c r="F14">
        <v>19.193735613822938</v>
      </c>
      <c r="G14">
        <v>1.5439000129699707</v>
      </c>
      <c r="H14">
        <v>1.5664799213409424</v>
      </c>
      <c r="I14">
        <v>1.8314299583435059</v>
      </c>
      <c r="J14">
        <v>21.025165557861328</v>
      </c>
    </row>
    <row r="15" spans="1:10" x14ac:dyDescent="0.25">
      <c r="A15">
        <v>1973</v>
      </c>
      <c r="B15">
        <v>2.03545</v>
      </c>
      <c r="C15">
        <v>0.22897000000000001</v>
      </c>
      <c r="D15">
        <v>0.57766000000000006</v>
      </c>
      <c r="E15">
        <v>2.2540000920000001E-2</v>
      </c>
      <c r="F15">
        <v>18.448087779045103</v>
      </c>
      <c r="G15">
        <v>2.2644200325012207</v>
      </c>
      <c r="H15">
        <v>2.2869601249694824</v>
      </c>
      <c r="I15">
        <v>2.8646202087402344</v>
      </c>
      <c r="J15">
        <v>21.312707901000977</v>
      </c>
    </row>
    <row r="16" spans="1:10" x14ac:dyDescent="0.25">
      <c r="A16">
        <v>1974</v>
      </c>
      <c r="B16">
        <v>3.2194500000000001</v>
      </c>
      <c r="C16">
        <v>0.33894999999999997</v>
      </c>
      <c r="D16">
        <v>0.81499999999999995</v>
      </c>
      <c r="E16">
        <v>8.2323534758E-2</v>
      </c>
      <c r="F16">
        <v>17.702781097984321</v>
      </c>
      <c r="G16">
        <v>3.5583999156951904</v>
      </c>
      <c r="H16">
        <v>3.6407234668731689</v>
      </c>
      <c r="I16">
        <v>4.4557232856750488</v>
      </c>
      <c r="J16">
        <v>22.158504486083984</v>
      </c>
    </row>
    <row r="17" spans="1:10" x14ac:dyDescent="0.25">
      <c r="A17">
        <v>1975</v>
      </c>
      <c r="B17">
        <v>4.2900299999999989</v>
      </c>
      <c r="C17">
        <v>0.45728000000000002</v>
      </c>
      <c r="D17">
        <v>1.3657799999999998</v>
      </c>
      <c r="E17">
        <v>0.30925581167010002</v>
      </c>
      <c r="F17">
        <v>16.959242449760445</v>
      </c>
      <c r="G17">
        <v>4.7473101615905762</v>
      </c>
      <c r="H17">
        <v>5.0565657615661621</v>
      </c>
      <c r="I17">
        <v>6.4223456382751465</v>
      </c>
      <c r="J17">
        <v>23.381587982177734</v>
      </c>
    </row>
    <row r="18" spans="1:10" x14ac:dyDescent="0.25">
      <c r="A18">
        <v>1976</v>
      </c>
      <c r="B18">
        <v>3.6991899999999998</v>
      </c>
      <c r="C18">
        <v>0.77484000000000008</v>
      </c>
      <c r="D18">
        <v>0.73235000000000017</v>
      </c>
      <c r="E18">
        <v>0.38901673049340002</v>
      </c>
      <c r="F18">
        <v>16.215703801536566</v>
      </c>
      <c r="G18">
        <v>4.4740300178527832</v>
      </c>
      <c r="H18">
        <v>4.8630466461181641</v>
      </c>
      <c r="I18">
        <v>5.5953965187072754</v>
      </c>
      <c r="J18">
        <v>21.811100006103516</v>
      </c>
    </row>
    <row r="19" spans="1:10" x14ac:dyDescent="0.25">
      <c r="A19">
        <v>1977</v>
      </c>
      <c r="B19">
        <v>4.5372399999999988</v>
      </c>
      <c r="C19">
        <v>0.41552999999999995</v>
      </c>
      <c r="D19">
        <v>1.2786600000000001</v>
      </c>
      <c r="E19">
        <v>0.55111375348129987</v>
      </c>
      <c r="F19">
        <v>15.472165153312687</v>
      </c>
      <c r="G19">
        <v>4.9527702331542969</v>
      </c>
      <c r="H19">
        <v>5.5038838386535645</v>
      </c>
      <c r="I19">
        <v>6.7825436592102051</v>
      </c>
      <c r="J19">
        <v>22.254709243774414</v>
      </c>
    </row>
    <row r="20" spans="1:10" x14ac:dyDescent="0.25">
      <c r="A20">
        <v>1978</v>
      </c>
      <c r="B20">
        <v>5.9912300000000007</v>
      </c>
      <c r="C20">
        <v>0.54604999999999992</v>
      </c>
      <c r="D20">
        <v>1.3824500000000002</v>
      </c>
      <c r="E20">
        <v>0.70196114759229999</v>
      </c>
      <c r="F20">
        <v>14.72862650508881</v>
      </c>
      <c r="G20">
        <v>6.5372800827026367</v>
      </c>
      <c r="H20">
        <v>7.2392411231994629</v>
      </c>
      <c r="I20">
        <v>8.6216907501220703</v>
      </c>
      <c r="J20">
        <v>23.350317001342773</v>
      </c>
    </row>
    <row r="21" spans="1:10" x14ac:dyDescent="0.25">
      <c r="A21">
        <v>1979</v>
      </c>
      <c r="B21">
        <v>7.4422000000000024</v>
      </c>
      <c r="C21">
        <v>0.45012999999999997</v>
      </c>
      <c r="D21">
        <v>1.4890300000000001</v>
      </c>
      <c r="E21">
        <v>0.96098989658779987</v>
      </c>
      <c r="F21">
        <v>14.004031094169621</v>
      </c>
      <c r="G21">
        <v>7.8923301696777344</v>
      </c>
      <c r="H21">
        <v>8.8533201217651367</v>
      </c>
      <c r="I21">
        <v>10.342350006103516</v>
      </c>
      <c r="J21">
        <v>24.346380233764648</v>
      </c>
    </row>
    <row r="22" spans="1:10" x14ac:dyDescent="0.25">
      <c r="A22">
        <v>1980</v>
      </c>
      <c r="B22">
        <v>8.6787200000000002</v>
      </c>
      <c r="C22">
        <v>1.1483599999999996</v>
      </c>
      <c r="D22">
        <v>1.8160300000000003</v>
      </c>
      <c r="E22">
        <v>1.4923467059483997</v>
      </c>
      <c r="F22">
        <v>13.291698866844181</v>
      </c>
      <c r="G22">
        <v>9.8270797729492187</v>
      </c>
      <c r="H22">
        <v>11.319426536560059</v>
      </c>
      <c r="I22">
        <v>13.135456085205078</v>
      </c>
      <c r="J22">
        <v>26.427154541015625</v>
      </c>
    </row>
    <row r="23" spans="1:10" x14ac:dyDescent="0.25">
      <c r="A23">
        <v>1981</v>
      </c>
      <c r="B23">
        <v>8.2041199999999996</v>
      </c>
      <c r="C23">
        <v>0.96543000000000001</v>
      </c>
      <c r="D23">
        <v>1.7201500000000003</v>
      </c>
      <c r="E23">
        <v>1.6249947610294999</v>
      </c>
      <c r="F23">
        <v>12.57936663951874</v>
      </c>
      <c r="G23">
        <v>9.1695499420166016</v>
      </c>
      <c r="H23">
        <v>10.79454517364502</v>
      </c>
      <c r="I23">
        <v>12.514695167541504</v>
      </c>
      <c r="J23">
        <v>25.094060897827148</v>
      </c>
    </row>
    <row r="24" spans="1:10" x14ac:dyDescent="0.25">
      <c r="A24">
        <v>1982</v>
      </c>
      <c r="B24">
        <v>8.6531500000000001</v>
      </c>
      <c r="C24">
        <v>0.84971999999999992</v>
      </c>
      <c r="D24">
        <v>1.6669199999999995</v>
      </c>
      <c r="E24">
        <v>1.4894348728583997</v>
      </c>
      <c r="F24">
        <v>11.898606555747989</v>
      </c>
      <c r="G24">
        <v>9.5028696060180664</v>
      </c>
      <c r="H24">
        <v>10.992304801940918</v>
      </c>
      <c r="I24">
        <v>12.659224510192871</v>
      </c>
      <c r="J24">
        <v>24.557830810546875</v>
      </c>
    </row>
    <row r="25" spans="1:10" x14ac:dyDescent="0.25">
      <c r="A25">
        <v>1983</v>
      </c>
      <c r="B25">
        <v>8.0775899999999989</v>
      </c>
      <c r="C25">
        <v>0.73367000000000016</v>
      </c>
      <c r="D25">
        <v>-0.30445999999999984</v>
      </c>
      <c r="E25">
        <v>1.7758453070676001</v>
      </c>
      <c r="F25">
        <v>11.549903356742862</v>
      </c>
      <c r="G25">
        <v>8.8112602233886719</v>
      </c>
      <c r="H25">
        <v>10.587105751037598</v>
      </c>
      <c r="I25">
        <v>10.282646179199219</v>
      </c>
      <c r="J25">
        <v>21.832550048828125</v>
      </c>
    </row>
    <row r="26" spans="1:10" x14ac:dyDescent="0.25">
      <c r="A26">
        <v>1984</v>
      </c>
      <c r="B26">
        <v>8.3400099999999995</v>
      </c>
      <c r="C26">
        <v>1.2627300000000004</v>
      </c>
      <c r="D26">
        <v>-0.38503999999999999</v>
      </c>
      <c r="E26">
        <v>1.527689699265</v>
      </c>
      <c r="F26">
        <v>11.201200157737734</v>
      </c>
      <c r="G26">
        <v>9.6027402877807617</v>
      </c>
      <c r="H26">
        <v>11.130430221557617</v>
      </c>
      <c r="I26">
        <v>10.745389938354492</v>
      </c>
      <c r="J26">
        <v>21.946590423583984</v>
      </c>
    </row>
    <row r="27" spans="1:10" x14ac:dyDescent="0.25">
      <c r="A27">
        <v>1985</v>
      </c>
      <c r="B27">
        <v>9.3767099999999992</v>
      </c>
      <c r="C27">
        <v>0.77070999999999978</v>
      </c>
      <c r="D27">
        <v>-0.34401000000000004</v>
      </c>
      <c r="E27">
        <v>1.5041180889074004</v>
      </c>
      <c r="F27">
        <v>10.877758494377138</v>
      </c>
      <c r="G27">
        <v>10.147419929504395</v>
      </c>
      <c r="H27">
        <v>11.651537895202637</v>
      </c>
      <c r="I27">
        <v>11.307527542114258</v>
      </c>
      <c r="J27">
        <v>22.185285568237305</v>
      </c>
    </row>
    <row r="28" spans="1:10" x14ac:dyDescent="0.25">
      <c r="A28">
        <v>1986</v>
      </c>
      <c r="B28">
        <v>11.241240000000001</v>
      </c>
      <c r="C28">
        <v>0.58147000000000004</v>
      </c>
      <c r="D28">
        <v>-0.56516</v>
      </c>
      <c r="E28">
        <v>1.6050788144303998</v>
      </c>
      <c r="F28">
        <v>10.567138959312441</v>
      </c>
      <c r="G28">
        <v>11.822710037231445</v>
      </c>
      <c r="H28">
        <v>13.427788734436035</v>
      </c>
      <c r="I28">
        <v>12.862628936767578</v>
      </c>
      <c r="J28">
        <v>23.429767608642578</v>
      </c>
    </row>
    <row r="29" spans="1:10" x14ac:dyDescent="0.25">
      <c r="A29">
        <v>1987</v>
      </c>
      <c r="B29">
        <v>13.132490000000002</v>
      </c>
      <c r="C29">
        <v>0.55752000000000002</v>
      </c>
      <c r="D29">
        <v>-0.61178999999999972</v>
      </c>
      <c r="E29">
        <v>1.9413625140633004</v>
      </c>
      <c r="F29">
        <v>10.256519424247744</v>
      </c>
      <c r="G29">
        <v>13.690010070800781</v>
      </c>
      <c r="H29">
        <v>15.631372451782227</v>
      </c>
      <c r="I29">
        <v>15.019582748413086</v>
      </c>
      <c r="J29">
        <v>25.276102066040039</v>
      </c>
    </row>
    <row r="30" spans="1:10" x14ac:dyDescent="0.25">
      <c r="A30">
        <v>1988</v>
      </c>
      <c r="B30">
        <v>13.822730000000004</v>
      </c>
      <c r="C30">
        <v>0.46348</v>
      </c>
      <c r="D30">
        <v>8.300000000000007E-3</v>
      </c>
      <c r="E30">
        <v>2.1241357254085003</v>
      </c>
      <c r="F30">
        <v>10.03291038722992</v>
      </c>
      <c r="G30">
        <v>14.286210060119629</v>
      </c>
      <c r="H30">
        <v>16.410345077514648</v>
      </c>
      <c r="I30">
        <v>16.418645858764648</v>
      </c>
      <c r="J30">
        <v>26.451557159423828</v>
      </c>
    </row>
    <row r="31" spans="1:10" x14ac:dyDescent="0.25">
      <c r="A31">
        <v>1989</v>
      </c>
      <c r="B31">
        <v>14.057889999999995</v>
      </c>
      <c r="C31">
        <v>9.5299999999999982E-2</v>
      </c>
      <c r="D31">
        <v>-8.0070000000000155E-2</v>
      </c>
      <c r="E31">
        <v>2.2916602015746999</v>
      </c>
      <c r="F31">
        <v>10.27803162059784</v>
      </c>
      <c r="G31">
        <v>14.153189659118652</v>
      </c>
      <c r="H31">
        <v>16.444849014282227</v>
      </c>
      <c r="I31">
        <v>16.364778518676758</v>
      </c>
      <c r="J31">
        <v>26.642810821533203</v>
      </c>
    </row>
    <row r="32" spans="1:10" x14ac:dyDescent="0.25">
      <c r="A32">
        <v>1990</v>
      </c>
      <c r="B32">
        <v>16.57639</v>
      </c>
      <c r="C32">
        <v>0.72043999999999986</v>
      </c>
      <c r="D32">
        <v>-2.3099999999999453E-3</v>
      </c>
      <c r="E32">
        <v>3.4566896748046991</v>
      </c>
      <c r="F32">
        <v>10.645545550346375</v>
      </c>
      <c r="G32">
        <v>17.296829223632813</v>
      </c>
      <c r="H32">
        <v>20.753519058227539</v>
      </c>
      <c r="I32">
        <v>20.751209259033203</v>
      </c>
      <c r="J32">
        <v>31.396755218505859</v>
      </c>
    </row>
    <row r="33" spans="1:10" x14ac:dyDescent="0.25">
      <c r="A33">
        <v>1991</v>
      </c>
      <c r="B33">
        <v>16.332230000000003</v>
      </c>
      <c r="C33">
        <v>-0.10031000000000001</v>
      </c>
      <c r="D33">
        <v>-5.7540000000000008E-2</v>
      </c>
      <c r="E33">
        <v>2.9376499427740996</v>
      </c>
      <c r="F33">
        <v>11.030145905876159</v>
      </c>
      <c r="G33">
        <v>16.23192024230957</v>
      </c>
      <c r="H33">
        <v>19.169570922851562</v>
      </c>
      <c r="I33">
        <v>19.112030029296875</v>
      </c>
      <c r="J33">
        <v>30.142175674438477</v>
      </c>
    </row>
    <row r="34" spans="1:10" x14ac:dyDescent="0.25">
      <c r="A34">
        <v>1992</v>
      </c>
      <c r="B34">
        <v>16.895379999999996</v>
      </c>
      <c r="C34">
        <v>0.11738999999999998</v>
      </c>
      <c r="D34">
        <v>0.45085000000000008</v>
      </c>
      <c r="E34">
        <v>3.3226849248679007</v>
      </c>
      <c r="F34">
        <v>11.158606737899779</v>
      </c>
      <c r="G34">
        <v>17.01276969909668</v>
      </c>
      <c r="H34">
        <v>20.335454940795898</v>
      </c>
      <c r="I34">
        <v>20.786304473876953</v>
      </c>
      <c r="J34">
        <v>31.944911956787109</v>
      </c>
    </row>
    <row r="35" spans="1:10" x14ac:dyDescent="0.25">
      <c r="A35">
        <v>1993</v>
      </c>
      <c r="B35">
        <v>15.287840000000001</v>
      </c>
      <c r="C35">
        <v>0.24343999999999996</v>
      </c>
      <c r="D35">
        <v>0.38533000000000012</v>
      </c>
      <c r="E35">
        <v>3.3349671591603003</v>
      </c>
      <c r="F35">
        <v>12.456178338241578</v>
      </c>
      <c r="G35">
        <v>15.531279563903809</v>
      </c>
      <c r="H35">
        <v>18.866247177124023</v>
      </c>
      <c r="I35">
        <v>19.251577377319336</v>
      </c>
      <c r="J35">
        <v>31.707756042480469</v>
      </c>
    </row>
    <row r="36" spans="1:10" x14ac:dyDescent="0.25">
      <c r="A36">
        <v>1994</v>
      </c>
      <c r="B36">
        <v>16.53931</v>
      </c>
      <c r="C36">
        <v>0.30373</v>
      </c>
      <c r="D36">
        <v>-0.49227000000000026</v>
      </c>
      <c r="E36">
        <v>3.3269146057960004</v>
      </c>
      <c r="F36">
        <v>13.894739966726302</v>
      </c>
      <c r="G36">
        <v>16.843040466308594</v>
      </c>
      <c r="H36">
        <v>20.169954299926758</v>
      </c>
      <c r="I36">
        <v>19.677684783935547</v>
      </c>
      <c r="J36">
        <v>33.572425842285156</v>
      </c>
    </row>
    <row r="37" spans="1:10" x14ac:dyDescent="0.25">
      <c r="A37">
        <v>1995</v>
      </c>
      <c r="B37">
        <v>16.93572</v>
      </c>
      <c r="C37">
        <v>-0.13473000000000004</v>
      </c>
      <c r="D37">
        <v>-0.33127000000000023</v>
      </c>
      <c r="E37">
        <v>3.8621901718779008</v>
      </c>
      <c r="F37">
        <v>14.200368653774261</v>
      </c>
      <c r="G37">
        <v>16.800989151000977</v>
      </c>
      <c r="H37">
        <v>20.663179397583008</v>
      </c>
      <c r="I37">
        <v>20.3319091796875</v>
      </c>
      <c r="J37">
        <v>34.532276153564453</v>
      </c>
    </row>
    <row r="38" spans="1:10" x14ac:dyDescent="0.25">
      <c r="A38">
        <v>1996</v>
      </c>
      <c r="B38">
        <v>13.808459999999998</v>
      </c>
      <c r="C38">
        <v>1.2799999999999994E-2</v>
      </c>
      <c r="D38">
        <v>0.95123999999999997</v>
      </c>
      <c r="E38">
        <v>3.9764557164504999</v>
      </c>
      <c r="F38">
        <v>15.690962176561355</v>
      </c>
      <c r="G38">
        <v>13.821260452270508</v>
      </c>
      <c r="H38">
        <v>17.79771614074707</v>
      </c>
      <c r="I38">
        <v>18.748956680297852</v>
      </c>
      <c r="J38">
        <v>34.439918518066406</v>
      </c>
    </row>
    <row r="39" spans="1:10" x14ac:dyDescent="0.25">
      <c r="A39">
        <v>1997</v>
      </c>
      <c r="B39">
        <v>12.866220000000004</v>
      </c>
      <c r="C39">
        <v>0.20341000000000001</v>
      </c>
      <c r="D39">
        <v>1.3435299999999999</v>
      </c>
      <c r="E39">
        <v>4.2954772999659987</v>
      </c>
      <c r="F39">
        <v>18.979005257606506</v>
      </c>
      <c r="G39">
        <v>13.069629669189453</v>
      </c>
      <c r="H39">
        <v>17.365106582641602</v>
      </c>
      <c r="I39">
        <v>18.708637237548828</v>
      </c>
      <c r="J39">
        <v>37.687641143798828</v>
      </c>
    </row>
    <row r="40" spans="1:10" x14ac:dyDescent="0.25">
      <c r="A40">
        <v>1998</v>
      </c>
      <c r="B40">
        <v>12.57344</v>
      </c>
      <c r="C40">
        <v>-6.2880000000000047E-2</v>
      </c>
      <c r="D40">
        <v>2.638809999999999</v>
      </c>
      <c r="E40">
        <v>5.0926147828732002</v>
      </c>
      <c r="F40">
        <v>20.403131895780565</v>
      </c>
      <c r="G40">
        <v>12.510560035705566</v>
      </c>
      <c r="H40">
        <v>17.603174209594727</v>
      </c>
      <c r="I40">
        <v>20.241983413696289</v>
      </c>
      <c r="J40">
        <v>40.645114898681641</v>
      </c>
    </row>
    <row r="41" spans="1:10" x14ac:dyDescent="0.25">
      <c r="A41">
        <v>1999</v>
      </c>
      <c r="B41">
        <v>12.327860000000005</v>
      </c>
      <c r="C41">
        <v>0.83823000000000014</v>
      </c>
      <c r="D41">
        <v>2.1784899999999996</v>
      </c>
      <c r="E41">
        <v>5.593768317236</v>
      </c>
      <c r="F41">
        <v>22.979468520641326</v>
      </c>
      <c r="G41">
        <v>13.16609001159668</v>
      </c>
      <c r="H41">
        <v>18.759859085083008</v>
      </c>
      <c r="I41">
        <v>20.938348770141602</v>
      </c>
      <c r="J41">
        <v>43.917816162109375</v>
      </c>
    </row>
    <row r="42" spans="1:10" x14ac:dyDescent="0.25">
      <c r="A42">
        <v>2000</v>
      </c>
      <c r="B42">
        <v>12.452190000000002</v>
      </c>
      <c r="C42">
        <v>0.34493999999999991</v>
      </c>
      <c r="D42">
        <v>0.70928000000000035</v>
      </c>
      <c r="E42">
        <v>6.2244822652940996</v>
      </c>
      <c r="F42">
        <v>27.713028908014298</v>
      </c>
      <c r="G42">
        <v>12.79712963104248</v>
      </c>
      <c r="H42">
        <v>19.021612167358398</v>
      </c>
      <c r="I42">
        <v>19.730892181396484</v>
      </c>
      <c r="J42">
        <v>47.443920135498047</v>
      </c>
    </row>
    <row r="43" spans="1:10" x14ac:dyDescent="0.25">
      <c r="A43">
        <v>2001</v>
      </c>
      <c r="B43">
        <v>13.940809999999997</v>
      </c>
      <c r="C43">
        <v>-0.22825999999999994</v>
      </c>
      <c r="D43">
        <v>1.46682</v>
      </c>
      <c r="E43">
        <v>6.7166986483311009</v>
      </c>
      <c r="F43">
        <v>27.714269251823424</v>
      </c>
      <c r="G43">
        <v>13.712550163269043</v>
      </c>
      <c r="H43">
        <v>20.429248809814453</v>
      </c>
      <c r="I43">
        <v>21.896068572998047</v>
      </c>
      <c r="J43">
        <v>49.610336303710937</v>
      </c>
    </row>
    <row r="44" spans="1:10" x14ac:dyDescent="0.25">
      <c r="A44">
        <v>2002</v>
      </c>
      <c r="B44">
        <v>17.676709999999996</v>
      </c>
      <c r="C44">
        <v>-0.64864000000000011</v>
      </c>
      <c r="D44">
        <v>-2.1041500000000002</v>
      </c>
      <c r="E44">
        <v>8.4953299735134991</v>
      </c>
      <c r="F44">
        <v>34.259683572769163</v>
      </c>
      <c r="G44">
        <v>17.028070449829102</v>
      </c>
      <c r="H44">
        <v>25.523401260375977</v>
      </c>
      <c r="I44">
        <v>23.41925048828125</v>
      </c>
      <c r="J44">
        <v>57.678932189941406</v>
      </c>
    </row>
    <row r="45" spans="1:10" x14ac:dyDescent="0.25">
      <c r="A45">
        <v>2003</v>
      </c>
      <c r="B45">
        <v>24.155879999999996</v>
      </c>
      <c r="C45">
        <v>0.99541000000000068</v>
      </c>
      <c r="D45">
        <v>3.0252500000000002</v>
      </c>
      <c r="E45">
        <v>9.7331438037282005</v>
      </c>
      <c r="F45">
        <v>47.779870844841007</v>
      </c>
      <c r="G45">
        <v>25.151290893554688</v>
      </c>
      <c r="H45">
        <v>34.884433746337891</v>
      </c>
      <c r="I45">
        <v>37.909683227539063</v>
      </c>
      <c r="J45">
        <v>85.689552307128906</v>
      </c>
    </row>
    <row r="46" spans="1:10" x14ac:dyDescent="0.25">
      <c r="A46">
        <v>2004</v>
      </c>
      <c r="B46">
        <v>25.55986</v>
      </c>
      <c r="C46">
        <v>-0.59494000000000014</v>
      </c>
      <c r="D46">
        <v>2.21455</v>
      </c>
      <c r="E46">
        <v>10.9193032429016</v>
      </c>
      <c r="F46">
        <v>74.89133958435059</v>
      </c>
      <c r="G46">
        <v>24.964920043945313</v>
      </c>
      <c r="H46">
        <v>35.884223937988281</v>
      </c>
      <c r="I46">
        <v>38.098773956298828</v>
      </c>
      <c r="J46">
        <v>112.9901123046875</v>
      </c>
    </row>
    <row r="47" spans="1:10" x14ac:dyDescent="0.25">
      <c r="A47">
        <v>2005</v>
      </c>
      <c r="B47">
        <v>25.910980000000009</v>
      </c>
      <c r="C47">
        <v>-0.27072000000000002</v>
      </c>
      <c r="D47">
        <v>5.2439999999999487E-2</v>
      </c>
      <c r="E47">
        <v>12.079967039943536</v>
      </c>
      <c r="F47">
        <v>109.8551204442978</v>
      </c>
      <c r="G47">
        <v>25.640260696411133</v>
      </c>
      <c r="H47">
        <v>37.720226287841797</v>
      </c>
      <c r="I47">
        <v>37.772666931152344</v>
      </c>
      <c r="J47">
        <v>147.62779235839844</v>
      </c>
    </row>
    <row r="48" spans="1:10" x14ac:dyDescent="0.25">
      <c r="A48">
        <v>2006</v>
      </c>
      <c r="B48">
        <v>28.846699999999995</v>
      </c>
      <c r="C48">
        <v>-1.1689000000000003</v>
      </c>
      <c r="D48">
        <v>3.6651899999999999</v>
      </c>
      <c r="E48">
        <v>14.029259366234115</v>
      </c>
      <c r="F48">
        <v>150.88255578422547</v>
      </c>
      <c r="G48">
        <v>27.677799224853516</v>
      </c>
      <c r="H48">
        <v>41.707057952880859</v>
      </c>
      <c r="I48">
        <v>45.372249603271484</v>
      </c>
      <c r="J48">
        <v>196.25480651855469</v>
      </c>
    </row>
    <row r="49" spans="1:10" x14ac:dyDescent="0.25">
      <c r="A49">
        <v>2007</v>
      </c>
      <c r="B49">
        <v>33.952580000000005</v>
      </c>
      <c r="C49">
        <v>-0.65354000000000023</v>
      </c>
      <c r="D49">
        <v>1.7627800000000002</v>
      </c>
      <c r="E49">
        <v>17.190173110570566</v>
      </c>
      <c r="F49">
        <v>187.11402099990843</v>
      </c>
      <c r="G49">
        <v>33.299041748046875</v>
      </c>
      <c r="H49">
        <v>50.489215850830078</v>
      </c>
      <c r="I49">
        <v>52.251995086669922</v>
      </c>
      <c r="J49">
        <v>239.36601257324219</v>
      </c>
    </row>
    <row r="50" spans="1:10" x14ac:dyDescent="0.25">
      <c r="A50">
        <v>2008</v>
      </c>
      <c r="B50">
        <v>39.067699999999988</v>
      </c>
      <c r="C50">
        <v>1.6620899999999996</v>
      </c>
      <c r="D50">
        <v>5.4697999999999993</v>
      </c>
      <c r="E50">
        <v>21.86827758683334</v>
      </c>
      <c r="F50">
        <v>234.61861962509155</v>
      </c>
      <c r="G50">
        <v>40.729789733886719</v>
      </c>
      <c r="H50">
        <v>62.598068237304688</v>
      </c>
      <c r="I50">
        <v>68.06787109375</v>
      </c>
      <c r="J50">
        <v>302.68649291992187</v>
      </c>
    </row>
    <row r="51" spans="1:10" x14ac:dyDescent="0.25">
      <c r="A51">
        <v>2009</v>
      </c>
      <c r="B51">
        <v>40.223559999999999</v>
      </c>
      <c r="C51">
        <v>1.7078400000000002</v>
      </c>
      <c r="D51">
        <v>7.6251499999999997</v>
      </c>
      <c r="E51">
        <v>22.976516781265008</v>
      </c>
      <c r="F51">
        <v>256.09800280570983</v>
      </c>
      <c r="G51">
        <v>41.931400299072266</v>
      </c>
      <c r="H51">
        <v>64.907920837402344</v>
      </c>
      <c r="I51">
        <v>72.533073425292969</v>
      </c>
      <c r="J51">
        <v>328.63107299804687</v>
      </c>
    </row>
    <row r="52" spans="1:10" x14ac:dyDescent="0.25">
      <c r="A52">
        <v>2010</v>
      </c>
      <c r="B52">
        <v>44.442649999999993</v>
      </c>
      <c r="C52">
        <v>0.54127000000000003</v>
      </c>
      <c r="D52">
        <v>2.3079499999999995</v>
      </c>
      <c r="E52">
        <v>24.926371848715046</v>
      </c>
      <c r="F52">
        <v>295.01628953170774</v>
      </c>
      <c r="G52">
        <v>44.983921051025391</v>
      </c>
      <c r="H52">
        <v>69.910293579101563</v>
      </c>
      <c r="I52">
        <v>72.218246459960937</v>
      </c>
      <c r="J52">
        <v>367.23452758789062</v>
      </c>
    </row>
    <row r="53" spans="1:10" x14ac:dyDescent="0.25">
      <c r="A53">
        <v>2011</v>
      </c>
      <c r="B53">
        <v>45.394109999999998</v>
      </c>
      <c r="C53">
        <v>-1.2027899999999989</v>
      </c>
      <c r="D53">
        <v>4.4200699999999991</v>
      </c>
      <c r="E53">
        <v>27.56644747792167</v>
      </c>
      <c r="F53">
        <v>338.92947829437259</v>
      </c>
      <c r="G53">
        <v>44.191318511962891</v>
      </c>
      <c r="H53">
        <v>71.757766723632813</v>
      </c>
      <c r="I53">
        <v>76.177833557128906</v>
      </c>
      <c r="J53">
        <v>415.1072998046875</v>
      </c>
    </row>
    <row r="54" spans="1:10" x14ac:dyDescent="0.25">
      <c r="A54">
        <v>2012</v>
      </c>
      <c r="B54">
        <v>42.978779999999993</v>
      </c>
      <c r="C54">
        <v>0.52390000000000003</v>
      </c>
      <c r="D54">
        <v>5.8447699999999996</v>
      </c>
      <c r="E54">
        <v>29.536555302953104</v>
      </c>
      <c r="F54">
        <v>377.53305365943908</v>
      </c>
      <c r="G54">
        <v>43.502681732177734</v>
      </c>
      <c r="H54">
        <v>73.039237976074219</v>
      </c>
      <c r="I54">
        <v>78.884010314941406</v>
      </c>
      <c r="J54">
        <v>456.41705322265625</v>
      </c>
    </row>
    <row r="55" spans="1:10" x14ac:dyDescent="0.25">
      <c r="A55">
        <v>2013</v>
      </c>
      <c r="B55">
        <v>47.262599999999992</v>
      </c>
      <c r="C55">
        <v>0.32476999999999989</v>
      </c>
      <c r="D55">
        <v>2.6043800000000008</v>
      </c>
      <c r="E55">
        <v>28.631287663010127</v>
      </c>
      <c r="F55">
        <v>416.40143188095095</v>
      </c>
      <c r="G55">
        <v>47.587371826171875</v>
      </c>
      <c r="H55">
        <v>76.218658447265625</v>
      </c>
      <c r="I55">
        <v>78.823036193847656</v>
      </c>
      <c r="J55">
        <v>495.22445678710937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showGridLines="0" topLeftCell="O14" zoomScale="80" zoomScaleNormal="80" workbookViewId="0">
      <selection activeCell="S27" sqref="S27"/>
    </sheetView>
  </sheetViews>
  <sheetFormatPr defaultColWidth="9" defaultRowHeight="15.75" customHeight="1" outlineLevelRow="1" outlineLevelCol="1" x14ac:dyDescent="0.25"/>
  <cols>
    <col min="1" max="2" width="16.75" hidden="1" customWidth="1" outlineLevel="1"/>
    <col min="3" max="14" width="9" hidden="1" customWidth="1" outlineLevel="1"/>
    <col min="15" max="15" width="4.375" customWidth="1" collapsed="1"/>
    <col min="16" max="16" width="6.375" customWidth="1"/>
    <col min="17" max="17" width="98.625" customWidth="1"/>
    <col min="18" max="16384" width="9" style="45"/>
  </cols>
  <sheetData>
    <row r="1" spans="1:17" hidden="1" outlineLevel="1" x14ac:dyDescent="0.25">
      <c r="A1" t="s">
        <v>353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7" hidden="1" outlineLevel="1" x14ac:dyDescent="0.25">
      <c r="C2" t="s">
        <v>394</v>
      </c>
      <c r="E2" t="s">
        <v>395</v>
      </c>
      <c r="G2" t="s">
        <v>396</v>
      </c>
      <c r="I2" t="s">
        <v>398</v>
      </c>
      <c r="K2" t="s">
        <v>397</v>
      </c>
    </row>
    <row r="3" spans="1:17" hidden="1" outlineLevel="1" x14ac:dyDescent="0.25">
      <c r="C3" s="24" t="s">
        <v>312</v>
      </c>
      <c r="D3" s="24"/>
      <c r="E3" s="24" t="s">
        <v>313</v>
      </c>
      <c r="F3" s="24"/>
      <c r="G3" s="24" t="s">
        <v>344</v>
      </c>
      <c r="H3" s="24"/>
      <c r="I3" s="24" t="s">
        <v>13</v>
      </c>
      <c r="J3" s="24"/>
      <c r="K3" s="24" t="s">
        <v>40</v>
      </c>
      <c r="L3" s="24" t="s">
        <v>377</v>
      </c>
      <c r="N3" s="24"/>
    </row>
    <row r="4" spans="1:17" hidden="1" outlineLevel="1" x14ac:dyDescent="0.25">
      <c r="A4" t="s">
        <v>329</v>
      </c>
      <c r="B4" t="s">
        <v>316</v>
      </c>
      <c r="C4" s="10">
        <f ca="1">INDEX(INDIRECT($A$1&amp;"!$A$1:$N$55"),MATCH($A4,INDIRECT($A$1&amp;"!$A$1:$A$55"),0),MATCH(C$2,INDIRECT($A$1&amp;"!$A$1:$N$1"),0))</f>
        <v>7341.89990234375</v>
      </c>
      <c r="D4" s="10"/>
      <c r="E4" s="10">
        <f ca="1">INDEX(INDIRECT($A$1&amp;"!$A$1:$N$55"),MATCH($A4,INDIRECT($A$1&amp;"!$A$1:$A$55"),0),MATCH(E$2,INDIRECT($A$1&amp;"!$A$1:$N$1"),0))</f>
        <v>19736.318359375</v>
      </c>
      <c r="F4" s="10"/>
      <c r="G4" s="10">
        <f ca="1">INDEX(INDIRECT($A$1&amp;"!$A$1:$N$55"),MATCH($A4,INDIRECT($A$1&amp;"!$A$1:$A$55"),0),MATCH(G$2,INDIRECT($A$1&amp;"!$A$1:$N$1"),0))</f>
        <v>742.77069091796875</v>
      </c>
      <c r="H4" s="10"/>
      <c r="I4" s="10">
        <f ca="1">INDEX(INDIRECT($A$1&amp;"!$A$1:$N$55"),MATCH($A4,INDIRECT($A$1&amp;"!$A$1:$A$55"),0),MATCH(I$2,INDIRECT($A$1&amp;"!$A$1:$N$1"),0))</f>
        <v>2919.059814453125</v>
      </c>
      <c r="J4" s="10"/>
      <c r="K4" s="10">
        <f ca="1">INDEX(INDIRECT($A$1&amp;"!$A$1:$N$55"),MATCH($A4,INDIRECT($A$1&amp;"!$A$1:$A$55"),0),MATCH(K$2,INDIRECT($A$1&amp;"!$A$1:$N$1"),0))</f>
        <v>1897.17529296875</v>
      </c>
      <c r="L4" s="10">
        <f ca="1">SUM(C4:K4)</f>
        <v>32637.224060058594</v>
      </c>
      <c r="Q4" s="9"/>
    </row>
    <row r="5" spans="1:17" hidden="1" outlineLevel="1" x14ac:dyDescent="0.25">
      <c r="A5" t="s">
        <v>64</v>
      </c>
      <c r="B5" t="s">
        <v>334</v>
      </c>
      <c r="C5" s="10">
        <f ca="1">INDEX(INDIRECT($A$1&amp;"!$A$1:$N$55"),MATCH($A5,INDIRECT($A$1&amp;"!$A$1:$A$55"),0),MATCH(C$2,INDIRECT($A$1&amp;"!$A$1:$N$1"),0))</f>
        <v>11037.29296875</v>
      </c>
      <c r="D5" s="10"/>
      <c r="E5" s="10">
        <f ca="1">INDEX(INDIRECT($A$1&amp;"!$A$1:$N$55"),MATCH($A5,INDIRECT($A$1&amp;"!$A$1:$A$55"),0),MATCH(E$2,INDIRECT($A$1&amp;"!$A$1:$N$1"),0))</f>
        <v>7650.2998046875</v>
      </c>
      <c r="F5" s="10"/>
      <c r="G5" s="10">
        <f ca="1">INDEX(INDIRECT($A$1&amp;"!$A$1:$N$55"),MATCH($A5,INDIRECT($A$1&amp;"!$A$1:$A$55"),0),MATCH(G$2,INDIRECT($A$1&amp;"!$A$1:$N$1"),0))</f>
        <v>853.5201416015625</v>
      </c>
      <c r="H5" s="10"/>
      <c r="I5" s="10">
        <f ca="1">INDEX(INDIRECT($A$1&amp;"!$A$1:$N$55"),MATCH($A5,INDIRECT($A$1&amp;"!$A$1:$A$55"),0),MATCH(I$2,INDIRECT($A$1&amp;"!$A$1:$N$1"),0))</f>
        <v>2925.845947265625</v>
      </c>
      <c r="J5" s="10"/>
      <c r="K5" s="10">
        <f ca="1">INDEX(INDIRECT($A$1&amp;"!$A$1:$N$55"),MATCH($A5,INDIRECT($A$1&amp;"!$A$1:$A$55"),0),MATCH(K$2,INDIRECT($A$1&amp;"!$A$1:$N$1"),0))</f>
        <v>1069.5286865234375</v>
      </c>
      <c r="L5" s="10">
        <f ca="1">SUM(C5:K5)</f>
        <v>23536.487548828125</v>
      </c>
    </row>
    <row r="6" spans="1:17" hidden="1" outlineLevel="1" x14ac:dyDescent="0.25"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7" hidden="1" outlineLevel="1" x14ac:dyDescent="0.25">
      <c r="A7" t="s">
        <v>379</v>
      </c>
      <c r="C7" s="24" t="s">
        <v>312</v>
      </c>
      <c r="D7" s="24">
        <v>50</v>
      </c>
      <c r="E7" s="24" t="s">
        <v>313</v>
      </c>
      <c r="F7" s="24">
        <v>65</v>
      </c>
      <c r="G7" s="24" t="s">
        <v>344</v>
      </c>
      <c r="H7" s="24">
        <v>30</v>
      </c>
      <c r="I7" s="24" t="s">
        <v>13</v>
      </c>
      <c r="J7" s="24">
        <v>15</v>
      </c>
      <c r="K7" s="24" t="s">
        <v>40</v>
      </c>
      <c r="L7" s="24">
        <v>10</v>
      </c>
    </row>
    <row r="8" spans="1:17" hidden="1" outlineLevel="1" x14ac:dyDescent="0.25">
      <c r="A8" t="s">
        <v>329</v>
      </c>
      <c r="B8" t="s">
        <v>316</v>
      </c>
      <c r="C8" s="11">
        <f t="shared" ref="C8:K9" ca="1" si="0">(C4/$L4)*100</f>
        <v>22.495479054325461</v>
      </c>
      <c r="D8" s="11">
        <f ca="1">D$7-C8</f>
        <v>27.504520945674539</v>
      </c>
      <c r="E8" s="11">
        <f t="shared" ca="1" si="0"/>
        <v>60.471804596666935</v>
      </c>
      <c r="F8" s="11">
        <f ca="1">F$7-E8</f>
        <v>4.5281954033330649</v>
      </c>
      <c r="G8" s="11">
        <f t="shared" ca="1" si="0"/>
        <v>2.275839052828549</v>
      </c>
      <c r="H8" s="11">
        <f ca="1">H$7-G8</f>
        <v>27.724160947171452</v>
      </c>
      <c r="I8" s="11">
        <f t="shared" ca="1" si="0"/>
        <v>8.9439586194019114</v>
      </c>
      <c r="J8" s="11">
        <f ca="1">J$7-I8</f>
        <v>6.0560413805980886</v>
      </c>
      <c r="K8" s="11">
        <f t="shared" ca="1" si="0"/>
        <v>5.8129186767771452</v>
      </c>
      <c r="L8" s="11">
        <f ca="1">L$7-K8</f>
        <v>4.1870813232228548</v>
      </c>
      <c r="M8" s="11">
        <f ca="1">SUM(C8:L8)</f>
        <v>170</v>
      </c>
    </row>
    <row r="9" spans="1:17" hidden="1" outlineLevel="1" x14ac:dyDescent="0.25">
      <c r="A9" t="s">
        <v>64</v>
      </c>
      <c r="B9" t="s">
        <v>334</v>
      </c>
      <c r="C9" s="11">
        <f t="shared" ca="1" si="0"/>
        <v>46.894392996628518</v>
      </c>
      <c r="D9" s="11">
        <f ca="1">D$7-C9</f>
        <v>3.1056070033714818</v>
      </c>
      <c r="E9" s="11">
        <f t="shared" ca="1" si="0"/>
        <v>32.503999540357952</v>
      </c>
      <c r="F9" s="11">
        <f ca="1">F$7-E9</f>
        <v>32.496000459642048</v>
      </c>
      <c r="G9" s="11">
        <f t="shared" ca="1" si="0"/>
        <v>3.6263700768046805</v>
      </c>
      <c r="H9" s="11">
        <f ca="1">H$7-G9</f>
        <v>26.37362992319532</v>
      </c>
      <c r="I9" s="11">
        <f t="shared" ca="1" si="0"/>
        <v>12.431106983128847</v>
      </c>
      <c r="J9" s="11">
        <f ca="1">J$7-I9</f>
        <v>2.5688930168711526</v>
      </c>
      <c r="K9" s="11">
        <f t="shared" ca="1" si="0"/>
        <v>4.5441304030800005</v>
      </c>
      <c r="L9" s="11">
        <f ca="1">L$7-K9</f>
        <v>5.4558695969199995</v>
      </c>
      <c r="M9" s="11">
        <f t="shared" ref="M9:M14" ca="1" si="1">SUM(C9:L9)</f>
        <v>170</v>
      </c>
    </row>
    <row r="10" spans="1:17" hidden="1" outlineLevel="1" x14ac:dyDescent="0.25">
      <c r="C10" s="10"/>
      <c r="D10" s="10"/>
      <c r="E10" s="10"/>
      <c r="F10" s="10"/>
      <c r="G10" s="10"/>
      <c r="H10" s="10"/>
      <c r="I10" s="10"/>
      <c r="J10" s="10"/>
      <c r="L10" s="10"/>
      <c r="M10" s="11"/>
    </row>
    <row r="11" spans="1:17" hidden="1" outlineLevel="1" x14ac:dyDescent="0.25">
      <c r="C11" t="str">
        <f>"sh_"&amp;C2</f>
        <v>sh_r_trv_tot_resource_rev</v>
      </c>
      <c r="E11" t="str">
        <f t="shared" ref="E11:K11" si="2">"sh_"&amp;E2</f>
        <v>sh_r_trv_tot_nresource_rev</v>
      </c>
      <c r="G11" t="str">
        <f t="shared" si="2"/>
        <v>sh_r_epol_official</v>
      </c>
      <c r="I11" t="str">
        <f t="shared" si="2"/>
        <v>sh_r_epol_remittances</v>
      </c>
      <c r="K11" t="str">
        <f t="shared" si="2"/>
        <v>sh_r_epol_private</v>
      </c>
      <c r="M11" s="11"/>
    </row>
    <row r="12" spans="1:17" hidden="1" outlineLevel="1" x14ac:dyDescent="0.25">
      <c r="C12" s="24" t="s">
        <v>312</v>
      </c>
      <c r="D12" s="24"/>
      <c r="E12" s="24" t="s">
        <v>313</v>
      </c>
      <c r="F12" s="24"/>
      <c r="G12" s="24" t="s">
        <v>344</v>
      </c>
      <c r="H12" s="24"/>
      <c r="I12" s="24" t="s">
        <v>40</v>
      </c>
      <c r="J12" s="24"/>
      <c r="K12" s="24" t="s">
        <v>13</v>
      </c>
      <c r="L12" s="24"/>
      <c r="M12" s="11"/>
      <c r="N12" s="10"/>
    </row>
    <row r="13" spans="1:17" hidden="1" outlineLevel="1" x14ac:dyDescent="0.25">
      <c r="A13" t="s">
        <v>329</v>
      </c>
      <c r="B13" t="s">
        <v>316</v>
      </c>
      <c r="C13" s="11">
        <f ca="1">INDEX(INDIRECT($A$1&amp;"!$A$1:$N$55"),MATCH($A13,INDIRECT($A$1&amp;"!$A$1:$A$55"),0),MATCH(C$11,INDIRECT($A$1&amp;"!$A$1:$N$1"),0))*100</f>
        <v>15.334334969520569</v>
      </c>
      <c r="D13" s="11">
        <f ca="1">D$7-C13</f>
        <v>34.665665030479431</v>
      </c>
      <c r="E13" s="11">
        <f t="shared" ref="E13:K14" ca="1" si="3">INDEX(INDIRECT($A$1&amp;"!$A$1:$N$55"),MATCH($A13,INDIRECT($A$1&amp;"!$A$1:$A$55"),0),MATCH(E$11,INDIRECT($A$1&amp;"!$A$1:$N$1"),0))*100</f>
        <v>63.366502523422241</v>
      </c>
      <c r="F13" s="11">
        <f ca="1">F$7-E13</f>
        <v>1.6334974765777588</v>
      </c>
      <c r="G13" s="11">
        <f t="shared" ca="1" si="3"/>
        <v>22.609855234622955</v>
      </c>
      <c r="H13" s="11">
        <f ca="1">H$7-G13</f>
        <v>7.3901447653770447</v>
      </c>
      <c r="I13" s="11">
        <f t="shared" ca="1" si="3"/>
        <v>6.651315838098526</v>
      </c>
      <c r="J13" s="11">
        <f ca="1">J$7-I13</f>
        <v>8.348684161901474</v>
      </c>
      <c r="K13" s="11">
        <v>0</v>
      </c>
      <c r="L13" s="11">
        <f>L$7-K13</f>
        <v>10</v>
      </c>
      <c r="M13" s="11">
        <f t="shared" ca="1" si="1"/>
        <v>170</v>
      </c>
    </row>
    <row r="14" spans="1:17" collapsed="1" x14ac:dyDescent="0.25">
      <c r="A14" t="s">
        <v>64</v>
      </c>
      <c r="B14" t="s">
        <v>334</v>
      </c>
      <c r="C14" s="11">
        <f ca="1">INDEX(INDIRECT($A$1&amp;"!$A$1:$N$55"),MATCH($A14,INDIRECT($A$1&amp;"!$A$1:$A$55"),0),MATCH(C$11,INDIRECT($A$1&amp;"!$A$1:$N$1"),0))*100</f>
        <v>38.387668132781982</v>
      </c>
      <c r="D14" s="11">
        <f ca="1">D$7-C14</f>
        <v>11.612331867218018</v>
      </c>
      <c r="E14" s="11">
        <f t="shared" ca="1" si="3"/>
        <v>38.029375672340393</v>
      </c>
      <c r="F14" s="11">
        <f ca="1">F$7-E14</f>
        <v>26.970624327659607</v>
      </c>
      <c r="G14" s="11">
        <f t="shared" ca="1" si="3"/>
        <v>8.7657809257507324</v>
      </c>
      <c r="H14" s="11">
        <f ca="1">H$7-G14</f>
        <v>21.234219074249268</v>
      </c>
      <c r="I14" s="11">
        <f t="shared" ca="1" si="3"/>
        <v>7.9917199909687042</v>
      </c>
      <c r="J14" s="11">
        <f ca="1">J$7-I14</f>
        <v>7.0082800090312958</v>
      </c>
      <c r="K14" s="11">
        <f t="shared" ca="1" si="3"/>
        <v>6.8254567682743073</v>
      </c>
      <c r="L14" s="11">
        <f ca="1">L$7-K14</f>
        <v>3.1745432317256927</v>
      </c>
      <c r="M14" s="11">
        <f t="shared" ca="1" si="1"/>
        <v>170</v>
      </c>
    </row>
    <row r="15" spans="1:17" x14ac:dyDescent="0.25"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7" x14ac:dyDescent="0.25"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3:17" ht="21" x14ac:dyDescent="0.35">
      <c r="Q17" s="51" t="s">
        <v>378</v>
      </c>
    </row>
    <row r="18" spans="3:17" ht="20.25" customHeight="1" x14ac:dyDescent="0.25">
      <c r="Q18" s="1"/>
    </row>
    <row r="19" spans="3:17" ht="156.75" customHeight="1" x14ac:dyDescent="0.25">
      <c r="P19" s="52"/>
    </row>
    <row r="21" spans="3:17" ht="21" x14ac:dyDescent="0.35">
      <c r="C21" s="10"/>
      <c r="D21" s="10"/>
      <c r="E21" s="10"/>
      <c r="F21" s="10"/>
      <c r="G21" s="10"/>
      <c r="H21" s="10"/>
      <c r="I21" s="10"/>
      <c r="J21" s="10"/>
      <c r="K21" s="10"/>
      <c r="L21" s="10"/>
      <c r="Q21" s="51" t="s">
        <v>380</v>
      </c>
    </row>
    <row r="33" spans="17:17" ht="15.75" customHeight="1" x14ac:dyDescent="0.25">
      <c r="Q33" s="8" t="s">
        <v>345</v>
      </c>
    </row>
    <row r="34" spans="17:17" ht="15.75" customHeight="1" x14ac:dyDescent="0.25">
      <c r="Q34" s="36" t="s">
        <v>405</v>
      </c>
    </row>
    <row r="35" spans="17:17" ht="15.75" customHeight="1" x14ac:dyDescent="0.25">
      <c r="Q35" s="29" t="s">
        <v>354</v>
      </c>
    </row>
    <row r="48" spans="17:17" ht="15.75" customHeight="1" x14ac:dyDescent="0.25">
      <c r="Q48" s="45"/>
    </row>
    <row r="49" spans="3:17" x14ac:dyDescent="0.25">
      <c r="C49" s="10"/>
      <c r="D49" s="10"/>
      <c r="E49" s="10"/>
      <c r="F49" s="10"/>
      <c r="G49" s="10"/>
      <c r="H49" s="10"/>
      <c r="I49" s="10"/>
      <c r="J49" s="10"/>
      <c r="K49" s="10"/>
      <c r="L49" s="10"/>
      <c r="Q49" s="45"/>
    </row>
    <row r="50" spans="3:17" ht="15.75" customHeight="1" x14ac:dyDescent="0.25">
      <c r="Q50" s="45"/>
    </row>
    <row r="75" spans="1:17" ht="15.75" customHeight="1" x14ac:dyDescent="0.25">
      <c r="Q75" s="8"/>
    </row>
    <row r="76" spans="1:17" s="48" customFormat="1" ht="15.75" customHeight="1" thickBo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3"/>
      <c r="Q76" s="36"/>
    </row>
    <row r="77" spans="1:17" s="48" customFormat="1" ht="15.75" customHeight="1" thickTop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2"/>
      <c r="Q77" s="29"/>
    </row>
    <row r="78" spans="1:17" s="48" customFormat="1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2"/>
      <c r="Q78"/>
    </row>
  </sheetData>
  <mergeCells count="1">
    <mergeCell ref="C1:N1"/>
  </mergeCells>
  <pageMargins left="0.7" right="0.7" top="0.75" bottom="0.75" header="0.3" footer="0.3"/>
  <pageSetup scale="64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3"/>
  <sheetViews>
    <sheetView showGridLines="0" topLeftCell="R66" zoomScale="90" zoomScaleNormal="90" workbookViewId="0">
      <selection activeCell="S67" sqref="S67:W70"/>
    </sheetView>
  </sheetViews>
  <sheetFormatPr defaultColWidth="0" defaultRowHeight="15.75" customHeight="1" zeroHeight="1" outlineLevelRow="1" outlineLevelCol="1" x14ac:dyDescent="0.25"/>
  <cols>
    <col min="1" max="11" width="9" hidden="1" customWidth="1" outlineLevel="1"/>
    <col min="12" max="16" width="9" style="4" hidden="1" customWidth="1" outlineLevel="1"/>
    <col min="17" max="17" width="9" hidden="1" customWidth="1" outlineLevel="1"/>
    <col min="18" max="18" width="4.375" customWidth="1" collapsed="1"/>
    <col min="19" max="19" width="6.375" customWidth="1"/>
    <col min="20" max="22" width="32.875" customWidth="1"/>
    <col min="23" max="23" width="14.125" customWidth="1"/>
    <col min="24" max="16384" width="9" hidden="1"/>
  </cols>
  <sheetData>
    <row r="1" spans="1:20" ht="15.75" hidden="1" customHeight="1" outlineLevel="1" x14ac:dyDescent="0.25">
      <c r="A1" t="s">
        <v>25</v>
      </c>
      <c r="B1" s="62" t="s">
        <v>291</v>
      </c>
      <c r="C1" s="62"/>
      <c r="D1" s="62"/>
      <c r="E1" s="62"/>
      <c r="F1" s="24"/>
      <c r="G1" s="62"/>
      <c r="H1" s="62"/>
      <c r="I1" s="62"/>
      <c r="J1" s="37"/>
      <c r="K1" s="24"/>
      <c r="L1" s="62" t="s">
        <v>336</v>
      </c>
      <c r="M1" s="62"/>
      <c r="N1" s="62"/>
      <c r="O1" s="24"/>
      <c r="P1" s="24"/>
      <c r="Q1" s="37"/>
    </row>
    <row r="2" spans="1:20" ht="15.75" hidden="1" customHeight="1" outlineLevel="1" x14ac:dyDescent="0.25">
      <c r="B2" t="s">
        <v>47</v>
      </c>
      <c r="C2" t="s">
        <v>49</v>
      </c>
      <c r="D2" t="s">
        <v>48</v>
      </c>
      <c r="F2" s="31"/>
    </row>
    <row r="3" spans="1:20" ht="15.75" hidden="1" customHeight="1" outlineLevel="1" x14ac:dyDescent="0.25">
      <c r="A3">
        <v>1995</v>
      </c>
      <c r="B3" s="10">
        <f t="shared" ref="B3:D20" ca="1" si="0">INDEX(INDIRECT($A$1&amp;"!$A$1:$X$55"),MATCH($A3,INDIRECT($A$1&amp;"!$A$1:$A$55"),0),MATCH(B$2,INDIRECT($A$1&amp;"!$A$1:$X$1"),0))</f>
        <v>15.45976734161377</v>
      </c>
      <c r="C3" s="10">
        <f t="shared" ca="1" si="0"/>
        <v>17.353357315063477</v>
      </c>
      <c r="D3" s="10">
        <f t="shared" ca="1" si="0"/>
        <v>20.168411254882812</v>
      </c>
      <c r="E3" s="10"/>
      <c r="G3" s="10"/>
      <c r="H3" s="10"/>
      <c r="I3" s="10"/>
      <c r="J3" s="10"/>
      <c r="K3">
        <v>1995</v>
      </c>
      <c r="L3">
        <f ca="1">(B3/B$3)-1</f>
        <v>0</v>
      </c>
      <c r="M3">
        <f ca="1">(C3/C$3)-1</f>
        <v>0</v>
      </c>
      <c r="N3">
        <f ca="1">(D3/D$3)-1</f>
        <v>0</v>
      </c>
      <c r="O3" s="22"/>
      <c r="P3" s="22"/>
      <c r="Q3" s="10"/>
      <c r="T3" s="9"/>
    </row>
    <row r="4" spans="1:20" ht="15.75" hidden="1" customHeight="1" outlineLevel="1" x14ac:dyDescent="0.25">
      <c r="A4">
        <v>1996</v>
      </c>
      <c r="B4" s="10">
        <f t="shared" ca="1" si="0"/>
        <v>12.391074180603027</v>
      </c>
      <c r="C4" s="10">
        <f t="shared" ca="1" si="0"/>
        <v>18.022907257080078</v>
      </c>
      <c r="D4" s="10">
        <f t="shared" ca="1" si="0"/>
        <v>25.260089874267578</v>
      </c>
      <c r="E4" s="10"/>
      <c r="G4" s="10"/>
      <c r="H4" s="10"/>
      <c r="I4" s="10"/>
      <c r="J4" s="10"/>
      <c r="K4">
        <v>1996</v>
      </c>
      <c r="L4" s="32">
        <f t="shared" ref="L4:L20" ca="1" si="1">(B4/B$3)-1</f>
        <v>-0.19849542966604672</v>
      </c>
      <c r="M4" s="32">
        <f t="shared" ref="M4:M20" ca="1" si="2">(C4/C$3)-1</f>
        <v>3.8583308685484319E-2</v>
      </c>
      <c r="N4" s="32">
        <f t="shared" ref="N4:N20" ca="1" si="3">(D4/D$3)-1</f>
        <v>0.2524580917672461</v>
      </c>
      <c r="O4" s="22"/>
      <c r="P4" s="22"/>
      <c r="Q4" s="10"/>
      <c r="T4" s="9"/>
    </row>
    <row r="5" spans="1:20" ht="15.75" hidden="1" customHeight="1" outlineLevel="1" x14ac:dyDescent="0.25">
      <c r="A5">
        <v>1997</v>
      </c>
      <c r="B5" s="10">
        <f t="shared" ca="1" si="0"/>
        <v>12.310700416564941</v>
      </c>
      <c r="C5" s="10">
        <f t="shared" ca="1" si="0"/>
        <v>20.698724746704102</v>
      </c>
      <c r="D5" s="10">
        <f t="shared" ca="1" si="0"/>
        <v>31.413803100585937</v>
      </c>
      <c r="E5" s="10"/>
      <c r="G5" s="10"/>
      <c r="H5" s="10"/>
      <c r="I5" s="10"/>
      <c r="J5" s="10"/>
      <c r="K5">
        <v>1997</v>
      </c>
      <c r="L5" s="32">
        <f t="shared" ca="1" si="1"/>
        <v>-0.20369432834686585</v>
      </c>
      <c r="M5" s="32">
        <f t="shared" ca="1" si="2"/>
        <v>0.19277926287708591</v>
      </c>
      <c r="N5" s="32">
        <f t="shared" ca="1" si="3"/>
        <v>0.55757450121315788</v>
      </c>
      <c r="O5" s="22"/>
      <c r="P5" s="22"/>
      <c r="Q5" s="10"/>
      <c r="T5" s="9"/>
    </row>
    <row r="6" spans="1:20" ht="15.75" hidden="1" customHeight="1" outlineLevel="1" x14ac:dyDescent="0.25">
      <c r="A6">
        <v>1998</v>
      </c>
      <c r="B6" s="10">
        <f t="shared" ca="1" si="0"/>
        <v>15.252492904663086</v>
      </c>
      <c r="C6" s="10">
        <f t="shared" ca="1" si="0"/>
        <v>19.319574356079102</v>
      </c>
      <c r="D6" s="10">
        <f t="shared" ca="1" si="0"/>
        <v>22.018346786499023</v>
      </c>
      <c r="E6" s="10"/>
      <c r="G6" s="10"/>
      <c r="H6" s="10"/>
      <c r="I6" s="10"/>
      <c r="J6" s="10"/>
      <c r="K6">
        <v>1998</v>
      </c>
      <c r="L6" s="32">
        <f t="shared" ca="1" si="1"/>
        <v>-1.3407345167009921E-2</v>
      </c>
      <c r="M6" s="32">
        <f t="shared" ca="1" si="2"/>
        <v>0.11330470555740035</v>
      </c>
      <c r="N6" s="32">
        <f t="shared" ca="1" si="3"/>
        <v>9.172440546938665E-2</v>
      </c>
      <c r="O6" s="22"/>
      <c r="P6" s="22"/>
      <c r="Q6" s="10"/>
      <c r="T6" s="9"/>
    </row>
    <row r="7" spans="1:20" ht="15.75" hidden="1" customHeight="1" outlineLevel="1" x14ac:dyDescent="0.25">
      <c r="A7">
        <v>1999</v>
      </c>
      <c r="B7" s="10">
        <f t="shared" ca="1" si="0"/>
        <v>15.271260261535645</v>
      </c>
      <c r="C7" s="10">
        <f t="shared" ca="1" si="0"/>
        <v>20.111196517944336</v>
      </c>
      <c r="D7" s="10">
        <f t="shared" ca="1" si="0"/>
        <v>28.015823364257813</v>
      </c>
      <c r="E7" s="10"/>
      <c r="G7" s="10"/>
      <c r="H7" s="10"/>
      <c r="I7" s="10"/>
      <c r="J7" s="10"/>
      <c r="K7">
        <v>1999</v>
      </c>
      <c r="L7" s="32">
        <f t="shared" ca="1" si="1"/>
        <v>-1.2193396958226632E-2</v>
      </c>
      <c r="M7" s="32">
        <f t="shared" ca="1" si="2"/>
        <v>0.15892251584579165</v>
      </c>
      <c r="N7" s="32">
        <f t="shared" ca="1" si="3"/>
        <v>0.38909421323284077</v>
      </c>
      <c r="O7" s="22"/>
      <c r="P7" s="22"/>
      <c r="Q7" s="10"/>
      <c r="T7" s="9"/>
    </row>
    <row r="8" spans="1:20" ht="15.75" hidden="1" customHeight="1" outlineLevel="1" x14ac:dyDescent="0.25">
      <c r="A8">
        <v>2000</v>
      </c>
      <c r="B8" s="10">
        <f t="shared" ca="1" si="0"/>
        <v>8.4330177307128906</v>
      </c>
      <c r="C8" s="10">
        <f t="shared" ca="1" si="0"/>
        <v>21.216590881347656</v>
      </c>
      <c r="D8" s="10">
        <f t="shared" ca="1" si="0"/>
        <v>13.239188194274902</v>
      </c>
      <c r="E8" s="10"/>
      <c r="G8" s="10"/>
      <c r="H8" s="10"/>
      <c r="I8" s="10"/>
      <c r="J8" s="10"/>
      <c r="K8">
        <v>2000</v>
      </c>
      <c r="L8" s="32">
        <f t="shared" ca="1" si="1"/>
        <v>-0.45451845785457923</v>
      </c>
      <c r="M8" s="32">
        <f t="shared" ca="1" si="2"/>
        <v>0.22262168041285735</v>
      </c>
      <c r="N8" s="32">
        <f t="shared" ca="1" si="3"/>
        <v>-0.34356811615145599</v>
      </c>
      <c r="O8" s="22"/>
      <c r="P8" s="22"/>
      <c r="Q8" s="10"/>
      <c r="T8" s="9"/>
    </row>
    <row r="9" spans="1:20" ht="15.75" hidden="1" customHeight="1" outlineLevel="1" x14ac:dyDescent="0.25">
      <c r="A9">
        <v>2001</v>
      </c>
      <c r="B9" s="10">
        <f t="shared" ca="1" si="0"/>
        <v>9.7250814437866211</v>
      </c>
      <c r="C9" s="10">
        <f t="shared" ca="1" si="0"/>
        <v>22.908088684082031</v>
      </c>
      <c r="D9" s="10">
        <f t="shared" ca="1" si="0"/>
        <v>6.6128168106079102</v>
      </c>
      <c r="E9" s="10"/>
      <c r="G9" s="10"/>
      <c r="H9" s="10"/>
      <c r="I9" s="10"/>
      <c r="J9" s="10"/>
      <c r="K9">
        <v>2001</v>
      </c>
      <c r="L9" s="32">
        <f t="shared" ca="1" si="1"/>
        <v>-0.37094257443259382</v>
      </c>
      <c r="M9" s="32">
        <f t="shared" ca="1" si="2"/>
        <v>0.32009548747070427</v>
      </c>
      <c r="N9" s="32">
        <f t="shared" ca="1" si="3"/>
        <v>-0.67212009280071905</v>
      </c>
      <c r="O9" s="22"/>
      <c r="P9" s="22"/>
      <c r="Q9" s="10"/>
    </row>
    <row r="10" spans="1:20" ht="15.75" hidden="1" customHeight="1" outlineLevel="1" x14ac:dyDescent="0.25">
      <c r="A10">
        <v>2002</v>
      </c>
      <c r="B10" s="10">
        <f t="shared" ca="1" si="0"/>
        <v>7.4795966148376465</v>
      </c>
      <c r="C10" s="10">
        <f t="shared" ca="1" si="0"/>
        <v>25.905540466308594</v>
      </c>
      <c r="D10" s="10">
        <f t="shared" ca="1" si="0"/>
        <v>2.151930570602417</v>
      </c>
      <c r="E10" s="10"/>
      <c r="G10" s="10"/>
      <c r="H10" s="10"/>
      <c r="I10" s="10"/>
      <c r="J10" s="10"/>
      <c r="K10">
        <v>2002</v>
      </c>
      <c r="L10" s="32">
        <f t="shared" ca="1" si="1"/>
        <v>-0.51618957455430325</v>
      </c>
      <c r="M10" s="32">
        <f t="shared" ca="1" si="2"/>
        <v>0.49282585473079887</v>
      </c>
      <c r="N10" s="32">
        <f t="shared" ca="1" si="3"/>
        <v>-0.89330192926914709</v>
      </c>
      <c r="O10" s="22"/>
      <c r="P10" s="22"/>
      <c r="Q10" s="10"/>
      <c r="T10" s="9"/>
    </row>
    <row r="11" spans="1:20" ht="15.75" hidden="1" customHeight="1" outlineLevel="1" x14ac:dyDescent="0.25">
      <c r="A11">
        <v>2003</v>
      </c>
      <c r="B11" s="10">
        <f t="shared" ca="1" si="0"/>
        <v>4.8611998558044434</v>
      </c>
      <c r="C11" s="10">
        <f t="shared" ca="1" si="0"/>
        <v>30.626230239868164</v>
      </c>
      <c r="D11" s="10">
        <f t="shared" ca="1" si="0"/>
        <v>6.7007803916931152</v>
      </c>
      <c r="E11" s="10"/>
      <c r="G11" s="10"/>
      <c r="H11" s="10"/>
      <c r="I11" s="10"/>
      <c r="J11" s="10"/>
      <c r="K11">
        <v>2003</v>
      </c>
      <c r="L11" s="32">
        <f t="shared" ca="1" si="1"/>
        <v>-0.68555801983388664</v>
      </c>
      <c r="M11" s="32">
        <f t="shared" ca="1" si="2"/>
        <v>0.76485908080065013</v>
      </c>
      <c r="N11" s="32">
        <f t="shared" ca="1" si="3"/>
        <v>-0.66775863963648385</v>
      </c>
      <c r="O11" s="22"/>
      <c r="P11" s="22"/>
      <c r="Q11" s="10"/>
    </row>
    <row r="12" spans="1:20" ht="15.75" hidden="1" customHeight="1" outlineLevel="1" x14ac:dyDescent="0.25">
      <c r="A12">
        <v>2004</v>
      </c>
      <c r="B12" s="10">
        <f t="shared" ca="1" si="0"/>
        <v>5.9529824256896973</v>
      </c>
      <c r="C12" s="10">
        <f t="shared" ca="1" si="0"/>
        <v>33.487407684326172</v>
      </c>
      <c r="D12" s="10">
        <f t="shared" ca="1" si="0"/>
        <v>16.466703414916992</v>
      </c>
      <c r="E12" s="10"/>
      <c r="G12" s="10"/>
      <c r="H12" s="10"/>
      <c r="I12" s="10"/>
      <c r="J12" s="10"/>
      <c r="K12">
        <v>2004</v>
      </c>
      <c r="L12" s="32">
        <f t="shared" ca="1" si="1"/>
        <v>-0.61493712718005922</v>
      </c>
      <c r="M12" s="32">
        <f t="shared" ca="1" si="2"/>
        <v>0.92973653894959174</v>
      </c>
      <c r="N12" s="32">
        <f t="shared" ca="1" si="3"/>
        <v>-0.1835398828982937</v>
      </c>
      <c r="O12" s="22"/>
      <c r="P12" s="22"/>
      <c r="Q12" s="10"/>
    </row>
    <row r="13" spans="1:20" ht="15.75" hidden="1" customHeight="1" outlineLevel="1" x14ac:dyDescent="0.25">
      <c r="A13">
        <v>2005</v>
      </c>
      <c r="B13" s="10">
        <f t="shared" ca="1" si="0"/>
        <v>9.6516046524047852</v>
      </c>
      <c r="C13" s="10">
        <f t="shared" ca="1" si="0"/>
        <v>37.097316741943359</v>
      </c>
      <c r="D13" s="10">
        <f t="shared" ca="1" si="0"/>
        <v>33.674343109130859</v>
      </c>
      <c r="E13" s="10"/>
      <c r="G13" s="10"/>
      <c r="H13" s="10"/>
      <c r="I13" s="10"/>
      <c r="J13" s="10"/>
      <c r="K13">
        <v>2005</v>
      </c>
      <c r="L13" s="32">
        <f t="shared" ca="1" si="1"/>
        <v>-0.37569534915152858</v>
      </c>
      <c r="M13" s="32">
        <f t="shared" ca="1" si="2"/>
        <v>1.1377602079190323</v>
      </c>
      <c r="N13" s="32">
        <f t="shared" ca="1" si="3"/>
        <v>0.66965769804888486</v>
      </c>
      <c r="O13" s="22"/>
      <c r="P13" s="22"/>
      <c r="Q13" s="10"/>
    </row>
    <row r="14" spans="1:20" ht="15.75" hidden="1" customHeight="1" outlineLevel="1" x14ac:dyDescent="0.25">
      <c r="A14">
        <v>2006</v>
      </c>
      <c r="B14" s="10">
        <f t="shared" ca="1" si="0"/>
        <v>8.9607992172241211</v>
      </c>
      <c r="C14" s="10">
        <f t="shared" ca="1" si="0"/>
        <v>41.949367523193359</v>
      </c>
      <c r="D14" s="10">
        <f t="shared" ca="1" si="0"/>
        <v>32.496330261230469</v>
      </c>
      <c r="E14" s="10"/>
      <c r="G14" s="10"/>
      <c r="H14" s="10"/>
      <c r="I14" s="10"/>
      <c r="J14" s="10"/>
      <c r="K14">
        <v>2006</v>
      </c>
      <c r="L14" s="32">
        <f t="shared" ca="1" si="1"/>
        <v>-0.42037942620883273</v>
      </c>
      <c r="M14" s="32">
        <f t="shared" ca="1" si="2"/>
        <v>1.4173632088344927</v>
      </c>
      <c r="N14" s="32">
        <f t="shared" ca="1" si="3"/>
        <v>0.61124889068111621</v>
      </c>
      <c r="O14" s="22"/>
      <c r="P14" s="22"/>
      <c r="Q14" s="10"/>
    </row>
    <row r="15" spans="1:20" ht="15.75" hidden="1" customHeight="1" outlineLevel="1" x14ac:dyDescent="0.25">
      <c r="A15">
        <v>2007</v>
      </c>
      <c r="B15" s="10">
        <f t="shared" ca="1" si="0"/>
        <v>11.701181411743164</v>
      </c>
      <c r="C15" s="10">
        <f t="shared" ca="1" si="0"/>
        <v>47.529701232910156</v>
      </c>
      <c r="D15" s="10">
        <f t="shared" ca="1" si="0"/>
        <v>53.406627655029297</v>
      </c>
      <c r="E15" s="10"/>
      <c r="G15" s="10"/>
      <c r="H15" s="10"/>
      <c r="I15" s="10"/>
      <c r="J15" s="10"/>
      <c r="K15">
        <v>2007</v>
      </c>
      <c r="L15" s="32">
        <f t="shared" ca="1" si="1"/>
        <v>-0.24312047179089469</v>
      </c>
      <c r="M15" s="32">
        <f t="shared" ca="1" si="2"/>
        <v>1.7389340500499166</v>
      </c>
      <c r="N15" s="32">
        <f t="shared" ca="1" si="3"/>
        <v>1.6480334509293311</v>
      </c>
      <c r="O15" s="22"/>
      <c r="P15" s="22"/>
      <c r="Q15" s="10"/>
    </row>
    <row r="16" spans="1:20" ht="15.75" hidden="1" customHeight="1" outlineLevel="1" x14ac:dyDescent="0.25">
      <c r="A16">
        <v>2008</v>
      </c>
      <c r="B16" s="10">
        <f t="shared" ca="1" si="0"/>
        <v>13.182957649230957</v>
      </c>
      <c r="C16" s="10">
        <f t="shared" ca="1" si="0"/>
        <v>51.9754638671875</v>
      </c>
      <c r="D16" s="10">
        <f t="shared" ca="1" si="0"/>
        <v>28.804035186767578</v>
      </c>
      <c r="E16" s="10"/>
      <c r="G16" s="10"/>
      <c r="H16" s="10"/>
      <c r="I16" s="10"/>
      <c r="J16" s="10"/>
      <c r="K16">
        <v>2008</v>
      </c>
      <c r="L16" s="32">
        <f t="shared" ca="1" si="1"/>
        <v>-0.14727321841734442</v>
      </c>
      <c r="M16" s="32">
        <f t="shared" ca="1" si="2"/>
        <v>1.9951243971718666</v>
      </c>
      <c r="N16" s="32">
        <f t="shared" ca="1" si="3"/>
        <v>0.42817571611120653</v>
      </c>
      <c r="O16" s="22"/>
      <c r="P16" s="22"/>
      <c r="Q16" s="10"/>
    </row>
    <row r="17" spans="1:17" ht="15.75" hidden="1" customHeight="1" outlineLevel="1" x14ac:dyDescent="0.25">
      <c r="A17">
        <v>2009</v>
      </c>
      <c r="B17" s="10">
        <f t="shared" ca="1" si="0"/>
        <v>17.447038650512695</v>
      </c>
      <c r="C17" s="10">
        <f t="shared" ca="1" si="0"/>
        <v>49.858463287353516</v>
      </c>
      <c r="D17" s="10">
        <f t="shared" ca="1" si="0"/>
        <v>22.754657745361328</v>
      </c>
      <c r="E17" s="10"/>
      <c r="G17" s="10"/>
      <c r="H17" s="10"/>
      <c r="I17" s="10"/>
      <c r="J17" s="10"/>
      <c r="K17">
        <v>2009</v>
      </c>
      <c r="L17" s="32">
        <f t="shared" ca="1" si="1"/>
        <v>0.12854470995496126</v>
      </c>
      <c r="M17" s="32">
        <f t="shared" ca="1" si="2"/>
        <v>1.873130679103471</v>
      </c>
      <c r="N17" s="32">
        <f t="shared" ca="1" si="3"/>
        <v>0.12823253442198523</v>
      </c>
      <c r="O17" s="22"/>
      <c r="P17" s="22"/>
      <c r="Q17" s="10"/>
    </row>
    <row r="18" spans="1:17" ht="15.75" hidden="1" customHeight="1" outlineLevel="1" x14ac:dyDescent="0.25">
      <c r="A18">
        <v>2010</v>
      </c>
      <c r="B18" s="10">
        <f t="shared" ca="1" si="0"/>
        <v>17.873811721801758</v>
      </c>
      <c r="C18" s="10">
        <f t="shared" ca="1" si="0"/>
        <v>54.551414489746094</v>
      </c>
      <c r="D18" s="10">
        <f t="shared" ca="1" si="0"/>
        <v>36.685440063476562</v>
      </c>
      <c r="E18" s="10"/>
      <c r="G18" s="10"/>
      <c r="H18" s="10"/>
      <c r="I18" s="10"/>
      <c r="J18" s="10"/>
      <c r="K18">
        <v>2010</v>
      </c>
      <c r="L18" s="32">
        <f t="shared" ca="1" si="1"/>
        <v>0.15615011059642492</v>
      </c>
      <c r="M18" s="32">
        <f t="shared" ca="1" si="2"/>
        <v>2.1435654495740182</v>
      </c>
      <c r="N18" s="32">
        <f t="shared" ca="1" si="3"/>
        <v>0.81895537530726137</v>
      </c>
      <c r="O18" s="22"/>
      <c r="P18" s="22"/>
      <c r="Q18" s="10"/>
    </row>
    <row r="19" spans="1:17" ht="15.75" hidden="1" customHeight="1" outlineLevel="1" x14ac:dyDescent="0.25">
      <c r="A19">
        <v>2011</v>
      </c>
      <c r="B19" s="10">
        <f t="shared" ca="1" si="0"/>
        <v>14.241286277770996</v>
      </c>
      <c r="C19" s="10">
        <f ca="1">INDEX(INDIRECT($A$1&amp;"!$A$1:$X$55"),MATCH($A19,INDIRECT($A$1&amp;"!$A$1:$A$55"),0),MATCH(C$2,INDIRECT($A$1&amp;"!$A$1:$X$1"),0))</f>
        <v>58.755912780761719</v>
      </c>
      <c r="D19" s="10">
        <f ca="1">INDEX(INDIRECT($A$1&amp;"!$A$1:$X$55"),MATCH($A19,INDIRECT($A$1&amp;"!$A$1:$A$55"),0),MATCH(D$2,INDIRECT($A$1&amp;"!$A$1:$X$1"),0))</f>
        <v>39.331745147705078</v>
      </c>
      <c r="E19" s="10"/>
      <c r="G19" s="10"/>
      <c r="H19" s="10"/>
      <c r="I19" s="10"/>
      <c r="J19" s="10"/>
      <c r="K19">
        <v>2011</v>
      </c>
      <c r="L19" s="32">
        <f t="shared" ca="1" si="1"/>
        <v>-7.8816261391135622E-2</v>
      </c>
      <c r="M19" s="32">
        <f t="shared" ca="1" si="2"/>
        <v>2.3858527611691027</v>
      </c>
      <c r="N19" s="32">
        <f t="shared" ca="1" si="3"/>
        <v>0.95016576420627996</v>
      </c>
      <c r="O19" s="22"/>
      <c r="P19" s="22"/>
      <c r="Q19" s="10"/>
    </row>
    <row r="20" spans="1:17" ht="15.75" hidden="1" customHeight="1" outlineLevel="1" x14ac:dyDescent="0.25">
      <c r="A20">
        <v>2012</v>
      </c>
      <c r="B20" s="10">
        <f t="shared" ca="1" si="0"/>
        <v>14.106053352355957</v>
      </c>
      <c r="C20" s="10">
        <f ca="1">INDEX(INDIRECT($A$1&amp;"!$A$1:$X$55"),MATCH($A20,INDIRECT($A$1&amp;"!$A$1:$A$55"),0),MATCH(C$2,INDIRECT($A$1&amp;"!$A$1:$X$1"),0))</f>
        <v>60.639865875244141</v>
      </c>
      <c r="D20" s="10">
        <f ca="1">INDEX(INDIRECT($A$1&amp;"!$A$1:$X$55"),MATCH($A20,INDIRECT($A$1&amp;"!$A$1:$A$55"),0),MATCH(D$2,INDIRECT($A$1&amp;"!$A$1:$X$1"),0))</f>
        <v>30.990200042724609</v>
      </c>
      <c r="E20" s="10"/>
      <c r="G20" s="10"/>
      <c r="H20" s="10"/>
      <c r="I20" s="10"/>
      <c r="J20" s="10"/>
      <c r="K20">
        <v>2012</v>
      </c>
      <c r="L20" s="32">
        <f t="shared" ca="1" si="1"/>
        <v>-8.7563671518778863E-2</v>
      </c>
      <c r="M20" s="32">
        <f t="shared" ca="1" si="2"/>
        <v>2.4944169462013019</v>
      </c>
      <c r="N20" s="32">
        <f t="shared" ca="1" si="3"/>
        <v>0.53657120786952528</v>
      </c>
      <c r="O20" s="22"/>
      <c r="P20" s="22"/>
      <c r="Q20" s="10"/>
    </row>
    <row r="21" spans="1:17" ht="15.75" hidden="1" customHeight="1" outlineLevel="1" x14ac:dyDescent="0.25">
      <c r="A21" t="s">
        <v>281</v>
      </c>
      <c r="B21" s="2">
        <f ca="1">(B20-B3)/B3</f>
        <v>-8.7563671518778821E-2</v>
      </c>
      <c r="C21" s="2">
        <f ca="1">(C20-C3)/C3</f>
        <v>2.4944169462013019</v>
      </c>
      <c r="D21" s="2">
        <f ca="1">(D20-D3)/D3</f>
        <v>0.53657120786952517</v>
      </c>
      <c r="E21" s="2"/>
      <c r="F21" s="2"/>
      <c r="G21" s="2"/>
      <c r="H21" s="2"/>
      <c r="I21" s="2"/>
      <c r="J21" s="2"/>
      <c r="K21" s="2"/>
      <c r="L21" s="23"/>
      <c r="M21" s="23"/>
      <c r="N21" s="23"/>
      <c r="O21" s="23"/>
      <c r="P21" s="23"/>
      <c r="Q21" s="2"/>
    </row>
    <row r="22" spans="1:17" ht="15.75" hidden="1" customHeight="1" outlineLevel="1" x14ac:dyDescent="0.25"/>
    <row r="23" spans="1:17" ht="15.75" hidden="1" customHeight="1" outlineLevel="1" x14ac:dyDescent="0.25">
      <c r="A23" t="s">
        <v>25</v>
      </c>
      <c r="B23" s="62" t="s">
        <v>297</v>
      </c>
      <c r="C23" s="62"/>
      <c r="D23" s="62"/>
      <c r="E23" s="62"/>
      <c r="F23" s="24"/>
      <c r="G23" s="62"/>
      <c r="H23" s="62"/>
      <c r="I23" s="62"/>
      <c r="J23" s="37"/>
      <c r="K23" s="24"/>
      <c r="L23" s="62" t="s">
        <v>336</v>
      </c>
      <c r="M23" s="62"/>
      <c r="N23" s="62"/>
      <c r="O23" s="24"/>
      <c r="P23" s="24"/>
      <c r="Q23" s="37"/>
    </row>
    <row r="24" spans="1:17" ht="15.75" hidden="1" customHeight="1" outlineLevel="1" x14ac:dyDescent="0.25">
      <c r="B24" t="s">
        <v>44</v>
      </c>
      <c r="C24" t="s">
        <v>46</v>
      </c>
      <c r="D24" t="s">
        <v>45</v>
      </c>
    </row>
    <row r="25" spans="1:17" ht="15.75" hidden="1" customHeight="1" outlineLevel="1" x14ac:dyDescent="0.25">
      <c r="A25">
        <v>1995</v>
      </c>
      <c r="B25" s="10">
        <f ca="1">INDEX(INDIRECT($A$23&amp;"!$A$1:$X$55"),MATCH($A25,INDIRECT($A$23&amp;"!$A$1:$A$55"),0),MATCH(B$24,INDIRECT($A$23&amp;"!$A$1:$X$1"),0))</f>
        <v>60.182270050048828</v>
      </c>
      <c r="C25" s="10">
        <f ca="1">INDEX(INDIRECT($A$23&amp;"!$A$1:$X$55"),MATCH($A25,INDIRECT($A$23&amp;"!$A$1:$A$55"),0),MATCH(C$24,INDIRECT($A$23&amp;"!$A$1:$X$1"),0))</f>
        <v>67.553695678710938</v>
      </c>
      <c r="D25" s="10">
        <f ca="1">INDEX(INDIRECT($A$23&amp;"!$A$1:$X$55"),MATCH($A25,INDIRECT($A$23&amp;"!$A$1:$A$55"),0),MATCH(D$24,INDIRECT($A$23&amp;"!$A$1:$X$1"),0))</f>
        <v>78.512229919433594</v>
      </c>
      <c r="E25" s="10"/>
      <c r="G25" s="10"/>
      <c r="H25" s="10"/>
      <c r="I25" s="10"/>
      <c r="J25" s="10"/>
      <c r="K25">
        <v>1995</v>
      </c>
      <c r="L25">
        <f ca="1">(B25/B$25)-1</f>
        <v>0</v>
      </c>
      <c r="M25">
        <f ca="1">(C25/C$25)-1</f>
        <v>0</v>
      </c>
      <c r="N25">
        <f ca="1">(D25/D$25)-1</f>
        <v>0</v>
      </c>
      <c r="O25" s="22"/>
      <c r="P25" s="22"/>
      <c r="Q25" s="10"/>
    </row>
    <row r="26" spans="1:17" ht="15.75" hidden="1" customHeight="1" outlineLevel="1" x14ac:dyDescent="0.25">
      <c r="A26">
        <v>1996</v>
      </c>
      <c r="B26" s="10">
        <f t="shared" ref="B26:D41" ca="1" si="4">INDEX(INDIRECT($A$23&amp;"!$A$1:$X$55"),MATCH($A26,INDIRECT($A$23&amp;"!$A$1:$A$55"),0),MATCH(B$24,INDIRECT($A$23&amp;"!$A$1:$X$1"),0))</f>
        <v>49.037559509277344</v>
      </c>
      <c r="C26" s="10">
        <f t="shared" ca="1" si="4"/>
        <v>71.325485229492188</v>
      </c>
      <c r="D26" s="10">
        <f t="shared" ca="1" si="4"/>
        <v>99.966560363769531</v>
      </c>
      <c r="E26" s="10"/>
      <c r="G26" s="10"/>
      <c r="H26" s="10"/>
      <c r="I26" s="10"/>
      <c r="J26" s="10"/>
      <c r="K26">
        <v>1996</v>
      </c>
      <c r="L26" s="32">
        <f t="shared" ref="L26:L42" ca="1" si="5">(B26/B$25)-1</f>
        <v>-0.18518262158445187</v>
      </c>
      <c r="M26" s="32">
        <f t="shared" ref="M26:M42" ca="1" si="6">(C26/C$25)-1</f>
        <v>5.5833948281972523E-2</v>
      </c>
      <c r="N26" s="32">
        <f t="shared" ref="N26:N42" ca="1" si="7">(D26/D$25)-1</f>
        <v>0.27326099980030616</v>
      </c>
      <c r="O26" s="22"/>
      <c r="P26" s="22"/>
      <c r="Q26" s="10"/>
    </row>
    <row r="27" spans="1:17" ht="15.75" hidden="1" customHeight="1" outlineLevel="1" x14ac:dyDescent="0.25">
      <c r="A27">
        <v>1997</v>
      </c>
      <c r="B27" s="10">
        <f t="shared" ca="1" si="4"/>
        <v>49.517723083496094</v>
      </c>
      <c r="C27" s="10">
        <f t="shared" ca="1" si="4"/>
        <v>83.25714111328125</v>
      </c>
      <c r="D27" s="10">
        <f t="shared" ca="1" si="4"/>
        <v>126.35674285888672</v>
      </c>
      <c r="E27" s="10"/>
      <c r="G27" s="10"/>
      <c r="H27" s="10"/>
      <c r="I27" s="10"/>
      <c r="J27" s="10"/>
      <c r="K27">
        <v>1997</v>
      </c>
      <c r="L27" s="32">
        <f t="shared" ca="1" si="5"/>
        <v>-0.17720413267369073</v>
      </c>
      <c r="M27" s="32">
        <f t="shared" ca="1" si="6"/>
        <v>0.23245871712565891</v>
      </c>
      <c r="N27" s="32">
        <f t="shared" ca="1" si="7"/>
        <v>0.60938930136807268</v>
      </c>
      <c r="O27" s="22"/>
      <c r="P27" s="22"/>
      <c r="Q27" s="10"/>
    </row>
    <row r="28" spans="1:17" ht="15.75" hidden="1" customHeight="1" outlineLevel="1" x14ac:dyDescent="0.25">
      <c r="A28">
        <v>1998</v>
      </c>
      <c r="B28" s="10">
        <f t="shared" ca="1" si="4"/>
        <v>62.331645965576172</v>
      </c>
      <c r="C28" s="10">
        <f t="shared" ca="1" si="4"/>
        <v>78.952400207519531</v>
      </c>
      <c r="D28" s="10">
        <f t="shared" ca="1" si="4"/>
        <v>89.981346130371094</v>
      </c>
      <c r="E28" s="10"/>
      <c r="G28" s="10"/>
      <c r="H28" s="10"/>
      <c r="I28" s="10"/>
      <c r="J28" s="10"/>
      <c r="K28">
        <v>1998</v>
      </c>
      <c r="L28" s="32">
        <f t="shared" ca="1" si="5"/>
        <v>3.5714437387288189E-2</v>
      </c>
      <c r="M28" s="32">
        <f t="shared" ca="1" si="6"/>
        <v>0.1687354690855325</v>
      </c>
      <c r="N28" s="32">
        <f t="shared" ca="1" si="7"/>
        <v>0.1460806325677757</v>
      </c>
      <c r="O28" s="22"/>
      <c r="P28" s="22"/>
      <c r="Q28" s="10"/>
    </row>
    <row r="29" spans="1:17" ht="15.75" hidden="1" customHeight="1" outlineLevel="1" x14ac:dyDescent="0.25">
      <c r="A29">
        <v>1999</v>
      </c>
      <c r="B29" s="10">
        <f t="shared" ca="1" si="4"/>
        <v>63.376190185546875</v>
      </c>
      <c r="C29" s="10">
        <f t="shared" ca="1" si="4"/>
        <v>83.462066650390625</v>
      </c>
      <c r="D29" s="10">
        <f t="shared" ca="1" si="4"/>
        <v>116.26651763916016</v>
      </c>
      <c r="E29" s="10"/>
      <c r="G29" s="10"/>
      <c r="H29" s="10"/>
      <c r="I29" s="10"/>
      <c r="J29" s="10"/>
      <c r="K29">
        <v>1999</v>
      </c>
      <c r="L29" s="32">
        <f t="shared" ca="1" si="5"/>
        <v>5.307078202337534E-2</v>
      </c>
      <c r="M29" s="32">
        <f t="shared" ca="1" si="6"/>
        <v>0.23549223786868412</v>
      </c>
      <c r="N29" s="32">
        <f t="shared" ca="1" si="7"/>
        <v>0.48087142294224283</v>
      </c>
      <c r="O29" s="22"/>
      <c r="P29" s="22"/>
      <c r="Q29" s="10"/>
    </row>
    <row r="30" spans="1:17" ht="15.75" hidden="1" customHeight="1" outlineLevel="1" x14ac:dyDescent="0.25">
      <c r="A30">
        <v>2000</v>
      </c>
      <c r="B30" s="10">
        <f t="shared" ca="1" si="4"/>
        <v>35.520862579345703</v>
      </c>
      <c r="C30" s="10">
        <f t="shared" ca="1" si="4"/>
        <v>89.366783142089844</v>
      </c>
      <c r="D30" s="10">
        <f t="shared" ca="1" si="4"/>
        <v>55.765022277832031</v>
      </c>
      <c r="E30" s="10"/>
      <c r="G30" s="10"/>
      <c r="H30" s="10"/>
      <c r="I30" s="10"/>
      <c r="J30" s="10"/>
      <c r="K30">
        <v>2000</v>
      </c>
      <c r="L30" s="32">
        <f t="shared" ca="1" si="5"/>
        <v>-0.40977861835710394</v>
      </c>
      <c r="M30" s="32">
        <f t="shared" ca="1" si="6"/>
        <v>0.32289998710245471</v>
      </c>
      <c r="N30" s="32">
        <f t="shared" ca="1" si="7"/>
        <v>-0.28972820750275363</v>
      </c>
      <c r="O30" s="22"/>
      <c r="P30" s="22"/>
      <c r="Q30" s="10"/>
    </row>
    <row r="31" spans="1:17" ht="15.75" hidden="1" customHeight="1" outlineLevel="1" x14ac:dyDescent="0.25">
      <c r="A31">
        <v>2001</v>
      </c>
      <c r="B31" s="10">
        <f t="shared" ca="1" si="4"/>
        <v>41.552162170410156</v>
      </c>
      <c r="C31" s="10">
        <f t="shared" ca="1" si="4"/>
        <v>97.878936767578125</v>
      </c>
      <c r="D31" s="10">
        <f t="shared" ca="1" si="4"/>
        <v>28.254451751708984</v>
      </c>
      <c r="E31" s="10"/>
      <c r="G31" s="10"/>
      <c r="H31" s="10"/>
      <c r="I31" s="10"/>
      <c r="J31" s="10"/>
      <c r="K31">
        <v>2001</v>
      </c>
      <c r="L31" s="32">
        <f t="shared" ca="1" si="5"/>
        <v>-0.30956140179068492</v>
      </c>
      <c r="M31" s="32">
        <f t="shared" ca="1" si="6"/>
        <v>0.44890573023710933</v>
      </c>
      <c r="N31" s="32">
        <f t="shared" ca="1" si="7"/>
        <v>-0.64012674483067566</v>
      </c>
      <c r="O31" s="22"/>
      <c r="P31" s="22"/>
      <c r="Q31" s="10"/>
    </row>
    <row r="32" spans="1:17" ht="15.75" hidden="1" customHeight="1" outlineLevel="1" x14ac:dyDescent="0.25">
      <c r="A32">
        <v>2002</v>
      </c>
      <c r="B32" s="10">
        <f t="shared" ca="1" si="4"/>
        <v>32.405548095703125</v>
      </c>
      <c r="C32" s="10">
        <f t="shared" ca="1" si="4"/>
        <v>112.23642730712891</v>
      </c>
      <c r="D32" s="10">
        <f t="shared" ca="1" si="4"/>
        <v>9.3232946395874023</v>
      </c>
      <c r="E32" s="10"/>
      <c r="G32" s="10"/>
      <c r="H32" s="10"/>
      <c r="I32" s="10"/>
      <c r="J32" s="10"/>
      <c r="K32">
        <v>2002</v>
      </c>
      <c r="L32" s="32">
        <f t="shared" ca="1" si="5"/>
        <v>-0.46154327397829964</v>
      </c>
      <c r="M32" s="32">
        <f t="shared" ca="1" si="6"/>
        <v>0.66144022439470196</v>
      </c>
      <c r="N32" s="32">
        <f t="shared" ca="1" si="7"/>
        <v>-0.88125041602875587</v>
      </c>
      <c r="O32" s="22"/>
      <c r="P32" s="22"/>
      <c r="Q32" s="10"/>
    </row>
    <row r="33" spans="1:17" ht="15.75" hidden="1" customHeight="1" outlineLevel="1" x14ac:dyDescent="0.25">
      <c r="A33">
        <v>2003</v>
      </c>
      <c r="B33" s="10">
        <f t="shared" ca="1" si="4"/>
        <v>21.348817825317383</v>
      </c>
      <c r="C33" s="10">
        <f t="shared" ca="1" si="4"/>
        <v>134.50050354003906</v>
      </c>
      <c r="D33" s="10">
        <f t="shared" ca="1" si="4"/>
        <v>29.42765998840332</v>
      </c>
      <c r="E33" s="10"/>
      <c r="G33" s="10"/>
      <c r="H33" s="10"/>
      <c r="I33" s="10"/>
      <c r="J33" s="10"/>
      <c r="K33">
        <v>2003</v>
      </c>
      <c r="L33" s="32">
        <f t="shared" ca="1" si="5"/>
        <v>-0.64526399872315787</v>
      </c>
      <c r="M33" s="32">
        <f t="shared" ca="1" si="6"/>
        <v>0.99101621589632627</v>
      </c>
      <c r="N33" s="32">
        <f t="shared" ca="1" si="7"/>
        <v>-0.62518374502162377</v>
      </c>
      <c r="O33" s="22"/>
      <c r="P33" s="22"/>
      <c r="Q33" s="10"/>
    </row>
    <row r="34" spans="1:17" ht="15.75" hidden="1" customHeight="1" outlineLevel="1" x14ac:dyDescent="0.25">
      <c r="A34">
        <v>2004</v>
      </c>
      <c r="B34" s="10">
        <f t="shared" ca="1" si="4"/>
        <v>26.492815017700195</v>
      </c>
      <c r="C34" s="10">
        <f t="shared" ca="1" si="4"/>
        <v>149.03045654296875</v>
      </c>
      <c r="D34" s="10">
        <f t="shared" ca="1" si="4"/>
        <v>73.282485961914063</v>
      </c>
      <c r="E34" s="10"/>
      <c r="G34" s="10"/>
      <c r="H34" s="10"/>
      <c r="I34" s="10"/>
      <c r="J34" s="10"/>
      <c r="K34">
        <v>2004</v>
      </c>
      <c r="L34" s="32">
        <f t="shared" ca="1" si="5"/>
        <v>-0.55979036690260742</v>
      </c>
      <c r="M34" s="32">
        <f t="shared" ca="1" si="6"/>
        <v>1.2061036786464761</v>
      </c>
      <c r="N34" s="32">
        <f t="shared" ca="1" si="7"/>
        <v>-6.6610564530979466E-2</v>
      </c>
      <c r="O34" s="22"/>
      <c r="P34" s="22"/>
      <c r="Q34" s="10"/>
    </row>
    <row r="35" spans="1:17" ht="15.75" hidden="1" customHeight="1" outlineLevel="1" x14ac:dyDescent="0.25">
      <c r="A35">
        <v>2005</v>
      </c>
      <c r="B35" s="10">
        <f t="shared" ca="1" si="4"/>
        <v>43.516643524169922</v>
      </c>
      <c r="C35" s="10">
        <f t="shared" ca="1" si="4"/>
        <v>167.26242065429687</v>
      </c>
      <c r="D35" s="10">
        <f t="shared" ca="1" si="4"/>
        <v>151.82908630371094</v>
      </c>
      <c r="E35" s="10"/>
      <c r="G35" s="10"/>
      <c r="H35" s="10"/>
      <c r="I35" s="10"/>
      <c r="J35" s="10"/>
      <c r="K35">
        <v>2005</v>
      </c>
      <c r="L35" s="32">
        <f t="shared" ca="1" si="5"/>
        <v>-0.2769192074679041</v>
      </c>
      <c r="M35" s="32">
        <f t="shared" ca="1" si="6"/>
        <v>1.4759921566660998</v>
      </c>
      <c r="N35" s="32">
        <f t="shared" ca="1" si="7"/>
        <v>0.93382720704166022</v>
      </c>
      <c r="O35" s="22"/>
      <c r="P35" s="22"/>
      <c r="Q35" s="10"/>
    </row>
    <row r="36" spans="1:17" ht="15.75" hidden="1" customHeight="1" outlineLevel="1" x14ac:dyDescent="0.25">
      <c r="A36">
        <v>2006</v>
      </c>
      <c r="B36" s="10">
        <f t="shared" ca="1" si="4"/>
        <v>40.920162200927734</v>
      </c>
      <c r="C36" s="10">
        <f t="shared" ca="1" si="4"/>
        <v>191.56494140625</v>
      </c>
      <c r="D36" s="10">
        <f t="shared" ca="1" si="4"/>
        <v>148.39694213867187</v>
      </c>
      <c r="E36" s="10"/>
      <c r="G36" s="10"/>
      <c r="H36" s="10"/>
      <c r="I36" s="10"/>
      <c r="J36" s="10"/>
      <c r="K36">
        <v>2006</v>
      </c>
      <c r="L36" s="32">
        <f t="shared" ca="1" si="5"/>
        <v>-0.32006283300883009</v>
      </c>
      <c r="M36" s="32">
        <f t="shared" ca="1" si="6"/>
        <v>1.83574332213212</v>
      </c>
      <c r="N36" s="32">
        <f t="shared" ca="1" si="7"/>
        <v>0.89011243587083744</v>
      </c>
      <c r="O36" s="22"/>
      <c r="P36" s="22"/>
      <c r="Q36" s="10"/>
    </row>
    <row r="37" spans="1:17" ht="15.75" hidden="1" customHeight="1" outlineLevel="1" x14ac:dyDescent="0.25">
      <c r="A37">
        <v>2007</v>
      </c>
      <c r="B37" s="10">
        <f t="shared" ca="1" si="4"/>
        <v>54.102970123291016</v>
      </c>
      <c r="C37" s="10">
        <f t="shared" ca="1" si="4"/>
        <v>219.76396179199219</v>
      </c>
      <c r="D37" s="10">
        <f t="shared" ca="1" si="4"/>
        <v>246.93722534179687</v>
      </c>
      <c r="E37" s="10"/>
      <c r="G37" s="10"/>
      <c r="H37" s="10"/>
      <c r="I37" s="10"/>
      <c r="J37" s="10"/>
      <c r="K37">
        <v>2007</v>
      </c>
      <c r="L37" s="32">
        <f t="shared" ca="1" si="5"/>
        <v>-0.10101479923741896</v>
      </c>
      <c r="M37" s="32">
        <f t="shared" ca="1" si="6"/>
        <v>2.2531745241178451</v>
      </c>
      <c r="N37" s="32">
        <f t="shared" ca="1" si="7"/>
        <v>2.1452071300890947</v>
      </c>
      <c r="O37" s="22"/>
      <c r="P37" s="22"/>
      <c r="Q37" s="10"/>
    </row>
    <row r="38" spans="1:17" ht="15.75" hidden="1" customHeight="1" outlineLevel="1" x14ac:dyDescent="0.25">
      <c r="A38">
        <v>2008</v>
      </c>
      <c r="B38" s="10">
        <f t="shared" ca="1" si="4"/>
        <v>61.708145141601563</v>
      </c>
      <c r="C38" s="10">
        <f t="shared" ca="1" si="4"/>
        <v>243.29209899902344</v>
      </c>
      <c r="D38" s="10">
        <f t="shared" ca="1" si="4"/>
        <v>134.82888793945312</v>
      </c>
      <c r="E38" s="10"/>
      <c r="G38" s="10"/>
      <c r="H38" s="10"/>
      <c r="I38" s="10"/>
      <c r="J38" s="10"/>
      <c r="K38">
        <v>2008</v>
      </c>
      <c r="L38" s="32">
        <f t="shared" ca="1" si="5"/>
        <v>2.5354229580967669E-2</v>
      </c>
      <c r="M38" s="32">
        <f t="shared" ca="1" si="6"/>
        <v>2.6014624596725828</v>
      </c>
      <c r="N38" s="32">
        <f t="shared" ca="1" si="7"/>
        <v>0.71729790476986377</v>
      </c>
      <c r="O38" s="22"/>
      <c r="P38" s="22"/>
      <c r="Q38" s="10"/>
    </row>
    <row r="39" spans="1:17" ht="15.75" hidden="1" customHeight="1" outlineLevel="1" x14ac:dyDescent="0.25">
      <c r="A39">
        <v>2009</v>
      </c>
      <c r="B39" s="10">
        <f t="shared" ca="1" si="4"/>
        <v>82.674674987792969</v>
      </c>
      <c r="C39" s="10">
        <f t="shared" ca="1" si="4"/>
        <v>236.25970458984375</v>
      </c>
      <c r="D39" s="10">
        <f t="shared" ca="1" si="4"/>
        <v>107.82539367675781</v>
      </c>
      <c r="E39" s="10"/>
      <c r="G39" s="10"/>
      <c r="H39" s="10"/>
      <c r="I39" s="10"/>
      <c r="J39" s="10"/>
      <c r="K39">
        <v>2009</v>
      </c>
      <c r="L39" s="32">
        <f t="shared" ca="1" si="5"/>
        <v>0.37373806137653154</v>
      </c>
      <c r="M39" s="32">
        <f t="shared" ca="1" si="6"/>
        <v>2.4973616501087932</v>
      </c>
      <c r="N39" s="32">
        <f t="shared" ca="1" si="7"/>
        <v>0.37335793146372653</v>
      </c>
      <c r="O39" s="22"/>
      <c r="P39" s="22"/>
      <c r="Q39" s="10"/>
    </row>
    <row r="40" spans="1:17" ht="15.75" hidden="1" customHeight="1" outlineLevel="1" x14ac:dyDescent="0.25">
      <c r="A40">
        <v>2010</v>
      </c>
      <c r="B40" s="10">
        <f t="shared" ca="1" si="4"/>
        <v>85.731170654296875</v>
      </c>
      <c r="C40" s="10">
        <f t="shared" ca="1" si="4"/>
        <v>261.65414428710937</v>
      </c>
      <c r="D40" s="10">
        <f t="shared" ca="1" si="4"/>
        <v>175.96055603027344</v>
      </c>
      <c r="E40" s="10"/>
      <c r="G40" s="10"/>
      <c r="H40" s="10"/>
      <c r="I40" s="10"/>
      <c r="J40" s="10"/>
      <c r="K40">
        <v>2010</v>
      </c>
      <c r="L40" s="32">
        <f t="shared" ca="1" si="5"/>
        <v>0.4245253723895932</v>
      </c>
      <c r="M40" s="32">
        <f t="shared" ca="1" si="6"/>
        <v>2.8732765344408508</v>
      </c>
      <c r="N40" s="32">
        <f t="shared" ca="1" si="7"/>
        <v>1.2411865796047032</v>
      </c>
      <c r="O40" s="22"/>
      <c r="P40" s="22"/>
      <c r="Q40" s="10"/>
    </row>
    <row r="41" spans="1:17" ht="15.75" hidden="1" customHeight="1" outlineLevel="1" x14ac:dyDescent="0.25">
      <c r="A41">
        <v>2011</v>
      </c>
      <c r="B41" s="10">
        <f t="shared" ca="1" si="4"/>
        <v>69.142547607421875</v>
      </c>
      <c r="C41" s="10">
        <f t="shared" ca="1" si="4"/>
        <v>285.26449584960937</v>
      </c>
      <c r="D41" s="10">
        <f t="shared" ca="1" si="4"/>
        <v>190.95867919921875</v>
      </c>
      <c r="E41" s="10"/>
      <c r="G41" s="10"/>
      <c r="H41" s="10"/>
      <c r="I41" s="10"/>
      <c r="J41" s="10"/>
      <c r="K41">
        <v>2011</v>
      </c>
      <c r="L41" s="32">
        <f t="shared" ca="1" si="5"/>
        <v>0.14888566931625369</v>
      </c>
      <c r="M41" s="32">
        <f t="shared" ca="1" si="6"/>
        <v>3.2227814923160221</v>
      </c>
      <c r="N41" s="32">
        <f t="shared" ca="1" si="7"/>
        <v>1.4322157120638863</v>
      </c>
      <c r="O41" s="22"/>
      <c r="P41" s="22"/>
      <c r="Q41" s="10"/>
    </row>
    <row r="42" spans="1:17" ht="15.75" hidden="1" customHeight="1" outlineLevel="1" x14ac:dyDescent="0.25">
      <c r="A42">
        <v>2012</v>
      </c>
      <c r="B42" s="10">
        <f ca="1">INDEX(INDIRECT($A$23&amp;"!$A$1:$X$55"),MATCH($A42,INDIRECT($A$23&amp;"!$A$1:$A$55"),0),MATCH(B$24,INDIRECT($A$23&amp;"!$A$1:$X$1"),0))</f>
        <v>69.312828063964844</v>
      </c>
      <c r="C42" s="10">
        <f ca="1">INDEX(INDIRECT($A$23&amp;"!$A$1:$X$55"),MATCH($A42,INDIRECT($A$23&amp;"!$A$1:$A$55"),0),MATCH(C$24,INDIRECT($A$23&amp;"!$A$1:$X$1"),0))</f>
        <v>297.96575927734375</v>
      </c>
      <c r="D42" s="10">
        <f ca="1">INDEX(INDIRECT($A$23&amp;"!$A$1:$X$55"),MATCH($A42,INDIRECT($A$23&amp;"!$A$1:$A$55"),0),MATCH(D$24,INDIRECT($A$23&amp;"!$A$1:$X$1"),0))</f>
        <v>152.27635192871094</v>
      </c>
      <c r="E42" s="10"/>
      <c r="G42" s="10"/>
      <c r="H42" s="10"/>
      <c r="I42" s="10"/>
      <c r="J42" s="10"/>
      <c r="K42">
        <v>2012</v>
      </c>
      <c r="L42" s="32">
        <f t="shared" ca="1" si="5"/>
        <v>0.15171508163987246</v>
      </c>
      <c r="M42" s="32">
        <f t="shared" ca="1" si="6"/>
        <v>3.4107987917416862</v>
      </c>
      <c r="N42" s="32">
        <f t="shared" ca="1" si="7"/>
        <v>0.93952397078737171</v>
      </c>
      <c r="O42" s="22"/>
      <c r="P42" s="22"/>
      <c r="Q42" s="10"/>
    </row>
    <row r="43" spans="1:17" ht="15.75" hidden="1" customHeight="1" outlineLevel="1" x14ac:dyDescent="0.25">
      <c r="A43" t="s">
        <v>281</v>
      </c>
      <c r="B43" s="2">
        <f ca="1">(B42-B25)/B25</f>
        <v>0.15171508163987257</v>
      </c>
      <c r="C43" s="2">
        <f ca="1">(C42-C25)/C25</f>
        <v>3.4107987917416858</v>
      </c>
      <c r="D43" s="2">
        <f ca="1">(D42-D25)/D25</f>
        <v>0.93952397078737182</v>
      </c>
      <c r="E43" s="2"/>
      <c r="F43" s="2"/>
      <c r="G43" s="2"/>
      <c r="H43" s="2"/>
      <c r="I43" s="2"/>
      <c r="J43" s="2"/>
      <c r="K43" s="2"/>
      <c r="L43" s="23"/>
      <c r="M43" s="23"/>
      <c r="N43" s="23"/>
      <c r="O43" s="23"/>
      <c r="P43" s="23"/>
      <c r="Q43" s="2"/>
    </row>
    <row r="44" spans="1:17" ht="15.75" hidden="1" customHeight="1" outlineLevel="1" x14ac:dyDescent="0.25"/>
    <row r="45" spans="1:17" ht="15.75" hidden="1" customHeight="1" outlineLevel="1" x14ac:dyDescent="0.25">
      <c r="A45" t="s">
        <v>25</v>
      </c>
      <c r="B45" s="62" t="s">
        <v>300</v>
      </c>
      <c r="C45" s="62"/>
      <c r="D45" s="62"/>
      <c r="E45" s="62"/>
      <c r="F45" s="24"/>
      <c r="G45" s="62"/>
      <c r="H45" s="62"/>
      <c r="I45" s="62"/>
      <c r="J45" s="37"/>
      <c r="L45" s="62" t="s">
        <v>336</v>
      </c>
      <c r="M45" s="62"/>
      <c r="N45" s="62"/>
      <c r="P45" s="24"/>
      <c r="Q45" s="37"/>
    </row>
    <row r="46" spans="1:17" ht="15.75" hidden="1" customHeight="1" outlineLevel="1" x14ac:dyDescent="0.25">
      <c r="B46" t="s">
        <v>265</v>
      </c>
      <c r="C46" t="s">
        <v>24</v>
      </c>
      <c r="D46" t="s">
        <v>23</v>
      </c>
    </row>
    <row r="47" spans="1:17" ht="15.75" hidden="1" customHeight="1" outlineLevel="1" x14ac:dyDescent="0.25">
      <c r="A47">
        <v>1995</v>
      </c>
      <c r="B47" s="10">
        <f ca="1">INDEX(INDIRECT($A$45&amp;"!$A$1:$J$55"),MATCH($A47,INDIRECT($A$45&amp;"!$A$1:$A$55"),0),MATCH(B$46,INDIRECT($A$45&amp;"!$A$1:$J$1"),0))</f>
        <v>42.057069570958618</v>
      </c>
      <c r="C47" s="10">
        <f ca="1">INDEX(INDIRECT($A$45&amp;"!$A$1:$J$55"),MATCH($A47,INDIRECT($A$45&amp;"!$A$1:$A$55"),0),MATCH(C$46,INDIRECT($A$45&amp;"!$A$1:$J$1"),0))</f>
        <v>47.208426327917117</v>
      </c>
      <c r="D47" s="10">
        <f ca="1">INDEX(INDIRECT($A$45&amp;"!$A$1:$J$55"),MATCH($A47,INDIRECT($A$45&amp;"!$A$1:$A$55"),0),MATCH(D$46,INDIRECT($A$45&amp;"!$A$1:$J$1"),0))</f>
        <v>54.86656</v>
      </c>
      <c r="E47" s="10"/>
      <c r="G47" s="10"/>
      <c r="H47" s="10"/>
      <c r="I47" s="10"/>
      <c r="J47" s="10"/>
      <c r="K47">
        <v>1995</v>
      </c>
      <c r="L47">
        <f ca="1">(B47/B$47)-1</f>
        <v>0</v>
      </c>
      <c r="M47">
        <f ca="1">(C47/C$47)-1</f>
        <v>0</v>
      </c>
      <c r="N47">
        <f ca="1">(D47/D$47)-1</f>
        <v>0</v>
      </c>
      <c r="O47" s="22"/>
      <c r="P47" s="22"/>
      <c r="Q47" s="10"/>
    </row>
    <row r="48" spans="1:17" ht="15.75" hidden="1" customHeight="1" outlineLevel="1" x14ac:dyDescent="0.25">
      <c r="A48">
        <v>1996</v>
      </c>
      <c r="B48" s="10">
        <f t="shared" ref="B48:D63" ca="1" si="8">INDEX(INDIRECT($A$45&amp;"!$A$1:$J$55"),MATCH($A48,INDIRECT($A$45&amp;"!$A$1:$A$55"),0),MATCH(B$46,INDIRECT($A$45&amp;"!$A$1:$J$1"),0))</f>
        <v>35.273320032119749</v>
      </c>
      <c r="C48" s="10">
        <f t="shared" ca="1" si="8"/>
        <v>51.30529894764188</v>
      </c>
      <c r="D48" s="10">
        <f t="shared" ca="1" si="8"/>
        <v>71.907180000000011</v>
      </c>
      <c r="E48" s="10"/>
      <c r="G48" s="10"/>
      <c r="H48" s="10"/>
      <c r="I48" s="10"/>
      <c r="J48" s="10"/>
      <c r="K48">
        <v>1996</v>
      </c>
      <c r="L48" s="32">
        <f t="shared" ref="L48:L64" ca="1" si="9">(B48/B$47)-1</f>
        <v>-0.16129867363662453</v>
      </c>
      <c r="M48" s="32">
        <f t="shared" ref="M48:M64" ca="1" si="10">(C48/C$47)-1</f>
        <v>8.6782655945090159E-2</v>
      </c>
      <c r="N48" s="32">
        <f t="shared" ref="N48:N64" ca="1" si="11">(D48/D$47)-1</f>
        <v>0.31058298533751727</v>
      </c>
      <c r="O48" s="22"/>
      <c r="P48" s="22"/>
      <c r="Q48" s="10"/>
    </row>
    <row r="49" spans="1:17" ht="15.75" hidden="1" customHeight="1" outlineLevel="1" x14ac:dyDescent="0.25">
      <c r="A49">
        <v>1997</v>
      </c>
      <c r="B49" s="10">
        <f t="shared" ca="1" si="8"/>
        <v>36.45135979127884</v>
      </c>
      <c r="C49" s="10">
        <f t="shared" ca="1" si="8"/>
        <v>61.287872642192674</v>
      </c>
      <c r="D49" s="10">
        <f t="shared" ca="1" si="8"/>
        <v>93.014680000000041</v>
      </c>
      <c r="E49" s="10"/>
      <c r="G49" s="10"/>
      <c r="H49" s="10"/>
      <c r="I49" s="10"/>
      <c r="J49" s="10"/>
      <c r="K49">
        <v>1997</v>
      </c>
      <c r="L49" s="32">
        <f t="shared" ca="1" si="9"/>
        <v>-0.1332881685972398</v>
      </c>
      <c r="M49" s="32">
        <f t="shared" ca="1" si="10"/>
        <v>0.29824011112926163</v>
      </c>
      <c r="N49" s="32">
        <f t="shared" ca="1" si="11"/>
        <v>0.69528907954134622</v>
      </c>
      <c r="O49" s="22"/>
      <c r="P49" s="22"/>
      <c r="Q49" s="10"/>
    </row>
    <row r="50" spans="1:17" ht="15.75" hidden="1" customHeight="1" outlineLevel="1" x14ac:dyDescent="0.25">
      <c r="A50">
        <v>1998</v>
      </c>
      <c r="B50" s="10">
        <f t="shared" ca="1" si="8"/>
        <v>46.596290399074555</v>
      </c>
      <c r="C50" s="10">
        <f t="shared" ca="1" si="8"/>
        <v>59.021205815905148</v>
      </c>
      <c r="D50" s="10">
        <f t="shared" ca="1" si="8"/>
        <v>67.265940000000029</v>
      </c>
      <c r="E50" s="10"/>
      <c r="G50" s="10"/>
      <c r="H50" s="10"/>
      <c r="I50" s="10"/>
      <c r="J50" s="10"/>
      <c r="K50">
        <v>1998</v>
      </c>
      <c r="L50" s="32">
        <f t="shared" ca="1" si="9"/>
        <v>0.10793003113204014</v>
      </c>
      <c r="M50" s="32">
        <f t="shared" ca="1" si="10"/>
        <v>0.25022608052923889</v>
      </c>
      <c r="N50" s="32">
        <f t="shared" ca="1" si="11"/>
        <v>0.22599156936392628</v>
      </c>
      <c r="O50" s="22"/>
      <c r="P50" s="22"/>
      <c r="Q50" s="10"/>
    </row>
    <row r="51" spans="1:17" ht="15.75" hidden="1" customHeight="1" outlineLevel="1" x14ac:dyDescent="0.25">
      <c r="A51">
        <v>1999</v>
      </c>
      <c r="B51" s="10">
        <f t="shared" ca="1" si="8"/>
        <v>48.413769909918308</v>
      </c>
      <c r="C51" s="10">
        <f t="shared" ca="1" si="8"/>
        <v>63.757595674114256</v>
      </c>
      <c r="D51" s="10">
        <f t="shared" ca="1" si="8"/>
        <v>88.817269999999965</v>
      </c>
      <c r="E51" s="10"/>
      <c r="G51" s="10"/>
      <c r="H51" s="10"/>
      <c r="I51" s="10"/>
      <c r="J51" s="10"/>
      <c r="K51">
        <v>1999</v>
      </c>
      <c r="L51" s="32">
        <f t="shared" ca="1" si="9"/>
        <v>0.15114463284786583</v>
      </c>
      <c r="M51" s="32">
        <f t="shared" ca="1" si="10"/>
        <v>0.35055541210469543</v>
      </c>
      <c r="N51" s="32">
        <f t="shared" ca="1" si="11"/>
        <v>0.61878692595271079</v>
      </c>
      <c r="O51" s="22"/>
      <c r="P51" s="22"/>
      <c r="Q51" s="10"/>
    </row>
    <row r="52" spans="1:17" ht="15.75" hidden="1" customHeight="1" outlineLevel="1" x14ac:dyDescent="0.25">
      <c r="A52">
        <v>2000</v>
      </c>
      <c r="B52" s="10">
        <f t="shared" ca="1" si="8"/>
        <v>28.051080322265626</v>
      </c>
      <c r="C52" s="10">
        <f t="shared" ca="1" si="8"/>
        <v>70.573590553628435</v>
      </c>
      <c r="D52" s="10">
        <f t="shared" ca="1" si="8"/>
        <v>44.038040000000002</v>
      </c>
      <c r="E52" s="10"/>
      <c r="G52" s="10"/>
      <c r="H52" s="10"/>
      <c r="I52" s="10"/>
      <c r="J52" s="10"/>
      <c r="K52">
        <v>2000</v>
      </c>
      <c r="L52" s="32">
        <f t="shared" ca="1" si="9"/>
        <v>-0.33302342249647487</v>
      </c>
      <c r="M52" s="32">
        <f t="shared" ca="1" si="10"/>
        <v>0.49493630784074916</v>
      </c>
      <c r="N52" s="32">
        <f t="shared" ca="1" si="11"/>
        <v>-0.19736101552566809</v>
      </c>
      <c r="O52" s="22"/>
      <c r="P52" s="22"/>
      <c r="Q52" s="10"/>
    </row>
    <row r="53" spans="1:17" ht="15.75" hidden="1" customHeight="1" outlineLevel="1" x14ac:dyDescent="0.25">
      <c r="A53">
        <v>2001</v>
      </c>
      <c r="B53" s="10">
        <f t="shared" ca="1" si="8"/>
        <v>33.741423663616182</v>
      </c>
      <c r="C53" s="10">
        <f t="shared" ca="1" si="8"/>
        <v>79.480212175687527</v>
      </c>
      <c r="D53" s="10">
        <f t="shared" ca="1" si="8"/>
        <v>22.943340000000006</v>
      </c>
      <c r="E53" s="10"/>
      <c r="G53" s="10"/>
      <c r="H53" s="10"/>
      <c r="I53" s="10"/>
      <c r="J53" s="10"/>
      <c r="K53">
        <v>2001</v>
      </c>
      <c r="L53" s="32">
        <f t="shared" ca="1" si="9"/>
        <v>-0.19772290347791088</v>
      </c>
      <c r="M53" s="32">
        <f t="shared" ca="1" si="10"/>
        <v>0.68360223710075685</v>
      </c>
      <c r="N53" s="32">
        <f t="shared" ca="1" si="11"/>
        <v>-0.58183381644484355</v>
      </c>
      <c r="O53" s="22"/>
      <c r="P53" s="22"/>
      <c r="Q53" s="10"/>
    </row>
    <row r="54" spans="1:17" ht="15.75" hidden="1" customHeight="1" outlineLevel="1" x14ac:dyDescent="0.25">
      <c r="A54">
        <v>2002</v>
      </c>
      <c r="B54" s="10">
        <f t="shared" ca="1" si="8"/>
        <v>26.731486626148225</v>
      </c>
      <c r="C54" s="10">
        <f t="shared" ca="1" si="8"/>
        <v>92.584354485202766</v>
      </c>
      <c r="D54" s="10">
        <f t="shared" ca="1" si="8"/>
        <v>7.6908300000000001</v>
      </c>
      <c r="E54" s="10"/>
      <c r="G54" s="10"/>
      <c r="H54" s="10"/>
      <c r="I54" s="10"/>
      <c r="J54" s="10"/>
      <c r="K54">
        <v>2002</v>
      </c>
      <c r="L54" s="32">
        <f t="shared" ca="1" si="9"/>
        <v>-0.36439968597795658</v>
      </c>
      <c r="M54" s="32">
        <f t="shared" ca="1" si="10"/>
        <v>0.96118281601037392</v>
      </c>
      <c r="N54" s="32">
        <f t="shared" ca="1" si="11"/>
        <v>-0.85982664121825758</v>
      </c>
      <c r="O54" s="22"/>
      <c r="P54" s="22"/>
      <c r="Q54" s="10"/>
    </row>
    <row r="55" spans="1:17" ht="15.75" hidden="1" customHeight="1" outlineLevel="1" x14ac:dyDescent="0.25">
      <c r="A55">
        <v>2003</v>
      </c>
      <c r="B55" s="10">
        <f t="shared" ca="1" si="8"/>
        <v>18.010519970417022</v>
      </c>
      <c r="C55" s="10">
        <f t="shared" ca="1" si="8"/>
        <v>113.46875700930326</v>
      </c>
      <c r="D55" s="10">
        <f t="shared" ca="1" si="8"/>
        <v>24.826079999999997</v>
      </c>
      <c r="E55" s="10"/>
      <c r="G55" s="10"/>
      <c r="H55" s="10"/>
      <c r="I55" s="10"/>
      <c r="J55" s="10"/>
      <c r="K55">
        <v>2003</v>
      </c>
      <c r="L55" s="32">
        <f t="shared" ca="1" si="9"/>
        <v>-0.57175998817440898</v>
      </c>
      <c r="M55" s="32">
        <f t="shared" ca="1" si="10"/>
        <v>1.4035699944991076</v>
      </c>
      <c r="N55" s="32">
        <f t="shared" ca="1" si="11"/>
        <v>-0.54751892591771756</v>
      </c>
      <c r="O55" s="22"/>
      <c r="P55" s="22"/>
      <c r="Q55" s="10"/>
    </row>
    <row r="56" spans="1:17" ht="15.75" hidden="1" customHeight="1" outlineLevel="1" x14ac:dyDescent="0.25">
      <c r="A56">
        <v>2004</v>
      </c>
      <c r="B56" s="10">
        <f t="shared" ca="1" si="8"/>
        <v>22.948519979000093</v>
      </c>
      <c r="C56" s="10">
        <f t="shared" ca="1" si="8"/>
        <v>129.09268157535118</v>
      </c>
      <c r="D56" s="10">
        <f t="shared" ca="1" si="8"/>
        <v>63.478519999999989</v>
      </c>
      <c r="E56" s="10"/>
      <c r="G56" s="10"/>
      <c r="H56" s="10"/>
      <c r="I56" s="10"/>
      <c r="J56" s="10"/>
      <c r="K56">
        <v>2004</v>
      </c>
      <c r="L56" s="32">
        <f t="shared" ca="1" si="9"/>
        <v>-0.45434809859299907</v>
      </c>
      <c r="M56" s="32">
        <f t="shared" ca="1" si="10"/>
        <v>1.7345262618722601</v>
      </c>
      <c r="N56" s="32">
        <f t="shared" ca="1" si="11"/>
        <v>0.15696190903894802</v>
      </c>
      <c r="O56" s="22"/>
      <c r="P56" s="22"/>
      <c r="Q56" s="10"/>
    </row>
    <row r="57" spans="1:17" ht="15.75" hidden="1" customHeight="1" outlineLevel="1" x14ac:dyDescent="0.25">
      <c r="A57">
        <v>2005</v>
      </c>
      <c r="B57" s="10">
        <f t="shared" ca="1" si="8"/>
        <v>38.973740283608436</v>
      </c>
      <c r="C57" s="10">
        <f t="shared" ca="1" si="8"/>
        <v>149.80111228883359</v>
      </c>
      <c r="D57" s="10">
        <f t="shared" ca="1" si="8"/>
        <v>135.97894000000002</v>
      </c>
      <c r="E57" s="10"/>
      <c r="G57" s="10"/>
      <c r="H57" s="10"/>
      <c r="I57" s="10"/>
      <c r="J57" s="10"/>
      <c r="K57">
        <v>2005</v>
      </c>
      <c r="L57" s="32">
        <f t="shared" ca="1" si="9"/>
        <v>-7.3312984447192475E-2</v>
      </c>
      <c r="M57" s="32">
        <f t="shared" ca="1" si="10"/>
        <v>2.1731858894912452</v>
      </c>
      <c r="N57" s="32">
        <f t="shared" ca="1" si="11"/>
        <v>1.4783573090786084</v>
      </c>
      <c r="O57" s="22"/>
      <c r="P57" s="22"/>
      <c r="Q57" s="10"/>
    </row>
    <row r="58" spans="1:17" ht="15.75" hidden="1" customHeight="1" outlineLevel="1" x14ac:dyDescent="0.25">
      <c r="A58">
        <v>2006</v>
      </c>
      <c r="B58" s="10">
        <f t="shared" ca="1" si="8"/>
        <v>37.830570196986201</v>
      </c>
      <c r="C58" s="10">
        <f t="shared" ca="1" si="8"/>
        <v>177.10123006099599</v>
      </c>
      <c r="D58" s="10">
        <f t="shared" ca="1" si="8"/>
        <v>137.19253</v>
      </c>
      <c r="E58" s="10"/>
      <c r="G58" s="10"/>
      <c r="H58" s="10"/>
      <c r="I58" s="10"/>
      <c r="J58" s="10"/>
      <c r="K58">
        <v>2006</v>
      </c>
      <c r="L58" s="32">
        <f t="shared" ca="1" si="9"/>
        <v>-0.10049438577363246</v>
      </c>
      <c r="M58" s="32">
        <f t="shared" ca="1" si="10"/>
        <v>2.7514749767514624</v>
      </c>
      <c r="N58" s="32">
        <f t="shared" ca="1" si="11"/>
        <v>1.5004762463693733</v>
      </c>
      <c r="O58" s="22"/>
      <c r="P58" s="22"/>
      <c r="Q58" s="10"/>
    </row>
    <row r="59" spans="1:17" ht="15.75" hidden="1" customHeight="1" outlineLevel="1" x14ac:dyDescent="0.25">
      <c r="A59">
        <v>2007</v>
      </c>
      <c r="B59" s="10">
        <f t="shared" ca="1" si="8"/>
        <v>51.444884540557858</v>
      </c>
      <c r="C59" s="10">
        <f t="shared" ca="1" si="8"/>
        <v>208.96694843640921</v>
      </c>
      <c r="D59" s="10">
        <f t="shared" ca="1" si="8"/>
        <v>234.80518000000001</v>
      </c>
      <c r="E59" s="10"/>
      <c r="G59" s="10"/>
      <c r="H59" s="10"/>
      <c r="I59" s="10"/>
      <c r="J59" s="10"/>
      <c r="K59">
        <v>2007</v>
      </c>
      <c r="L59" s="32">
        <f t="shared" ca="1" si="9"/>
        <v>0.22321609815824517</v>
      </c>
      <c r="M59" s="32">
        <f t="shared" ca="1" si="10"/>
        <v>3.4264756250270256</v>
      </c>
      <c r="N59" s="32">
        <f t="shared" ca="1" si="11"/>
        <v>3.2795681012259568</v>
      </c>
      <c r="O59" s="22"/>
      <c r="P59" s="22"/>
      <c r="Q59" s="10"/>
    </row>
    <row r="60" spans="1:17" ht="15.75" hidden="1" customHeight="1" outlineLevel="1" x14ac:dyDescent="0.25">
      <c r="A60">
        <v>2008</v>
      </c>
      <c r="B60" s="10">
        <f t="shared" ca="1" si="8"/>
        <v>60.929065019607542</v>
      </c>
      <c r="C60" s="10">
        <f t="shared" ca="1" si="8"/>
        <v>240.22048161538265</v>
      </c>
      <c r="D60" s="10">
        <f t="shared" ca="1" si="8"/>
        <v>133.12664999999998</v>
      </c>
      <c r="E60" s="10"/>
      <c r="G60" s="10"/>
      <c r="H60" s="10"/>
      <c r="I60" s="10"/>
      <c r="J60" s="10"/>
      <c r="K60">
        <v>2008</v>
      </c>
      <c r="L60" s="32">
        <f t="shared" ca="1" si="9"/>
        <v>0.44872349978659654</v>
      </c>
      <c r="M60" s="32">
        <f t="shared" ca="1" si="10"/>
        <v>4.0885085630004605</v>
      </c>
      <c r="N60" s="32">
        <f t="shared" ca="1" si="11"/>
        <v>1.426371363540925</v>
      </c>
      <c r="O60" s="22"/>
      <c r="P60" s="22"/>
      <c r="Q60" s="10"/>
    </row>
    <row r="61" spans="1:17" ht="15.75" hidden="1" customHeight="1" outlineLevel="1" x14ac:dyDescent="0.25">
      <c r="A61">
        <v>2009</v>
      </c>
      <c r="B61" s="10">
        <f t="shared" ca="1" si="8"/>
        <v>81.340650155544282</v>
      </c>
      <c r="C61" s="10">
        <f t="shared" ca="1" si="8"/>
        <v>232.4474549006861</v>
      </c>
      <c r="D61" s="10">
        <f t="shared" ca="1" si="8"/>
        <v>106.08554000000001</v>
      </c>
      <c r="E61" s="10"/>
      <c r="G61" s="10"/>
      <c r="H61" s="10"/>
      <c r="I61" s="10"/>
      <c r="J61" s="10"/>
      <c r="K61">
        <v>2009</v>
      </c>
      <c r="L61" s="32">
        <f t="shared" ca="1" si="9"/>
        <v>0.9340541551119359</v>
      </c>
      <c r="M61" s="32">
        <f t="shared" ca="1" si="10"/>
        <v>3.9238551881833486</v>
      </c>
      <c r="N61" s="32">
        <f t="shared" ca="1" si="11"/>
        <v>0.93351906880985447</v>
      </c>
      <c r="O61" s="22"/>
      <c r="P61" s="22"/>
      <c r="Q61" s="10"/>
    </row>
    <row r="62" spans="1:17" ht="15.75" hidden="1" customHeight="1" outlineLevel="1" x14ac:dyDescent="0.25">
      <c r="A62">
        <v>2010</v>
      </c>
      <c r="B62" s="10">
        <f t="shared" ca="1" si="8"/>
        <v>85.731170583724975</v>
      </c>
      <c r="C62" s="10">
        <f t="shared" ca="1" si="8"/>
        <v>261.65413953763141</v>
      </c>
      <c r="D62" s="10">
        <f t="shared" ca="1" si="8"/>
        <v>175.96056999999999</v>
      </c>
      <c r="E62" s="10"/>
      <c r="G62" s="10"/>
      <c r="H62" s="10"/>
      <c r="I62" s="10"/>
      <c r="J62" s="10"/>
      <c r="K62">
        <v>2010</v>
      </c>
      <c r="L62" s="32">
        <f t="shared" ca="1" si="9"/>
        <v>1.0384485048127163</v>
      </c>
      <c r="M62" s="32">
        <f t="shared" ca="1" si="10"/>
        <v>4.5425304313289496</v>
      </c>
      <c r="N62" s="32">
        <f t="shared" ca="1" si="11"/>
        <v>2.2070640113030593</v>
      </c>
      <c r="O62" s="22"/>
      <c r="P62" s="22"/>
      <c r="Q62" s="10"/>
    </row>
    <row r="63" spans="1:17" ht="15.75" hidden="1" customHeight="1" outlineLevel="1" x14ac:dyDescent="0.25">
      <c r="A63">
        <v>2011</v>
      </c>
      <c r="B63" s="10">
        <f t="shared" ca="1" si="8"/>
        <v>71.325270091056822</v>
      </c>
      <c r="C63" s="10">
        <f t="shared" ca="1" si="8"/>
        <v>294.2698537679882</v>
      </c>
      <c r="D63" s="10">
        <f t="shared" ca="1" si="8"/>
        <v>196.98693999999992</v>
      </c>
      <c r="E63" s="10"/>
      <c r="G63" s="10"/>
      <c r="H63" s="10"/>
      <c r="I63" s="10"/>
      <c r="J63" s="10"/>
      <c r="K63">
        <v>2011</v>
      </c>
      <c r="L63" s="32">
        <f t="shared" ca="1" si="9"/>
        <v>0.6959163065490559</v>
      </c>
      <c r="M63" s="32">
        <f t="shared" ca="1" si="10"/>
        <v>5.2334179861015437</v>
      </c>
      <c r="N63" s="32">
        <f t="shared" ca="1" si="11"/>
        <v>2.5902914270550208</v>
      </c>
      <c r="O63" s="22"/>
      <c r="P63" s="22"/>
      <c r="Q63" s="10"/>
    </row>
    <row r="64" spans="1:17" ht="15.75" hidden="1" customHeight="1" outlineLevel="1" x14ac:dyDescent="0.25">
      <c r="A64">
        <v>2012</v>
      </c>
      <c r="B64" s="10">
        <f ca="1">INDEX(INDIRECT($A$45&amp;"!$A$1:$J$55"),MATCH($A64,INDIRECT($A$45&amp;"!$A$1:$A$55"),0),MATCH(B$46,INDIRECT($A$45&amp;"!$A$1:$J$1"),0))</f>
        <v>72.980519594669346</v>
      </c>
      <c r="C64" s="10">
        <f ca="1">INDEX(INDIRECT($A$45&amp;"!$A$1:$J$55"),MATCH($A64,INDIRECT($A$45&amp;"!$A$1:$A$55"),0),MATCH(C$46,INDIRECT($A$45&amp;"!$A$1:$J$1"),0))</f>
        <v>313.73262158719632</v>
      </c>
      <c r="D64" s="10">
        <f ca="1">INDEX(INDIRECT($A$45&amp;"!$A$1:$J$55"),MATCH($A64,INDIRECT($A$45&amp;"!$A$1:$A$55"),0),MATCH(D$46,INDIRECT($A$45&amp;"!$A$1:$J$1"),0))</f>
        <v>160.33407</v>
      </c>
      <c r="E64" s="10"/>
      <c r="G64" s="10"/>
      <c r="H64" s="10"/>
      <c r="I64" s="10"/>
      <c r="J64" s="10"/>
      <c r="K64">
        <v>2012</v>
      </c>
      <c r="L64" s="32">
        <f t="shared" ca="1" si="9"/>
        <v>0.73527353044740162</v>
      </c>
      <c r="M64" s="32">
        <f t="shared" ca="1" si="10"/>
        <v>5.6456911613185419</v>
      </c>
      <c r="N64" s="32">
        <f t="shared" ca="1" si="11"/>
        <v>1.9222548306290754</v>
      </c>
      <c r="O64" s="22"/>
      <c r="P64" s="22"/>
      <c r="Q64" s="10"/>
    </row>
    <row r="65" spans="1:23" ht="15.75" hidden="1" customHeight="1" outlineLevel="1" x14ac:dyDescent="0.25">
      <c r="A65" t="s">
        <v>281</v>
      </c>
      <c r="B65" s="2">
        <f ca="1">(B64-B47)/B47</f>
        <v>0.73527353044740162</v>
      </c>
      <c r="C65" s="2">
        <f ca="1">(C64-C47)/C47</f>
        <v>5.6456911613185419</v>
      </c>
      <c r="D65" s="2">
        <f ca="1">(D64-D47)/D47</f>
        <v>1.9222548306290754</v>
      </c>
      <c r="E65" s="2"/>
      <c r="F65" s="2"/>
      <c r="G65" s="2"/>
      <c r="H65" s="2"/>
      <c r="I65" s="2"/>
      <c r="J65" s="2"/>
      <c r="K65" s="2"/>
      <c r="L65" s="23"/>
      <c r="M65" s="23"/>
      <c r="N65" s="23"/>
      <c r="O65" s="23"/>
      <c r="P65" s="23"/>
      <c r="Q65" s="2"/>
    </row>
    <row r="66" spans="1:23" collapsed="1" x14ac:dyDescent="0.25">
      <c r="H66" s="33"/>
    </row>
    <row r="67" spans="1:23" ht="21" x14ac:dyDescent="0.35">
      <c r="T67" s="63" t="s">
        <v>335</v>
      </c>
      <c r="U67" s="63"/>
      <c r="V67" s="63"/>
      <c r="W67" s="6"/>
    </row>
    <row r="68" spans="1:23" ht="20.25" customHeight="1" x14ac:dyDescent="0.25">
      <c r="T68" s="1" t="s">
        <v>39</v>
      </c>
      <c r="U68" s="1" t="s">
        <v>13</v>
      </c>
      <c r="V68" s="34" t="s">
        <v>40</v>
      </c>
      <c r="W68" s="1"/>
    </row>
    <row r="69" spans="1:23" ht="200.25" customHeight="1" thickBot="1" x14ac:dyDescent="0.3">
      <c r="S69" s="3" t="s">
        <v>426</v>
      </c>
      <c r="V69" s="26"/>
    </row>
    <row r="70" spans="1:23" s="4" customFormat="1" ht="21" customHeight="1" thickTop="1" thickBot="1" x14ac:dyDescent="0.3">
      <c r="S70" s="5"/>
      <c r="T70" s="8" t="s">
        <v>18</v>
      </c>
      <c r="V70" s="35"/>
    </row>
    <row r="71" spans="1:23" s="4" customFormat="1" ht="21.75" customHeight="1" thickTop="1" x14ac:dyDescent="0.25">
      <c r="S71" s="7"/>
    </row>
    <row r="72" spans="1:23" ht="15.75" customHeight="1" x14ac:dyDescent="0.25"/>
    <row r="73" spans="1:23" ht="15.75" customHeight="1" x14ac:dyDescent="0.25"/>
  </sheetData>
  <mergeCells count="10">
    <mergeCell ref="B45:E45"/>
    <mergeCell ref="G45:I45"/>
    <mergeCell ref="L45:N45"/>
    <mergeCell ref="T67:V67"/>
    <mergeCell ref="B1:E1"/>
    <mergeCell ref="G1:I1"/>
    <mergeCell ref="L1:N1"/>
    <mergeCell ref="B23:E23"/>
    <mergeCell ref="G23:I23"/>
    <mergeCell ref="L23:N23"/>
  </mergeCells>
  <pageMargins left="0.7" right="0.7" top="0.75" bottom="0.75" header="0.3" footer="0.3"/>
  <pageSetup scale="9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0.79995117038483843"/>
  </sheetPr>
  <dimension ref="A1:J55"/>
  <sheetViews>
    <sheetView workbookViewId="0">
      <selection activeCell="D2" sqref="D2"/>
    </sheetView>
  </sheetViews>
  <sheetFormatPr defaultRowHeight="15.7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16</v>
      </c>
      <c r="J1" t="s">
        <v>12</v>
      </c>
    </row>
    <row r="2" spans="1:10" x14ac:dyDescent="0.25">
      <c r="A2">
        <v>1960</v>
      </c>
      <c r="B2">
        <v>3.6072900000000003</v>
      </c>
      <c r="C2">
        <v>0.20162999999999998</v>
      </c>
      <c r="D2">
        <v>0</v>
      </c>
      <c r="E2">
        <v>0</v>
      </c>
      <c r="F2">
        <v>11575.833914551617</v>
      </c>
      <c r="G2">
        <v>3.8089199066162109</v>
      </c>
      <c r="H2">
        <v>3.8089199066162109</v>
      </c>
      <c r="I2">
        <v>3.8089199066162109</v>
      </c>
      <c r="J2">
        <v>11579.642578125</v>
      </c>
    </row>
    <row r="3" spans="1:10" x14ac:dyDescent="0.25">
      <c r="A3">
        <v>1961</v>
      </c>
      <c r="B3">
        <v>4.3279900000000007</v>
      </c>
      <c r="C3">
        <v>0.17879999999999996</v>
      </c>
      <c r="D3">
        <v>0</v>
      </c>
      <c r="E3">
        <v>0</v>
      </c>
      <c r="F3">
        <v>11237.733756690503</v>
      </c>
      <c r="G3">
        <v>4.5067901611328125</v>
      </c>
      <c r="H3">
        <v>4.5067901611328125</v>
      </c>
      <c r="I3">
        <v>4.5067901611328125</v>
      </c>
      <c r="J3">
        <v>11242.240234375</v>
      </c>
    </row>
    <row r="4" spans="1:10" x14ac:dyDescent="0.25">
      <c r="A4">
        <v>1962</v>
      </c>
      <c r="B4">
        <v>4.4992999999999999</v>
      </c>
      <c r="C4">
        <v>0.23150000000000004</v>
      </c>
      <c r="D4">
        <v>0</v>
      </c>
      <c r="E4">
        <v>0</v>
      </c>
      <c r="F4">
        <v>10899.633598829389</v>
      </c>
      <c r="G4">
        <v>4.7308001518249512</v>
      </c>
      <c r="H4">
        <v>4.7308001518249512</v>
      </c>
      <c r="I4">
        <v>4.7308001518249512</v>
      </c>
      <c r="J4">
        <v>10904.3642578125</v>
      </c>
    </row>
    <row r="5" spans="1:10" x14ac:dyDescent="0.25">
      <c r="A5">
        <v>1963</v>
      </c>
      <c r="B5">
        <v>5.0318799999999984</v>
      </c>
      <c r="C5">
        <v>0.23470000000000008</v>
      </c>
      <c r="D5">
        <v>0</v>
      </c>
      <c r="E5">
        <v>0</v>
      </c>
      <c r="F5">
        <v>10561.533440968275</v>
      </c>
      <c r="G5">
        <v>5.2665801048278809</v>
      </c>
      <c r="H5">
        <v>5.2665801048278809</v>
      </c>
      <c r="I5">
        <v>5.2665801048278809</v>
      </c>
      <c r="J5">
        <v>10566.7998046875</v>
      </c>
    </row>
    <row r="6" spans="1:10" x14ac:dyDescent="0.25">
      <c r="A6">
        <v>1964</v>
      </c>
      <c r="B6">
        <v>4.8089800000000018</v>
      </c>
      <c r="C6">
        <v>0.20833000000000004</v>
      </c>
      <c r="D6">
        <v>0</v>
      </c>
      <c r="E6">
        <v>0</v>
      </c>
      <c r="F6">
        <v>10223.433283107162</v>
      </c>
      <c r="G6">
        <v>5.0173101425170898</v>
      </c>
      <c r="H6">
        <v>5.0173101425170898</v>
      </c>
      <c r="I6">
        <v>5.0173101425170898</v>
      </c>
      <c r="J6">
        <v>10228.4501953125</v>
      </c>
    </row>
    <row r="7" spans="1:10" x14ac:dyDescent="0.25">
      <c r="A7">
        <v>1965</v>
      </c>
      <c r="B7">
        <v>5.1190800000000021</v>
      </c>
      <c r="C7">
        <v>0.23599999999999999</v>
      </c>
      <c r="D7">
        <v>0</v>
      </c>
      <c r="E7">
        <v>0</v>
      </c>
      <c r="F7">
        <v>9885.3485468769068</v>
      </c>
      <c r="G7">
        <v>5.3550801277160645</v>
      </c>
      <c r="H7">
        <v>5.3550801277160645</v>
      </c>
      <c r="I7">
        <v>5.3550801277160645</v>
      </c>
      <c r="J7">
        <v>9890.7041015625</v>
      </c>
    </row>
    <row r="8" spans="1:10" x14ac:dyDescent="0.25">
      <c r="A8">
        <v>1966</v>
      </c>
      <c r="B8">
        <v>5.1605500000000015</v>
      </c>
      <c r="C8">
        <v>0.36611000000000005</v>
      </c>
      <c r="D8">
        <v>0</v>
      </c>
      <c r="E8">
        <v>0</v>
      </c>
      <c r="F8">
        <v>9547.2849607321023</v>
      </c>
      <c r="G8">
        <v>5.5266599655151367</v>
      </c>
      <c r="H8">
        <v>5.5266599655151367</v>
      </c>
      <c r="I8">
        <v>5.5266599655151367</v>
      </c>
      <c r="J8">
        <v>9552.8115234375</v>
      </c>
    </row>
    <row r="9" spans="1:10" x14ac:dyDescent="0.25">
      <c r="A9">
        <v>1967</v>
      </c>
      <c r="B9">
        <v>5.5712600000000014</v>
      </c>
      <c r="C9">
        <v>0.47089000000000009</v>
      </c>
      <c r="D9">
        <v>0</v>
      </c>
      <c r="E9">
        <v>0</v>
      </c>
      <c r="F9">
        <v>9209.2443840324886</v>
      </c>
      <c r="G9">
        <v>6.0421500205993652</v>
      </c>
      <c r="H9">
        <v>6.0421500205993652</v>
      </c>
      <c r="I9">
        <v>6.0421500205993652</v>
      </c>
      <c r="J9">
        <v>9215.2861328125</v>
      </c>
    </row>
    <row r="10" spans="1:10" x14ac:dyDescent="0.25">
      <c r="A10">
        <v>1968</v>
      </c>
      <c r="B10">
        <v>5.2922300000000027</v>
      </c>
      <c r="C10">
        <v>0.64704999999999979</v>
      </c>
      <c r="D10">
        <v>4.3802000000000003</v>
      </c>
      <c r="E10">
        <v>0</v>
      </c>
      <c r="F10">
        <v>8871.2039014185666</v>
      </c>
      <c r="G10">
        <v>5.9392800331115723</v>
      </c>
      <c r="H10">
        <v>5.9392800331115723</v>
      </c>
      <c r="I10">
        <v>10.319479942321777</v>
      </c>
      <c r="J10">
        <v>8881.5234375</v>
      </c>
    </row>
    <row r="11" spans="1:10" x14ac:dyDescent="0.25">
      <c r="A11">
        <v>1969</v>
      </c>
      <c r="B11">
        <v>5.2263799999999989</v>
      </c>
      <c r="C11">
        <v>1.0407800000000005</v>
      </c>
      <c r="D11">
        <v>5.3324300000000022</v>
      </c>
      <c r="E11">
        <v>0</v>
      </c>
      <c r="F11">
        <v>8533.1634188046464</v>
      </c>
      <c r="G11">
        <v>6.2671599388122559</v>
      </c>
      <c r="H11">
        <v>6.2671599388122559</v>
      </c>
      <c r="I11">
        <v>11.599590301513672</v>
      </c>
      <c r="J11">
        <v>8544.7626953125</v>
      </c>
    </row>
    <row r="12" spans="1:10" x14ac:dyDescent="0.25">
      <c r="A12">
        <v>1970</v>
      </c>
      <c r="B12">
        <v>5.9560600000000017</v>
      </c>
      <c r="C12">
        <v>1.5459200000000002</v>
      </c>
      <c r="D12">
        <v>5.8454400000000009</v>
      </c>
      <c r="E12">
        <v>0.28915999460399999</v>
      </c>
      <c r="F12">
        <v>8195.1229361907244</v>
      </c>
      <c r="G12">
        <v>7.5019798278808594</v>
      </c>
      <c r="H12">
        <v>7.7911396026611328</v>
      </c>
      <c r="I12">
        <v>13.636579513549805</v>
      </c>
      <c r="J12">
        <v>8208.759765625</v>
      </c>
    </row>
    <row r="13" spans="1:10" x14ac:dyDescent="0.25">
      <c r="A13">
        <v>1971</v>
      </c>
      <c r="B13">
        <v>6.5614500000000016</v>
      </c>
      <c r="C13">
        <v>1.7418000000000002</v>
      </c>
      <c r="D13">
        <v>6.1160299999999994</v>
      </c>
      <c r="E13">
        <v>0.3207824407846</v>
      </c>
      <c r="F13">
        <v>7857.0824535768033</v>
      </c>
      <c r="G13">
        <v>8.3032503128051758</v>
      </c>
      <c r="H13">
        <v>8.6240329742431641</v>
      </c>
      <c r="I13">
        <v>14.740062713623047</v>
      </c>
      <c r="J13">
        <v>7871.82275390625</v>
      </c>
    </row>
    <row r="14" spans="1:10" x14ac:dyDescent="0.25">
      <c r="A14">
        <v>1972</v>
      </c>
      <c r="B14">
        <v>6.6126800000000019</v>
      </c>
      <c r="C14">
        <v>1.8832599999999999</v>
      </c>
      <c r="D14">
        <v>6.7826499999999994</v>
      </c>
      <c r="E14">
        <v>0.348781680644</v>
      </c>
      <c r="F14">
        <v>7519.0637205966714</v>
      </c>
      <c r="G14">
        <v>8.4959402084350586</v>
      </c>
      <c r="H14">
        <v>8.844721794128418</v>
      </c>
      <c r="I14">
        <v>15.627371788024902</v>
      </c>
      <c r="J14">
        <v>7534.69091796875</v>
      </c>
    </row>
    <row r="15" spans="1:10" x14ac:dyDescent="0.25">
      <c r="A15">
        <v>1973</v>
      </c>
      <c r="B15">
        <v>8.572630000000002</v>
      </c>
      <c r="C15">
        <v>2.8735400000000002</v>
      </c>
      <c r="D15">
        <v>7.8030200000000001</v>
      </c>
      <c r="E15">
        <v>0.37992593550099996</v>
      </c>
      <c r="F15">
        <v>7181.1046693487169</v>
      </c>
      <c r="G15">
        <v>11.446169853210449</v>
      </c>
      <c r="H15">
        <v>11.826095581054688</v>
      </c>
      <c r="I15">
        <v>19.629116058349609</v>
      </c>
      <c r="J15">
        <v>7200.73388671875</v>
      </c>
    </row>
    <row r="16" spans="1:10" x14ac:dyDescent="0.25">
      <c r="A16">
        <v>1974</v>
      </c>
      <c r="B16">
        <v>11.210749999999992</v>
      </c>
      <c r="C16">
        <v>3.3163700000000014</v>
      </c>
      <c r="D16">
        <v>6.5892800000000014</v>
      </c>
      <c r="E16">
        <v>1.8462482593519001</v>
      </c>
      <c r="F16">
        <v>6843.155397824883</v>
      </c>
      <c r="G16">
        <v>14.527119636535645</v>
      </c>
      <c r="H16">
        <v>16.373367309570313</v>
      </c>
      <c r="I16">
        <v>22.962646484375</v>
      </c>
      <c r="J16">
        <v>6866.1181640625</v>
      </c>
    </row>
    <row r="17" spans="1:10" x14ac:dyDescent="0.25">
      <c r="A17">
        <v>1975</v>
      </c>
      <c r="B17">
        <v>13.984709999999998</v>
      </c>
      <c r="C17">
        <v>4.4329500000000017</v>
      </c>
      <c r="D17">
        <v>22.81271000000001</v>
      </c>
      <c r="E17">
        <v>3.0308379119820006</v>
      </c>
      <c r="F17">
        <v>6505.5477200510504</v>
      </c>
      <c r="G17">
        <v>18.417659759521484</v>
      </c>
      <c r="H17">
        <v>21.448497772216797</v>
      </c>
      <c r="I17">
        <v>44.261207580566406</v>
      </c>
      <c r="J17">
        <v>6549.80908203125</v>
      </c>
    </row>
    <row r="18" spans="1:10" x14ac:dyDescent="0.25">
      <c r="A18">
        <v>1976</v>
      </c>
      <c r="B18">
        <v>13.697250000000002</v>
      </c>
      <c r="C18">
        <v>4.6687699999999994</v>
      </c>
      <c r="D18">
        <v>23.898810000000001</v>
      </c>
      <c r="E18">
        <v>4.0551186103747998</v>
      </c>
      <c r="F18">
        <v>6167.9916824139355</v>
      </c>
      <c r="G18">
        <v>18.366020202636719</v>
      </c>
      <c r="H18">
        <v>22.421138763427734</v>
      </c>
      <c r="I18">
        <v>46.319950103759766</v>
      </c>
      <c r="J18">
        <v>6214.3115234375</v>
      </c>
    </row>
    <row r="19" spans="1:10" x14ac:dyDescent="0.25">
      <c r="A19">
        <v>1977</v>
      </c>
      <c r="B19">
        <v>13.580940000000002</v>
      </c>
      <c r="C19">
        <v>4.5148099999999998</v>
      </c>
      <c r="D19">
        <v>27.149149999999999</v>
      </c>
      <c r="E19">
        <v>6.771471161676998</v>
      </c>
      <c r="F19">
        <v>5830.4356447768214</v>
      </c>
      <c r="G19">
        <v>18.09575080871582</v>
      </c>
      <c r="H19">
        <v>24.867221832275391</v>
      </c>
      <c r="I19">
        <v>52.016372680664062</v>
      </c>
      <c r="J19">
        <v>5882.4521484375</v>
      </c>
    </row>
    <row r="20" spans="1:10" x14ac:dyDescent="0.25">
      <c r="A20">
        <v>1978</v>
      </c>
      <c r="B20">
        <v>18.516709999999996</v>
      </c>
      <c r="C20">
        <v>5.3824700000000014</v>
      </c>
      <c r="D20">
        <v>40.490369999999999</v>
      </c>
      <c r="E20">
        <v>9.5172281971917005</v>
      </c>
      <c r="F20">
        <v>5493.0897976914648</v>
      </c>
      <c r="G20">
        <v>23.899179458618164</v>
      </c>
      <c r="H20">
        <v>33.416408538818359</v>
      </c>
      <c r="I20">
        <v>73.906776428222656</v>
      </c>
      <c r="J20">
        <v>5566.99658203125</v>
      </c>
    </row>
    <row r="21" spans="1:10" x14ac:dyDescent="0.25">
      <c r="A21">
        <v>1979</v>
      </c>
      <c r="B21">
        <v>20.117870000000003</v>
      </c>
      <c r="C21">
        <v>5.7197500000000003</v>
      </c>
      <c r="D21">
        <v>42.783939999999994</v>
      </c>
      <c r="E21">
        <v>12.293848765107397</v>
      </c>
      <c r="F21">
        <v>5156.2102902057168</v>
      </c>
      <c r="G21">
        <v>25.837619781494141</v>
      </c>
      <c r="H21">
        <v>38.1314697265625</v>
      </c>
      <c r="I21">
        <v>80.915412902832031</v>
      </c>
      <c r="J21">
        <v>5237.12548828125</v>
      </c>
    </row>
    <row r="22" spans="1:10" x14ac:dyDescent="0.25">
      <c r="A22">
        <v>1980</v>
      </c>
      <c r="B22">
        <v>24.959789999999998</v>
      </c>
      <c r="C22">
        <v>7.9336700000000002</v>
      </c>
      <c r="D22">
        <v>36.054100000000005</v>
      </c>
      <c r="E22">
        <v>17.013962176974498</v>
      </c>
      <c r="F22">
        <v>4822.3927475637201</v>
      </c>
      <c r="G22">
        <v>32.893459320068359</v>
      </c>
      <c r="H22">
        <v>49.907421112060547</v>
      </c>
      <c r="I22">
        <v>85.961517333984375</v>
      </c>
      <c r="J22">
        <v>4908.3544921875</v>
      </c>
    </row>
    <row r="23" spans="1:10" x14ac:dyDescent="0.25">
      <c r="A23">
        <v>1981</v>
      </c>
      <c r="B23">
        <v>24.29698999999999</v>
      </c>
      <c r="C23">
        <v>8.3932100000000016</v>
      </c>
      <c r="D23">
        <v>52.933930000000011</v>
      </c>
      <c r="E23">
        <v>17.237285539063897</v>
      </c>
      <c r="F23">
        <v>4489.9976883201598</v>
      </c>
      <c r="G23">
        <v>32.690200805664062</v>
      </c>
      <c r="H23">
        <v>49.927486419677734</v>
      </c>
      <c r="I23">
        <v>102.86141967773437</v>
      </c>
      <c r="J23">
        <v>4592.85888671875</v>
      </c>
    </row>
    <row r="24" spans="1:10" x14ac:dyDescent="0.25">
      <c r="A24">
        <v>1982</v>
      </c>
      <c r="B24">
        <v>20.783669999999994</v>
      </c>
      <c r="C24">
        <v>11.049480000000001</v>
      </c>
      <c r="D24">
        <v>40.517060000000001</v>
      </c>
      <c r="E24">
        <v>18.917370258200901</v>
      </c>
      <c r="F24">
        <v>4158.9874025140998</v>
      </c>
      <c r="G24">
        <v>31.833150863647461</v>
      </c>
      <c r="H24">
        <v>50.750522613525391</v>
      </c>
      <c r="I24">
        <v>91.267585754394531</v>
      </c>
      <c r="J24">
        <v>4250.2548828125</v>
      </c>
    </row>
    <row r="25" spans="1:10" x14ac:dyDescent="0.25">
      <c r="A25">
        <v>1983</v>
      </c>
      <c r="B25">
        <v>19.679429999999996</v>
      </c>
      <c r="C25">
        <v>9.6568200000000033</v>
      </c>
      <c r="D25">
        <v>30.397660000000005</v>
      </c>
      <c r="E25">
        <v>20.323193089370498</v>
      </c>
      <c r="F25">
        <v>3827.9790055973531</v>
      </c>
      <c r="G25">
        <v>29.336250305175781</v>
      </c>
      <c r="H25">
        <v>49.659442901611328</v>
      </c>
      <c r="I25">
        <v>80.057106018066406</v>
      </c>
      <c r="J25">
        <v>3908.0361328125</v>
      </c>
    </row>
    <row r="26" spans="1:10" x14ac:dyDescent="0.25">
      <c r="A26">
        <v>1984</v>
      </c>
      <c r="B26">
        <v>20.655789999999993</v>
      </c>
      <c r="C26">
        <v>11.888840000000004</v>
      </c>
      <c r="D26">
        <v>36.08373000000001</v>
      </c>
      <c r="E26">
        <v>19.879048175739904</v>
      </c>
      <c r="F26">
        <v>3497.0456618078947</v>
      </c>
      <c r="G26">
        <v>32.544628143310547</v>
      </c>
      <c r="H26">
        <v>52.423675537109375</v>
      </c>
      <c r="I26">
        <v>88.507408142089844</v>
      </c>
      <c r="J26">
        <v>3585.552978515625</v>
      </c>
    </row>
    <row r="27" spans="1:10" x14ac:dyDescent="0.25">
      <c r="A27">
        <v>1985</v>
      </c>
      <c r="B27">
        <v>20.861450000000012</v>
      </c>
      <c r="C27">
        <v>10.078959999999995</v>
      </c>
      <c r="D27">
        <v>3.0444700000000018</v>
      </c>
      <c r="E27">
        <v>19.33740811497011</v>
      </c>
      <c r="F27">
        <v>3170.4306708130835</v>
      </c>
      <c r="G27">
        <v>30.940410614013672</v>
      </c>
      <c r="H27">
        <v>50.277820587158203</v>
      </c>
      <c r="I27">
        <v>53.322292327880859</v>
      </c>
      <c r="J27">
        <v>3223.7529296875</v>
      </c>
    </row>
    <row r="28" spans="1:10" x14ac:dyDescent="0.25">
      <c r="A28">
        <v>1986</v>
      </c>
      <c r="B28">
        <v>24.50609</v>
      </c>
      <c r="C28">
        <v>10.456580000000001</v>
      </c>
      <c r="D28">
        <v>21.994350000000004</v>
      </c>
      <c r="E28">
        <v>20.181368582988803</v>
      </c>
      <c r="F28">
        <v>2846.2895627509356</v>
      </c>
      <c r="G28">
        <v>34.962669372558594</v>
      </c>
      <c r="H28">
        <v>55.144039154052734</v>
      </c>
      <c r="I28">
        <v>77.138389587402344</v>
      </c>
      <c r="J28">
        <v>2923.427978515625</v>
      </c>
    </row>
    <row r="29" spans="1:10" x14ac:dyDescent="0.25">
      <c r="A29">
        <v>1987</v>
      </c>
      <c r="B29">
        <v>27.165499999999998</v>
      </c>
      <c r="C29">
        <v>10.864570000000001</v>
      </c>
      <c r="D29">
        <v>13.195029999999997</v>
      </c>
      <c r="E29">
        <v>23.1070330187815</v>
      </c>
      <c r="F29">
        <v>2524.9906044690611</v>
      </c>
      <c r="G29">
        <v>38.030071258544922</v>
      </c>
      <c r="H29">
        <v>61.137104034423828</v>
      </c>
      <c r="I29">
        <v>74.332130432128906</v>
      </c>
      <c r="J29">
        <v>2599.32275390625</v>
      </c>
    </row>
    <row r="30" spans="1:10" x14ac:dyDescent="0.25">
      <c r="A30">
        <v>1988</v>
      </c>
      <c r="B30">
        <v>29.563789999999994</v>
      </c>
      <c r="C30">
        <v>12.612579999999998</v>
      </c>
      <c r="D30">
        <v>16.967949999999995</v>
      </c>
      <c r="E30">
        <v>23.374357586432598</v>
      </c>
      <c r="F30">
        <v>2204.6386399616003</v>
      </c>
      <c r="G30">
        <v>42.176368713378906</v>
      </c>
      <c r="H30">
        <v>65.550727844238281</v>
      </c>
      <c r="I30">
        <v>82.5186767578125</v>
      </c>
      <c r="J30">
        <v>2287.1572265625</v>
      </c>
    </row>
    <row r="31" spans="1:10" x14ac:dyDescent="0.25">
      <c r="A31">
        <v>1989</v>
      </c>
      <c r="B31">
        <v>31.063929999999996</v>
      </c>
      <c r="C31">
        <v>12.206649999999998</v>
      </c>
      <c r="D31">
        <v>29.254150000000013</v>
      </c>
      <c r="E31">
        <v>24.867445488499001</v>
      </c>
      <c r="F31">
        <v>1897.5433971338273</v>
      </c>
      <c r="G31">
        <v>43.270580291748047</v>
      </c>
      <c r="H31">
        <v>68.138023376464844</v>
      </c>
      <c r="I31">
        <v>97.392173767089844</v>
      </c>
      <c r="J31">
        <v>1994.935546875</v>
      </c>
    </row>
    <row r="32" spans="1:10" x14ac:dyDescent="0.25">
      <c r="A32">
        <v>1990</v>
      </c>
      <c r="B32">
        <v>40.450400000000009</v>
      </c>
      <c r="C32">
        <v>16.250609999999995</v>
      </c>
      <c r="D32">
        <v>7.1389800000000028</v>
      </c>
      <c r="E32">
        <v>28.16248618218151</v>
      </c>
      <c r="F32">
        <v>1597.7264746185542</v>
      </c>
      <c r="G32">
        <v>56.701011657714844</v>
      </c>
      <c r="H32">
        <v>84.863494873046875</v>
      </c>
      <c r="I32">
        <v>92.002471923828125</v>
      </c>
      <c r="J32">
        <v>1689.72900390625</v>
      </c>
    </row>
    <row r="33" spans="1:10" x14ac:dyDescent="0.25">
      <c r="A33">
        <v>1991</v>
      </c>
      <c r="B33">
        <v>43.545110000000008</v>
      </c>
      <c r="C33">
        <v>13.040430000000001</v>
      </c>
      <c r="D33">
        <v>25.397369999999992</v>
      </c>
      <c r="E33">
        <v>31.822743279050101</v>
      </c>
      <c r="F33">
        <v>1298.4021302282811</v>
      </c>
      <c r="G33">
        <v>56.585540771484375</v>
      </c>
      <c r="H33">
        <v>88.408287048339844</v>
      </c>
      <c r="I33">
        <v>113.80565643310547</v>
      </c>
      <c r="J33">
        <v>1412.207763671875</v>
      </c>
    </row>
    <row r="34" spans="1:10" x14ac:dyDescent="0.25">
      <c r="A34">
        <v>1992</v>
      </c>
      <c r="B34">
        <v>40.23831999999998</v>
      </c>
      <c r="C34">
        <v>11.756350000000003</v>
      </c>
      <c r="D34">
        <v>37.901619999999994</v>
      </c>
      <c r="E34">
        <v>37.186731685802002</v>
      </c>
      <c r="F34">
        <v>1143.4836260452271</v>
      </c>
      <c r="G34">
        <v>51.994670867919922</v>
      </c>
      <c r="H34">
        <v>89.181404113769531</v>
      </c>
      <c r="I34">
        <v>127.08302307128906</v>
      </c>
      <c r="J34">
        <v>1270.566650390625</v>
      </c>
    </row>
    <row r="35" spans="1:10" x14ac:dyDescent="0.25">
      <c r="A35">
        <v>1993</v>
      </c>
      <c r="B35">
        <v>36.785870000000003</v>
      </c>
      <c r="C35">
        <v>13.3324</v>
      </c>
      <c r="D35">
        <v>64.873839999999987</v>
      </c>
      <c r="E35">
        <v>39.309659101252095</v>
      </c>
      <c r="F35">
        <v>1009.2645666949749</v>
      </c>
      <c r="G35">
        <v>50.118270874023437</v>
      </c>
      <c r="H35">
        <v>89.427932739257813</v>
      </c>
      <c r="I35">
        <v>154.30177307128906</v>
      </c>
      <c r="J35">
        <v>1163.5662841796875</v>
      </c>
    </row>
    <row r="36" spans="1:10" x14ac:dyDescent="0.25">
      <c r="A36">
        <v>1994</v>
      </c>
      <c r="B36">
        <v>41.238719999999986</v>
      </c>
      <c r="C36">
        <v>10.838460000000005</v>
      </c>
      <c r="D36">
        <v>91.625959999999978</v>
      </c>
      <c r="E36">
        <v>43.98119914573779</v>
      </c>
      <c r="F36">
        <v>983.40087322807312</v>
      </c>
      <c r="G36">
        <v>52.077178955078125</v>
      </c>
      <c r="H36">
        <v>96.058380126953125</v>
      </c>
      <c r="I36">
        <v>187.68434143066406</v>
      </c>
      <c r="J36">
        <v>1171.085205078125</v>
      </c>
    </row>
    <row r="37" spans="1:10" x14ac:dyDescent="0.25">
      <c r="A37">
        <v>1995</v>
      </c>
      <c r="B37">
        <v>41.277500000000025</v>
      </c>
      <c r="C37">
        <v>11.07382</v>
      </c>
      <c r="D37">
        <v>90.373490000000061</v>
      </c>
      <c r="E37">
        <v>51.828427456766093</v>
      </c>
      <c r="F37">
        <v>1024.4414726421833</v>
      </c>
      <c r="G37">
        <v>52.351318359375</v>
      </c>
      <c r="H37">
        <v>104.17974853515625</v>
      </c>
      <c r="I37">
        <v>194.55323791503906</v>
      </c>
      <c r="J37">
        <v>1218.9947509765625</v>
      </c>
    </row>
    <row r="38" spans="1:10" x14ac:dyDescent="0.25">
      <c r="A38">
        <v>1996</v>
      </c>
      <c r="B38">
        <v>39.871280000000006</v>
      </c>
      <c r="C38">
        <v>6.4456300000000004</v>
      </c>
      <c r="D38">
        <v>120.50968</v>
      </c>
      <c r="E38">
        <v>55.333852937675196</v>
      </c>
      <c r="F38">
        <v>1054.1821193051337</v>
      </c>
      <c r="G38">
        <v>46.316909790039063</v>
      </c>
      <c r="H38">
        <v>101.65076446533203</v>
      </c>
      <c r="I38">
        <v>222.16044616699219</v>
      </c>
      <c r="J38">
        <v>1276.342529296875</v>
      </c>
    </row>
    <row r="39" spans="1:10" x14ac:dyDescent="0.25">
      <c r="A39">
        <v>1997</v>
      </c>
      <c r="B39">
        <v>35.91185999999999</v>
      </c>
      <c r="C39">
        <v>16.520990000000005</v>
      </c>
      <c r="D39">
        <v>128.99317000000005</v>
      </c>
      <c r="E39">
        <v>65.823903354100409</v>
      </c>
      <c r="F39">
        <v>1061.9797202153684</v>
      </c>
      <c r="G39">
        <v>52.432849884033203</v>
      </c>
      <c r="H39">
        <v>118.25675201416016</v>
      </c>
      <c r="I39">
        <v>247.24992370605469</v>
      </c>
      <c r="J39">
        <v>1309.2296142578125</v>
      </c>
    </row>
    <row r="40" spans="1:10" x14ac:dyDescent="0.25">
      <c r="A40">
        <v>1998</v>
      </c>
      <c r="B40">
        <v>38.928899999999985</v>
      </c>
      <c r="C40">
        <v>26.820270000000008</v>
      </c>
      <c r="D40">
        <v>110.94755999999997</v>
      </c>
      <c r="E40">
        <v>67.369655143384691</v>
      </c>
      <c r="F40">
        <v>991.18313906078345</v>
      </c>
      <c r="G40">
        <v>65.749168395996094</v>
      </c>
      <c r="H40">
        <v>133.11882019042969</v>
      </c>
      <c r="I40">
        <v>244.06637573242187</v>
      </c>
      <c r="J40">
        <v>1235.24951171875</v>
      </c>
    </row>
    <row r="41" spans="1:10" x14ac:dyDescent="0.25">
      <c r="A41">
        <v>1999</v>
      </c>
      <c r="B41">
        <v>40.093910000000001</v>
      </c>
      <c r="C41">
        <v>27.55078</v>
      </c>
      <c r="D41">
        <v>119.80050000000004</v>
      </c>
      <c r="E41">
        <v>70.343866324681329</v>
      </c>
      <c r="F41">
        <v>989.67787267721496</v>
      </c>
      <c r="G41">
        <v>67.644691467285156</v>
      </c>
      <c r="H41">
        <v>137.98855590820312</v>
      </c>
      <c r="I41">
        <v>257.7890625</v>
      </c>
      <c r="J41">
        <v>1247.4669189453125</v>
      </c>
    </row>
    <row r="42" spans="1:10" x14ac:dyDescent="0.25">
      <c r="A42">
        <v>2000</v>
      </c>
      <c r="B42">
        <v>36.853669999999994</v>
      </c>
      <c r="C42">
        <v>3.5928599999999991</v>
      </c>
      <c r="D42">
        <v>79.852380000000011</v>
      </c>
      <c r="E42">
        <v>77.869916447146991</v>
      </c>
      <c r="F42">
        <v>1022.595416367557</v>
      </c>
      <c r="G42">
        <v>40.446529388427734</v>
      </c>
      <c r="H42">
        <v>118.31644439697266</v>
      </c>
      <c r="I42">
        <v>198.1688232421875</v>
      </c>
      <c r="J42">
        <v>1220.7642822265625</v>
      </c>
    </row>
    <row r="43" spans="1:10" x14ac:dyDescent="0.25">
      <c r="A43">
        <v>2001</v>
      </c>
      <c r="B43">
        <v>38.063369999999992</v>
      </c>
      <c r="C43">
        <v>7.3005999999999984</v>
      </c>
      <c r="D43">
        <v>53.015960000000007</v>
      </c>
      <c r="E43">
        <v>86.586666400159075</v>
      </c>
      <c r="F43">
        <v>1018.8330400002708</v>
      </c>
      <c r="G43">
        <v>45.363971710205078</v>
      </c>
      <c r="H43">
        <v>131.95063781738281</v>
      </c>
      <c r="I43">
        <v>184.96659851074219</v>
      </c>
      <c r="J43">
        <v>1203.7996826171875</v>
      </c>
    </row>
    <row r="44" spans="1:10" x14ac:dyDescent="0.25">
      <c r="A44">
        <v>2002</v>
      </c>
      <c r="B44">
        <v>43.344450000000016</v>
      </c>
      <c r="C44">
        <v>1.3014799999999977</v>
      </c>
      <c r="D44">
        <v>10.133789999999998</v>
      </c>
      <c r="E44">
        <v>103.58337943523999</v>
      </c>
      <c r="F44">
        <v>1066.3603000452883</v>
      </c>
      <c r="G44">
        <v>44.645931243896484</v>
      </c>
      <c r="H44">
        <v>148.22930908203125</v>
      </c>
      <c r="I44">
        <v>158.36309814453125</v>
      </c>
      <c r="J44">
        <v>1224.723388671875</v>
      </c>
    </row>
    <row r="45" spans="1:10" x14ac:dyDescent="0.25">
      <c r="A45">
        <v>2003</v>
      </c>
      <c r="B45">
        <v>47.307330000000007</v>
      </c>
      <c r="C45">
        <v>-7.4209100000000001</v>
      </c>
      <c r="D45">
        <v>44.155860000000004</v>
      </c>
      <c r="E45">
        <v>129.28377687596085</v>
      </c>
      <c r="F45">
        <v>1197.0737823048139</v>
      </c>
      <c r="G45">
        <v>39.886421203613281</v>
      </c>
      <c r="H45">
        <v>169.17019653320312</v>
      </c>
      <c r="I45">
        <v>213.3260498046875</v>
      </c>
      <c r="J45">
        <v>1410.3997802734375</v>
      </c>
    </row>
    <row r="46" spans="1:10" x14ac:dyDescent="0.25">
      <c r="A46">
        <v>2004</v>
      </c>
      <c r="B46">
        <v>54.257520000000028</v>
      </c>
      <c r="C46">
        <v>-5.6416500000000012</v>
      </c>
      <c r="D46">
        <v>79.823650000000043</v>
      </c>
      <c r="E46">
        <v>148.40060899968452</v>
      </c>
      <c r="F46">
        <v>1358.3094718715192</v>
      </c>
      <c r="G46">
        <v>48.615871429443359</v>
      </c>
      <c r="H46">
        <v>197.0164794921875</v>
      </c>
      <c r="I46">
        <v>276.84011840820312</v>
      </c>
      <c r="J46">
        <v>1635.1495361328125</v>
      </c>
    </row>
    <row r="47" spans="1:10" x14ac:dyDescent="0.25">
      <c r="A47">
        <v>2005</v>
      </c>
      <c r="B47">
        <v>82.475549999999998</v>
      </c>
      <c r="C47">
        <v>0.56060000000000065</v>
      </c>
      <c r="D47">
        <v>178.51431999999997</v>
      </c>
      <c r="E47">
        <v>167.68933337749991</v>
      </c>
      <c r="F47">
        <v>1574.6948648340672</v>
      </c>
      <c r="G47">
        <v>83.036148071289062</v>
      </c>
      <c r="H47">
        <v>250.72547912597656</v>
      </c>
      <c r="I47">
        <v>429.23980712890625</v>
      </c>
      <c r="J47">
        <v>2003.9346923828125</v>
      </c>
    </row>
    <row r="48" spans="1:10" x14ac:dyDescent="0.25">
      <c r="A48">
        <v>2006</v>
      </c>
      <c r="B48">
        <v>78.014360000000025</v>
      </c>
      <c r="C48">
        <v>-9.3287599999999973</v>
      </c>
      <c r="D48">
        <v>192.73851000000002</v>
      </c>
      <c r="E48">
        <v>197.43085338993578</v>
      </c>
      <c r="F48">
        <v>1794.6999038537449</v>
      </c>
      <c r="G48">
        <v>68.685600280761719</v>
      </c>
      <c r="H48">
        <v>266.116455078125</v>
      </c>
      <c r="I48">
        <v>458.85494995117187</v>
      </c>
      <c r="J48">
        <v>2253.554931640625</v>
      </c>
    </row>
    <row r="49" spans="1:10" x14ac:dyDescent="0.25">
      <c r="A49">
        <v>2007</v>
      </c>
      <c r="B49">
        <v>74.073650000000001</v>
      </c>
      <c r="C49">
        <v>9.8456200000000038</v>
      </c>
      <c r="D49">
        <v>322.96771999999993</v>
      </c>
      <c r="E49">
        <v>238.26040965794974</v>
      </c>
      <c r="F49">
        <v>2120.1117463336063</v>
      </c>
      <c r="G49">
        <v>83.919273376464844</v>
      </c>
      <c r="H49">
        <v>322.1796875</v>
      </c>
      <c r="I49">
        <v>645.14739990234375</v>
      </c>
      <c r="J49">
        <v>2765.259033203125</v>
      </c>
    </row>
    <row r="50" spans="1:10" x14ac:dyDescent="0.25">
      <c r="A50">
        <v>2008</v>
      </c>
      <c r="B50">
        <v>88.32410999999999</v>
      </c>
      <c r="C50">
        <v>19.104049999999997</v>
      </c>
      <c r="D50">
        <v>130.29386999999997</v>
      </c>
      <c r="E50">
        <v>273.92980277239303</v>
      </c>
      <c r="F50">
        <v>2384.0969647366255</v>
      </c>
      <c r="G50">
        <v>107.42816162109375</v>
      </c>
      <c r="H50">
        <v>381.35797119140625</v>
      </c>
      <c r="I50">
        <v>511.65185546875</v>
      </c>
      <c r="J50">
        <v>2895.748779296875</v>
      </c>
    </row>
    <row r="51" spans="1:10" x14ac:dyDescent="0.25">
      <c r="A51">
        <v>2009</v>
      </c>
      <c r="B51">
        <v>86.448720000000037</v>
      </c>
      <c r="C51">
        <v>42.954940000000015</v>
      </c>
      <c r="D51">
        <v>154.84029999999996</v>
      </c>
      <c r="E51">
        <v>261.89732721667713</v>
      </c>
      <c r="F51">
        <v>2309.3750091901275</v>
      </c>
      <c r="G51">
        <v>129.40365600585937</v>
      </c>
      <c r="H51">
        <v>391.30099487304687</v>
      </c>
      <c r="I51">
        <v>546.14129638671875</v>
      </c>
      <c r="J51">
        <v>2855.516357421875</v>
      </c>
    </row>
    <row r="52" spans="1:10" x14ac:dyDescent="0.25">
      <c r="A52">
        <v>2010</v>
      </c>
      <c r="B52">
        <v>86.623460000000037</v>
      </c>
      <c r="C52">
        <v>41.900819999999975</v>
      </c>
      <c r="D52">
        <v>348.81042000000019</v>
      </c>
      <c r="E52">
        <v>292.35635916410723</v>
      </c>
      <c r="F52">
        <v>2703.1653097700328</v>
      </c>
      <c r="G52">
        <v>128.52427673339844</v>
      </c>
      <c r="H52">
        <v>420.88064575195312</v>
      </c>
      <c r="I52">
        <v>769.6910400390625</v>
      </c>
      <c r="J52">
        <v>3472.8564453125</v>
      </c>
    </row>
    <row r="53" spans="1:10" x14ac:dyDescent="0.25">
      <c r="A53">
        <v>2011</v>
      </c>
      <c r="B53">
        <v>95.749150000000029</v>
      </c>
      <c r="C53">
        <v>24.856060000000003</v>
      </c>
      <c r="D53">
        <v>332.16507999999993</v>
      </c>
      <c r="E53">
        <v>326.25312780975173</v>
      </c>
      <c r="F53">
        <v>3110.5493723967525</v>
      </c>
      <c r="G53">
        <v>120.60520935058594</v>
      </c>
      <c r="H53">
        <v>446.85833740234375</v>
      </c>
      <c r="I53">
        <v>779.0234375</v>
      </c>
      <c r="J53">
        <v>3889.57275390625</v>
      </c>
    </row>
    <row r="54" spans="1:10" x14ac:dyDescent="0.25">
      <c r="A54">
        <v>2012</v>
      </c>
      <c r="B54">
        <v>90.085010000000011</v>
      </c>
      <c r="C54">
        <v>30.515500000000003</v>
      </c>
      <c r="D54">
        <v>303.26453999999995</v>
      </c>
      <c r="E54">
        <v>334.01180713218389</v>
      </c>
      <c r="F54">
        <v>3363.0329119529424</v>
      </c>
      <c r="G54">
        <v>120.60050964355469</v>
      </c>
      <c r="H54">
        <v>454.6123046875</v>
      </c>
      <c r="I54">
        <v>757.8768310546875</v>
      </c>
      <c r="J54">
        <v>4120.90966796875</v>
      </c>
    </row>
    <row r="55" spans="1:10" x14ac:dyDescent="0.25">
      <c r="A55">
        <v>2013</v>
      </c>
      <c r="B55">
        <v>103.10340000000001</v>
      </c>
      <c r="C55">
        <v>22.311790000000006</v>
      </c>
      <c r="D55">
        <v>263.06429000000003</v>
      </c>
      <c r="E55">
        <v>297.20385671632232</v>
      </c>
      <c r="F55">
        <v>3616.1082394730001</v>
      </c>
      <c r="G55">
        <v>125.41519165039062</v>
      </c>
      <c r="H55">
        <v>422.61904907226562</v>
      </c>
      <c r="I55">
        <v>685.683349609375</v>
      </c>
      <c r="J55">
        <v>4301.79150390625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5117038483843"/>
  </sheetPr>
  <dimension ref="A1:AQ19"/>
  <sheetViews>
    <sheetView topLeftCell="H1" workbookViewId="0">
      <selection activeCell="D2" sqref="D2"/>
    </sheetView>
  </sheetViews>
  <sheetFormatPr defaultRowHeight="15.75" x14ac:dyDescent="0.25"/>
  <sheetData>
    <row r="1" spans="1:43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427</v>
      </c>
      <c r="G1" t="s">
        <v>265</v>
      </c>
      <c r="H1" t="s">
        <v>348</v>
      </c>
      <c r="I1" t="s">
        <v>346</v>
      </c>
      <c r="J1" t="s">
        <v>347</v>
      </c>
      <c r="K1" t="s">
        <v>432</v>
      </c>
      <c r="L1" t="s">
        <v>433</v>
      </c>
      <c r="M1" t="s">
        <v>434</v>
      </c>
      <c r="N1" t="s">
        <v>381</v>
      </c>
      <c r="O1" t="s">
        <v>41</v>
      </c>
      <c r="P1" t="s">
        <v>42</v>
      </c>
      <c r="Q1" t="s">
        <v>43</v>
      </c>
      <c r="R1" t="s">
        <v>44</v>
      </c>
      <c r="S1" t="s">
        <v>47</v>
      </c>
      <c r="T1" t="s">
        <v>45</v>
      </c>
      <c r="U1" t="s">
        <v>48</v>
      </c>
      <c r="V1" t="s">
        <v>46</v>
      </c>
      <c r="W1" t="s">
        <v>49</v>
      </c>
      <c r="X1" t="s">
        <v>266</v>
      </c>
      <c r="Y1" t="s">
        <v>267</v>
      </c>
      <c r="Z1" t="s">
        <v>268</v>
      </c>
      <c r="AA1" t="s">
        <v>269</v>
      </c>
      <c r="AB1" t="s">
        <v>270</v>
      </c>
      <c r="AC1" t="s">
        <v>271</v>
      </c>
      <c r="AD1" t="s">
        <v>33</v>
      </c>
      <c r="AE1" t="s">
        <v>34</v>
      </c>
      <c r="AF1" t="s">
        <v>35</v>
      </c>
      <c r="AG1" t="s">
        <v>374</v>
      </c>
      <c r="AH1" t="s">
        <v>375</v>
      </c>
      <c r="AI1" t="s">
        <v>376</v>
      </c>
      <c r="AJ1" t="s">
        <v>382</v>
      </c>
      <c r="AK1" t="s">
        <v>383</v>
      </c>
      <c r="AL1" t="s">
        <v>418</v>
      </c>
      <c r="AM1" t="s">
        <v>419</v>
      </c>
      <c r="AN1" t="s">
        <v>420</v>
      </c>
      <c r="AO1" t="s">
        <v>421</v>
      </c>
      <c r="AP1" t="s">
        <v>422</v>
      </c>
      <c r="AQ1" t="s">
        <v>423</v>
      </c>
    </row>
    <row r="2" spans="1:43" x14ac:dyDescent="0.25">
      <c r="A2">
        <v>1995</v>
      </c>
      <c r="B2">
        <v>30.606939999999991</v>
      </c>
      <c r="C2">
        <v>11.450130000000003</v>
      </c>
      <c r="D2">
        <v>54.86656</v>
      </c>
      <c r="E2">
        <v>47.208426327917117</v>
      </c>
      <c r="F2">
        <v>505.38533465194701</v>
      </c>
      <c r="G2">
        <v>42.057069570958618</v>
      </c>
      <c r="H2">
        <v>0</v>
      </c>
      <c r="I2">
        <v>-8.5524686888049922E-11</v>
      </c>
      <c r="J2">
        <v>-1.488976475449988E-11</v>
      </c>
      <c r="K2">
        <v>32.300579710006716</v>
      </c>
      <c r="L2">
        <v>49.087220301657915</v>
      </c>
      <c r="M2">
        <v>39.11096182772517</v>
      </c>
      <c r="N2">
        <v>120.49876093912124</v>
      </c>
      <c r="O2">
        <v>10.80372142791748</v>
      </c>
      <c r="P2">
        <v>14.094254493713379</v>
      </c>
      <c r="Q2">
        <v>12.127015113830566</v>
      </c>
      <c r="R2">
        <v>60.182270050048828</v>
      </c>
      <c r="S2">
        <v>15.45976734161377</v>
      </c>
      <c r="T2">
        <v>78.512229919433594</v>
      </c>
      <c r="U2">
        <v>20.168411254882812</v>
      </c>
      <c r="V2">
        <v>67.553695678710938</v>
      </c>
      <c r="W2">
        <v>17.353357315063477</v>
      </c>
      <c r="X2">
        <v>10.80372142791748</v>
      </c>
      <c r="Y2">
        <v>10.80372142791748</v>
      </c>
      <c r="Z2">
        <v>14.094254493713379</v>
      </c>
      <c r="AA2">
        <v>14.094254493713379</v>
      </c>
      <c r="AB2">
        <v>12.127015113830566</v>
      </c>
      <c r="AC2">
        <v>12.127015113830566</v>
      </c>
      <c r="AD2">
        <v>29.179538726806641</v>
      </c>
      <c r="AE2">
        <v>38.066867828369141</v>
      </c>
      <c r="AF2">
        <v>32.753593444824219</v>
      </c>
      <c r="AG2">
        <v>27.604584884131327</v>
      </c>
      <c r="AH2">
        <v>7.4715653001330793</v>
      </c>
      <c r="AI2">
        <v>14.923849964863621</v>
      </c>
      <c r="AJ2">
        <v>27.920392960309982</v>
      </c>
      <c r="AK2">
        <v>22.079607211053371</v>
      </c>
      <c r="AL2">
        <v>4.3078544693307776</v>
      </c>
      <c r="AM2">
        <v>1.4346027727988258</v>
      </c>
      <c r="AN2">
        <v>1.7839972603251226</v>
      </c>
      <c r="AO2">
        <v>27.920392960309982</v>
      </c>
      <c r="AP2">
        <v>22.079607211053371</v>
      </c>
      <c r="AQ2">
        <v>4054.9643880807344</v>
      </c>
    </row>
    <row r="3" spans="1:43" x14ac:dyDescent="0.25">
      <c r="A3">
        <v>1996</v>
      </c>
      <c r="B3">
        <v>28.671209999999991</v>
      </c>
      <c r="C3">
        <v>6.6021100000000015</v>
      </c>
      <c r="D3">
        <v>71.907180000000011</v>
      </c>
      <c r="E3">
        <v>51.30529894764188</v>
      </c>
      <c r="F3">
        <v>552.48720104408267</v>
      </c>
      <c r="G3">
        <v>35.273320032119749</v>
      </c>
      <c r="H3">
        <v>2.3246726623037828E-3</v>
      </c>
      <c r="I3">
        <v>-1.6309618442602223</v>
      </c>
      <c r="J3">
        <v>4.3451496393758761E-2</v>
      </c>
      <c r="K3">
        <v>27.575029983520508</v>
      </c>
      <c r="L3">
        <v>64.225309586644173</v>
      </c>
      <c r="M3">
        <v>42.746989266008136</v>
      </c>
      <c r="N3">
        <v>134.54732817649841</v>
      </c>
      <c r="O3">
        <v>8.9130525588989258</v>
      </c>
      <c r="P3">
        <v>18.169893264770508</v>
      </c>
      <c r="Q3">
        <v>12.964098930358887</v>
      </c>
      <c r="R3">
        <v>49.037559509277344</v>
      </c>
      <c r="S3">
        <v>12.391074180603027</v>
      </c>
      <c r="T3">
        <v>99.966560363769531</v>
      </c>
      <c r="U3">
        <v>25.260089874267578</v>
      </c>
      <c r="V3">
        <v>71.325485229492188</v>
      </c>
      <c r="W3">
        <v>18.022907257080078</v>
      </c>
      <c r="X3">
        <v>9.0610952377319336</v>
      </c>
      <c r="Y3">
        <v>8.8030595779418945</v>
      </c>
      <c r="Z3">
        <v>18.471689224243164</v>
      </c>
      <c r="AA3">
        <v>17.94566535949707</v>
      </c>
      <c r="AB3">
        <v>13.17943000793457</v>
      </c>
      <c r="AC3">
        <v>12.80411434173584</v>
      </c>
      <c r="AD3">
        <v>22.256454467773438</v>
      </c>
      <c r="AE3">
        <v>45.371372222900391</v>
      </c>
      <c r="AF3">
        <v>32.372173309326172</v>
      </c>
      <c r="AG3">
        <v>23.878707693889737</v>
      </c>
      <c r="AH3">
        <v>11.334611153462902</v>
      </c>
      <c r="AI3">
        <v>14.786681028082967</v>
      </c>
      <c r="AJ3">
        <v>21.686659961938858</v>
      </c>
      <c r="AK3">
        <v>28.313340246677399</v>
      </c>
      <c r="AL3">
        <v>3.6803307592199417</v>
      </c>
      <c r="AM3">
        <v>0.79708255949662998</v>
      </c>
      <c r="AN3">
        <v>1.7404997435805853</v>
      </c>
      <c r="AO3">
        <v>21.686659961938858</v>
      </c>
      <c r="AP3">
        <v>28.313340246677399</v>
      </c>
      <c r="AQ3">
        <v>4462.5936039634908</v>
      </c>
    </row>
    <row r="4" spans="1:43" x14ac:dyDescent="0.25">
      <c r="A4">
        <v>1997</v>
      </c>
      <c r="B4">
        <v>24.70217000000001</v>
      </c>
      <c r="C4">
        <v>11.749190000000002</v>
      </c>
      <c r="D4">
        <v>93.014680000000041</v>
      </c>
      <c r="E4">
        <v>61.287872642192674</v>
      </c>
      <c r="F4">
        <v>597.72580657196045</v>
      </c>
      <c r="G4">
        <v>36.45135979127884</v>
      </c>
      <c r="H4">
        <v>-4.983802985469811E-2</v>
      </c>
      <c r="I4">
        <v>-4.3767043400732799</v>
      </c>
      <c r="J4">
        <v>4.9023395556723699E-2</v>
      </c>
      <c r="K4">
        <v>28.70345981502533</v>
      </c>
      <c r="L4">
        <v>80.714618929743764</v>
      </c>
      <c r="M4">
        <v>51.038841541320089</v>
      </c>
      <c r="N4">
        <v>160.45692114448548</v>
      </c>
      <c r="O4">
        <v>9.0622453689575195</v>
      </c>
      <c r="P4">
        <v>23.124567031860352</v>
      </c>
      <c r="Q4">
        <v>15.23690128326416</v>
      </c>
      <c r="R4">
        <v>49.517723083496094</v>
      </c>
      <c r="S4">
        <v>12.310700416564941</v>
      </c>
      <c r="T4">
        <v>126.35674285888672</v>
      </c>
      <c r="U4">
        <v>31.413803100585937</v>
      </c>
      <c r="V4">
        <v>83.25714111328125</v>
      </c>
      <c r="W4">
        <v>20.698724746704102</v>
      </c>
      <c r="X4">
        <v>9.363713264465332</v>
      </c>
      <c r="Y4">
        <v>8.8892574310302734</v>
      </c>
      <c r="Z4">
        <v>23.893835067749023</v>
      </c>
      <c r="AA4">
        <v>22.683143615722656</v>
      </c>
      <c r="AB4">
        <v>15.743777275085449</v>
      </c>
      <c r="AC4">
        <v>14.946045875549316</v>
      </c>
      <c r="AD4">
        <v>19.109102249145508</v>
      </c>
      <c r="AE4">
        <v>48.761611938476562</v>
      </c>
      <c r="AF4">
        <v>32.129287719726563</v>
      </c>
      <c r="AG4">
        <v>21.044698495301418</v>
      </c>
      <c r="AH4">
        <v>12.997461493592709</v>
      </c>
      <c r="AI4">
        <v>15.957840039511211</v>
      </c>
      <c r="AJ4">
        <v>34.35368849337101</v>
      </c>
      <c r="AK4">
        <v>15.646311737596989</v>
      </c>
      <c r="AL4">
        <v>2.7037355758293415</v>
      </c>
      <c r="AM4">
        <v>0.69882210381911136</v>
      </c>
      <c r="AN4">
        <v>1.8144344333268236</v>
      </c>
      <c r="AO4">
        <v>34.35368849337101</v>
      </c>
      <c r="AP4">
        <v>15.646311737596989</v>
      </c>
      <c r="AQ4">
        <v>4748.4243650989438</v>
      </c>
    </row>
    <row r="5" spans="1:43" x14ac:dyDescent="0.25">
      <c r="A5">
        <v>1998</v>
      </c>
      <c r="B5">
        <v>26.941659999999992</v>
      </c>
      <c r="C5">
        <v>19.654629999999994</v>
      </c>
      <c r="D5">
        <v>67.265940000000029</v>
      </c>
      <c r="E5">
        <v>59.021205815905148</v>
      </c>
      <c r="F5">
        <v>606.30282475280762</v>
      </c>
      <c r="G5">
        <v>46.596290399074555</v>
      </c>
      <c r="H5">
        <v>-5.7517611912451687E-2</v>
      </c>
      <c r="I5">
        <v>-3.4136590654165486</v>
      </c>
      <c r="J5">
        <v>0.10361435692838859</v>
      </c>
      <c r="K5">
        <v>36.781820353031158</v>
      </c>
      <c r="L5">
        <v>60.904319700866935</v>
      </c>
      <c r="M5">
        <v>48.962706540092825</v>
      </c>
      <c r="N5">
        <v>146.64884760475158</v>
      </c>
      <c r="O5">
        <v>11.402067184448242</v>
      </c>
      <c r="P5">
        <v>16.459909439086914</v>
      </c>
      <c r="Q5">
        <v>14.442431449890137</v>
      </c>
      <c r="R5">
        <v>62.331645965576172</v>
      </c>
      <c r="S5">
        <v>15.252492904663086</v>
      </c>
      <c r="T5">
        <v>89.981346130371094</v>
      </c>
      <c r="U5">
        <v>22.018346786499023</v>
      </c>
      <c r="V5">
        <v>78.952400207519531</v>
      </c>
      <c r="W5">
        <v>19.319574356079102</v>
      </c>
      <c r="X5">
        <v>11.969767570495605</v>
      </c>
      <c r="Y5">
        <v>11.189570426940918</v>
      </c>
      <c r="Z5">
        <v>17.279438018798828</v>
      </c>
      <c r="AA5">
        <v>16.153152465820312</v>
      </c>
      <c r="AB5">
        <v>15.161510467529297</v>
      </c>
      <c r="AC5">
        <v>14.173272132873535</v>
      </c>
      <c r="AD5">
        <v>26.952432632446289</v>
      </c>
      <c r="AE5">
        <v>38.908260345458984</v>
      </c>
      <c r="AF5">
        <v>34.139305114746094</v>
      </c>
      <c r="AG5">
        <v>8.8142712074331939</v>
      </c>
      <c r="AH5">
        <v>28.304938107889029</v>
      </c>
      <c r="AI5">
        <v>12.880789440125227</v>
      </c>
      <c r="AJ5">
        <v>31.492916360497475</v>
      </c>
      <c r="AK5">
        <v>18.5070835724473</v>
      </c>
      <c r="AL5">
        <v>2.8302282789081801</v>
      </c>
      <c r="AM5">
        <v>0.7750301731084619</v>
      </c>
      <c r="AN5">
        <v>1.8029929084586911</v>
      </c>
      <c r="AO5">
        <v>31.492916360497475</v>
      </c>
      <c r="AP5">
        <v>18.5070835724473</v>
      </c>
      <c r="AQ5">
        <v>4699.4148872875803</v>
      </c>
    </row>
    <row r="6" spans="1:43" x14ac:dyDescent="0.25">
      <c r="A6">
        <v>1999</v>
      </c>
      <c r="B6">
        <v>27.227749999999993</v>
      </c>
      <c r="C6">
        <v>21.186019999999996</v>
      </c>
      <c r="D6">
        <v>88.817269999999965</v>
      </c>
      <c r="E6">
        <v>63.757595674114256</v>
      </c>
      <c r="F6">
        <v>595.00780596542359</v>
      </c>
      <c r="G6">
        <v>48.413769909918308</v>
      </c>
      <c r="H6">
        <v>-3.5522249215282499E-2</v>
      </c>
      <c r="I6">
        <v>-5.0879492431692777</v>
      </c>
      <c r="J6">
        <v>0.12332935978961178</v>
      </c>
      <c r="K6">
        <v>40.240639909803868</v>
      </c>
      <c r="L6">
        <v>80.895199720144277</v>
      </c>
      <c r="M6">
        <v>53.793446284860373</v>
      </c>
      <c r="N6">
        <v>174.92928646278381</v>
      </c>
      <c r="O6">
        <v>11.665884017944336</v>
      </c>
      <c r="P6">
        <v>21.401596069335938</v>
      </c>
      <c r="Q6">
        <v>15.363163948059082</v>
      </c>
      <c r="R6">
        <v>63.376190185546875</v>
      </c>
      <c r="S6">
        <v>15.271260261535645</v>
      </c>
      <c r="T6">
        <v>116.26651763916016</v>
      </c>
      <c r="U6">
        <v>28.015823364257813</v>
      </c>
      <c r="V6">
        <v>83.462066650390625</v>
      </c>
      <c r="W6">
        <v>20.111196517944336</v>
      </c>
      <c r="X6">
        <v>12.4366455078125</v>
      </c>
      <c r="Y6">
        <v>11.377083778381348</v>
      </c>
      <c r="Z6">
        <v>22.815595626831055</v>
      </c>
      <c r="AA6">
        <v>20.87177848815918</v>
      </c>
      <c r="AB6">
        <v>16.378206253051758</v>
      </c>
      <c r="AC6">
        <v>14.982833862304688</v>
      </c>
      <c r="AD6">
        <v>24.087814331054687</v>
      </c>
      <c r="AE6">
        <v>44.190193176269531</v>
      </c>
      <c r="AF6">
        <v>31.721990585327148</v>
      </c>
      <c r="AG6">
        <v>25.728842111537233</v>
      </c>
      <c r="AH6">
        <v>5.7530246387468651</v>
      </c>
      <c r="AI6">
        <v>18.518133085686713</v>
      </c>
      <c r="AJ6">
        <v>29.77119105309248</v>
      </c>
      <c r="AK6">
        <v>20.228808652609587</v>
      </c>
      <c r="AL6">
        <v>3.1200531224276347</v>
      </c>
      <c r="AM6">
        <v>1.7285947630443843</v>
      </c>
      <c r="AN6">
        <v>1.8790760127740214</v>
      </c>
      <c r="AO6">
        <v>29.77119105309248</v>
      </c>
      <c r="AP6">
        <v>20.228808652609587</v>
      </c>
      <c r="AQ6">
        <v>4652.1855251589159</v>
      </c>
    </row>
    <row r="7" spans="1:43" x14ac:dyDescent="0.25">
      <c r="A7">
        <v>2000</v>
      </c>
      <c r="B7">
        <v>24.441299999999995</v>
      </c>
      <c r="C7">
        <v>3.6097799999999993</v>
      </c>
      <c r="D7">
        <v>44.038040000000002</v>
      </c>
      <c r="E7">
        <v>70.573590553628435</v>
      </c>
      <c r="F7">
        <v>669.90780114555355</v>
      </c>
      <c r="G7">
        <v>28.051080322265626</v>
      </c>
      <c r="H7">
        <v>-0.14010564030631212</v>
      </c>
      <c r="I7">
        <v>-5.6571831996738915</v>
      </c>
      <c r="J7">
        <v>0.13107917988434201</v>
      </c>
      <c r="K7">
        <v>21.566620330810547</v>
      </c>
      <c r="L7">
        <v>40.562228909909727</v>
      </c>
      <c r="M7">
        <v>60.115872951745985</v>
      </c>
      <c r="N7">
        <v>122.24472234725953</v>
      </c>
      <c r="O7">
        <v>6.659614086151123</v>
      </c>
      <c r="P7">
        <v>10.455082893371582</v>
      </c>
      <c r="Q7">
        <v>16.754894256591797</v>
      </c>
      <c r="R7">
        <v>35.520862579345703</v>
      </c>
      <c r="S7">
        <v>8.4330177307128906</v>
      </c>
      <c r="T7">
        <v>55.765022277832031</v>
      </c>
      <c r="U7">
        <v>13.239188194274902</v>
      </c>
      <c r="V7">
        <v>89.366783142089844</v>
      </c>
      <c r="W7">
        <v>21.216590881347656</v>
      </c>
      <c r="X7">
        <v>7.2058291435241699</v>
      </c>
      <c r="Y7">
        <v>6.3765873908996582</v>
      </c>
      <c r="Z7">
        <v>11.31259822845459</v>
      </c>
      <c r="AA7">
        <v>10.010751724243164</v>
      </c>
      <c r="AB7">
        <v>18.129116058349609</v>
      </c>
      <c r="AC7">
        <v>16.042827606201172</v>
      </c>
      <c r="AD7">
        <v>19.662517547607422</v>
      </c>
      <c r="AE7">
        <v>30.868640899658203</v>
      </c>
      <c r="AF7">
        <v>49.468841552734375</v>
      </c>
      <c r="AG7">
        <v>19.034503222443163</v>
      </c>
      <c r="AH7">
        <v>4.5090251276269555</v>
      </c>
      <c r="AI7">
        <v>26.456471886252984</v>
      </c>
      <c r="AJ7">
        <v>31.426684141159058</v>
      </c>
      <c r="AK7">
        <v>18.573316203430295</v>
      </c>
      <c r="AL7">
        <v>2.3913869035168318</v>
      </c>
      <c r="AM7">
        <v>0.63013501369277947</v>
      </c>
      <c r="AN7">
        <v>1.914629041479202</v>
      </c>
      <c r="AO7">
        <v>31.426684141159058</v>
      </c>
      <c r="AP7">
        <v>18.573316203430295</v>
      </c>
      <c r="AQ7">
        <v>5066.3593281489921</v>
      </c>
    </row>
    <row r="8" spans="1:43" x14ac:dyDescent="0.25">
      <c r="A8">
        <v>2001</v>
      </c>
      <c r="B8">
        <v>27.411939999999994</v>
      </c>
      <c r="C8">
        <v>6.3294833333333349</v>
      </c>
      <c r="D8">
        <v>22.943340000000006</v>
      </c>
      <c r="E8">
        <v>79.480212175687527</v>
      </c>
      <c r="F8">
        <v>688.49302899169925</v>
      </c>
      <c r="G8">
        <v>33.741423663616182</v>
      </c>
      <c r="H8">
        <v>-7.8890892092138523E-2</v>
      </c>
      <c r="I8">
        <v>-4.0372720740828667</v>
      </c>
      <c r="J8">
        <v>0.17576451633125545</v>
      </c>
      <c r="K8">
        <v>26.704203550338747</v>
      </c>
      <c r="L8">
        <v>15.99963984411955</v>
      </c>
      <c r="M8">
        <v>68.798537036851044</v>
      </c>
      <c r="N8">
        <v>111.50238043785095</v>
      </c>
      <c r="O8">
        <v>7.8970160484313965</v>
      </c>
      <c r="P8">
        <v>5.3697772026062012</v>
      </c>
      <c r="Q8">
        <v>18.601957321166992</v>
      </c>
      <c r="R8">
        <v>41.552162170410156</v>
      </c>
      <c r="S8">
        <v>9.7250814437866211</v>
      </c>
      <c r="T8">
        <v>28.254451751708984</v>
      </c>
      <c r="U8">
        <v>6.6128168106079102</v>
      </c>
      <c r="V8">
        <v>97.878936767578125</v>
      </c>
      <c r="W8">
        <v>22.908088684082031</v>
      </c>
      <c r="X8">
        <v>8.6675786972045898</v>
      </c>
      <c r="Y8">
        <v>7.4593067169189453</v>
      </c>
      <c r="Z8">
        <v>5.8937406539916992</v>
      </c>
      <c r="AA8">
        <v>5.0721454620361328</v>
      </c>
      <c r="AB8">
        <v>20.417070388793945</v>
      </c>
      <c r="AC8">
        <v>17.570901870727539</v>
      </c>
      <c r="AD8">
        <v>24.779811859130859</v>
      </c>
      <c r="AE8">
        <v>16.849662780761719</v>
      </c>
      <c r="AF8">
        <v>58.370525360107422</v>
      </c>
      <c r="AG8">
        <v>27.957818154245615</v>
      </c>
      <c r="AH8">
        <v>-0.91214965854305774</v>
      </c>
      <c r="AI8">
        <v>22.954331225715578</v>
      </c>
      <c r="AJ8">
        <v>33.113032341003418</v>
      </c>
      <c r="AK8">
        <v>16.886967618949711</v>
      </c>
      <c r="AL8">
        <v>2.603816809518321</v>
      </c>
      <c r="AM8">
        <v>-0.15041492077580187</v>
      </c>
      <c r="AN8">
        <v>2.0391950421326328</v>
      </c>
      <c r="AO8">
        <v>33.113032341003418</v>
      </c>
      <c r="AP8">
        <v>16.886967618949711</v>
      </c>
      <c r="AQ8">
        <v>5056.231532613996</v>
      </c>
    </row>
    <row r="9" spans="1:43" x14ac:dyDescent="0.25">
      <c r="A9">
        <v>2002</v>
      </c>
      <c r="B9">
        <v>28.92606</v>
      </c>
      <c r="C9">
        <v>-2.1945733333333339</v>
      </c>
      <c r="D9">
        <v>7.6908300000000001</v>
      </c>
      <c r="E9">
        <v>92.584354485202766</v>
      </c>
      <c r="F9">
        <v>703.09434082412724</v>
      </c>
      <c r="G9">
        <v>26.731486626148225</v>
      </c>
      <c r="H9">
        <v>-8.6751989513635636E-2</v>
      </c>
      <c r="I9">
        <v>-4.3671769824624063</v>
      </c>
      <c r="J9">
        <v>0.31938363137468695</v>
      </c>
      <c r="K9">
        <v>15.664286515712739</v>
      </c>
      <c r="L9">
        <v>1.8826400445699691</v>
      </c>
      <c r="M9">
        <v>80.321802815556524</v>
      </c>
      <c r="N9">
        <v>97.868728192329414</v>
      </c>
      <c r="O9">
        <v>6.1699542999267578</v>
      </c>
      <c r="P9">
        <v>1.7751376628875732</v>
      </c>
      <c r="Q9">
        <v>21.369602203369141</v>
      </c>
      <c r="R9">
        <v>32.405548095703125</v>
      </c>
      <c r="S9">
        <v>7.4795966148376465</v>
      </c>
      <c r="T9">
        <v>9.3232946395874023</v>
      </c>
      <c r="U9">
        <v>2.151930570602417</v>
      </c>
      <c r="V9">
        <v>112.23642730712891</v>
      </c>
      <c r="W9">
        <v>25.905540466308594</v>
      </c>
      <c r="X9">
        <v>6.8668489456176758</v>
      </c>
      <c r="Y9">
        <v>5.8173360824584961</v>
      </c>
      <c r="Z9">
        <v>1.9756389856338501</v>
      </c>
      <c r="AA9">
        <v>1.6736869812011719</v>
      </c>
      <c r="AB9">
        <v>23.783292770385742</v>
      </c>
      <c r="AC9">
        <v>20.148311614990234</v>
      </c>
      <c r="AD9">
        <v>21.047309875488281</v>
      </c>
      <c r="AE9">
        <v>6.0554537773132324</v>
      </c>
      <c r="AF9">
        <v>72.897239685058594</v>
      </c>
      <c r="AG9">
        <v>26.498162666801363</v>
      </c>
      <c r="AH9">
        <v>-10.41806872189045</v>
      </c>
      <c r="AI9">
        <v>33.919905972667038</v>
      </c>
      <c r="AJ9">
        <v>30.782623961567879</v>
      </c>
      <c r="AK9">
        <v>19.217375718988478</v>
      </c>
      <c r="AL9">
        <v>2.7706861067417776</v>
      </c>
      <c r="AM9">
        <v>-0.15349715578486212</v>
      </c>
      <c r="AN9">
        <v>2.1696331552229822</v>
      </c>
      <c r="AO9">
        <v>30.782623961567879</v>
      </c>
      <c r="AP9">
        <v>19.217375718988478</v>
      </c>
      <c r="AQ9">
        <v>5110.0971899977294</v>
      </c>
    </row>
    <row r="10" spans="1:43" x14ac:dyDescent="0.25">
      <c r="A10">
        <v>2003</v>
      </c>
      <c r="B10">
        <v>29.760639999999999</v>
      </c>
      <c r="C10">
        <v>-11.750120000000001</v>
      </c>
      <c r="D10">
        <v>24.826079999999997</v>
      </c>
      <c r="E10">
        <v>113.46875700930326</v>
      </c>
      <c r="F10">
        <v>791.02360623168943</v>
      </c>
      <c r="G10">
        <v>18.010519970417022</v>
      </c>
      <c r="H10">
        <v>3.4923514416441322E-3</v>
      </c>
      <c r="I10">
        <v>-1.7655003179153428</v>
      </c>
      <c r="J10">
        <v>0.68661833516508342</v>
      </c>
      <c r="K10">
        <v>7.8226999411582945</v>
      </c>
      <c r="L10">
        <v>15.90244019421935</v>
      </c>
      <c r="M10">
        <v>99.837749872922899</v>
      </c>
      <c r="N10">
        <v>123.56289040708542</v>
      </c>
      <c r="O10">
        <v>4.1010580062866211</v>
      </c>
      <c r="P10">
        <v>5.652984619140625</v>
      </c>
      <c r="Q10">
        <v>25.837228775024414</v>
      </c>
      <c r="R10">
        <v>21.348817825317383</v>
      </c>
      <c r="S10">
        <v>4.8611998558044434</v>
      </c>
      <c r="T10">
        <v>29.42765998840332</v>
      </c>
      <c r="U10">
        <v>6.7007803916931152</v>
      </c>
      <c r="V10">
        <v>134.50050354003906</v>
      </c>
      <c r="W10">
        <v>30.626230239868164</v>
      </c>
      <c r="X10">
        <v>4.6265859603881836</v>
      </c>
      <c r="Y10">
        <v>3.8324689865112305</v>
      </c>
      <c r="Z10">
        <v>6.3773832321166992</v>
      </c>
      <c r="AA10">
        <v>5.2827558517456055</v>
      </c>
      <c r="AB10">
        <v>29.148130416870117</v>
      </c>
      <c r="AC10">
        <v>24.145082473754883</v>
      </c>
      <c r="AD10">
        <v>11.522650718688965</v>
      </c>
      <c r="AE10">
        <v>15.883064270019531</v>
      </c>
      <c r="AF10">
        <v>72.594284057617188</v>
      </c>
      <c r="AG10">
        <v>23.224792242981493</v>
      </c>
      <c r="AH10">
        <v>1.0515760749112815</v>
      </c>
      <c r="AI10">
        <v>25.723631586879492</v>
      </c>
      <c r="AJ10">
        <v>31.15803325176239</v>
      </c>
      <c r="AK10">
        <v>18.841966743580997</v>
      </c>
      <c r="AL10">
        <v>2.5381049748975784</v>
      </c>
      <c r="AM10">
        <v>-0.3562950556515716</v>
      </c>
      <c r="AN10">
        <v>2.3004797653411515</v>
      </c>
      <c r="AO10">
        <v>31.15803325176239</v>
      </c>
      <c r="AP10">
        <v>18.841966743580997</v>
      </c>
      <c r="AQ10">
        <v>5696.95650929974</v>
      </c>
    </row>
    <row r="11" spans="1:43" x14ac:dyDescent="0.25">
      <c r="A11">
        <v>2004</v>
      </c>
      <c r="B11">
        <v>31.794100000000004</v>
      </c>
      <c r="C11">
        <v>-8.8455799999999964</v>
      </c>
      <c r="D11">
        <v>63.478519999999989</v>
      </c>
      <c r="E11">
        <v>129.09268157535118</v>
      </c>
      <c r="F11">
        <v>953.37340355300898</v>
      </c>
      <c r="G11">
        <v>22.948519979000093</v>
      </c>
      <c r="H11">
        <v>3.3664480265229939E-2</v>
      </c>
      <c r="I11">
        <v>-18.654210340941326</v>
      </c>
      <c r="J11">
        <v>0.72351017620507629</v>
      </c>
      <c r="K11">
        <v>12.919089891195297</v>
      </c>
      <c r="L11">
        <v>43.919590497821567</v>
      </c>
      <c r="M11">
        <v>112.31843241858482</v>
      </c>
      <c r="N11">
        <v>169.15711507129669</v>
      </c>
      <c r="O11">
        <v>5.1565732955932617</v>
      </c>
      <c r="P11">
        <v>14.263735771179199</v>
      </c>
      <c r="Q11">
        <v>29.007354736328125</v>
      </c>
      <c r="R11">
        <v>26.492815017700195</v>
      </c>
      <c r="S11">
        <v>5.9529824256896973</v>
      </c>
      <c r="T11">
        <v>73.282485961914063</v>
      </c>
      <c r="U11">
        <v>16.466703414916992</v>
      </c>
      <c r="V11">
        <v>149.03045654296875</v>
      </c>
      <c r="W11">
        <v>33.487407684326172</v>
      </c>
      <c r="X11">
        <v>5.8950710296630859</v>
      </c>
      <c r="Y11">
        <v>4.7559022903442383</v>
      </c>
      <c r="Z11">
        <v>16.306514739990234</v>
      </c>
      <c r="AA11">
        <v>13.155428886413574</v>
      </c>
      <c r="AB11">
        <v>33.161640167236328</v>
      </c>
      <c r="AC11">
        <v>26.753452301025391</v>
      </c>
      <c r="AD11">
        <v>10.647990226745605</v>
      </c>
      <c r="AE11">
        <v>29.453693389892578</v>
      </c>
      <c r="AF11">
        <v>59.8983154296875</v>
      </c>
      <c r="AG11">
        <v>17.795136203523725</v>
      </c>
      <c r="AH11">
        <v>6.6838838487456087</v>
      </c>
      <c r="AI11">
        <v>25.520979458000511</v>
      </c>
      <c r="AJ11">
        <v>31.53688246011734</v>
      </c>
      <c r="AK11">
        <v>18.46311747841537</v>
      </c>
      <c r="AL11">
        <v>2.4535308552440256</v>
      </c>
      <c r="AM11">
        <v>0.42189501909888349</v>
      </c>
      <c r="AN11">
        <v>2.468851299607195</v>
      </c>
      <c r="AO11">
        <v>31.53688246011734</v>
      </c>
      <c r="AP11">
        <v>18.46311747841537</v>
      </c>
      <c r="AQ11">
        <v>6681.5424112395258</v>
      </c>
    </row>
    <row r="12" spans="1:43" x14ac:dyDescent="0.25">
      <c r="A12">
        <v>2005</v>
      </c>
      <c r="B12">
        <v>41.418560000000006</v>
      </c>
      <c r="C12">
        <v>-2.4448199999999978</v>
      </c>
      <c r="D12">
        <v>135.97894000000002</v>
      </c>
      <c r="E12">
        <v>149.80111228883359</v>
      </c>
      <c r="F12">
        <v>1159.5034646301269</v>
      </c>
      <c r="G12">
        <v>38.973740283608436</v>
      </c>
      <c r="H12">
        <v>-0.11238312640157529</v>
      </c>
      <c r="I12">
        <v>-16.708419028155507</v>
      </c>
      <c r="J12">
        <v>1.0534377557677217</v>
      </c>
      <c r="K12">
        <v>24.440410027503969</v>
      </c>
      <c r="L12">
        <v>108.36306766104698</v>
      </c>
      <c r="M12">
        <v>116.54534897971153</v>
      </c>
      <c r="N12">
        <v>249.34882886886598</v>
      </c>
      <c r="O12">
        <v>8.6440286636352539</v>
      </c>
      <c r="P12">
        <v>30.158918380737305</v>
      </c>
      <c r="Q12">
        <v>33.224552154541016</v>
      </c>
      <c r="R12">
        <v>43.516643524169922</v>
      </c>
      <c r="S12">
        <v>9.6516046524047852</v>
      </c>
      <c r="T12">
        <v>151.82908630371094</v>
      </c>
      <c r="U12">
        <v>33.674343109130859</v>
      </c>
      <c r="V12">
        <v>167.26242065429687</v>
      </c>
      <c r="W12">
        <v>37.097316741943359</v>
      </c>
      <c r="X12">
        <v>10.01166820526123</v>
      </c>
      <c r="Y12">
        <v>7.8119635581970215</v>
      </c>
      <c r="Z12">
        <v>34.930599212646484</v>
      </c>
      <c r="AA12">
        <v>27.255855560302734</v>
      </c>
      <c r="AB12">
        <v>38.481273651123047</v>
      </c>
      <c r="AC12">
        <v>30.026393890380859</v>
      </c>
      <c r="AD12">
        <v>12.001011848449707</v>
      </c>
      <c r="AE12">
        <v>41.871395111083984</v>
      </c>
      <c r="AF12">
        <v>46.127593994140625</v>
      </c>
      <c r="AG12">
        <v>17.529045549803413</v>
      </c>
      <c r="AH12">
        <v>-53.370122226595413</v>
      </c>
      <c r="AI12">
        <v>85.841079349629581</v>
      </c>
      <c r="AJ12">
        <v>31.151887506246567</v>
      </c>
      <c r="AK12">
        <v>18.84811266604811</v>
      </c>
      <c r="AL12">
        <v>2.325910074823696</v>
      </c>
      <c r="AM12">
        <v>0.81687227058137069</v>
      </c>
      <c r="AN12">
        <v>2.5014032004401088</v>
      </c>
      <c r="AO12">
        <v>31.151887506246567</v>
      </c>
      <c r="AP12">
        <v>18.84811266604811</v>
      </c>
      <c r="AQ12">
        <v>7871.0899993633248</v>
      </c>
    </row>
    <row r="13" spans="1:43" x14ac:dyDescent="0.25">
      <c r="A13">
        <v>2006</v>
      </c>
      <c r="B13">
        <v>48.502430000000011</v>
      </c>
      <c r="C13">
        <v>-10.671860000000004</v>
      </c>
      <c r="D13">
        <v>137.19253</v>
      </c>
      <c r="E13">
        <v>177.10123006099599</v>
      </c>
      <c r="F13">
        <v>1401.8029483833313</v>
      </c>
      <c r="G13">
        <v>37.830570196986201</v>
      </c>
      <c r="H13">
        <v>-0.12328925905469805</v>
      </c>
      <c r="I13">
        <v>-21.113181971408427</v>
      </c>
      <c r="J13">
        <v>1.3024066711775959</v>
      </c>
      <c r="K13">
        <v>24.907710169792175</v>
      </c>
      <c r="L13">
        <v>107.82137023869157</v>
      </c>
      <c r="M13">
        <v>138.89870621418953</v>
      </c>
      <c r="N13">
        <v>271.62778207015992</v>
      </c>
      <c r="O13">
        <v>8.2842321395874023</v>
      </c>
      <c r="P13">
        <v>30.042760848999023</v>
      </c>
      <c r="Q13">
        <v>38.782066345214844</v>
      </c>
      <c r="R13">
        <v>40.920162200927734</v>
      </c>
      <c r="S13">
        <v>8.9607992172241211</v>
      </c>
      <c r="T13">
        <v>148.39694213867187</v>
      </c>
      <c r="U13">
        <v>32.496330261230469</v>
      </c>
      <c r="V13">
        <v>191.56494140625</v>
      </c>
      <c r="W13">
        <v>41.949367523193359</v>
      </c>
      <c r="X13">
        <v>9.7180080413818359</v>
      </c>
      <c r="Y13">
        <v>7.3458523750305176</v>
      </c>
      <c r="Z13">
        <v>35.242347717285156</v>
      </c>
      <c r="AA13">
        <v>26.639726638793945</v>
      </c>
      <c r="AB13">
        <v>45.494194030761719</v>
      </c>
      <c r="AC13">
        <v>34.389102935791016</v>
      </c>
      <c r="AD13">
        <v>10.743526458740234</v>
      </c>
      <c r="AE13">
        <v>38.961387634277344</v>
      </c>
      <c r="AF13">
        <v>50.295085906982422</v>
      </c>
      <c r="AG13">
        <v>14.605006704572588</v>
      </c>
      <c r="AH13">
        <v>15.454696861794218</v>
      </c>
      <c r="AI13">
        <v>19.940296462737024</v>
      </c>
      <c r="AJ13">
        <v>35.233411028981209</v>
      </c>
      <c r="AK13">
        <v>14.766588997095823</v>
      </c>
      <c r="AL13">
        <v>2.1584542734344723</v>
      </c>
      <c r="AM13">
        <v>1.6272444397909567</v>
      </c>
      <c r="AN13">
        <v>2.6156998062506318</v>
      </c>
      <c r="AO13">
        <v>35.233411028981209</v>
      </c>
      <c r="AP13">
        <v>14.766588997095823</v>
      </c>
      <c r="AQ13">
        <v>9271.6677861848821</v>
      </c>
    </row>
    <row r="14" spans="1:43" x14ac:dyDescent="0.25">
      <c r="A14">
        <v>2007</v>
      </c>
      <c r="B14">
        <v>42.172339999999998</v>
      </c>
      <c r="C14">
        <v>9.2725450000000027</v>
      </c>
      <c r="D14">
        <v>234.80518000000001</v>
      </c>
      <c r="E14">
        <v>208.96694843640921</v>
      </c>
      <c r="F14">
        <v>1814.5173552627564</v>
      </c>
      <c r="G14">
        <v>51.444884540557858</v>
      </c>
      <c r="H14">
        <v>7.8567794710397727E-3</v>
      </c>
      <c r="I14">
        <v>-37.172610455978663</v>
      </c>
      <c r="J14">
        <v>1.7896602982378098</v>
      </c>
      <c r="K14">
        <v>37.116864690780638</v>
      </c>
      <c r="L14">
        <v>179.82457950592041</v>
      </c>
      <c r="M14">
        <v>164.10663804125787</v>
      </c>
      <c r="N14">
        <v>381.04808353042603</v>
      </c>
      <c r="O14">
        <v>11.126300811767578</v>
      </c>
      <c r="P14">
        <v>50.782756805419922</v>
      </c>
      <c r="Q14">
        <v>45.194564819335938</v>
      </c>
      <c r="R14">
        <v>54.102970123291016</v>
      </c>
      <c r="S14">
        <v>11.701181411743164</v>
      </c>
      <c r="T14">
        <v>246.93722534179687</v>
      </c>
      <c r="U14">
        <v>53.406627655029297</v>
      </c>
      <c r="V14">
        <v>219.76396179199219</v>
      </c>
      <c r="W14">
        <v>47.529701232910156</v>
      </c>
      <c r="X14">
        <v>13.215286254882812</v>
      </c>
      <c r="Y14">
        <v>9.7123851776123047</v>
      </c>
      <c r="Z14">
        <v>60.31732177734375</v>
      </c>
      <c r="AA14">
        <v>44.329349517822266</v>
      </c>
      <c r="AB14">
        <v>53.679935455322266</v>
      </c>
      <c r="AC14">
        <v>39.451297760009766</v>
      </c>
      <c r="AD14">
        <v>10.388351440429687</v>
      </c>
      <c r="AE14">
        <v>47.414604187011719</v>
      </c>
      <c r="AF14">
        <v>42.197044372558594</v>
      </c>
      <c r="AG14">
        <v>18.569874425418675</v>
      </c>
      <c r="AH14">
        <v>9.4085282126907259</v>
      </c>
      <c r="AI14">
        <v>22.021597307175398</v>
      </c>
      <c r="AJ14">
        <v>31.103301346302032</v>
      </c>
      <c r="AK14">
        <v>18.896698333323002</v>
      </c>
      <c r="AL14">
        <v>2.0492934909052565</v>
      </c>
      <c r="AM14">
        <v>1.5005351117870305</v>
      </c>
      <c r="AN14">
        <v>2.635008302226197</v>
      </c>
      <c r="AO14">
        <v>31.103301346302032</v>
      </c>
      <c r="AP14">
        <v>18.896698333323002</v>
      </c>
      <c r="AQ14">
        <v>11396.351621840869</v>
      </c>
    </row>
    <row r="15" spans="1:43" x14ac:dyDescent="0.25">
      <c r="A15">
        <v>2008</v>
      </c>
      <c r="B15">
        <v>46.608200000000011</v>
      </c>
      <c r="C15">
        <v>14.320864999999998</v>
      </c>
      <c r="D15">
        <v>133.12664999999998</v>
      </c>
      <c r="E15">
        <v>240.22048161538265</v>
      </c>
      <c r="F15">
        <v>2139.643468570709</v>
      </c>
      <c r="G15">
        <v>60.929065019607542</v>
      </c>
      <c r="H15">
        <v>4.9468157624825836E-2</v>
      </c>
      <c r="I15">
        <v>-33.75158295881748</v>
      </c>
      <c r="J15">
        <v>2.3967227190695701</v>
      </c>
      <c r="K15">
        <v>46.395905176162721</v>
      </c>
      <c r="L15">
        <v>99.472229903697965</v>
      </c>
      <c r="M15">
        <v>189.88686729764939</v>
      </c>
      <c r="N15">
        <v>335.75500266838071</v>
      </c>
      <c r="O15">
        <v>13.016519546508789</v>
      </c>
      <c r="P15">
        <v>28.440378189086914</v>
      </c>
      <c r="Q15">
        <v>51.319263458251953</v>
      </c>
      <c r="R15">
        <v>61.708145141601563</v>
      </c>
      <c r="S15">
        <v>13.182957649230957</v>
      </c>
      <c r="T15">
        <v>134.82888793945312</v>
      </c>
      <c r="U15">
        <v>28.804035186767578</v>
      </c>
      <c r="V15">
        <v>243.29209899902344</v>
      </c>
      <c r="W15">
        <v>51.9754638671875</v>
      </c>
      <c r="X15">
        <v>15.651604652404785</v>
      </c>
      <c r="Y15">
        <v>11.077641487121582</v>
      </c>
      <c r="Z15">
        <v>34.197895050048828</v>
      </c>
      <c r="AA15">
        <v>24.204034805297852</v>
      </c>
      <c r="AB15">
        <v>61.708419799804688</v>
      </c>
      <c r="AC15">
        <v>43.67498779296875</v>
      </c>
      <c r="AD15">
        <v>14.030026435852051</v>
      </c>
      <c r="AE15">
        <v>30.654834747314453</v>
      </c>
      <c r="AF15">
        <v>55.315139770507812</v>
      </c>
      <c r="AG15">
        <v>19.109292114153504</v>
      </c>
      <c r="AH15">
        <v>7.9597402112558484</v>
      </c>
      <c r="AI15">
        <v>22.930967637337744</v>
      </c>
      <c r="AJ15">
        <v>32.476104736328125</v>
      </c>
      <c r="AK15">
        <v>17.52389522921294</v>
      </c>
      <c r="AL15">
        <v>1.9814322208985686</v>
      </c>
      <c r="AM15">
        <v>0.78469503213273128</v>
      </c>
      <c r="AN15">
        <v>2.5518834327813238</v>
      </c>
      <c r="AO15">
        <v>32.476104736328125</v>
      </c>
      <c r="AP15">
        <v>17.52389522921294</v>
      </c>
      <c r="AQ15">
        <v>13486.349511367313</v>
      </c>
    </row>
    <row r="16" spans="1:43" x14ac:dyDescent="0.25">
      <c r="A16">
        <v>2009</v>
      </c>
      <c r="B16">
        <v>48.541399999999989</v>
      </c>
      <c r="C16">
        <v>32.799250000000001</v>
      </c>
      <c r="D16">
        <v>106.08554000000001</v>
      </c>
      <c r="E16">
        <v>232.4474549006861</v>
      </c>
      <c r="F16">
        <v>2129.8686983108519</v>
      </c>
      <c r="G16">
        <v>81.340650155544282</v>
      </c>
      <c r="H16">
        <v>0.11395469799265265</v>
      </c>
      <c r="I16">
        <v>-8.6618404894396654</v>
      </c>
      <c r="J16">
        <v>2.1021626457870006</v>
      </c>
      <c r="K16">
        <v>63.096179918289188</v>
      </c>
      <c r="L16">
        <v>88.907339496135705</v>
      </c>
      <c r="M16">
        <v>182.84195676136017</v>
      </c>
      <c r="N16">
        <v>334.84548110580442</v>
      </c>
      <c r="O16">
        <v>17.165517807006836</v>
      </c>
      <c r="P16">
        <v>22.387491226196289</v>
      </c>
      <c r="Q16">
        <v>49.053958892822266</v>
      </c>
      <c r="R16">
        <v>82.674674987792969</v>
      </c>
      <c r="S16">
        <v>17.447038650512695</v>
      </c>
      <c r="T16">
        <v>107.82539367675781</v>
      </c>
      <c r="U16">
        <v>22.754657745361328</v>
      </c>
      <c r="V16">
        <v>236.25970458984375</v>
      </c>
      <c r="W16">
        <v>49.858463287353516</v>
      </c>
      <c r="X16">
        <v>20.894981384277344</v>
      </c>
      <c r="Y16">
        <v>14.841483116149902</v>
      </c>
      <c r="Z16">
        <v>27.251510620117188</v>
      </c>
      <c r="AA16">
        <v>19.356456756591797</v>
      </c>
      <c r="AB16">
        <v>59.711666107177734</v>
      </c>
      <c r="AC16">
        <v>42.412555694580078</v>
      </c>
      <c r="AD16">
        <v>19.372650146484375</v>
      </c>
      <c r="AE16">
        <v>25.266063690185547</v>
      </c>
      <c r="AF16">
        <v>55.361286163330078</v>
      </c>
      <c r="AG16">
        <v>20.957098573446274</v>
      </c>
      <c r="AH16">
        <v>7.297073288820684</v>
      </c>
      <c r="AI16">
        <v>21.745828320272267</v>
      </c>
      <c r="AJ16">
        <v>31.234818801283836</v>
      </c>
      <c r="AK16">
        <v>18.765181241557002</v>
      </c>
      <c r="AL16">
        <v>2.4373289627837949</v>
      </c>
      <c r="AM16">
        <v>0.97365485025511589</v>
      </c>
      <c r="AN16">
        <v>2.4312411417486146</v>
      </c>
      <c r="AO16">
        <v>31.234818801283836</v>
      </c>
      <c r="AP16">
        <v>18.765181241557002</v>
      </c>
      <c r="AQ16">
        <v>13685.363425689091</v>
      </c>
    </row>
    <row r="17" spans="1:43" x14ac:dyDescent="0.25">
      <c r="A17">
        <v>2010</v>
      </c>
      <c r="B17">
        <v>48.594450000000009</v>
      </c>
      <c r="C17">
        <v>37.136720000000004</v>
      </c>
      <c r="D17">
        <v>175.96056999999999</v>
      </c>
      <c r="E17">
        <v>261.65413953763141</v>
      </c>
      <c r="F17">
        <v>2668.9454241065978</v>
      </c>
      <c r="G17">
        <v>85.731170583724975</v>
      </c>
      <c r="H17">
        <v>8.7565004599280655E-2</v>
      </c>
      <c r="I17">
        <v>-9.9901554659456018</v>
      </c>
      <c r="J17">
        <v>2.5001371330022812</v>
      </c>
      <c r="K17">
        <v>68.241580726623539</v>
      </c>
      <c r="L17">
        <v>156.55420144110917</v>
      </c>
      <c r="M17">
        <v>203.03930483174324</v>
      </c>
      <c r="N17">
        <v>427.83507724952699</v>
      </c>
      <c r="O17">
        <v>17.873811721801758</v>
      </c>
      <c r="P17">
        <v>36.685443878173828</v>
      </c>
      <c r="Q17">
        <v>54.551414489746094</v>
      </c>
      <c r="R17">
        <v>85.731170654296875</v>
      </c>
      <c r="S17">
        <v>17.873811721801758</v>
      </c>
      <c r="T17">
        <v>175.96055603027344</v>
      </c>
      <c r="U17">
        <v>36.685440063476562</v>
      </c>
      <c r="V17">
        <v>261.65414428710937</v>
      </c>
      <c r="W17">
        <v>54.551414489746094</v>
      </c>
      <c r="X17">
        <v>22.022829055786133</v>
      </c>
      <c r="Y17">
        <v>15.390175819396973</v>
      </c>
      <c r="Z17">
        <v>45.201175689697266</v>
      </c>
      <c r="AA17">
        <v>31.587856292724609</v>
      </c>
      <c r="AB17">
        <v>67.214347839355469</v>
      </c>
      <c r="AC17">
        <v>46.971282958984375</v>
      </c>
      <c r="AD17">
        <v>16.381359100341797</v>
      </c>
      <c r="AE17">
        <v>33.622234344482422</v>
      </c>
      <c r="AF17">
        <v>49.996406555175781</v>
      </c>
      <c r="AG17">
        <v>30.99779456097167</v>
      </c>
      <c r="AH17">
        <v>-4.1630135416053236</v>
      </c>
      <c r="AI17">
        <v>23.165219703107141</v>
      </c>
      <c r="AJ17">
        <v>32.175084263086319</v>
      </c>
      <c r="AK17">
        <v>17.824915616773069</v>
      </c>
      <c r="AL17">
        <v>2.4744155792650417</v>
      </c>
      <c r="AM17">
        <v>0.89491029834607616</v>
      </c>
      <c r="AN17">
        <v>2.4043480666587129</v>
      </c>
      <c r="AO17">
        <v>32.175084263086319</v>
      </c>
      <c r="AP17">
        <v>17.824915616773069</v>
      </c>
      <c r="AQ17">
        <v>16757.245881342056</v>
      </c>
    </row>
    <row r="18" spans="1:43" x14ac:dyDescent="0.25">
      <c r="A18">
        <v>2011</v>
      </c>
      <c r="B18">
        <v>50.906019999999991</v>
      </c>
      <c r="C18">
        <v>20.419250000000005</v>
      </c>
      <c r="D18">
        <v>196.98693999999992</v>
      </c>
      <c r="E18">
        <v>294.2698537679882</v>
      </c>
      <c r="F18">
        <v>3259.9226043281556</v>
      </c>
      <c r="G18">
        <v>71.325270091056822</v>
      </c>
      <c r="H18">
        <v>0.15706132362317293</v>
      </c>
      <c r="I18">
        <v>-12.345832762047648</v>
      </c>
      <c r="J18">
        <v>3.1945382102429867</v>
      </c>
      <c r="K18">
        <v>52.727630024909971</v>
      </c>
      <c r="L18">
        <v>173.95805136501789</v>
      </c>
      <c r="M18">
        <v>228.46649340486528</v>
      </c>
      <c r="N18">
        <v>455.15217768287658</v>
      </c>
      <c r="O18">
        <v>14.690861701965332</v>
      </c>
      <c r="P18">
        <v>40.573387145996094</v>
      </c>
      <c r="Q18">
        <v>60.610744476318359</v>
      </c>
      <c r="R18">
        <v>69.142547607421875</v>
      </c>
      <c r="S18">
        <v>14.241286277770996</v>
      </c>
      <c r="T18">
        <v>190.95867919921875</v>
      </c>
      <c r="U18">
        <v>39.331745147705078</v>
      </c>
      <c r="V18">
        <v>285.26449584960937</v>
      </c>
      <c r="W18">
        <v>58.755912780761719</v>
      </c>
      <c r="X18">
        <v>18.322206497192383</v>
      </c>
      <c r="Y18">
        <v>12.412240982055664</v>
      </c>
      <c r="Z18">
        <v>50.602481842041016</v>
      </c>
      <c r="AA18">
        <v>34.280265808105469</v>
      </c>
      <c r="AB18">
        <v>75.592750549316406</v>
      </c>
      <c r="AC18">
        <v>51.209735870361328</v>
      </c>
      <c r="AD18">
        <v>12.678197860717773</v>
      </c>
      <c r="AE18">
        <v>35.014793395996094</v>
      </c>
      <c r="AF18">
        <v>52.307010650634766</v>
      </c>
      <c r="AG18">
        <v>18.083784509450197</v>
      </c>
      <c r="AH18">
        <v>9.4350136211141944</v>
      </c>
      <c r="AI18">
        <v>22.481201523914933</v>
      </c>
      <c r="AJ18">
        <v>33.641454130411148</v>
      </c>
      <c r="AK18">
        <v>16.358545690774918</v>
      </c>
      <c r="AL18">
        <v>2.0627459411552991</v>
      </c>
      <c r="AM18">
        <v>0.4234454728430137</v>
      </c>
      <c r="AN18">
        <v>2.3864776432164945</v>
      </c>
      <c r="AO18">
        <v>33.641454130411148</v>
      </c>
      <c r="AP18">
        <v>16.358545690774918</v>
      </c>
      <c r="AQ18">
        <v>19408.967186733717</v>
      </c>
    </row>
    <row r="19" spans="1:43" x14ac:dyDescent="0.25">
      <c r="A19">
        <v>2012</v>
      </c>
      <c r="B19">
        <v>49.675550000000001</v>
      </c>
      <c r="C19">
        <v>23.304970000000015</v>
      </c>
      <c r="D19">
        <v>160.33407</v>
      </c>
      <c r="E19">
        <v>313.73262158719632</v>
      </c>
      <c r="F19">
        <v>3476.9784339675903</v>
      </c>
      <c r="G19">
        <v>72.980519594669346</v>
      </c>
      <c r="H19">
        <v>1.0782646127045154E-2</v>
      </c>
      <c r="I19">
        <v>-1.9869117352915928</v>
      </c>
      <c r="J19">
        <v>3.5413369532078502</v>
      </c>
      <c r="K19">
        <v>54.880559522151948</v>
      </c>
      <c r="L19">
        <v>128.70545810329915</v>
      </c>
      <c r="M19">
        <v>240.10308959650993</v>
      </c>
      <c r="N19">
        <v>423.68911408615111</v>
      </c>
      <c r="O19">
        <v>14.852476119995117</v>
      </c>
      <c r="P19">
        <v>32.630046844482422</v>
      </c>
      <c r="Q19">
        <v>63.848628997802734</v>
      </c>
      <c r="R19">
        <v>69.312828063964844</v>
      </c>
      <c r="S19">
        <v>14.106053352355957</v>
      </c>
      <c r="T19">
        <v>152.27635192871094</v>
      </c>
      <c r="U19">
        <v>30.990200042724609</v>
      </c>
      <c r="V19">
        <v>297.96575927734375</v>
      </c>
      <c r="W19">
        <v>60.639865875244141</v>
      </c>
      <c r="X19">
        <v>18.747411727905273</v>
      </c>
      <c r="Y19">
        <v>12.442809104919434</v>
      </c>
      <c r="Z19">
        <v>41.187004089355469</v>
      </c>
      <c r="AA19">
        <v>27.336147308349609</v>
      </c>
      <c r="AB19">
        <v>80.592399597167969</v>
      </c>
      <c r="AC19">
        <v>53.489822387695313</v>
      </c>
      <c r="AD19">
        <v>13.340807914733887</v>
      </c>
      <c r="AE19">
        <v>29.309000015258789</v>
      </c>
      <c r="AF19">
        <v>57.350189208984375</v>
      </c>
      <c r="AG19">
        <v>14.077976928092539</v>
      </c>
      <c r="AH19">
        <v>16.476189983077347</v>
      </c>
      <c r="AI19">
        <v>19.44583328277804</v>
      </c>
      <c r="AJ19">
        <v>35.584926530718803</v>
      </c>
      <c r="AK19">
        <v>14.415073493495584</v>
      </c>
      <c r="AL19">
        <v>1.8000303273147438</v>
      </c>
      <c r="AM19">
        <v>0.49959261350159068</v>
      </c>
      <c r="AN19">
        <v>2.4900279665016569</v>
      </c>
      <c r="AO19">
        <v>35.584926530718803</v>
      </c>
      <c r="AP19">
        <v>14.415073493495584</v>
      </c>
      <c r="AQ19">
        <v>20524.800462988762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79995117038483843"/>
  </sheetPr>
  <dimension ref="A1:AQ19"/>
  <sheetViews>
    <sheetView workbookViewId="0">
      <selection activeCell="D2" sqref="D2"/>
    </sheetView>
  </sheetViews>
  <sheetFormatPr defaultRowHeight="15.75" x14ac:dyDescent="0.25"/>
  <sheetData>
    <row r="1" spans="1:43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427</v>
      </c>
      <c r="G1" t="s">
        <v>265</v>
      </c>
      <c r="H1" t="s">
        <v>348</v>
      </c>
      <c r="I1" t="s">
        <v>346</v>
      </c>
      <c r="J1" t="s">
        <v>347</v>
      </c>
      <c r="K1" t="s">
        <v>432</v>
      </c>
      <c r="L1" t="s">
        <v>433</v>
      </c>
      <c r="M1" t="s">
        <v>434</v>
      </c>
      <c r="N1" t="s">
        <v>381</v>
      </c>
      <c r="O1" t="s">
        <v>41</v>
      </c>
      <c r="P1" t="s">
        <v>42</v>
      </c>
      <c r="Q1" t="s">
        <v>43</v>
      </c>
      <c r="R1" t="s">
        <v>44</v>
      </c>
      <c r="S1" t="s">
        <v>47</v>
      </c>
      <c r="T1" t="s">
        <v>45</v>
      </c>
      <c r="U1" t="s">
        <v>48</v>
      </c>
      <c r="V1" t="s">
        <v>46</v>
      </c>
      <c r="W1" t="s">
        <v>49</v>
      </c>
      <c r="X1" t="s">
        <v>266</v>
      </c>
      <c r="Y1" t="s">
        <v>267</v>
      </c>
      <c r="Z1" t="s">
        <v>268</v>
      </c>
      <c r="AA1" t="s">
        <v>269</v>
      </c>
      <c r="AB1" t="s">
        <v>270</v>
      </c>
      <c r="AC1" t="s">
        <v>271</v>
      </c>
      <c r="AD1" t="s">
        <v>33</v>
      </c>
      <c r="AE1" t="s">
        <v>34</v>
      </c>
      <c r="AF1" t="s">
        <v>35</v>
      </c>
      <c r="AG1" t="s">
        <v>374</v>
      </c>
      <c r="AH1" t="s">
        <v>375</v>
      </c>
      <c r="AI1" t="s">
        <v>376</v>
      </c>
      <c r="AJ1" t="s">
        <v>382</v>
      </c>
      <c r="AK1" t="s">
        <v>383</v>
      </c>
      <c r="AL1" t="s">
        <v>418</v>
      </c>
      <c r="AM1" t="s">
        <v>419</v>
      </c>
      <c r="AN1" t="s">
        <v>420</v>
      </c>
      <c r="AO1" t="s">
        <v>421</v>
      </c>
      <c r="AP1" t="s">
        <v>422</v>
      </c>
      <c r="AQ1" t="s">
        <v>423</v>
      </c>
    </row>
    <row r="2" spans="1:43" x14ac:dyDescent="0.25">
      <c r="A2">
        <v>1995</v>
      </c>
      <c r="B2">
        <v>8.5514799999999997</v>
      </c>
      <c r="C2">
        <v>-8.0920000000000006E-2</v>
      </c>
      <c r="D2">
        <v>-0.29993000000000003</v>
      </c>
      <c r="E2">
        <v>3.4896632736280004</v>
      </c>
      <c r="F2">
        <v>3.6663922882080078</v>
      </c>
      <c r="G2">
        <v>8.4705599174499504</v>
      </c>
      <c r="H2">
        <v>0</v>
      </c>
      <c r="I2">
        <v>-2.1496556534827961E-11</v>
      </c>
      <c r="J2">
        <v>4.6306591894307299E-13</v>
      </c>
      <c r="K2">
        <v>4.9509499130249024</v>
      </c>
      <c r="L2">
        <v>-7.6500019133090976E-3</v>
      </c>
      <c r="M2">
        <v>1.6678083812594413</v>
      </c>
      <c r="N2">
        <v>6.6111083488464359</v>
      </c>
      <c r="O2">
        <v>21.746067047119141</v>
      </c>
      <c r="P2">
        <v>-0.76999610662460327</v>
      </c>
      <c r="Q2">
        <v>8.9588470458984375</v>
      </c>
      <c r="R2">
        <v>12.121089935302734</v>
      </c>
      <c r="S2">
        <v>31.117900848388672</v>
      </c>
      <c r="T2">
        <v>-0.42918989062309265</v>
      </c>
      <c r="U2">
        <v>-1.1018388271331787</v>
      </c>
      <c r="V2">
        <v>4.9935922622680664</v>
      </c>
      <c r="W2">
        <v>12.819812774658203</v>
      </c>
      <c r="X2">
        <v>21.746067047119141</v>
      </c>
      <c r="Y2">
        <v>21.746067047119141</v>
      </c>
      <c r="Z2">
        <v>-0.76999610662460327</v>
      </c>
      <c r="AA2">
        <v>-0.76999610662460327</v>
      </c>
      <c r="AB2">
        <v>8.9588470458984375</v>
      </c>
      <c r="AC2">
        <v>8.9588470458984375</v>
      </c>
      <c r="AD2">
        <v>72.644485473632813</v>
      </c>
      <c r="AE2">
        <v>-2.5722336769104004</v>
      </c>
      <c r="AF2">
        <v>29.927749633789063</v>
      </c>
      <c r="AG2">
        <v>8.8539917469024658</v>
      </c>
      <c r="AH2">
        <v>-4.2728370986878872E-2</v>
      </c>
      <c r="AI2">
        <v>2.1887364621507004</v>
      </c>
      <c r="AJ2">
        <v>4.0050260871648788</v>
      </c>
      <c r="AK2">
        <v>6.9949739277362823</v>
      </c>
      <c r="AL2">
        <v>2.0775013659149408</v>
      </c>
      <c r="AM2">
        <v>-3.0697367754328297E-2</v>
      </c>
      <c r="AN2">
        <v>0.45211183646460995</v>
      </c>
      <c r="AO2">
        <v>4.0050260871648788</v>
      </c>
      <c r="AP2">
        <v>6.9949739277362823</v>
      </c>
      <c r="AQ2">
        <v>93.929297571389938</v>
      </c>
    </row>
    <row r="3" spans="1:43" x14ac:dyDescent="0.25">
      <c r="A3">
        <v>1996</v>
      </c>
      <c r="B3">
        <v>7.6885200000000022</v>
      </c>
      <c r="C3">
        <v>6.5719999999999973E-2</v>
      </c>
      <c r="D3">
        <v>0.27381999999999995</v>
      </c>
      <c r="E3">
        <v>3.6032751997436838</v>
      </c>
      <c r="F3">
        <v>3.8042437725067137</v>
      </c>
      <c r="G3">
        <v>7.7542400207519533</v>
      </c>
      <c r="H3">
        <v>-1.9124904181808233E-3</v>
      </c>
      <c r="I3">
        <v>-0.62067290370166306</v>
      </c>
      <c r="J3">
        <v>2.4426093231759923E-2</v>
      </c>
      <c r="K3">
        <v>4.5339700202941895</v>
      </c>
      <c r="L3">
        <v>9.5160000443458556E-2</v>
      </c>
      <c r="M3">
        <v>1.5846494011878967</v>
      </c>
      <c r="N3">
        <v>6.2137794342041017</v>
      </c>
      <c r="O3">
        <v>19.416494369506836</v>
      </c>
      <c r="P3">
        <v>0.68564093112945557</v>
      </c>
      <c r="Q3">
        <v>9.0225439071655273</v>
      </c>
      <c r="R3">
        <v>10.780074119567871</v>
      </c>
      <c r="S3">
        <v>26.993133544921875</v>
      </c>
      <c r="T3">
        <v>0.38066911697387695</v>
      </c>
      <c r="U3">
        <v>0.9531894326210022</v>
      </c>
      <c r="V3">
        <v>5.009333610534668</v>
      </c>
      <c r="W3">
        <v>12.543291091918945</v>
      </c>
      <c r="X3">
        <v>19.907093048095703</v>
      </c>
      <c r="Y3">
        <v>19.340192794799805</v>
      </c>
      <c r="Z3">
        <v>0.7029651403427124</v>
      </c>
      <c r="AA3">
        <v>0.68294656276702881</v>
      </c>
      <c r="AB3">
        <v>9.2505178451538086</v>
      </c>
      <c r="AC3">
        <v>8.9870882034301758</v>
      </c>
      <c r="AD3">
        <v>66.66680908203125</v>
      </c>
      <c r="AE3">
        <v>2.3541579246520996</v>
      </c>
      <c r="AF3">
        <v>30.979032516479492</v>
      </c>
      <c r="AG3">
        <v>9.0709960013628006</v>
      </c>
      <c r="AH3">
        <v>-0.15857897396199405</v>
      </c>
      <c r="AI3">
        <v>2.0875829784199595</v>
      </c>
      <c r="AJ3">
        <v>4.3821499943733215</v>
      </c>
      <c r="AK3">
        <v>6.6178501546382904</v>
      </c>
      <c r="AL3">
        <v>1.600177176296711</v>
      </c>
      <c r="AM3">
        <v>4.6426391287241131E-2</v>
      </c>
      <c r="AN3">
        <v>0.38618578299065121</v>
      </c>
      <c r="AO3">
        <v>4.3821499943733215</v>
      </c>
      <c r="AP3">
        <v>6.6178501546382904</v>
      </c>
      <c r="AQ3">
        <v>98.266467073869975</v>
      </c>
    </row>
    <row r="4" spans="1:43" x14ac:dyDescent="0.25">
      <c r="A4">
        <v>1997</v>
      </c>
      <c r="B4">
        <v>6.9493800000000014</v>
      </c>
      <c r="C4">
        <v>0.18726000000000004</v>
      </c>
      <c r="D4">
        <v>0.38356999999999991</v>
      </c>
      <c r="E4">
        <v>3.9560856333662682</v>
      </c>
      <c r="F4">
        <v>4.2546580314636229</v>
      </c>
      <c r="G4">
        <v>7.1366400184631349</v>
      </c>
      <c r="H4">
        <v>-2.5733529655262827E-3</v>
      </c>
      <c r="I4">
        <v>0.23627932971715926</v>
      </c>
      <c r="J4">
        <v>2.4685233253985642E-3</v>
      </c>
      <c r="K4">
        <v>4.3732400169372561</v>
      </c>
      <c r="L4">
        <v>7.4459999859333034E-2</v>
      </c>
      <c r="M4">
        <v>1.7779583626985549</v>
      </c>
      <c r="N4">
        <v>6.2256583900451661</v>
      </c>
      <c r="O4">
        <v>17.436582565307617</v>
      </c>
      <c r="P4">
        <v>0.93715667724609375</v>
      </c>
      <c r="Q4">
        <v>9.6656990051269531</v>
      </c>
      <c r="R4">
        <v>9.6948413848876953</v>
      </c>
      <c r="S4">
        <v>23.68690299987793</v>
      </c>
      <c r="T4">
        <v>0.52106457948684692</v>
      </c>
      <c r="U4">
        <v>1.2730900049209595</v>
      </c>
      <c r="V4">
        <v>5.3741850852966309</v>
      </c>
      <c r="W4">
        <v>13.130467414855957</v>
      </c>
      <c r="X4">
        <v>18.321557998657227</v>
      </c>
      <c r="Y4">
        <v>17.393211364746094</v>
      </c>
      <c r="Z4">
        <v>0.98472112417221069</v>
      </c>
      <c r="AA4">
        <v>0.934825599193573</v>
      </c>
      <c r="AB4">
        <v>10.156270980834961</v>
      </c>
      <c r="AC4">
        <v>9.6416568756103516</v>
      </c>
      <c r="AD4">
        <v>62.185920715332031</v>
      </c>
      <c r="AE4">
        <v>3.3422806262969971</v>
      </c>
      <c r="AF4">
        <v>34.471797943115234</v>
      </c>
      <c r="AG4">
        <v>8.1475735455751419</v>
      </c>
      <c r="AH4">
        <v>0.40274197561666369</v>
      </c>
      <c r="AI4">
        <v>2.4496843059314415</v>
      </c>
      <c r="AJ4">
        <v>4.6032406240701675</v>
      </c>
      <c r="AK4">
        <v>6.3967595100402832</v>
      </c>
      <c r="AL4">
        <v>1.3286432037129998</v>
      </c>
      <c r="AM4">
        <v>7.8087840432999656E-2</v>
      </c>
      <c r="AN4">
        <v>0.38212355542054866</v>
      </c>
      <c r="AO4">
        <v>4.6032406240701675</v>
      </c>
      <c r="AP4">
        <v>6.3967595100402832</v>
      </c>
      <c r="AQ4">
        <v>106.12440313447306</v>
      </c>
    </row>
    <row r="5" spans="1:43" x14ac:dyDescent="0.25">
      <c r="A5">
        <v>1998</v>
      </c>
      <c r="B5">
        <v>7.5245199999999999</v>
      </c>
      <c r="C5">
        <v>0.14581999999999998</v>
      </c>
      <c r="D5">
        <v>0.37697999999999998</v>
      </c>
      <c r="E5">
        <v>4.4470810902854527</v>
      </c>
      <c r="F5">
        <v>4.4292449493408199</v>
      </c>
      <c r="G5">
        <v>7.6703399887084958</v>
      </c>
      <c r="H5">
        <v>-1.7364853927865625E-3</v>
      </c>
      <c r="I5">
        <v>-0.12992714424431323</v>
      </c>
      <c r="J5">
        <v>3.3258539272588677E-2</v>
      </c>
      <c r="K5">
        <v>4.7296499900817874</v>
      </c>
      <c r="L5">
        <v>0.21327999763190747</v>
      </c>
      <c r="M5">
        <v>2.1291793837547304</v>
      </c>
      <c r="N5">
        <v>7.0721094360351566</v>
      </c>
      <c r="O5">
        <v>18.295259475708008</v>
      </c>
      <c r="P5">
        <v>0.89917099475860596</v>
      </c>
      <c r="Q5">
        <v>10.607157707214355</v>
      </c>
      <c r="R5">
        <v>10.260579109191895</v>
      </c>
      <c r="S5">
        <v>24.473485946655273</v>
      </c>
      <c r="T5">
        <v>0.50428444147109985</v>
      </c>
      <c r="U5">
        <v>1.2028169631958008</v>
      </c>
      <c r="V5">
        <v>5.9488401412963867</v>
      </c>
      <c r="W5">
        <v>14.189146995544434</v>
      </c>
      <c r="X5">
        <v>19.691699981689453</v>
      </c>
      <c r="Y5">
        <v>18.408182144165039</v>
      </c>
      <c r="Z5">
        <v>0.96780294179916382</v>
      </c>
      <c r="AA5">
        <v>0.90472084283828735</v>
      </c>
      <c r="AB5">
        <v>11.416780471801758</v>
      </c>
      <c r="AC5">
        <v>10.672627449035645</v>
      </c>
      <c r="AD5">
        <v>61.390216827392578</v>
      </c>
      <c r="AE5">
        <v>3.0171914100646973</v>
      </c>
      <c r="AF5">
        <v>35.59259033203125</v>
      </c>
      <c r="AG5">
        <v>7.9835826009511948</v>
      </c>
      <c r="AH5">
        <v>0.66444099343789276</v>
      </c>
      <c r="AI5">
        <v>2.3519765213131905</v>
      </c>
      <c r="AJ5">
        <v>4.3739726096391678</v>
      </c>
      <c r="AK5">
        <v>6.6260272860527039</v>
      </c>
      <c r="AL5">
        <v>1.3700745515525341</v>
      </c>
      <c r="AM5">
        <v>0.34384870065878204</v>
      </c>
      <c r="AN5">
        <v>0.45409697329159826</v>
      </c>
      <c r="AO5">
        <v>4.3739726096391678</v>
      </c>
      <c r="AP5">
        <v>6.6260272860527039</v>
      </c>
      <c r="AQ5">
        <v>106.75581999576015</v>
      </c>
    </row>
    <row r="6" spans="1:43" x14ac:dyDescent="0.25">
      <c r="A6">
        <v>1999</v>
      </c>
      <c r="B6">
        <v>7.0724399999999994</v>
      </c>
      <c r="C6">
        <v>0.32868999999999993</v>
      </c>
      <c r="D6">
        <v>0.66381999999999997</v>
      </c>
      <c r="E6">
        <v>4.579168685231938</v>
      </c>
      <c r="F6">
        <v>4.3762020606994625</v>
      </c>
      <c r="G6">
        <v>7.4011299505233765</v>
      </c>
      <c r="H6">
        <v>-2.9239424886181951E-3</v>
      </c>
      <c r="I6">
        <v>-0.30961374220252036</v>
      </c>
      <c r="J6">
        <v>2.8167917871847747E-2</v>
      </c>
      <c r="K6">
        <v>4.4919499416351316</v>
      </c>
      <c r="L6">
        <v>0.67368000841140752</v>
      </c>
      <c r="M6">
        <v>2.1203439726829529</v>
      </c>
      <c r="N6">
        <v>7.2859739074707033</v>
      </c>
      <c r="O6">
        <v>17.244665145874023</v>
      </c>
      <c r="P6">
        <v>1.5467034578323364</v>
      </c>
      <c r="Q6">
        <v>10.669482231140137</v>
      </c>
      <c r="R6">
        <v>9.688471794128418</v>
      </c>
      <c r="S6">
        <v>22.574180603027344</v>
      </c>
      <c r="T6">
        <v>0.86897557973861694</v>
      </c>
      <c r="U6">
        <v>2.024716854095459</v>
      </c>
      <c r="V6">
        <v>5.9943742752075195</v>
      </c>
      <c r="W6">
        <v>13.966917991638184</v>
      </c>
      <c r="X6">
        <v>19.000570297241211</v>
      </c>
      <c r="Y6">
        <v>17.381782531738281</v>
      </c>
      <c r="Z6">
        <v>1.7041937112808228</v>
      </c>
      <c r="AA6">
        <v>1.5590018033981323</v>
      </c>
      <c r="AB6">
        <v>11.755882263183594</v>
      </c>
      <c r="AC6">
        <v>10.754319190979004</v>
      </c>
      <c r="AD6">
        <v>58.534168243408203</v>
      </c>
      <c r="AE6">
        <v>5.2500295639038086</v>
      </c>
      <c r="AF6">
        <v>36.215801239013672</v>
      </c>
      <c r="AG6">
        <v>7.2732493430376053</v>
      </c>
      <c r="AH6">
        <v>1.659970935434103</v>
      </c>
      <c r="AI6">
        <v>2.0667796898633242</v>
      </c>
      <c r="AJ6">
        <v>4.1810224875807762</v>
      </c>
      <c r="AK6">
        <v>6.8189773857593536</v>
      </c>
      <c r="AL6">
        <v>1.1957125756889582</v>
      </c>
      <c r="AM6">
        <v>0.95158886001445353</v>
      </c>
      <c r="AN6">
        <v>0.43499446078203619</v>
      </c>
      <c r="AO6">
        <v>4.1810224875807762</v>
      </c>
      <c r="AP6">
        <v>6.8189773857593536</v>
      </c>
      <c r="AQ6">
        <v>110.01700340997016</v>
      </c>
    </row>
    <row r="7" spans="1:43" x14ac:dyDescent="0.25">
      <c r="A7">
        <v>2000</v>
      </c>
      <c r="B7">
        <v>7.2612000000000005</v>
      </c>
      <c r="C7">
        <v>0.17552999999999996</v>
      </c>
      <c r="D7">
        <v>0.54116999999999982</v>
      </c>
      <c r="E7">
        <v>5.0059243494144212</v>
      </c>
      <c r="F7">
        <v>4.5953923778533934</v>
      </c>
      <c r="G7">
        <v>7.436730155944824</v>
      </c>
      <c r="H7">
        <v>-2.9102721718954855E-3</v>
      </c>
      <c r="I7">
        <v>0.98675335535407072</v>
      </c>
      <c r="J7">
        <v>2.4257255915552379E-2</v>
      </c>
      <c r="K7">
        <v>4.3393701324462892</v>
      </c>
      <c r="L7">
        <v>0.55493999403715133</v>
      </c>
      <c r="M7">
        <v>2.1814534261226655</v>
      </c>
      <c r="N7">
        <v>7.0757636356353757</v>
      </c>
      <c r="O7">
        <v>16.93865966796875</v>
      </c>
      <c r="P7">
        <v>1.2326242923736572</v>
      </c>
      <c r="Q7">
        <v>11.402007102966309</v>
      </c>
      <c r="R7">
        <v>9.4170732498168945</v>
      </c>
      <c r="S7">
        <v>21.44929313659668</v>
      </c>
      <c r="T7">
        <v>0.68527930974960327</v>
      </c>
      <c r="U7">
        <v>1.5608624219894409</v>
      </c>
      <c r="V7">
        <v>6.3389630317687988</v>
      </c>
      <c r="W7">
        <v>14.438272476196289</v>
      </c>
      <c r="X7">
        <v>19.091964721679687</v>
      </c>
      <c r="Y7">
        <v>16.894876480102539</v>
      </c>
      <c r="Z7">
        <v>1.3893201351165771</v>
      </c>
      <c r="AA7">
        <v>1.2294380664825439</v>
      </c>
      <c r="AB7">
        <v>12.851471900939941</v>
      </c>
      <c r="AC7">
        <v>11.372533798217773</v>
      </c>
      <c r="AD7">
        <v>57.276885986328125</v>
      </c>
      <c r="AE7">
        <v>4.1680326461791992</v>
      </c>
      <c r="AF7">
        <v>38.555084228515625</v>
      </c>
      <c r="AG7">
        <v>7.4740010797977448</v>
      </c>
      <c r="AH7">
        <v>0.40579966548830271</v>
      </c>
      <c r="AI7">
        <v>3.1201995096635073</v>
      </c>
      <c r="AJ7">
        <v>4.5770226120948792</v>
      </c>
      <c r="AK7">
        <v>6.4229777455329895</v>
      </c>
      <c r="AL7">
        <v>1.1461348365992308</v>
      </c>
      <c r="AM7">
        <v>4.2036163446027786E-2</v>
      </c>
      <c r="AN7">
        <v>0.43720086719258688</v>
      </c>
      <c r="AO7">
        <v>4.5770226120948792</v>
      </c>
      <c r="AP7">
        <v>6.4229777455329895</v>
      </c>
      <c r="AQ7">
        <v>115.69990132151629</v>
      </c>
    </row>
    <row r="8" spans="1:43" x14ac:dyDescent="0.25">
      <c r="A8">
        <v>2001</v>
      </c>
      <c r="B8">
        <v>8.1739200000000007</v>
      </c>
      <c r="C8">
        <v>-0.1253266666666667</v>
      </c>
      <c r="D8">
        <v>-0.24888000000000005</v>
      </c>
      <c r="E8">
        <v>5.2446046489495055</v>
      </c>
      <c r="F8">
        <v>4.9089526672363277</v>
      </c>
      <c r="G8">
        <v>8.0485933628082282</v>
      </c>
      <c r="H8">
        <v>-1.4782210737466811E-3</v>
      </c>
      <c r="I8">
        <v>-0.18202721153199672</v>
      </c>
      <c r="J8">
        <v>4.6574980795383455E-2</v>
      </c>
      <c r="K8">
        <v>5.0330533103942869</v>
      </c>
      <c r="L8">
        <v>0.13055000114440918</v>
      </c>
      <c r="M8">
        <v>2.2809891543388368</v>
      </c>
      <c r="N8">
        <v>7.4445924720764163</v>
      </c>
      <c r="O8">
        <v>17.933330535888672</v>
      </c>
      <c r="P8">
        <v>-0.55453753471374512</v>
      </c>
      <c r="Q8">
        <v>11.685672760009766</v>
      </c>
      <c r="R8">
        <v>9.9117469787597656</v>
      </c>
      <c r="S8">
        <v>22.084684371948242</v>
      </c>
      <c r="T8">
        <v>-0.30649277567863464</v>
      </c>
      <c r="U8">
        <v>-0.68290644884109497</v>
      </c>
      <c r="V8">
        <v>6.4586682319641113</v>
      </c>
      <c r="W8">
        <v>14.390768051147461</v>
      </c>
      <c r="X8">
        <v>20.662773132324219</v>
      </c>
      <c r="Y8">
        <v>17.782354354858398</v>
      </c>
      <c r="Z8">
        <v>-0.63893783092498779</v>
      </c>
      <c r="AA8">
        <v>-0.54986906051635742</v>
      </c>
      <c r="AB8">
        <v>13.464224815368652</v>
      </c>
      <c r="AC8">
        <v>11.587294578552246</v>
      </c>
      <c r="AD8">
        <v>61.701911926269531</v>
      </c>
      <c r="AE8">
        <v>-1.9079571962356567</v>
      </c>
      <c r="AF8">
        <v>40.206047058105469</v>
      </c>
      <c r="AG8">
        <v>8.1777170151472092</v>
      </c>
      <c r="AH8">
        <v>-2.9616245999932289E-2</v>
      </c>
      <c r="AI8">
        <v>2.8518990809097886</v>
      </c>
      <c r="AJ8">
        <v>4.6185688972473145</v>
      </c>
      <c r="AK8">
        <v>6.3814310133457184</v>
      </c>
      <c r="AL8">
        <v>1.271049533970654</v>
      </c>
      <c r="AM8">
        <v>-3.0540135921910405E-3</v>
      </c>
      <c r="AN8">
        <v>0.44431500264909118</v>
      </c>
      <c r="AO8">
        <v>4.6185688972473145</v>
      </c>
      <c r="AP8">
        <v>6.3814310133457184</v>
      </c>
      <c r="AQ8">
        <v>117.9757314511495</v>
      </c>
    </row>
    <row r="9" spans="1:43" x14ac:dyDescent="0.25">
      <c r="A9">
        <v>2002</v>
      </c>
      <c r="B9">
        <v>9.5701099999999979</v>
      </c>
      <c r="C9">
        <v>-0.54002333333333319</v>
      </c>
      <c r="D9">
        <v>-0.55197000000000007</v>
      </c>
      <c r="E9">
        <v>6.742982393744791</v>
      </c>
      <c r="F9">
        <v>5.345777095794678</v>
      </c>
      <c r="G9">
        <v>9.0300866546630854</v>
      </c>
      <c r="H9">
        <v>-9.889261648058892E-4</v>
      </c>
      <c r="I9">
        <v>2.4730241462588311E-2</v>
      </c>
      <c r="J9">
        <v>6.0625247087329623E-2</v>
      </c>
      <c r="K9">
        <v>6.0861566257476802</v>
      </c>
      <c r="L9">
        <v>-5.5789977073669436E-2</v>
      </c>
      <c r="M9">
        <v>2.5432722845077516</v>
      </c>
      <c r="N9">
        <v>8.5736389541625968</v>
      </c>
      <c r="O9">
        <v>19.694746017456055</v>
      </c>
      <c r="P9">
        <v>-1.2038543224334717</v>
      </c>
      <c r="Q9">
        <v>14.706540107727051</v>
      </c>
      <c r="R9">
        <v>10.946824073791504</v>
      </c>
      <c r="S9">
        <v>23.875179290771484</v>
      </c>
      <c r="T9">
        <v>-0.6691318154335022</v>
      </c>
      <c r="U9">
        <v>-1.4593859910964966</v>
      </c>
      <c r="V9">
        <v>8.1742563247680664</v>
      </c>
      <c r="W9">
        <v>17.828168869018555</v>
      </c>
      <c r="X9">
        <v>23.182514190673828</v>
      </c>
      <c r="Y9">
        <v>19.639354705810547</v>
      </c>
      <c r="Z9">
        <v>-1.4170464277267456</v>
      </c>
      <c r="AA9">
        <v>-1.2004684209823608</v>
      </c>
      <c r="AB9">
        <v>17.310939788818359</v>
      </c>
      <c r="AC9">
        <v>14.665176391601562</v>
      </c>
      <c r="AD9">
        <v>59.326114654541016</v>
      </c>
      <c r="AE9">
        <v>-3.6263477802276611</v>
      </c>
      <c r="AF9">
        <v>44.30023193359375</v>
      </c>
      <c r="AG9">
        <v>7.3143749833106995</v>
      </c>
      <c r="AH9">
        <v>2.1810166956856847</v>
      </c>
      <c r="AI9">
        <v>1.5046082213521004</v>
      </c>
      <c r="AJ9">
        <v>3.4654371291399002</v>
      </c>
      <c r="AK9">
        <v>7.5345626771450043</v>
      </c>
      <c r="AL9">
        <v>1.4901872146874666</v>
      </c>
      <c r="AM9">
        <v>-0.5108496465254575</v>
      </c>
      <c r="AN9">
        <v>0.44366047449875623</v>
      </c>
      <c r="AO9">
        <v>3.4654371291399002</v>
      </c>
      <c r="AP9">
        <v>7.5345626771450043</v>
      </c>
      <c r="AQ9">
        <v>123.28525733316481</v>
      </c>
    </row>
    <row r="10" spans="1:43" x14ac:dyDescent="0.25">
      <c r="A10">
        <v>2003</v>
      </c>
      <c r="B10">
        <v>10.510059999999999</v>
      </c>
      <c r="C10">
        <v>-0.26892000000000005</v>
      </c>
      <c r="D10">
        <v>-0.38912999999999998</v>
      </c>
      <c r="E10">
        <v>7.6720806975904345</v>
      </c>
      <c r="F10">
        <v>6.1497232742309569</v>
      </c>
      <c r="G10">
        <v>10.241139944076538</v>
      </c>
      <c r="H10">
        <v>3.1518658753484489E-3</v>
      </c>
      <c r="I10">
        <v>-0.15030932962894439</v>
      </c>
      <c r="J10">
        <v>0.2057610298022628</v>
      </c>
      <c r="K10">
        <v>6.5421199970245363</v>
      </c>
      <c r="L10">
        <v>0.13926000082492829</v>
      </c>
      <c r="M10">
        <v>2.8901874685287474</v>
      </c>
      <c r="N10">
        <v>9.5715673980712896</v>
      </c>
      <c r="O10">
        <v>21.875925064086914</v>
      </c>
      <c r="P10">
        <v>-0.83121401071548462</v>
      </c>
      <c r="Q10">
        <v>16.388200759887695</v>
      </c>
      <c r="R10">
        <v>12.139362335205078</v>
      </c>
      <c r="S10">
        <v>25.930685043334961</v>
      </c>
      <c r="T10">
        <v>-0.46125629544258118</v>
      </c>
      <c r="U10">
        <v>-0.98528170585632324</v>
      </c>
      <c r="V10">
        <v>9.094120979309082</v>
      </c>
      <c r="W10">
        <v>19.425798416137695</v>
      </c>
      <c r="X10">
        <v>26.291593551635742</v>
      </c>
      <c r="Y10">
        <v>21.778848648071289</v>
      </c>
      <c r="Z10">
        <v>-0.99899506568908691</v>
      </c>
      <c r="AA10">
        <v>-0.82752543687820435</v>
      </c>
      <c r="AB10">
        <v>19.696168899536133</v>
      </c>
      <c r="AC10">
        <v>16.31547737121582</v>
      </c>
      <c r="AD10">
        <v>58.440349578857422</v>
      </c>
      <c r="AE10">
        <v>-2.2205431461334229</v>
      </c>
      <c r="AF10">
        <v>43.780193328857422</v>
      </c>
      <c r="AG10">
        <v>7.8497694134712219</v>
      </c>
      <c r="AH10">
        <v>0.22037775302305818</v>
      </c>
      <c r="AI10">
        <v>2.9298528749495745</v>
      </c>
      <c r="AJ10">
        <v>4.5709945261478424</v>
      </c>
      <c r="AK10">
        <v>6.4290054738521576</v>
      </c>
      <c r="AL10">
        <v>1.3097914308309555</v>
      </c>
      <c r="AM10">
        <v>4.0597313098260202E-2</v>
      </c>
      <c r="AN10">
        <v>0.44399478152627125</v>
      </c>
      <c r="AO10">
        <v>4.5709945261478424</v>
      </c>
      <c r="AP10">
        <v>6.4290054738521576</v>
      </c>
      <c r="AQ10">
        <v>136.89917114739606</v>
      </c>
    </row>
    <row r="11" spans="1:43" x14ac:dyDescent="0.25">
      <c r="A11">
        <v>2004</v>
      </c>
      <c r="B11">
        <v>11.64138</v>
      </c>
      <c r="C11">
        <v>-0.11048999999999985</v>
      </c>
      <c r="D11">
        <v>-0.15616000000000002</v>
      </c>
      <c r="E11">
        <v>8.5139526115965758</v>
      </c>
      <c r="F11">
        <v>7.8731041908264157</v>
      </c>
      <c r="G11">
        <v>11.530890089035035</v>
      </c>
      <c r="H11">
        <v>6.5525380019098517E-3</v>
      </c>
      <c r="I11">
        <v>0.24890548818185926</v>
      </c>
      <c r="J11">
        <v>0.14520291698910295</v>
      </c>
      <c r="K11">
        <v>7.7639500751495358</v>
      </c>
      <c r="L11">
        <v>-5.2100029587745667E-3</v>
      </c>
      <c r="M11">
        <v>3.1393772649765013</v>
      </c>
      <c r="N11">
        <v>10.898117362976075</v>
      </c>
      <c r="O11">
        <v>24.134698867797852</v>
      </c>
      <c r="P11">
        <v>-0.32685026526451111</v>
      </c>
      <c r="Q11">
        <v>17.820106506347656</v>
      </c>
      <c r="R11">
        <v>13.311782836914063</v>
      </c>
      <c r="S11">
        <v>27.862192153930664</v>
      </c>
      <c r="T11">
        <v>-0.18027819693088531</v>
      </c>
      <c r="U11">
        <v>-0.37733080983161926</v>
      </c>
      <c r="V11">
        <v>9.8288936614990234</v>
      </c>
      <c r="W11">
        <v>20.57234001159668</v>
      </c>
      <c r="X11">
        <v>29.602706909179688</v>
      </c>
      <c r="Y11">
        <v>23.882251739501953</v>
      </c>
      <c r="Z11">
        <v>-0.40090218186378479</v>
      </c>
      <c r="AA11">
        <v>-0.32343146204948425</v>
      </c>
      <c r="AB11">
        <v>21.857467651367188</v>
      </c>
      <c r="AC11">
        <v>17.633708953857422</v>
      </c>
      <c r="AD11">
        <v>57.977142333984375</v>
      </c>
      <c r="AE11">
        <v>-0.78517013788223267</v>
      </c>
      <c r="AF11">
        <v>42.808025360107422</v>
      </c>
      <c r="AG11">
        <v>8.1876572072505951</v>
      </c>
      <c r="AH11">
        <v>-7.4777948670089245E-2</v>
      </c>
      <c r="AI11">
        <v>2.887120810803026</v>
      </c>
      <c r="AJ11">
        <v>4.8204115629196167</v>
      </c>
      <c r="AK11">
        <v>6.1795884370803833</v>
      </c>
      <c r="AL11">
        <v>1.3568413443863392</v>
      </c>
      <c r="AM11">
        <v>-9.8015193943865597E-3</v>
      </c>
      <c r="AN11">
        <v>0.40592977602500468</v>
      </c>
      <c r="AO11">
        <v>4.8204115629196167</v>
      </c>
      <c r="AP11">
        <v>6.1795884370803833</v>
      </c>
      <c r="AQ11">
        <v>155.07434675241194</v>
      </c>
    </row>
    <row r="12" spans="1:43" x14ac:dyDescent="0.25">
      <c r="A12">
        <v>2005</v>
      </c>
      <c r="B12">
        <v>12.33351</v>
      </c>
      <c r="C12">
        <v>4.1570000000001966E-2</v>
      </c>
      <c r="D12">
        <v>0.44854000000000005</v>
      </c>
      <c r="E12">
        <v>9.3593887340452078</v>
      </c>
      <c r="F12">
        <v>9.1027874069213865</v>
      </c>
      <c r="G12">
        <v>12.375080032348633</v>
      </c>
      <c r="H12">
        <v>9.8670763266272849E-3</v>
      </c>
      <c r="I12">
        <v>0.12113181680440903</v>
      </c>
      <c r="J12">
        <v>0.17279563583107665</v>
      </c>
      <c r="K12">
        <v>8.4612400093078612</v>
      </c>
      <c r="L12">
        <v>0.19957000446319581</v>
      </c>
      <c r="M12">
        <v>2.5817389526367189</v>
      </c>
      <c r="N12">
        <v>11.24254898071289</v>
      </c>
      <c r="O12">
        <v>25.389364242553711</v>
      </c>
      <c r="P12">
        <v>0.92024821043014526</v>
      </c>
      <c r="Q12">
        <v>19.202213287353516</v>
      </c>
      <c r="R12">
        <v>13.817559242248535</v>
      </c>
      <c r="S12">
        <v>28.34882926940918</v>
      </c>
      <c r="T12">
        <v>0.5008232593536377</v>
      </c>
      <c r="U12">
        <v>1.0275152921676636</v>
      </c>
      <c r="V12">
        <v>10.450349807739258</v>
      </c>
      <c r="W12">
        <v>21.440485000610352</v>
      </c>
      <c r="X12">
        <v>31.769956588745117</v>
      </c>
      <c r="Y12">
        <v>24.789649963378906</v>
      </c>
      <c r="Z12">
        <v>1.1515154838562012</v>
      </c>
      <c r="AA12">
        <v>0.89851135015487671</v>
      </c>
      <c r="AB12">
        <v>24.027914047241211</v>
      </c>
      <c r="AC12">
        <v>18.74864387512207</v>
      </c>
      <c r="AD12">
        <v>55.786300659179688</v>
      </c>
      <c r="AE12">
        <v>2.0219979286193848</v>
      </c>
      <c r="AF12">
        <v>42.191699981689453</v>
      </c>
      <c r="AG12">
        <v>8.1649013161659241</v>
      </c>
      <c r="AH12">
        <v>0.17242785129928961</v>
      </c>
      <c r="AI12">
        <v>2.6626707511022687</v>
      </c>
      <c r="AJ12">
        <v>4.9829460978507996</v>
      </c>
      <c r="AK12">
        <v>6.0170540511608124</v>
      </c>
      <c r="AL12">
        <v>1.219870287925005</v>
      </c>
      <c r="AM12">
        <v>6.080383147491375E-2</v>
      </c>
      <c r="AN12">
        <v>0.3767205533804372</v>
      </c>
      <c r="AO12">
        <v>4.9829460978507996</v>
      </c>
      <c r="AP12">
        <v>6.0170540511608124</v>
      </c>
      <c r="AQ12">
        <v>174.35362533272331</v>
      </c>
    </row>
    <row r="13" spans="1:43" x14ac:dyDescent="0.25">
      <c r="A13">
        <v>2006</v>
      </c>
      <c r="B13">
        <v>13.764619999999997</v>
      </c>
      <c r="C13">
        <v>-1.2420000000000117E-2</v>
      </c>
      <c r="D13">
        <v>1.40818</v>
      </c>
      <c r="E13">
        <v>10.847670377850546</v>
      </c>
      <c r="F13">
        <v>10.467044155120849</v>
      </c>
      <c r="G13">
        <v>13.752200031280518</v>
      </c>
      <c r="H13">
        <v>1.3275523603893816E-2</v>
      </c>
      <c r="I13">
        <v>3.4164825801551344</v>
      </c>
      <c r="J13">
        <v>0.14885390436649323</v>
      </c>
      <c r="K13">
        <v>9.7270600128173825</v>
      </c>
      <c r="L13">
        <v>-3.4439979344606401E-2</v>
      </c>
      <c r="M13">
        <v>2.7747098054885866</v>
      </c>
      <c r="N13">
        <v>12.467329803466797</v>
      </c>
      <c r="O13">
        <v>27.666847229003906</v>
      </c>
      <c r="P13">
        <v>2.8329939842224121</v>
      </c>
      <c r="Q13">
        <v>21.823478698730469</v>
      </c>
      <c r="R13">
        <v>14.875330924987793</v>
      </c>
      <c r="S13">
        <v>29.926376342773438</v>
      </c>
      <c r="T13">
        <v>1.5231848955154419</v>
      </c>
      <c r="U13">
        <v>3.0643625259399414</v>
      </c>
      <c r="V13">
        <v>11.733591079711914</v>
      </c>
      <c r="W13">
        <v>23.605783462524414</v>
      </c>
      <c r="X13">
        <v>35.305370330810547</v>
      </c>
      <c r="Y13">
        <v>26.68736457824707</v>
      </c>
      <c r="Z13">
        <v>3.6151540279388428</v>
      </c>
      <c r="AA13">
        <v>2.7326984405517578</v>
      </c>
      <c r="AB13">
        <v>27.848709106445313</v>
      </c>
      <c r="AC13">
        <v>21.050867080688477</v>
      </c>
      <c r="AD13">
        <v>52.876705169677734</v>
      </c>
      <c r="AE13">
        <v>5.414400577545166</v>
      </c>
      <c r="AF13">
        <v>41.708896636962891</v>
      </c>
      <c r="AG13">
        <v>5.2313742339611053</v>
      </c>
      <c r="AH13">
        <v>3.660672033438459</v>
      </c>
      <c r="AI13">
        <v>2.1079538054764271</v>
      </c>
      <c r="AJ13">
        <v>9.3764917254447937</v>
      </c>
      <c r="AK13">
        <v>1.6235081851482391</v>
      </c>
      <c r="AL13">
        <v>1.2805674942210317</v>
      </c>
      <c r="AM13">
        <v>-0.13878211320843548</v>
      </c>
      <c r="AN13">
        <v>0.38844497920945287</v>
      </c>
      <c r="AO13">
        <v>9.3764917254447937</v>
      </c>
      <c r="AP13">
        <v>1.6235081851482391</v>
      </c>
      <c r="AQ13">
        <v>205.53033338578271</v>
      </c>
    </row>
    <row r="14" spans="1:43" x14ac:dyDescent="0.25">
      <c r="A14">
        <v>2007</v>
      </c>
      <c r="B14">
        <v>16.510890000000003</v>
      </c>
      <c r="C14">
        <v>-0.23233500000000071</v>
      </c>
      <c r="D14">
        <v>0.44613000000000003</v>
      </c>
      <c r="E14">
        <v>13.33894240133359</v>
      </c>
      <c r="F14">
        <v>14.073142601013183</v>
      </c>
      <c r="G14">
        <v>16.278554946899416</v>
      </c>
      <c r="H14">
        <v>1.8341931942850352E-2</v>
      </c>
      <c r="I14">
        <v>0.8882085308432579</v>
      </c>
      <c r="J14">
        <v>0.17417969231354072</v>
      </c>
      <c r="K14">
        <v>11.375434932708741</v>
      </c>
      <c r="L14">
        <v>-0.33263999843597414</v>
      </c>
      <c r="M14">
        <v>3.362889919281006</v>
      </c>
      <c r="N14">
        <v>14.405684803009033</v>
      </c>
      <c r="O14">
        <v>32.123714447021484</v>
      </c>
      <c r="P14">
        <v>0.88038241863250732</v>
      </c>
      <c r="Q14">
        <v>26.32275390625</v>
      </c>
      <c r="R14">
        <v>17.119644165039063</v>
      </c>
      <c r="S14">
        <v>33.783500671386719</v>
      </c>
      <c r="T14">
        <v>0.46918091177940369</v>
      </c>
      <c r="U14">
        <v>0.92587053775787354</v>
      </c>
      <c r="V14">
        <v>14.028146743774414</v>
      </c>
      <c r="W14">
        <v>27.68281364440918</v>
      </c>
      <c r="X14">
        <v>41.791164398193359</v>
      </c>
      <c r="Y14">
        <v>30.713817596435547</v>
      </c>
      <c r="Z14">
        <v>1.1453284025192261</v>
      </c>
      <c r="AA14">
        <v>0.84174275398254395</v>
      </c>
      <c r="AB14">
        <v>34.244434356689453</v>
      </c>
      <c r="AC14">
        <v>25.167457580566406</v>
      </c>
      <c r="AD14">
        <v>54.147010803222656</v>
      </c>
      <c r="AE14">
        <v>1.4839526414871216</v>
      </c>
      <c r="AF14">
        <v>44.369037628173828</v>
      </c>
      <c r="AG14">
        <v>9.169492781162262</v>
      </c>
      <c r="AH14">
        <v>-2.6064010076224804</v>
      </c>
      <c r="AI14">
        <v>4.4369080979377031</v>
      </c>
      <c r="AJ14">
        <v>5.6347770094871521</v>
      </c>
      <c r="AK14">
        <v>5.3652229309082031</v>
      </c>
      <c r="AL14">
        <v>1.1575060151517391</v>
      </c>
      <c r="AM14">
        <v>-0.16831707578967325</v>
      </c>
      <c r="AN14">
        <v>0.39511090470477939</v>
      </c>
      <c r="AO14">
        <v>5.6347770094871521</v>
      </c>
      <c r="AP14">
        <v>5.3652229309082031</v>
      </c>
      <c r="AQ14">
        <v>251.68782483247003</v>
      </c>
    </row>
    <row r="15" spans="1:43" x14ac:dyDescent="0.25">
      <c r="A15">
        <v>2008</v>
      </c>
      <c r="B15">
        <v>19.428609999999995</v>
      </c>
      <c r="C15">
        <v>0.35746499999999848</v>
      </c>
      <c r="D15">
        <v>1.9305099999999997</v>
      </c>
      <c r="E15">
        <v>16.936253938253657</v>
      </c>
      <c r="F15">
        <v>17.336890529632569</v>
      </c>
      <c r="G15">
        <v>19.786075019836424</v>
      </c>
      <c r="H15">
        <v>2.9324511524289845E-2</v>
      </c>
      <c r="I15">
        <v>-0.15895824724435806</v>
      </c>
      <c r="J15">
        <v>0.26541209252551196</v>
      </c>
      <c r="K15">
        <v>13.650625099182129</v>
      </c>
      <c r="L15">
        <v>0.54617999255657201</v>
      </c>
      <c r="M15">
        <v>4.1017201404571537</v>
      </c>
      <c r="N15">
        <v>18.298524917602538</v>
      </c>
      <c r="O15">
        <v>38.305736541748047</v>
      </c>
      <c r="P15">
        <v>3.7374570369720459</v>
      </c>
      <c r="Q15">
        <v>32.788497924804688</v>
      </c>
      <c r="R15">
        <v>20.039072036743164</v>
      </c>
      <c r="S15">
        <v>38.795536041259766</v>
      </c>
      <c r="T15">
        <v>1.9551947116851807</v>
      </c>
      <c r="U15">
        <v>3.7852466106414795</v>
      </c>
      <c r="V15">
        <v>17.152812957763672</v>
      </c>
      <c r="W15">
        <v>33.207752227783203</v>
      </c>
      <c r="X15">
        <v>50.795852661132812</v>
      </c>
      <c r="Y15">
        <v>35.951469421386719</v>
      </c>
      <c r="Z15">
        <v>4.9561071395874023</v>
      </c>
      <c r="AA15">
        <v>3.5077536106109619</v>
      </c>
      <c r="AB15">
        <v>43.479640960693359</v>
      </c>
      <c r="AC15">
        <v>30.773321151733398</v>
      </c>
      <c r="AD15">
        <v>51.189189910888672</v>
      </c>
      <c r="AE15">
        <v>4.9944844245910645</v>
      </c>
      <c r="AF15">
        <v>43.816326141357422</v>
      </c>
      <c r="AG15">
        <v>8.246466726064682</v>
      </c>
      <c r="AH15">
        <v>0.152762918965891</v>
      </c>
      <c r="AI15">
        <v>2.6007705023512244</v>
      </c>
      <c r="AJ15">
        <v>5.2694954872131348</v>
      </c>
      <c r="AK15">
        <v>5.7305045425891876</v>
      </c>
      <c r="AL15">
        <v>1.1398794781416655</v>
      </c>
      <c r="AM15">
        <v>3.5893998254323378E-2</v>
      </c>
      <c r="AN15">
        <v>0.40339280036278069</v>
      </c>
      <c r="AO15">
        <v>5.2694954872131348</v>
      </c>
      <c r="AP15">
        <v>5.7305045425891876</v>
      </c>
      <c r="AQ15">
        <v>302.15945550372925</v>
      </c>
    </row>
    <row r="16" spans="1:43" x14ac:dyDescent="0.25">
      <c r="A16">
        <v>2009</v>
      </c>
      <c r="B16">
        <v>19.21116</v>
      </c>
      <c r="C16">
        <v>0.88983999999999996</v>
      </c>
      <c r="D16">
        <v>1.6921600000000001</v>
      </c>
      <c r="E16">
        <v>18.041718589017897</v>
      </c>
      <c r="F16">
        <v>18.189029655456544</v>
      </c>
      <c r="G16">
        <v>20.100999958038329</v>
      </c>
      <c r="H16">
        <v>2.9226882033050062E-2</v>
      </c>
      <c r="I16">
        <v>-5.3484547026455401E-2</v>
      </c>
      <c r="J16">
        <v>0.25562949639558791</v>
      </c>
      <c r="K16">
        <v>14.425500041961669</v>
      </c>
      <c r="L16">
        <v>1.0370699934959411</v>
      </c>
      <c r="M16">
        <v>3.4717360038757326</v>
      </c>
      <c r="N16">
        <v>18.934305572509764</v>
      </c>
      <c r="O16">
        <v>38.177654266357422</v>
      </c>
      <c r="P16">
        <v>3.213904857635498</v>
      </c>
      <c r="Q16">
        <v>34.2664794921875</v>
      </c>
      <c r="R16">
        <v>20.430665969848633</v>
      </c>
      <c r="S16">
        <v>38.803787231445313</v>
      </c>
      <c r="T16">
        <v>1.7199122905731201</v>
      </c>
      <c r="U16">
        <v>3.2666144371032715</v>
      </c>
      <c r="V16">
        <v>18.337612152099609</v>
      </c>
      <c r="W16">
        <v>34.828464508056641</v>
      </c>
      <c r="X16">
        <v>51.604343414306641</v>
      </c>
      <c r="Y16">
        <v>36.654018402099609</v>
      </c>
      <c r="Z16">
        <v>4.3442025184631348</v>
      </c>
      <c r="AA16">
        <v>3.0856406688690186</v>
      </c>
      <c r="AB16">
        <v>46.317649841308594</v>
      </c>
      <c r="AC16">
        <v>32.898933410644531</v>
      </c>
      <c r="AD16">
        <v>50.460803985595703</v>
      </c>
      <c r="AE16">
        <v>4.2479357719421387</v>
      </c>
      <c r="AF16">
        <v>45.291259765625</v>
      </c>
      <c r="AG16">
        <v>8.1230009496212006</v>
      </c>
      <c r="AH16">
        <v>0.44816157734021544</v>
      </c>
      <c r="AI16">
        <v>2.4288374781608582</v>
      </c>
      <c r="AJ16">
        <v>5.3238286375999451</v>
      </c>
      <c r="AK16">
        <v>5.6761712729930878</v>
      </c>
      <c r="AL16">
        <v>1.215802289545536</v>
      </c>
      <c r="AM16">
        <v>7.6517780660651624E-2</v>
      </c>
      <c r="AN16">
        <v>0.37577053939457983</v>
      </c>
      <c r="AO16">
        <v>5.3238286375999451</v>
      </c>
      <c r="AP16">
        <v>5.6761712729930878</v>
      </c>
      <c r="AQ16">
        <v>317.77848469615992</v>
      </c>
    </row>
    <row r="17" spans="1:43" x14ac:dyDescent="0.25">
      <c r="A17">
        <v>2010</v>
      </c>
      <c r="B17">
        <v>19.631020000000003</v>
      </c>
      <c r="C17">
        <v>0.26122999999999996</v>
      </c>
      <c r="D17">
        <v>0.57840000000000025</v>
      </c>
      <c r="E17">
        <v>19.45874581862088</v>
      </c>
      <c r="F17">
        <v>19.742589641571044</v>
      </c>
      <c r="G17">
        <v>19.892249916076661</v>
      </c>
      <c r="H17">
        <v>2.9483174741268159E-2</v>
      </c>
      <c r="I17">
        <v>0.24170162189006805</v>
      </c>
      <c r="J17">
        <v>0.29398794482648372</v>
      </c>
      <c r="K17">
        <v>14.244899841308595</v>
      </c>
      <c r="L17">
        <v>-8.4100034832954411E-3</v>
      </c>
      <c r="M17">
        <v>3.7111235771179198</v>
      </c>
      <c r="N17">
        <v>17.947613220214844</v>
      </c>
      <c r="O17">
        <v>37.059959411621094</v>
      </c>
      <c r="P17">
        <v>1.0775794982910156</v>
      </c>
      <c r="Q17">
        <v>36.252323150634766</v>
      </c>
      <c r="R17">
        <v>19.892250061035156</v>
      </c>
      <c r="S17">
        <v>37.059959411621094</v>
      </c>
      <c r="T17">
        <v>0.57840001583099365</v>
      </c>
      <c r="U17">
        <v>1.0775794982910156</v>
      </c>
      <c r="V17">
        <v>19.458745956420898</v>
      </c>
      <c r="W17">
        <v>36.252326965332031</v>
      </c>
      <c r="X17">
        <v>51.068431854248047</v>
      </c>
      <c r="Y17">
        <v>35.688060760498047</v>
      </c>
      <c r="Z17">
        <v>1.4848989248275757</v>
      </c>
      <c r="AA17">
        <v>1.0376893281936646</v>
      </c>
      <c r="AB17">
        <v>49.955516815185547</v>
      </c>
      <c r="AC17">
        <v>34.910324096679688</v>
      </c>
      <c r="AD17">
        <v>49.818561553955078</v>
      </c>
      <c r="AE17">
        <v>1.4485569000244141</v>
      </c>
      <c r="AF17">
        <v>48.732883453369141</v>
      </c>
      <c r="AG17">
        <v>8.733381986618042</v>
      </c>
      <c r="AH17">
        <v>-1.0234184297733009</v>
      </c>
      <c r="AI17">
        <v>3.2900363951921463</v>
      </c>
      <c r="AJ17">
        <v>5.691297322511673</v>
      </c>
      <c r="AK17">
        <v>5.3087026178836823</v>
      </c>
      <c r="AL17">
        <v>1.2032328583300114</v>
      </c>
      <c r="AM17">
        <v>4.7548770671710372E-3</v>
      </c>
      <c r="AN17">
        <v>0.36249417182989419</v>
      </c>
      <c r="AO17">
        <v>5.691297322511673</v>
      </c>
      <c r="AP17">
        <v>5.3087026178836823</v>
      </c>
      <c r="AQ17">
        <v>353.30295761576116</v>
      </c>
    </row>
    <row r="18" spans="1:43" x14ac:dyDescent="0.25">
      <c r="A18">
        <v>2011</v>
      </c>
      <c r="B18">
        <v>18.161450000000002</v>
      </c>
      <c r="C18">
        <v>0.40865999999999997</v>
      </c>
      <c r="D18">
        <v>1.3543900000000004</v>
      </c>
      <c r="E18">
        <v>21.64166440168194</v>
      </c>
      <c r="F18">
        <v>21.121867618560792</v>
      </c>
      <c r="G18">
        <v>18.570109794616698</v>
      </c>
      <c r="H18">
        <v>2.3730030804872512E-2</v>
      </c>
      <c r="I18">
        <v>-2.2098568946123123E-2</v>
      </c>
      <c r="J18">
        <v>0.38692568188905718</v>
      </c>
      <c r="K18">
        <v>12.877929855346681</v>
      </c>
      <c r="L18">
        <v>0.42644999921321869</v>
      </c>
      <c r="M18">
        <v>3.3113504714965822</v>
      </c>
      <c r="N18">
        <v>16.615730178833008</v>
      </c>
      <c r="O18">
        <v>33.930454254150391</v>
      </c>
      <c r="P18">
        <v>2.4746794700622559</v>
      </c>
      <c r="Q18">
        <v>39.542659759521484</v>
      </c>
      <c r="R18">
        <v>18.001819610595703</v>
      </c>
      <c r="S18">
        <v>32.892101287841797</v>
      </c>
      <c r="T18">
        <v>1.3129425048828125</v>
      </c>
      <c r="U18">
        <v>2.3989484310150146</v>
      </c>
      <c r="V18">
        <v>20.979379653930664</v>
      </c>
      <c r="W18">
        <v>38.332561492919922</v>
      </c>
      <c r="X18">
        <v>47.674163818359375</v>
      </c>
      <c r="Y18">
        <v>32.296501159667969</v>
      </c>
      <c r="Z18">
        <v>3.4770615100860596</v>
      </c>
      <c r="AA18">
        <v>2.3555090427398682</v>
      </c>
      <c r="AB18">
        <v>55.559619903564453</v>
      </c>
      <c r="AC18">
        <v>37.638442993164062</v>
      </c>
      <c r="AD18">
        <v>44.676025390625</v>
      </c>
      <c r="AE18">
        <v>3.2583954334259033</v>
      </c>
      <c r="AF18">
        <v>52.065578460693359</v>
      </c>
      <c r="AG18">
        <v>7.874910831451416</v>
      </c>
      <c r="AH18">
        <v>0.26548558240756392</v>
      </c>
      <c r="AI18">
        <v>2.8596034590154886</v>
      </c>
      <c r="AJ18">
        <v>5.820304274559021</v>
      </c>
      <c r="AK18">
        <v>5.1796956360340118</v>
      </c>
      <c r="AL18">
        <v>1.0223187301307917</v>
      </c>
      <c r="AM18">
        <v>6.5714054391719401E-2</v>
      </c>
      <c r="AN18">
        <v>0.39127086754888296</v>
      </c>
      <c r="AO18">
        <v>5.820304274559021</v>
      </c>
      <c r="AP18">
        <v>5.1796956360340118</v>
      </c>
      <c r="AQ18">
        <v>382.42552329127801</v>
      </c>
    </row>
    <row r="19" spans="1:43" x14ac:dyDescent="0.25">
      <c r="A19">
        <v>2012</v>
      </c>
      <c r="B19">
        <v>19.36544</v>
      </c>
      <c r="C19">
        <v>0.59611000000000003</v>
      </c>
      <c r="D19">
        <v>1.8125000000000002</v>
      </c>
      <c r="E19">
        <v>25.616668114082973</v>
      </c>
      <c r="F19">
        <v>24.787498229980468</v>
      </c>
      <c r="G19">
        <v>19.961549758911133</v>
      </c>
      <c r="H19">
        <v>2.8076708029955627E-2</v>
      </c>
      <c r="I19">
        <v>-0.52891263729333882</v>
      </c>
      <c r="J19">
        <v>0.39951301181316373</v>
      </c>
      <c r="K19">
        <v>13.003849830627441</v>
      </c>
      <c r="L19">
        <v>-0.1148800038099289</v>
      </c>
      <c r="M19">
        <v>5.4162391815185549</v>
      </c>
      <c r="N19">
        <v>18.305209030151367</v>
      </c>
      <c r="O19">
        <v>35.765781402587891</v>
      </c>
      <c r="P19">
        <v>3.2475173473358154</v>
      </c>
      <c r="Q19">
        <v>45.898250579833984</v>
      </c>
      <c r="R19">
        <v>18.958364486694336</v>
      </c>
      <c r="S19">
        <v>33.968341827392578</v>
      </c>
      <c r="T19">
        <v>1.7214113473892212</v>
      </c>
      <c r="U19">
        <v>3.08431077003479</v>
      </c>
      <c r="V19">
        <v>24.329280853271484</v>
      </c>
      <c r="W19">
        <v>43.591594696044922</v>
      </c>
      <c r="X19">
        <v>51.246341705322266</v>
      </c>
      <c r="Y19">
        <v>34.012607574462891</v>
      </c>
      <c r="Z19">
        <v>4.6531453132629395</v>
      </c>
      <c r="AA19">
        <v>3.0883302688598633</v>
      </c>
      <c r="AB19">
        <v>65.764457702636719</v>
      </c>
      <c r="AC19">
        <v>43.648399353027344</v>
      </c>
      <c r="AD19">
        <v>42.121223449707031</v>
      </c>
      <c r="AE19">
        <v>3.8245885372161865</v>
      </c>
      <c r="AF19">
        <v>54.054187774658203</v>
      </c>
      <c r="AG19">
        <v>8.2327861934900284</v>
      </c>
      <c r="AH19">
        <v>-9.465112118050456E-2</v>
      </c>
      <c r="AI19">
        <v>2.8618651311844587</v>
      </c>
      <c r="AJ19">
        <v>6.0117989033460617</v>
      </c>
      <c r="AK19">
        <v>4.9882012009620667</v>
      </c>
      <c r="AL19">
        <v>0.96124912612140179</v>
      </c>
      <c r="AM19">
        <v>9.2585109829087742E-2</v>
      </c>
      <c r="AN19">
        <v>0.4542744787177071</v>
      </c>
      <c r="AO19">
        <v>6.0117989033460617</v>
      </c>
      <c r="AP19">
        <v>4.9882012009620667</v>
      </c>
      <c r="AQ19">
        <v>407.92797507469879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 tint="0.79995117038483843"/>
  </sheetPr>
  <dimension ref="A1:D19"/>
  <sheetViews>
    <sheetView workbookViewId="0">
      <selection activeCell="D2" sqref="D2"/>
    </sheetView>
  </sheetViews>
  <sheetFormatPr defaultRowHeight="15.75" x14ac:dyDescent="0.25"/>
  <sheetData>
    <row r="1" spans="1:4" x14ac:dyDescent="0.25">
      <c r="A1" t="s">
        <v>0</v>
      </c>
      <c r="B1" t="s">
        <v>278</v>
      </c>
      <c r="C1" t="s">
        <v>279</v>
      </c>
      <c r="D1" t="s">
        <v>280</v>
      </c>
    </row>
    <row r="2" spans="1:4" x14ac:dyDescent="0.25">
      <c r="A2">
        <v>1995</v>
      </c>
      <c r="B2">
        <v>5.8769435882568359</v>
      </c>
      <c r="C2">
        <v>-0.20809389650821686</v>
      </c>
      <c r="D2">
        <v>2.4211568832397461</v>
      </c>
    </row>
    <row r="3" spans="1:4" x14ac:dyDescent="0.25">
      <c r="A3">
        <v>1996</v>
      </c>
      <c r="B3">
        <v>4.8927035331726074</v>
      </c>
      <c r="C3">
        <v>0.17277257144451141</v>
      </c>
      <c r="D3">
        <v>2.2735633850097656</v>
      </c>
    </row>
    <row r="4" spans="1:4" x14ac:dyDescent="0.25">
      <c r="A4">
        <v>1997</v>
      </c>
      <c r="B4">
        <v>3.7412810325622559</v>
      </c>
      <c r="C4">
        <v>0.20108106732368469</v>
      </c>
      <c r="D4">
        <v>2.0739212036132813</v>
      </c>
    </row>
    <row r="5" spans="1:4" x14ac:dyDescent="0.25">
      <c r="A5">
        <v>1998</v>
      </c>
      <c r="B5">
        <v>4.4367117881774902</v>
      </c>
      <c r="C5">
        <v>0.21805444359779358</v>
      </c>
      <c r="D5">
        <v>2.5723001956939697</v>
      </c>
    </row>
    <row r="6" spans="1:4" x14ac:dyDescent="0.25">
      <c r="A6">
        <v>1999</v>
      </c>
      <c r="B6">
        <v>3.6823623180389404</v>
      </c>
      <c r="C6">
        <v>0.33027738332748413</v>
      </c>
      <c r="D6">
        <v>2.2783222198486328</v>
      </c>
    </row>
    <row r="7" spans="1:4" x14ac:dyDescent="0.25">
      <c r="A7">
        <v>2000</v>
      </c>
      <c r="B7">
        <v>5.2128057479858398</v>
      </c>
      <c r="C7">
        <v>0.37933528423309326</v>
      </c>
      <c r="D7">
        <v>3.508922815322876</v>
      </c>
    </row>
    <row r="8" spans="1:4" x14ac:dyDescent="0.25">
      <c r="A8">
        <v>2001</v>
      </c>
      <c r="B8">
        <v>5.9109129905700684</v>
      </c>
      <c r="C8">
        <v>-0.18277828395366669</v>
      </c>
      <c r="D8">
        <v>3.8516547679901123</v>
      </c>
    </row>
    <row r="9" spans="1:4" x14ac:dyDescent="0.25">
      <c r="A9">
        <v>2002</v>
      </c>
      <c r="B9">
        <v>7.109931468963623</v>
      </c>
      <c r="C9">
        <v>-0.43459922075271606</v>
      </c>
      <c r="D9">
        <v>5.3091559410095215</v>
      </c>
    </row>
    <row r="10" spans="1:4" x14ac:dyDescent="0.25">
      <c r="A10">
        <v>2003</v>
      </c>
      <c r="B10">
        <v>6.5520081520080566</v>
      </c>
      <c r="C10">
        <v>-0.24895499646663666</v>
      </c>
      <c r="D10">
        <v>4.9083924293518066</v>
      </c>
    </row>
    <row r="11" spans="1:4" x14ac:dyDescent="0.25">
      <c r="A11">
        <v>2004</v>
      </c>
      <c r="B11">
        <v>5.3502712249755859</v>
      </c>
      <c r="C11">
        <v>-7.2457402944564819E-2</v>
      </c>
      <c r="D11">
        <v>3.9504284858703613</v>
      </c>
    </row>
    <row r="12" spans="1:4" x14ac:dyDescent="0.25">
      <c r="A12">
        <v>2005</v>
      </c>
      <c r="B12">
        <v>3.8106036186218262</v>
      </c>
      <c r="C12">
        <v>0.13811694085597992</v>
      </c>
      <c r="D12">
        <v>2.8819952011108398</v>
      </c>
    </row>
    <row r="13" spans="1:4" x14ac:dyDescent="0.25">
      <c r="A13">
        <v>2006</v>
      </c>
      <c r="B13">
        <v>3.9054956436157227</v>
      </c>
      <c r="C13">
        <v>0.39990988373756409</v>
      </c>
      <c r="D13">
        <v>3.0806365013122559</v>
      </c>
    </row>
    <row r="14" spans="1:4" x14ac:dyDescent="0.25">
      <c r="A14">
        <v>2007</v>
      </c>
      <c r="B14">
        <v>3.2871558666229248</v>
      </c>
      <c r="C14">
        <v>9.0087778866291046E-2</v>
      </c>
      <c r="D14">
        <v>2.6935548782348633</v>
      </c>
    </row>
    <row r="15" spans="1:4" x14ac:dyDescent="0.25">
      <c r="A15">
        <v>2008</v>
      </c>
      <c r="B15">
        <v>4.5561037063598633</v>
      </c>
      <c r="C15">
        <v>0.44453507661819458</v>
      </c>
      <c r="D15">
        <v>3.8998808860778809</v>
      </c>
    </row>
    <row r="16" spans="1:4" x14ac:dyDescent="0.25">
      <c r="A16">
        <v>2009</v>
      </c>
      <c r="B16">
        <v>4.7873926162719727</v>
      </c>
      <c r="C16">
        <v>0.40301647782325745</v>
      </c>
      <c r="D16">
        <v>4.2969398498535156</v>
      </c>
    </row>
    <row r="17" spans="1:4" x14ac:dyDescent="0.25">
      <c r="A17">
        <v>2010</v>
      </c>
      <c r="B17">
        <v>3.8009757995605469</v>
      </c>
      <c r="C17">
        <v>0.1105196475982666</v>
      </c>
      <c r="D17">
        <v>3.7181425094604492</v>
      </c>
    </row>
    <row r="18" spans="1:4" x14ac:dyDescent="0.25">
      <c r="A18">
        <v>2011</v>
      </c>
      <c r="B18">
        <v>3.3008711338043213</v>
      </c>
      <c r="C18">
        <v>0.24074532091617584</v>
      </c>
      <c r="D18">
        <v>3.8468458652496338</v>
      </c>
    </row>
    <row r="19" spans="1:4" x14ac:dyDescent="0.25">
      <c r="A19">
        <v>2012</v>
      </c>
      <c r="B19">
        <v>3.6489629745483398</v>
      </c>
      <c r="C19">
        <v>0.3313242495059967</v>
      </c>
      <c r="D19">
        <v>4.6827163696289062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79995117038483843"/>
  </sheetPr>
  <dimension ref="A1:AQ19"/>
  <sheetViews>
    <sheetView workbookViewId="0">
      <selection activeCell="D2" sqref="D2"/>
    </sheetView>
  </sheetViews>
  <sheetFormatPr defaultRowHeight="15.75" x14ac:dyDescent="0.25"/>
  <sheetData>
    <row r="1" spans="1:43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427</v>
      </c>
      <c r="G1" t="s">
        <v>265</v>
      </c>
      <c r="H1" t="s">
        <v>348</v>
      </c>
      <c r="I1" t="s">
        <v>346</v>
      </c>
      <c r="J1" t="s">
        <v>347</v>
      </c>
      <c r="K1" t="s">
        <v>432</v>
      </c>
      <c r="L1" t="s">
        <v>433</v>
      </c>
      <c r="M1" t="s">
        <v>434</v>
      </c>
      <c r="N1" t="s">
        <v>381</v>
      </c>
      <c r="O1" t="s">
        <v>41</v>
      </c>
      <c r="P1" t="s">
        <v>42</v>
      </c>
      <c r="Q1" t="s">
        <v>43</v>
      </c>
      <c r="R1" t="s">
        <v>44</v>
      </c>
      <c r="S1" t="s">
        <v>47</v>
      </c>
      <c r="T1" t="s">
        <v>45</v>
      </c>
      <c r="U1" t="s">
        <v>48</v>
      </c>
      <c r="V1" t="s">
        <v>46</v>
      </c>
      <c r="W1" t="s">
        <v>49</v>
      </c>
      <c r="X1" t="s">
        <v>266</v>
      </c>
      <c r="Y1" t="s">
        <v>267</v>
      </c>
      <c r="Z1" t="s">
        <v>268</v>
      </c>
      <c r="AA1" t="s">
        <v>269</v>
      </c>
      <c r="AB1" t="s">
        <v>270</v>
      </c>
      <c r="AC1" t="s">
        <v>271</v>
      </c>
      <c r="AD1" t="s">
        <v>33</v>
      </c>
      <c r="AE1" t="s">
        <v>34</v>
      </c>
      <c r="AF1" t="s">
        <v>35</v>
      </c>
      <c r="AG1" t="s">
        <v>374</v>
      </c>
      <c r="AH1" t="s">
        <v>375</v>
      </c>
      <c r="AI1" t="s">
        <v>376</v>
      </c>
      <c r="AJ1" t="s">
        <v>382</v>
      </c>
      <c r="AK1" t="s">
        <v>383</v>
      </c>
      <c r="AL1" t="s">
        <v>418</v>
      </c>
      <c r="AM1" t="s">
        <v>419</v>
      </c>
      <c r="AN1" t="s">
        <v>420</v>
      </c>
      <c r="AO1" t="s">
        <v>421</v>
      </c>
      <c r="AP1" t="s">
        <v>422</v>
      </c>
      <c r="AQ1" t="s">
        <v>423</v>
      </c>
    </row>
    <row r="2" spans="1:43" x14ac:dyDescent="0.25">
      <c r="A2">
        <v>1995</v>
      </c>
      <c r="B2">
        <v>22.055459999999997</v>
      </c>
      <c r="C2">
        <v>11.531050000000002</v>
      </c>
      <c r="D2">
        <v>55.166490000000003</v>
      </c>
      <c r="E2">
        <v>43.718763054289084</v>
      </c>
      <c r="F2">
        <v>501.71894236373902</v>
      </c>
      <c r="G2">
        <v>33.586509653508664</v>
      </c>
      <c r="H2">
        <v>0</v>
      </c>
      <c r="I2">
        <v>-6.4028130353221971E-11</v>
      </c>
      <c r="J2">
        <v>-1.5352830673442953E-11</v>
      </c>
      <c r="K2">
        <v>27.349629796981812</v>
      </c>
      <c r="L2">
        <v>49.094870303571227</v>
      </c>
      <c r="M2">
        <v>37.443153446465729</v>
      </c>
      <c r="N2">
        <v>113.88765259027481</v>
      </c>
      <c r="O2">
        <v>9.5870790481567383</v>
      </c>
      <c r="P2">
        <v>15.74696159362793</v>
      </c>
      <c r="Q2">
        <v>12.479272842407227</v>
      </c>
      <c r="R2">
        <v>48.061180114746094</v>
      </c>
      <c r="S2">
        <v>13.718791007995605</v>
      </c>
      <c r="T2">
        <v>78.941413879394531</v>
      </c>
      <c r="U2">
        <v>22.533378601074219</v>
      </c>
      <c r="V2">
        <v>62.560096740722656</v>
      </c>
      <c r="W2">
        <v>17.857425689697266</v>
      </c>
      <c r="X2">
        <v>9.5870790481567383</v>
      </c>
      <c r="Y2">
        <v>9.5870790481567383</v>
      </c>
      <c r="Z2">
        <v>15.74696159362793</v>
      </c>
      <c r="AA2">
        <v>15.74696159362793</v>
      </c>
      <c r="AB2">
        <v>12.479272842407227</v>
      </c>
      <c r="AC2">
        <v>12.479272842407227</v>
      </c>
      <c r="AD2">
        <v>25.35371208190918</v>
      </c>
      <c r="AE2">
        <v>41.643962860107422</v>
      </c>
      <c r="AF2">
        <v>33.002326965332031</v>
      </c>
      <c r="AG2">
        <v>18.750593137228861</v>
      </c>
      <c r="AH2">
        <v>7.5142936711199582</v>
      </c>
      <c r="AI2">
        <v>12.73511350271292</v>
      </c>
      <c r="AJ2">
        <v>23.915366873145103</v>
      </c>
      <c r="AK2">
        <v>15.084633283317089</v>
      </c>
      <c r="AL2">
        <v>2.2303531034158368</v>
      </c>
      <c r="AM2">
        <v>1.4653001405531541</v>
      </c>
      <c r="AN2">
        <v>1.3318854238605127</v>
      </c>
      <c r="AO2">
        <v>23.915366873145103</v>
      </c>
      <c r="AP2">
        <v>15.084633283317089</v>
      </c>
      <c r="AQ2">
        <v>3961.0350905093455</v>
      </c>
    </row>
    <row r="3" spans="1:43" x14ac:dyDescent="0.25">
      <c r="A3">
        <v>1996</v>
      </c>
      <c r="B3">
        <v>20.982690000000002</v>
      </c>
      <c r="C3">
        <v>6.5363900000000008</v>
      </c>
      <c r="D3">
        <v>71.633359999999996</v>
      </c>
      <c r="E3">
        <v>47.702023747898203</v>
      </c>
      <c r="F3">
        <v>548.6829572715759</v>
      </c>
      <c r="G3">
        <v>27.519080011367798</v>
      </c>
      <c r="H3">
        <v>4.2371630804846063E-3</v>
      </c>
      <c r="I3">
        <v>-1.0102889405585593</v>
      </c>
      <c r="J3">
        <v>1.9025403161998838E-2</v>
      </c>
      <c r="K3">
        <v>23.041059963226317</v>
      </c>
      <c r="L3">
        <v>64.130149586200716</v>
      </c>
      <c r="M3">
        <v>41.16233986482024</v>
      </c>
      <c r="N3">
        <v>128.33354874229431</v>
      </c>
      <c r="O3">
        <v>7.7341480255126953</v>
      </c>
      <c r="P3">
        <v>20.132322311401367</v>
      </c>
      <c r="Q3">
        <v>13.406498908996582</v>
      </c>
      <c r="R3">
        <v>38.257484436035156</v>
      </c>
      <c r="S3">
        <v>10.752141952514648</v>
      </c>
      <c r="T3">
        <v>99.585899353027344</v>
      </c>
      <c r="U3">
        <v>27.988292694091797</v>
      </c>
      <c r="V3">
        <v>66.316146850585937</v>
      </c>
      <c r="W3">
        <v>18.637937545776367</v>
      </c>
      <c r="X3">
        <v>7.8551654815673828</v>
      </c>
      <c r="Y3">
        <v>7.6314716339111328</v>
      </c>
      <c r="Z3">
        <v>20.447336196899414</v>
      </c>
      <c r="AA3">
        <v>19.865053176879883</v>
      </c>
      <c r="AB3">
        <v>13.61627197265625</v>
      </c>
      <c r="AC3">
        <v>13.228516578674316</v>
      </c>
      <c r="AD3">
        <v>18.739015579223633</v>
      </c>
      <c r="AE3">
        <v>48.778469085693359</v>
      </c>
      <c r="AF3">
        <v>32.482517242431641</v>
      </c>
      <c r="AG3">
        <v>14.807711692526937</v>
      </c>
      <c r="AH3">
        <v>11.493190127424896</v>
      </c>
      <c r="AI3">
        <v>12.699098049663007</v>
      </c>
      <c r="AJ3">
        <v>17.304509967565536</v>
      </c>
      <c r="AK3">
        <v>21.695490092039108</v>
      </c>
      <c r="AL3">
        <v>2.0801535829232307</v>
      </c>
      <c r="AM3">
        <v>0.75065616820938885</v>
      </c>
      <c r="AN3">
        <v>1.3543139605899341</v>
      </c>
      <c r="AO3">
        <v>17.304509967565536</v>
      </c>
      <c r="AP3">
        <v>21.695490092039108</v>
      </c>
      <c r="AQ3">
        <v>4364.3271368896194</v>
      </c>
    </row>
    <row r="4" spans="1:43" x14ac:dyDescent="0.25">
      <c r="A4">
        <v>1997</v>
      </c>
      <c r="B4">
        <v>17.752790000000005</v>
      </c>
      <c r="C4">
        <v>11.56193</v>
      </c>
      <c r="D4">
        <v>92.631110000000007</v>
      </c>
      <c r="E4">
        <v>57.331787008826382</v>
      </c>
      <c r="F4">
        <v>593.47114854049687</v>
      </c>
      <c r="G4">
        <v>29.314719772815703</v>
      </c>
      <c r="H4">
        <v>-4.7264676889171825E-2</v>
      </c>
      <c r="I4">
        <v>-4.6129836697904389</v>
      </c>
      <c r="J4">
        <v>4.6554872231325137E-2</v>
      </c>
      <c r="K4">
        <v>24.330219798088073</v>
      </c>
      <c r="L4">
        <v>80.640158929884436</v>
      </c>
      <c r="M4">
        <v>49.260883178621533</v>
      </c>
      <c r="N4">
        <v>154.23126275444031</v>
      </c>
      <c r="O4">
        <v>8.1135873794555664</v>
      </c>
      <c r="P4">
        <v>25.637992858886719</v>
      </c>
      <c r="Q4">
        <v>15.868016242980957</v>
      </c>
      <c r="R4">
        <v>39.822879791259766</v>
      </c>
      <c r="S4">
        <v>11.021985054016113</v>
      </c>
      <c r="T4">
        <v>125.83567810058594</v>
      </c>
      <c r="U4">
        <v>34.828193664550781</v>
      </c>
      <c r="V4">
        <v>77.882949829101563</v>
      </c>
      <c r="W4">
        <v>21.556068420410156</v>
      </c>
      <c r="X4">
        <v>8.3677206039428711</v>
      </c>
      <c r="Y4">
        <v>7.9437313079833984</v>
      </c>
      <c r="Z4">
        <v>26.441024780273438</v>
      </c>
      <c r="AA4">
        <v>25.101268768310547</v>
      </c>
      <c r="AB4">
        <v>16.365034103393555</v>
      </c>
      <c r="AC4">
        <v>15.535822868347168</v>
      </c>
      <c r="AD4">
        <v>16.351577758789063</v>
      </c>
      <c r="AE4">
        <v>51.669086456298828</v>
      </c>
      <c r="AF4">
        <v>31.979333877563477</v>
      </c>
      <c r="AG4">
        <v>12.897124949726276</v>
      </c>
      <c r="AH4">
        <v>12.594719517976046</v>
      </c>
      <c r="AI4">
        <v>13.50815573357977</v>
      </c>
      <c r="AJ4">
        <v>29.750447869300842</v>
      </c>
      <c r="AK4">
        <v>9.2495522275567055</v>
      </c>
      <c r="AL4">
        <v>1.3750923721163417</v>
      </c>
      <c r="AM4">
        <v>0.62073426338611171</v>
      </c>
      <c r="AN4">
        <v>1.432310877906275</v>
      </c>
      <c r="AO4">
        <v>29.750447869300842</v>
      </c>
      <c r="AP4">
        <v>9.2495522275567055</v>
      </c>
      <c r="AQ4">
        <v>4642.2999619644706</v>
      </c>
    </row>
    <row r="5" spans="1:43" x14ac:dyDescent="0.25">
      <c r="A5">
        <v>1998</v>
      </c>
      <c r="B5">
        <v>19.41714</v>
      </c>
      <c r="C5">
        <v>19.508810000000004</v>
      </c>
      <c r="D5">
        <v>66.888960000000012</v>
      </c>
      <c r="E5">
        <v>54.574124725619711</v>
      </c>
      <c r="F5">
        <v>601.87357980346678</v>
      </c>
      <c r="G5">
        <v>38.925950410366056</v>
      </c>
      <c r="H5">
        <v>-5.5781126519665124E-2</v>
      </c>
      <c r="I5">
        <v>-3.2837319211722353</v>
      </c>
      <c r="J5">
        <v>7.0355817655799915E-2</v>
      </c>
      <c r="K5">
        <v>32.052170362949369</v>
      </c>
      <c r="L5">
        <v>60.691039703235028</v>
      </c>
      <c r="M5">
        <v>46.833527156338093</v>
      </c>
      <c r="N5">
        <v>139.57673816871642</v>
      </c>
      <c r="O5">
        <v>10.614045143127441</v>
      </c>
      <c r="P5">
        <v>18.238796234130859</v>
      </c>
      <c r="Q5">
        <v>14.880875587463379</v>
      </c>
      <c r="R5">
        <v>52.071067810058594</v>
      </c>
      <c r="S5">
        <v>14.198360443115234</v>
      </c>
      <c r="T5">
        <v>89.477058410644531</v>
      </c>
      <c r="U5">
        <v>24.397953033447266</v>
      </c>
      <c r="V5">
        <v>73.003562927246094</v>
      </c>
      <c r="W5">
        <v>19.90608024597168</v>
      </c>
      <c r="X5">
        <v>11.111191749572754</v>
      </c>
      <c r="Y5">
        <v>10.386957168579102</v>
      </c>
      <c r="Z5">
        <v>19.093074798583984</v>
      </c>
      <c r="AA5">
        <v>17.848575592041016</v>
      </c>
      <c r="AB5">
        <v>15.577874183654785</v>
      </c>
      <c r="AC5">
        <v>14.562499046325684</v>
      </c>
      <c r="AD5">
        <v>24.269708633422852</v>
      </c>
      <c r="AE5">
        <v>41.704196929931641</v>
      </c>
      <c r="AF5">
        <v>34.026096343994141</v>
      </c>
      <c r="AG5">
        <v>0.83068860648199916</v>
      </c>
      <c r="AH5">
        <v>27.640497114451136</v>
      </c>
      <c r="AI5">
        <v>10.528812918812037</v>
      </c>
      <c r="AJ5">
        <v>27.118943750858307</v>
      </c>
      <c r="AK5">
        <v>11.881056286394596</v>
      </c>
      <c r="AL5">
        <v>1.460153727355646</v>
      </c>
      <c r="AM5">
        <v>0.43118147244967986</v>
      </c>
      <c r="AN5">
        <v>1.3488959351670928</v>
      </c>
      <c r="AO5">
        <v>27.118943750858307</v>
      </c>
      <c r="AP5">
        <v>11.881056286394596</v>
      </c>
      <c r="AQ5">
        <v>4592.6590672918201</v>
      </c>
    </row>
    <row r="6" spans="1:43" x14ac:dyDescent="0.25">
      <c r="A6">
        <v>1999</v>
      </c>
      <c r="B6">
        <v>20.155309999999993</v>
      </c>
      <c r="C6">
        <v>20.857330000000001</v>
      </c>
      <c r="D6">
        <v>88.153450000000021</v>
      </c>
      <c r="E6">
        <v>59.178426988882308</v>
      </c>
      <c r="F6">
        <v>590.6316039047241</v>
      </c>
      <c r="G6">
        <v>41.012639959394932</v>
      </c>
      <c r="H6">
        <v>-3.2598306726664306E-2</v>
      </c>
      <c r="I6">
        <v>-4.7783355009667572</v>
      </c>
      <c r="J6">
        <v>9.5161441917764017E-2</v>
      </c>
      <c r="K6">
        <v>35.748689968168733</v>
      </c>
      <c r="L6">
        <v>80.221519711732867</v>
      </c>
      <c r="M6">
        <v>51.67310231217742</v>
      </c>
      <c r="N6">
        <v>167.64331255531312</v>
      </c>
      <c r="O6">
        <v>11.022395133972168</v>
      </c>
      <c r="P6">
        <v>23.6917724609375</v>
      </c>
      <c r="Q6">
        <v>15.904560089111328</v>
      </c>
      <c r="R6">
        <v>53.687717437744141</v>
      </c>
      <c r="S6">
        <v>14.428899765014648</v>
      </c>
      <c r="T6">
        <v>115.39753723144531</v>
      </c>
      <c r="U6">
        <v>31.013786315917969</v>
      </c>
      <c r="V6">
        <v>77.467697143554688</v>
      </c>
      <c r="W6">
        <v>20.819911956787109</v>
      </c>
      <c r="X6">
        <v>11.706826210021973</v>
      </c>
      <c r="Y6">
        <v>10.709442138671875</v>
      </c>
      <c r="Z6">
        <v>25.16290283203125</v>
      </c>
      <c r="AA6">
        <v>23.01910400390625</v>
      </c>
      <c r="AB6">
        <v>16.892147064208984</v>
      </c>
      <c r="AC6">
        <v>15.452988624572754</v>
      </c>
      <c r="AD6">
        <v>21.77532958984375</v>
      </c>
      <c r="AE6">
        <v>46.804363250732422</v>
      </c>
      <c r="AF6">
        <v>31.420307159423828</v>
      </c>
      <c r="AG6">
        <v>18.455592768499628</v>
      </c>
      <c r="AH6">
        <v>4.0930537033127621</v>
      </c>
      <c r="AI6">
        <v>16.451353395823389</v>
      </c>
      <c r="AJ6">
        <v>25.590168565511703</v>
      </c>
      <c r="AK6">
        <v>13.409831266850233</v>
      </c>
      <c r="AL6">
        <v>1.9243405467386765</v>
      </c>
      <c r="AM6">
        <v>0.77700590302993078</v>
      </c>
      <c r="AN6">
        <v>1.4440815519919852</v>
      </c>
      <c r="AO6">
        <v>25.590168565511703</v>
      </c>
      <c r="AP6">
        <v>13.409831266850233</v>
      </c>
      <c r="AQ6">
        <v>4542.1685217489448</v>
      </c>
    </row>
    <row r="7" spans="1:43" x14ac:dyDescent="0.25">
      <c r="A7">
        <v>2000</v>
      </c>
      <c r="B7">
        <v>17.180099999999992</v>
      </c>
      <c r="C7">
        <v>3.4342499999999996</v>
      </c>
      <c r="D7">
        <v>43.496869999999994</v>
      </c>
      <c r="E7">
        <v>65.567666204213992</v>
      </c>
      <c r="F7">
        <v>665.31240876770016</v>
      </c>
      <c r="G7">
        <v>20.614350166320801</v>
      </c>
      <c r="H7">
        <v>-0.13719536813441663</v>
      </c>
      <c r="I7">
        <v>-6.6439365550279614</v>
      </c>
      <c r="J7">
        <v>0.10682192396878963</v>
      </c>
      <c r="K7">
        <v>17.227250198364256</v>
      </c>
      <c r="L7">
        <v>40.007288915872572</v>
      </c>
      <c r="M7">
        <v>57.934419525623319</v>
      </c>
      <c r="N7">
        <v>115.16895871162414</v>
      </c>
      <c r="O7">
        <v>5.4635353088378906</v>
      </c>
      <c r="P7">
        <v>11.528216361999512</v>
      </c>
      <c r="Q7">
        <v>17.377761840820312</v>
      </c>
      <c r="R7">
        <v>26.103788375854492</v>
      </c>
      <c r="S7">
        <v>6.9184317588806152</v>
      </c>
      <c r="T7">
        <v>55.079746246337891</v>
      </c>
      <c r="U7">
        <v>14.598089218139648</v>
      </c>
      <c r="V7">
        <v>83.027816772460938</v>
      </c>
      <c r="W7">
        <v>22.005321502685547</v>
      </c>
      <c r="X7">
        <v>5.8842496871948242</v>
      </c>
      <c r="Y7">
        <v>5.2070941925048828</v>
      </c>
      <c r="Z7">
        <v>12.415934562683105</v>
      </c>
      <c r="AA7">
        <v>10.987117767333984</v>
      </c>
      <c r="AB7">
        <v>18.715917587280273</v>
      </c>
      <c r="AC7">
        <v>16.562103271484375</v>
      </c>
      <c r="AD7">
        <v>15.896458625793457</v>
      </c>
      <c r="AE7">
        <v>33.541984558105469</v>
      </c>
      <c r="AF7">
        <v>50.561557769775391</v>
      </c>
      <c r="AG7">
        <v>11.560502142645419</v>
      </c>
      <c r="AH7">
        <v>4.1032254621386528</v>
      </c>
      <c r="AI7">
        <v>23.336272376589477</v>
      </c>
      <c r="AJ7">
        <v>26.849661529064178</v>
      </c>
      <c r="AK7">
        <v>12.150338457897305</v>
      </c>
      <c r="AL7">
        <v>1.245252066917601</v>
      </c>
      <c r="AM7">
        <v>0.58809885024675168</v>
      </c>
      <c r="AN7">
        <v>1.4774281742866151</v>
      </c>
      <c r="AO7">
        <v>26.849661529064178</v>
      </c>
      <c r="AP7">
        <v>12.150338457897305</v>
      </c>
      <c r="AQ7">
        <v>4950.6594268274757</v>
      </c>
    </row>
    <row r="8" spans="1:43" x14ac:dyDescent="0.25">
      <c r="A8">
        <v>2001</v>
      </c>
      <c r="B8">
        <v>19.238019999999999</v>
      </c>
      <c r="C8">
        <v>6.4548100000000002</v>
      </c>
      <c r="D8">
        <v>23.192219999999995</v>
      </c>
      <c r="E8">
        <v>74.235607526738008</v>
      </c>
      <c r="F8">
        <v>683.5840763244629</v>
      </c>
      <c r="G8">
        <v>25.692830300807952</v>
      </c>
      <c r="H8">
        <v>-7.7412671018391846E-2</v>
      </c>
      <c r="I8">
        <v>-3.8552448625508697</v>
      </c>
      <c r="J8">
        <v>0.12918953553587198</v>
      </c>
      <c r="K8">
        <v>21.67115023994446</v>
      </c>
      <c r="L8">
        <v>15.869089842975139</v>
      </c>
      <c r="M8">
        <v>66.517547882512218</v>
      </c>
      <c r="N8">
        <v>104.05778796577454</v>
      </c>
      <c r="O8">
        <v>6.7190580368041992</v>
      </c>
      <c r="P8">
        <v>6.0651111602783203</v>
      </c>
      <c r="Q8">
        <v>19.413719177246094</v>
      </c>
      <c r="R8">
        <v>31.640415191650391</v>
      </c>
      <c r="S8">
        <v>8.2744407653808594</v>
      </c>
      <c r="T8">
        <v>28.560945510864258</v>
      </c>
      <c r="U8">
        <v>7.4691128730773926</v>
      </c>
      <c r="V8">
        <v>91.420272827148437</v>
      </c>
      <c r="W8">
        <v>23.907764434814453</v>
      </c>
      <c r="X8">
        <v>7.3338727951049805</v>
      </c>
      <c r="Y8">
        <v>6.3115215301513672</v>
      </c>
      <c r="Z8">
        <v>6.6200876235961914</v>
      </c>
      <c r="AA8">
        <v>5.6972389221191406</v>
      </c>
      <c r="AB8">
        <v>21.190132141113281</v>
      </c>
      <c r="AC8">
        <v>18.236202239990234</v>
      </c>
      <c r="AD8">
        <v>20.868009567260742</v>
      </c>
      <c r="AE8">
        <v>18.836984634399414</v>
      </c>
      <c r="AF8">
        <v>60.295005798339844</v>
      </c>
      <c r="AG8">
        <v>19.780101139098406</v>
      </c>
      <c r="AH8">
        <v>-0.88253341254312545</v>
      </c>
      <c r="AI8">
        <v>20.102432144805789</v>
      </c>
      <c r="AJ8">
        <v>28.494463443756104</v>
      </c>
      <c r="AK8">
        <v>10.505536605603993</v>
      </c>
      <c r="AL8">
        <v>1.3327672755476669</v>
      </c>
      <c r="AM8">
        <v>-0.14736090718361083</v>
      </c>
      <c r="AN8">
        <v>1.5948800394835416</v>
      </c>
      <c r="AO8">
        <v>28.494463443756104</v>
      </c>
      <c r="AP8">
        <v>10.505536605603993</v>
      </c>
      <c r="AQ8">
        <v>4938.2558011628471</v>
      </c>
    </row>
    <row r="9" spans="1:43" x14ac:dyDescent="0.25">
      <c r="A9">
        <v>2002</v>
      </c>
      <c r="B9">
        <v>19.35595</v>
      </c>
      <c r="C9">
        <v>-1.6545500000000011</v>
      </c>
      <c r="D9">
        <v>8.2428000000000026</v>
      </c>
      <c r="E9">
        <v>85.841372091457956</v>
      </c>
      <c r="F9">
        <v>697.74856372833256</v>
      </c>
      <c r="G9">
        <v>17.701399971485138</v>
      </c>
      <c r="H9">
        <v>-8.5763063348829743E-2</v>
      </c>
      <c r="I9">
        <v>-4.3919072239249948</v>
      </c>
      <c r="J9">
        <v>0.25875838428735731</v>
      </c>
      <c r="K9">
        <v>9.5781298899650569</v>
      </c>
      <c r="L9">
        <v>1.9384300216436385</v>
      </c>
      <c r="M9">
        <v>77.778530531048773</v>
      </c>
      <c r="N9">
        <v>89.29508923816681</v>
      </c>
      <c r="O9">
        <v>4.5692543983459473</v>
      </c>
      <c r="P9">
        <v>2.1277103424072266</v>
      </c>
      <c r="Q9">
        <v>22.158195495605469</v>
      </c>
      <c r="R9">
        <v>21.458723068237305</v>
      </c>
      <c r="S9">
        <v>5.5391302108764648</v>
      </c>
      <c r="T9">
        <v>9.992426872253418</v>
      </c>
      <c r="U9">
        <v>2.5793406963348389</v>
      </c>
      <c r="V9">
        <v>104.06217193603516</v>
      </c>
      <c r="W9">
        <v>26.861520767211914</v>
      </c>
      <c r="X9">
        <v>5.0527644157409668</v>
      </c>
      <c r="Y9">
        <v>4.2805123329162598</v>
      </c>
      <c r="Z9">
        <v>2.3528604507446289</v>
      </c>
      <c r="AA9">
        <v>1.9932548999786377</v>
      </c>
      <c r="AB9">
        <v>24.502933502197266</v>
      </c>
      <c r="AC9">
        <v>20.757963180541992</v>
      </c>
      <c r="AD9">
        <v>15.835138320922852</v>
      </c>
      <c r="AE9">
        <v>7.3737602233886719</v>
      </c>
      <c r="AF9">
        <v>76.791099548339844</v>
      </c>
      <c r="AG9">
        <v>19.183787683490664</v>
      </c>
      <c r="AH9">
        <v>-12.599085417576134</v>
      </c>
      <c r="AI9">
        <v>32.415297751314938</v>
      </c>
      <c r="AJ9">
        <v>27.317186832427979</v>
      </c>
      <c r="AK9">
        <v>11.682813041843474</v>
      </c>
      <c r="AL9">
        <v>1.280498892054311</v>
      </c>
      <c r="AM9">
        <v>0.35735249074059539</v>
      </c>
      <c r="AN9">
        <v>1.7259726807242259</v>
      </c>
      <c r="AO9">
        <v>27.317186832427979</v>
      </c>
      <c r="AP9">
        <v>11.682813041843474</v>
      </c>
      <c r="AQ9">
        <v>4986.8119326645647</v>
      </c>
    </row>
    <row r="10" spans="1:43" x14ac:dyDescent="0.25">
      <c r="A10">
        <v>2003</v>
      </c>
      <c r="B10">
        <v>19.250579999999999</v>
      </c>
      <c r="C10">
        <v>-11.481199999999998</v>
      </c>
      <c r="D10">
        <v>25.215210000000003</v>
      </c>
      <c r="E10">
        <v>105.79667631171282</v>
      </c>
      <c r="F10">
        <v>784.87388295745848</v>
      </c>
      <c r="G10">
        <v>7.7693800263404844</v>
      </c>
      <c r="H10">
        <v>3.4048556629568338E-4</v>
      </c>
      <c r="I10">
        <v>-1.6151909882863984</v>
      </c>
      <c r="J10">
        <v>0.48085730536282062</v>
      </c>
      <c r="K10">
        <v>1.2805799441337586</v>
      </c>
      <c r="L10">
        <v>15.763180193394422</v>
      </c>
      <c r="M10">
        <v>96.947562404394148</v>
      </c>
      <c r="N10">
        <v>113.99132300901412</v>
      </c>
      <c r="O10">
        <v>1.9802014827728271</v>
      </c>
      <c r="P10">
        <v>6.426663875579834</v>
      </c>
      <c r="Q10">
        <v>26.964664459228516</v>
      </c>
      <c r="R10">
        <v>9.2094554901123047</v>
      </c>
      <c r="S10">
        <v>2.3472371101379395</v>
      </c>
      <c r="T10">
        <v>29.888916015625</v>
      </c>
      <c r="U10">
        <v>7.6178631782531738</v>
      </c>
      <c r="V10">
        <v>125.4063720703125</v>
      </c>
      <c r="W10">
        <v>31.962638854980469</v>
      </c>
      <c r="X10">
        <v>2.2177255153656006</v>
      </c>
      <c r="Y10">
        <v>1.8370704650878906</v>
      </c>
      <c r="Z10">
        <v>7.1975388526916504</v>
      </c>
      <c r="AA10">
        <v>5.9621381759643555</v>
      </c>
      <c r="AB10">
        <v>30.199060440063477</v>
      </c>
      <c r="AC10">
        <v>25.015632629394531</v>
      </c>
      <c r="AD10">
        <v>5.5982913970947266</v>
      </c>
      <c r="AE10">
        <v>18.169029235839844</v>
      </c>
      <c r="AF10">
        <v>76.232681274414063</v>
      </c>
      <c r="AG10">
        <v>15.375022829510272</v>
      </c>
      <c r="AH10">
        <v>0.83119832188822329</v>
      </c>
      <c r="AI10">
        <v>22.793778711929917</v>
      </c>
      <c r="AJ10">
        <v>26.587038725614548</v>
      </c>
      <c r="AK10">
        <v>12.412961269728839</v>
      </c>
      <c r="AL10">
        <v>1.2283135440666229</v>
      </c>
      <c r="AM10">
        <v>-0.3968923687498318</v>
      </c>
      <c r="AN10">
        <v>1.8564849838148803</v>
      </c>
      <c r="AO10">
        <v>26.587038725614548</v>
      </c>
      <c r="AP10">
        <v>12.412961269728839</v>
      </c>
      <c r="AQ10">
        <v>5560.0573381523427</v>
      </c>
    </row>
    <row r="11" spans="1:43" x14ac:dyDescent="0.25">
      <c r="A11">
        <v>2004</v>
      </c>
      <c r="B11">
        <v>20.152720000000006</v>
      </c>
      <c r="C11">
        <v>-8.7350899999999996</v>
      </c>
      <c r="D11">
        <v>63.634679999999989</v>
      </c>
      <c r="E11">
        <v>120.57872896375457</v>
      </c>
      <c r="F11">
        <v>945.50029936218266</v>
      </c>
      <c r="G11">
        <v>11.417629889965058</v>
      </c>
      <c r="H11">
        <v>2.7111942263320088E-2</v>
      </c>
      <c r="I11">
        <v>-18.903115829123184</v>
      </c>
      <c r="J11">
        <v>0.57830725921597337</v>
      </c>
      <c r="K11">
        <v>5.1551398160457609</v>
      </c>
      <c r="L11">
        <v>43.924800500780343</v>
      </c>
      <c r="M11">
        <v>109.17905515360832</v>
      </c>
      <c r="N11">
        <v>158.25899770832061</v>
      </c>
      <c r="O11">
        <v>2.8741161823272705</v>
      </c>
      <c r="P11">
        <v>16.018512725830078</v>
      </c>
      <c r="Q11">
        <v>30.352819442749023</v>
      </c>
      <c r="R11">
        <v>13.1810302734375</v>
      </c>
      <c r="S11">
        <v>3.3180100917816162</v>
      </c>
      <c r="T11">
        <v>73.4627685546875</v>
      </c>
      <c r="U11">
        <v>18.492500305175781</v>
      </c>
      <c r="V11">
        <v>139.20156860351562</v>
      </c>
      <c r="W11">
        <v>35.040672302246094</v>
      </c>
      <c r="X11">
        <v>3.2590978145599365</v>
      </c>
      <c r="Y11">
        <v>2.6293065547943115</v>
      </c>
      <c r="Z11">
        <v>18.164157867431641</v>
      </c>
      <c r="AA11">
        <v>14.654099464416504</v>
      </c>
      <c r="AB11">
        <v>34.418514251708984</v>
      </c>
      <c r="AC11">
        <v>27.767448425292969</v>
      </c>
      <c r="AD11">
        <v>5.8363080024719238</v>
      </c>
      <c r="AE11">
        <v>32.527904510498047</v>
      </c>
      <c r="AF11">
        <v>61.635784149169922</v>
      </c>
      <c r="AG11">
        <v>9.6074789962731302</v>
      </c>
      <c r="AH11">
        <v>6.7586617974156979</v>
      </c>
      <c r="AI11">
        <v>22.633858647197485</v>
      </c>
      <c r="AJ11">
        <v>26.716470897197723</v>
      </c>
      <c r="AK11">
        <v>12.283529041334987</v>
      </c>
      <c r="AL11">
        <v>1.0966895108576864</v>
      </c>
      <c r="AM11">
        <v>0.43169653849327005</v>
      </c>
      <c r="AN11">
        <v>2.0629215235821903</v>
      </c>
      <c r="AO11">
        <v>26.716470897197723</v>
      </c>
      <c r="AP11">
        <v>12.283529041334987</v>
      </c>
      <c r="AQ11">
        <v>6526.4680644871105</v>
      </c>
    </row>
    <row r="12" spans="1:43" x14ac:dyDescent="0.25">
      <c r="A12">
        <v>2005</v>
      </c>
      <c r="B12">
        <v>29.085049999999992</v>
      </c>
      <c r="C12">
        <v>-2.4863899999999997</v>
      </c>
      <c r="D12">
        <v>135.53040000000001</v>
      </c>
      <c r="E12">
        <v>140.44172355478844</v>
      </c>
      <c r="F12">
        <v>1150.4006772232055</v>
      </c>
      <c r="G12">
        <v>26.598660251259805</v>
      </c>
      <c r="H12">
        <v>-0.12225020272820257</v>
      </c>
      <c r="I12">
        <v>-16.829550844959915</v>
      </c>
      <c r="J12">
        <v>0.88064211993664498</v>
      </c>
      <c r="K12">
        <v>15.979170018196106</v>
      </c>
      <c r="L12">
        <v>108.16349765658379</v>
      </c>
      <c r="M12">
        <v>113.96361002707481</v>
      </c>
      <c r="N12">
        <v>238.10627988815307</v>
      </c>
      <c r="O12">
        <v>6.6143851280212402</v>
      </c>
      <c r="P12">
        <v>33.702835083007813</v>
      </c>
      <c r="Q12">
        <v>34.924152374267578</v>
      </c>
      <c r="R12">
        <v>29.699085235595703</v>
      </c>
      <c r="S12">
        <v>7.3853793144226074</v>
      </c>
      <c r="T12">
        <v>151.32826232910156</v>
      </c>
      <c r="U12">
        <v>37.63134765625</v>
      </c>
      <c r="V12">
        <v>156.81205749511719</v>
      </c>
      <c r="W12">
        <v>38.995021820068359</v>
      </c>
      <c r="X12">
        <v>7.5924367904663086</v>
      </c>
      <c r="Y12">
        <v>5.9242715835571289</v>
      </c>
      <c r="Z12">
        <v>38.686382293701172</v>
      </c>
      <c r="AA12">
        <v>30.186441421508789</v>
      </c>
      <c r="AB12">
        <v>40.088294982910156</v>
      </c>
      <c r="AC12">
        <v>31.280330657958984</v>
      </c>
      <c r="AD12">
        <v>8.790888786315918</v>
      </c>
      <c r="AE12">
        <v>44.792957305908203</v>
      </c>
      <c r="AF12">
        <v>46.416152954101563</v>
      </c>
      <c r="AG12">
        <v>9.3641442336374894</v>
      </c>
      <c r="AH12">
        <v>-53.542550077894703</v>
      </c>
      <c r="AI12">
        <v>83.178408598527312</v>
      </c>
      <c r="AJ12">
        <v>26.168941408395767</v>
      </c>
      <c r="AK12">
        <v>12.831058614887297</v>
      </c>
      <c r="AL12">
        <v>1.1060397868986911</v>
      </c>
      <c r="AM12">
        <v>0.75606843910645694</v>
      </c>
      <c r="AN12">
        <v>2.1246826470596716</v>
      </c>
      <c r="AO12">
        <v>26.168941408395767</v>
      </c>
      <c r="AP12">
        <v>12.831058614887297</v>
      </c>
      <c r="AQ12">
        <v>7696.7363740305991</v>
      </c>
    </row>
    <row r="13" spans="1:43" x14ac:dyDescent="0.25">
      <c r="A13">
        <v>2006</v>
      </c>
      <c r="B13">
        <v>34.737810000000003</v>
      </c>
      <c r="C13">
        <v>-10.65944</v>
      </c>
      <c r="D13">
        <v>135.78434999999999</v>
      </c>
      <c r="E13">
        <v>166.25355968314554</v>
      </c>
      <c r="F13">
        <v>1391.3359042282104</v>
      </c>
      <c r="G13">
        <v>24.078370165705682</v>
      </c>
      <c r="H13">
        <v>-0.13656478265859187</v>
      </c>
      <c r="I13">
        <v>-24.52966455156356</v>
      </c>
      <c r="J13">
        <v>1.1535527668111025</v>
      </c>
      <c r="K13">
        <v>15.180650156974792</v>
      </c>
      <c r="L13">
        <v>107.85581021803617</v>
      </c>
      <c r="M13">
        <v>136.12399640870095</v>
      </c>
      <c r="N13">
        <v>259.16045226669314</v>
      </c>
      <c r="O13">
        <v>5.9167723655700684</v>
      </c>
      <c r="P13">
        <v>33.366256713867187</v>
      </c>
      <c r="Q13">
        <v>40.853450775146484</v>
      </c>
      <c r="R13">
        <v>26.044832229614258</v>
      </c>
      <c r="S13">
        <v>6.3999905586242676</v>
      </c>
      <c r="T13">
        <v>146.87374877929687</v>
      </c>
      <c r="U13">
        <v>36.091251373291016</v>
      </c>
      <c r="V13">
        <v>179.83135986328125</v>
      </c>
      <c r="W13">
        <v>44.189918518066406</v>
      </c>
      <c r="X13">
        <v>6.8730344772338867</v>
      </c>
      <c r="Y13">
        <v>5.1953334808349609</v>
      </c>
      <c r="Z13">
        <v>38.758872985839844</v>
      </c>
      <c r="AA13">
        <v>29.297870635986328</v>
      </c>
      <c r="AB13">
        <v>47.456134796142578</v>
      </c>
      <c r="AC13">
        <v>35.872138977050781</v>
      </c>
      <c r="AD13">
        <v>7.3833694458007812</v>
      </c>
      <c r="AE13">
        <v>41.636791229248047</v>
      </c>
      <c r="AF13">
        <v>50.979839324951172</v>
      </c>
      <c r="AG13">
        <v>9.3736324706114829</v>
      </c>
      <c r="AH13">
        <v>11.794024828355759</v>
      </c>
      <c r="AI13">
        <v>17.832342657260597</v>
      </c>
      <c r="AJ13">
        <v>25.856919303536415</v>
      </c>
      <c r="AK13">
        <v>13.143080811947584</v>
      </c>
      <c r="AL13">
        <v>0.8778867792134406</v>
      </c>
      <c r="AM13">
        <v>1.7660265529993922</v>
      </c>
      <c r="AN13">
        <v>2.2272548270411789</v>
      </c>
      <c r="AO13">
        <v>25.856919303536415</v>
      </c>
      <c r="AP13">
        <v>13.143080811947584</v>
      </c>
      <c r="AQ13">
        <v>9066.1374527991011</v>
      </c>
    </row>
    <row r="14" spans="1:43" x14ac:dyDescent="0.25">
      <c r="A14">
        <v>2007</v>
      </c>
      <c r="B14">
        <v>25.661449999999999</v>
      </c>
      <c r="C14">
        <v>9.5048800000000018</v>
      </c>
      <c r="D14">
        <v>234.35905000000002</v>
      </c>
      <c r="E14">
        <v>195.6280060350756</v>
      </c>
      <c r="F14">
        <v>1800.4442126617432</v>
      </c>
      <c r="G14">
        <v>35.166329593658446</v>
      </c>
      <c r="H14">
        <v>-1.048515247181058E-2</v>
      </c>
      <c r="I14">
        <v>-38.060818986821921</v>
      </c>
      <c r="J14">
        <v>1.6154806059242692</v>
      </c>
      <c r="K14">
        <v>25.741429758071899</v>
      </c>
      <c r="L14">
        <v>180.15721950435639</v>
      </c>
      <c r="M14">
        <v>160.74374812197686</v>
      </c>
      <c r="N14">
        <v>366.642398727417</v>
      </c>
      <c r="O14">
        <v>8.5417928695678711</v>
      </c>
      <c r="P14">
        <v>56.925090789794922</v>
      </c>
      <c r="Q14">
        <v>47.517436981201172</v>
      </c>
      <c r="R14">
        <v>36.983325958251953</v>
      </c>
      <c r="S14">
        <v>8.9831352233886719</v>
      </c>
      <c r="T14">
        <v>246.46804809570312</v>
      </c>
      <c r="U14">
        <v>59.866329193115234</v>
      </c>
      <c r="V14">
        <v>205.73582458496094</v>
      </c>
      <c r="W14">
        <v>49.972599029541016</v>
      </c>
      <c r="X14">
        <v>10.038029670715332</v>
      </c>
      <c r="Y14">
        <v>7.3773064613342285</v>
      </c>
      <c r="Z14">
        <v>66.896461486816406</v>
      </c>
      <c r="AA14">
        <v>49.164596557617188</v>
      </c>
      <c r="AB14">
        <v>55.840904235839844</v>
      </c>
      <c r="AC14">
        <v>41.039474487304687</v>
      </c>
      <c r="AD14">
        <v>7.5601577758789063</v>
      </c>
      <c r="AE14">
        <v>50.383174896240234</v>
      </c>
      <c r="AF14">
        <v>42.056667327880859</v>
      </c>
      <c r="AG14">
        <v>9.400381644256413</v>
      </c>
      <c r="AH14">
        <v>12.014929220313206</v>
      </c>
      <c r="AI14">
        <v>17.584689209237695</v>
      </c>
      <c r="AJ14">
        <v>25.46852433681488</v>
      </c>
      <c r="AK14">
        <v>13.531475402414799</v>
      </c>
      <c r="AL14">
        <v>0.89178747575351736</v>
      </c>
      <c r="AM14">
        <v>1.6688521875767037</v>
      </c>
      <c r="AN14">
        <v>2.2398973975214176</v>
      </c>
      <c r="AO14">
        <v>25.46852433681488</v>
      </c>
      <c r="AP14">
        <v>13.531475402414799</v>
      </c>
      <c r="AQ14">
        <v>11144.663797008401</v>
      </c>
    </row>
    <row r="15" spans="1:43" x14ac:dyDescent="0.25">
      <c r="A15">
        <v>2008</v>
      </c>
      <c r="B15">
        <v>27.179589999999994</v>
      </c>
      <c r="C15">
        <v>13.963400000000002</v>
      </c>
      <c r="D15">
        <v>131.19614000000007</v>
      </c>
      <c r="E15">
        <v>223.28422767712902</v>
      </c>
      <c r="F15">
        <v>2122.3065780410766</v>
      </c>
      <c r="G15">
        <v>41.142989999771117</v>
      </c>
      <c r="H15">
        <v>2.014364610053599E-2</v>
      </c>
      <c r="I15">
        <v>-33.592624711573123</v>
      </c>
      <c r="J15">
        <v>2.1313106265440585</v>
      </c>
      <c r="K15">
        <v>32.745280076980592</v>
      </c>
      <c r="L15">
        <v>98.926049911141391</v>
      </c>
      <c r="M15">
        <v>185.78514715719223</v>
      </c>
      <c r="N15">
        <v>317.45647775077822</v>
      </c>
      <c r="O15">
        <v>9.8797569274902344</v>
      </c>
      <c r="P15">
        <v>31.504419326782227</v>
      </c>
      <c r="Q15">
        <v>53.61773681640625</v>
      </c>
      <c r="R15">
        <v>41.669071197509766</v>
      </c>
      <c r="S15">
        <v>10.006086349487305</v>
      </c>
      <c r="T15">
        <v>132.87370300292969</v>
      </c>
      <c r="U15">
        <v>31.907257080078125</v>
      </c>
      <c r="V15">
        <v>226.1392822265625</v>
      </c>
      <c r="W15">
        <v>54.303325653076172</v>
      </c>
      <c r="X15">
        <v>11.744033813476563</v>
      </c>
      <c r="Y15">
        <v>8.3120031356811523</v>
      </c>
      <c r="Z15">
        <v>37.449192047119141</v>
      </c>
      <c r="AA15">
        <v>26.505189895629883</v>
      </c>
      <c r="AB15">
        <v>63.735214233398437</v>
      </c>
      <c r="AC15">
        <v>45.109485626220703</v>
      </c>
      <c r="AD15">
        <v>10.399535179138184</v>
      </c>
      <c r="AE15">
        <v>33.161880493164062</v>
      </c>
      <c r="AF15">
        <v>56.438587188720703</v>
      </c>
      <c r="AG15">
        <v>10.862825388088822</v>
      </c>
      <c r="AH15">
        <v>7.8069772922899574</v>
      </c>
      <c r="AI15">
        <v>20.33019713498652</v>
      </c>
      <c r="AJ15">
        <v>27.20660924911499</v>
      </c>
      <c r="AK15">
        <v>11.793390686623752</v>
      </c>
      <c r="AL15">
        <v>0.84155274275690317</v>
      </c>
      <c r="AM15">
        <v>0.74880103387840791</v>
      </c>
      <c r="AN15">
        <v>2.1484906324185431</v>
      </c>
      <c r="AO15">
        <v>27.20660924911499</v>
      </c>
      <c r="AP15">
        <v>11.793390686623752</v>
      </c>
      <c r="AQ15">
        <v>13184.190055863588</v>
      </c>
    </row>
    <row r="16" spans="1:43" x14ac:dyDescent="0.25">
      <c r="A16">
        <v>2009</v>
      </c>
      <c r="B16">
        <v>29.33024</v>
      </c>
      <c r="C16">
        <v>31.909410000000005</v>
      </c>
      <c r="D16">
        <v>104.39338000000001</v>
      </c>
      <c r="E16">
        <v>214.40573631166822</v>
      </c>
      <c r="F16">
        <v>2111.6796686553953</v>
      </c>
      <c r="G16">
        <v>61.239650197505952</v>
      </c>
      <c r="H16">
        <v>8.472781595960259E-2</v>
      </c>
      <c r="I16">
        <v>-8.6083559424132101</v>
      </c>
      <c r="J16">
        <v>1.8465331493914128</v>
      </c>
      <c r="K16">
        <v>48.670679876327512</v>
      </c>
      <c r="L16">
        <v>87.870269502639772</v>
      </c>
      <c r="M16">
        <v>179.37022075748445</v>
      </c>
      <c r="N16">
        <v>315.91117553329468</v>
      </c>
      <c r="O16">
        <v>14.538998603820801</v>
      </c>
      <c r="P16">
        <v>24.784191131591797</v>
      </c>
      <c r="Q16">
        <v>50.902393341064453</v>
      </c>
      <c r="R16">
        <v>62.244007110595703</v>
      </c>
      <c r="S16">
        <v>14.777444839477539</v>
      </c>
      <c r="T16">
        <v>106.10547637939453</v>
      </c>
      <c r="U16">
        <v>25.190662384033203</v>
      </c>
      <c r="V16">
        <v>217.92208862304687</v>
      </c>
      <c r="W16">
        <v>51.737216949462891</v>
      </c>
      <c r="X16">
        <v>17.480510711669922</v>
      </c>
      <c r="Y16">
        <v>12.416220664978027</v>
      </c>
      <c r="Z16">
        <v>29.798498153686523</v>
      </c>
      <c r="AA16">
        <v>21.165555953979492</v>
      </c>
      <c r="AB16">
        <v>61.200901031494141</v>
      </c>
      <c r="AC16">
        <v>43.470348358154297</v>
      </c>
      <c r="AD16">
        <v>16.114053726196289</v>
      </c>
      <c r="AE16">
        <v>27.469139099121094</v>
      </c>
      <c r="AF16">
        <v>56.416805267333984</v>
      </c>
      <c r="AG16">
        <v>12.834097623825073</v>
      </c>
      <c r="AH16">
        <v>6.8489117114804685</v>
      </c>
      <c r="AI16">
        <v>19.316990842111409</v>
      </c>
      <c r="AJ16">
        <v>25.910990163683891</v>
      </c>
      <c r="AK16">
        <v>13.089009968563914</v>
      </c>
      <c r="AL16">
        <v>1.2215266732382588</v>
      </c>
      <c r="AM16">
        <v>0.89713706959446426</v>
      </c>
      <c r="AN16">
        <v>2.0554706023540348</v>
      </c>
      <c r="AO16">
        <v>25.910990163683891</v>
      </c>
      <c r="AP16">
        <v>13.089009968563914</v>
      </c>
      <c r="AQ16">
        <v>13367.584940992934</v>
      </c>
    </row>
    <row r="17" spans="1:43" x14ac:dyDescent="0.25">
      <c r="A17">
        <v>2010</v>
      </c>
      <c r="B17">
        <v>28.963429999999999</v>
      </c>
      <c r="C17">
        <v>36.875490000000013</v>
      </c>
      <c r="D17">
        <v>175.38217</v>
      </c>
      <c r="E17">
        <v>242.19539371901055</v>
      </c>
      <c r="F17">
        <v>2649.2028344650271</v>
      </c>
      <c r="G17">
        <v>65.83892066764831</v>
      </c>
      <c r="H17">
        <v>5.8081829858012496E-2</v>
      </c>
      <c r="I17">
        <v>-10.231857087835669</v>
      </c>
      <c r="J17">
        <v>2.2061491881757975</v>
      </c>
      <c r="K17">
        <v>53.996680885314944</v>
      </c>
      <c r="L17">
        <v>156.56261144459248</v>
      </c>
      <c r="M17">
        <v>199.32818125462532</v>
      </c>
      <c r="N17">
        <v>409.88746402931213</v>
      </c>
      <c r="O17">
        <v>15.456197738647461</v>
      </c>
      <c r="P17">
        <v>41.172325134277344</v>
      </c>
      <c r="Q17">
        <v>56.857250213623047</v>
      </c>
      <c r="R17">
        <v>65.838920593261719</v>
      </c>
      <c r="S17">
        <v>15.456198692321777</v>
      </c>
      <c r="T17">
        <v>175.38217163085937</v>
      </c>
      <c r="U17">
        <v>41.172328948974609</v>
      </c>
      <c r="V17">
        <v>242.19538879394531</v>
      </c>
      <c r="W17">
        <v>56.857250213623047</v>
      </c>
      <c r="X17">
        <v>18.793346405029297</v>
      </c>
      <c r="Y17">
        <v>13.133321762084961</v>
      </c>
      <c r="Z17">
        <v>50.061843872070313</v>
      </c>
      <c r="AA17">
        <v>34.984630584716797</v>
      </c>
      <c r="AB17">
        <v>69.13330078125</v>
      </c>
      <c r="AC17">
        <v>48.312301635742188</v>
      </c>
      <c r="AD17">
        <v>13.619503021240234</v>
      </c>
      <c r="AE17">
        <v>36.27972412109375</v>
      </c>
      <c r="AF17">
        <v>50.100772857666016</v>
      </c>
      <c r="AG17">
        <v>22.264412574353628</v>
      </c>
      <c r="AH17">
        <v>-3.1395951118320227</v>
      </c>
      <c r="AI17">
        <v>19.875183307914995</v>
      </c>
      <c r="AJ17">
        <v>26.483786940574646</v>
      </c>
      <c r="AK17">
        <v>12.516212998889387</v>
      </c>
      <c r="AL17">
        <v>1.2711827209350304</v>
      </c>
      <c r="AM17">
        <v>0.89015542127890512</v>
      </c>
      <c r="AN17">
        <v>2.0418538948288187</v>
      </c>
      <c r="AO17">
        <v>26.483786940574646</v>
      </c>
      <c r="AP17">
        <v>12.516212998889387</v>
      </c>
      <c r="AQ17">
        <v>16403.942923726299</v>
      </c>
    </row>
    <row r="18" spans="1:43" x14ac:dyDescent="0.25">
      <c r="A18">
        <v>2011</v>
      </c>
      <c r="B18">
        <v>32.74457000000001</v>
      </c>
      <c r="C18">
        <v>20.010590000000001</v>
      </c>
      <c r="D18">
        <v>195.63254999999987</v>
      </c>
      <c r="E18">
        <v>272.62818936630612</v>
      </c>
      <c r="F18">
        <v>3238.8007367095947</v>
      </c>
      <c r="G18">
        <v>52.755160296440124</v>
      </c>
      <c r="H18">
        <v>0.13333129281830042</v>
      </c>
      <c r="I18">
        <v>-12.323734193101526</v>
      </c>
      <c r="J18">
        <v>2.8076125283539297</v>
      </c>
      <c r="K18">
        <v>39.849700169563292</v>
      </c>
      <c r="L18">
        <v>173.53160136580468</v>
      </c>
      <c r="M18">
        <v>225.15514293336869</v>
      </c>
      <c r="N18">
        <v>438.53644750404357</v>
      </c>
      <c r="O18">
        <v>12.246489524841309</v>
      </c>
      <c r="P18">
        <v>45.413795471191406</v>
      </c>
      <c r="Q18">
        <v>63.287425994873047</v>
      </c>
      <c r="R18">
        <v>51.140731811523438</v>
      </c>
      <c r="S18">
        <v>11.871718406677246</v>
      </c>
      <c r="T18">
        <v>189.64573669433594</v>
      </c>
      <c r="U18">
        <v>44.024024963378906</v>
      </c>
      <c r="V18">
        <v>264.28512573242187</v>
      </c>
      <c r="W18">
        <v>61.350681304931641</v>
      </c>
      <c r="X18">
        <v>15.058661460876465</v>
      </c>
      <c r="Y18">
        <v>10.201376914978027</v>
      </c>
      <c r="Z18">
        <v>55.842201232910156</v>
      </c>
      <c r="AA18">
        <v>37.829879760742187</v>
      </c>
      <c r="AB18">
        <v>77.820167541503906</v>
      </c>
      <c r="AC18">
        <v>52.718685150146484</v>
      </c>
      <c r="AD18">
        <v>10.125441551208496</v>
      </c>
      <c r="AE18">
        <v>37.548286437988281</v>
      </c>
      <c r="AF18">
        <v>52.326271057128906</v>
      </c>
      <c r="AG18">
        <v>10.208873677998781</v>
      </c>
      <c r="AH18">
        <v>9.1695280387066305</v>
      </c>
      <c r="AI18">
        <v>19.621598064899445</v>
      </c>
      <c r="AJ18">
        <v>27.821149855852127</v>
      </c>
      <c r="AK18">
        <v>11.178850054740906</v>
      </c>
      <c r="AL18">
        <v>1.0404272110245074</v>
      </c>
      <c r="AM18">
        <v>0.3577314184512943</v>
      </c>
      <c r="AN18">
        <v>1.9952067756676115</v>
      </c>
      <c r="AO18">
        <v>27.821149855852127</v>
      </c>
      <c r="AP18">
        <v>11.178850054740906</v>
      </c>
      <c r="AQ18">
        <v>19026.541663442451</v>
      </c>
    </row>
    <row r="19" spans="1:43" x14ac:dyDescent="0.25">
      <c r="A19">
        <v>2012</v>
      </c>
      <c r="B19">
        <v>30.310110000000002</v>
      </c>
      <c r="C19">
        <v>22.708859999999998</v>
      </c>
      <c r="D19">
        <v>158.52156999999994</v>
      </c>
      <c r="E19">
        <v>288.11595347311339</v>
      </c>
      <c r="F19">
        <v>3452.1909357376098</v>
      </c>
      <c r="G19">
        <v>53.018969835758206</v>
      </c>
      <c r="H19">
        <v>-1.7294061902910472E-2</v>
      </c>
      <c r="I19">
        <v>-1.457999097998254</v>
      </c>
      <c r="J19">
        <v>3.1418239413946867</v>
      </c>
      <c r="K19">
        <v>41.876709691524503</v>
      </c>
      <c r="L19">
        <v>128.82033810710908</v>
      </c>
      <c r="M19">
        <v>234.68685041499137</v>
      </c>
      <c r="N19">
        <v>405.38390505599978</v>
      </c>
      <c r="O19">
        <v>12.172667503356934</v>
      </c>
      <c r="P19">
        <v>36.395092010498047</v>
      </c>
      <c r="Q19">
        <v>66.148773193359375</v>
      </c>
      <c r="R19">
        <v>50.354457855224609</v>
      </c>
      <c r="S19">
        <v>11.560919761657715</v>
      </c>
      <c r="T19">
        <v>150.554931640625</v>
      </c>
      <c r="U19">
        <v>34.566028594970703</v>
      </c>
      <c r="V19">
        <v>273.636474609375</v>
      </c>
      <c r="W19">
        <v>62.824413299560547</v>
      </c>
      <c r="X19">
        <v>15.133964538574219</v>
      </c>
      <c r="Y19">
        <v>10.044533729553223</v>
      </c>
      <c r="Z19">
        <v>45.24908447265625</v>
      </c>
      <c r="AA19">
        <v>30.032180786132813</v>
      </c>
      <c r="AB19">
        <v>82.241065979003906</v>
      </c>
      <c r="AC19">
        <v>54.584060668945313</v>
      </c>
      <c r="AD19">
        <v>10.611083984375</v>
      </c>
      <c r="AE19">
        <v>31.726110458374023</v>
      </c>
      <c r="AF19">
        <v>57.662807464599609</v>
      </c>
      <c r="AG19">
        <v>5.8451907346025109</v>
      </c>
      <c r="AH19">
        <v>16.570841104257852</v>
      </c>
      <c r="AI19">
        <v>16.583968151593581</v>
      </c>
      <c r="AJ19">
        <v>29.573127627372742</v>
      </c>
      <c r="AK19">
        <v>9.4268722925335169</v>
      </c>
      <c r="AL19">
        <v>0.83878120119334199</v>
      </c>
      <c r="AM19">
        <v>0.40700750367250293</v>
      </c>
      <c r="AN19">
        <v>2.0357534877839498</v>
      </c>
      <c r="AO19">
        <v>29.573127627372742</v>
      </c>
      <c r="AP19">
        <v>9.4268722925335169</v>
      </c>
      <c r="AQ19">
        <v>20116.872487914057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Countries</vt:lpstr>
      <vt:lpstr>TotDev</vt:lpstr>
      <vt:lpstr>TotDevReal</vt:lpstr>
      <vt:lpstr>LDCs</vt:lpstr>
      <vt:lpstr>Other</vt:lpstr>
      <vt:lpstr>TotConstant</vt:lpstr>
      <vt:lpstr>ConstantLDCs</vt:lpstr>
      <vt:lpstr>ConstLDCsOverallShare</vt:lpstr>
      <vt:lpstr>ConstantOther</vt:lpstr>
      <vt:lpstr>TotConstavg</vt:lpstr>
      <vt:lpstr>ConstavgLDCs</vt:lpstr>
      <vt:lpstr>ConstavgOther</vt:lpstr>
      <vt:lpstr>Total Real Flows PC, Const</vt:lpstr>
      <vt:lpstr>Fragile</vt:lpstr>
      <vt:lpstr>NonFragile</vt:lpstr>
      <vt:lpstr>ResourceDep</vt:lpstr>
      <vt:lpstr>NonResDep</vt:lpstr>
      <vt:lpstr>ConstResDep</vt:lpstr>
      <vt:lpstr>ConstNonResDep</vt:lpstr>
      <vt:lpstr>ConstAvgResDep</vt:lpstr>
      <vt:lpstr>ConstAvgCtryGR</vt:lpstr>
      <vt:lpstr>ConstAvgResDep2</vt:lpstr>
      <vt:lpstr>Figure 1b (old)</vt:lpstr>
      <vt:lpstr>ConstacgResDep</vt:lpstr>
      <vt:lpstr>ConstavgNonResDep</vt:lpstr>
      <vt:lpstr>ConstLAvgLDCs</vt:lpstr>
      <vt:lpstr>Figure 1</vt:lpstr>
      <vt:lpstr>Figure 2b (old)</vt:lpstr>
      <vt:lpstr>Figure 2</vt:lpstr>
      <vt:lpstr>Figure 2a</vt:lpstr>
      <vt:lpstr>Figure 2b</vt:lpstr>
      <vt:lpstr>Figure 2 (ALT)</vt:lpstr>
      <vt:lpstr>Cont Avg Flows</vt:lpstr>
      <vt:lpstr>ResourceDep (orig)</vt:lpstr>
      <vt:lpstr>Figure 3</vt:lpstr>
      <vt:lpstr>Figure 3a</vt:lpstr>
      <vt:lpstr>Figure 3 (ResDep)</vt:lpstr>
      <vt:lpstr>Figure 3b</vt:lpstr>
      <vt:lpstr>Figure 4 (old)</vt:lpstr>
      <vt:lpstr>Figure 4</vt:lpstr>
      <vt:lpstr>Figure A1</vt:lpstr>
    </vt:vector>
  </TitlesOfParts>
  <Company>UVA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Chafetz</dc:creator>
  <cp:lastModifiedBy>Chafetz, Aaron H. (E3/PLC/SPE)</cp:lastModifiedBy>
  <cp:lastPrinted>2015-06-22T17:34:40Z</cp:lastPrinted>
  <dcterms:created xsi:type="dcterms:W3CDTF">2015-05-29T13:44:29Z</dcterms:created>
  <dcterms:modified xsi:type="dcterms:W3CDTF">2015-06-22T20:59:34Z</dcterms:modified>
</cp:coreProperties>
</file>