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l\Downloads\"/>
    </mc:Choice>
  </mc:AlternateContent>
  <xr:revisionPtr revIDLastSave="0" documentId="13_ncr:1_{E10021D2-BDE5-4618-BE50-361395F2446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REGUNTA 1" sheetId="1" state="hidden" r:id="rId1"/>
    <sheet name="PREGUNT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" l="1"/>
  <c r="O29" i="1"/>
  <c r="O31" i="1"/>
  <c r="O30" i="1"/>
  <c r="J37" i="1" l="1"/>
  <c r="H12" i="1"/>
  <c r="H16" i="1"/>
  <c r="H44" i="1"/>
  <c r="H48" i="1"/>
  <c r="F5" i="1"/>
  <c r="J5" i="1" s="1"/>
  <c r="F6" i="1"/>
  <c r="J6" i="1" s="1"/>
  <c r="F7" i="1"/>
  <c r="J7" i="1" s="1"/>
  <c r="F8" i="1"/>
  <c r="J8" i="1" s="1"/>
  <c r="F9" i="1"/>
  <c r="K9" i="1" s="1"/>
  <c r="F10" i="1"/>
  <c r="J10" i="1" s="1"/>
  <c r="F11" i="1"/>
  <c r="J11" i="1" s="1"/>
  <c r="F12" i="1"/>
  <c r="J12" i="1" s="1"/>
  <c r="F13" i="1"/>
  <c r="K13" i="1" s="1"/>
  <c r="F14" i="1"/>
  <c r="J14" i="1" s="1"/>
  <c r="F15" i="1"/>
  <c r="J15" i="1" s="1"/>
  <c r="F16" i="1"/>
  <c r="J16" i="1" s="1"/>
  <c r="F17" i="1"/>
  <c r="K17" i="1" s="1"/>
  <c r="F18" i="1"/>
  <c r="J18" i="1" s="1"/>
  <c r="F19" i="1"/>
  <c r="J19" i="1" s="1"/>
  <c r="F20" i="1"/>
  <c r="J20" i="1" s="1"/>
  <c r="F21" i="1"/>
  <c r="K21" i="1" s="1"/>
  <c r="F22" i="1"/>
  <c r="J22" i="1" s="1"/>
  <c r="F23" i="1"/>
  <c r="J23" i="1" s="1"/>
  <c r="F24" i="1"/>
  <c r="J24" i="1" s="1"/>
  <c r="F25" i="1"/>
  <c r="K25" i="1" s="1"/>
  <c r="F26" i="1"/>
  <c r="J26" i="1" s="1"/>
  <c r="F27" i="1"/>
  <c r="J27" i="1" s="1"/>
  <c r="F28" i="1"/>
  <c r="J28" i="1" s="1"/>
  <c r="F29" i="1"/>
  <c r="K29" i="1" s="1"/>
  <c r="F30" i="1"/>
  <c r="J30" i="1" s="1"/>
  <c r="F31" i="1"/>
  <c r="J31" i="1" s="1"/>
  <c r="F32" i="1"/>
  <c r="J32" i="1" s="1"/>
  <c r="F33" i="1"/>
  <c r="K33" i="1" s="1"/>
  <c r="F34" i="1"/>
  <c r="J34" i="1" s="1"/>
  <c r="F35" i="1"/>
  <c r="J35" i="1" s="1"/>
  <c r="F36" i="1"/>
  <c r="J36" i="1" s="1"/>
  <c r="F37" i="1"/>
  <c r="K37" i="1" s="1"/>
  <c r="F38" i="1"/>
  <c r="J38" i="1" s="1"/>
  <c r="F39" i="1"/>
  <c r="J39" i="1" s="1"/>
  <c r="F40" i="1"/>
  <c r="J40" i="1" s="1"/>
  <c r="F41" i="1"/>
  <c r="K41" i="1" s="1"/>
  <c r="F42" i="1"/>
  <c r="J42" i="1" s="1"/>
  <c r="F43" i="1"/>
  <c r="J43" i="1" s="1"/>
  <c r="F44" i="1"/>
  <c r="J44" i="1" s="1"/>
  <c r="F45" i="1"/>
  <c r="K45" i="1" s="1"/>
  <c r="F46" i="1"/>
  <c r="J46" i="1" s="1"/>
  <c r="F47" i="1"/>
  <c r="J47" i="1" s="1"/>
  <c r="F48" i="1"/>
  <c r="J48" i="1" s="1"/>
  <c r="F49" i="1"/>
  <c r="K49" i="1" s="1"/>
  <c r="F50" i="1"/>
  <c r="J50" i="1" s="1"/>
  <c r="F51" i="1"/>
  <c r="J51" i="1" s="1"/>
  <c r="F52" i="1"/>
  <c r="J52" i="1" s="1"/>
  <c r="F53" i="1"/>
  <c r="K53" i="1" s="1"/>
  <c r="F54" i="1"/>
  <c r="J54" i="1" s="1"/>
  <c r="F55" i="1"/>
  <c r="J55" i="1" s="1"/>
  <c r="F56" i="1"/>
  <c r="J56" i="1" s="1"/>
  <c r="F57" i="1"/>
  <c r="K57" i="1" s="1"/>
  <c r="F58" i="1"/>
  <c r="J58" i="1" s="1"/>
  <c r="F59" i="1"/>
  <c r="J59" i="1" s="1"/>
  <c r="F4" i="1"/>
  <c r="J4" i="1" s="1"/>
  <c r="E5" i="1"/>
  <c r="I5" i="1" s="1"/>
  <c r="E6" i="1"/>
  <c r="H6" i="1" s="1"/>
  <c r="E7" i="1"/>
  <c r="I7" i="1" s="1"/>
  <c r="E8" i="1"/>
  <c r="I8" i="1" s="1"/>
  <c r="E9" i="1"/>
  <c r="H9" i="1" s="1"/>
  <c r="E10" i="1"/>
  <c r="H10" i="1" s="1"/>
  <c r="E11" i="1"/>
  <c r="H11" i="1" s="1"/>
  <c r="E12" i="1"/>
  <c r="I12" i="1" s="1"/>
  <c r="E13" i="1"/>
  <c r="I13" i="1" s="1"/>
  <c r="E14" i="1"/>
  <c r="H14" i="1" s="1"/>
  <c r="E15" i="1"/>
  <c r="H15" i="1" s="1"/>
  <c r="E16" i="1"/>
  <c r="I16" i="1" s="1"/>
  <c r="E17" i="1"/>
  <c r="H17" i="1" s="1"/>
  <c r="E18" i="1"/>
  <c r="H18" i="1" s="1"/>
  <c r="E19" i="1"/>
  <c r="I19" i="1" s="1"/>
  <c r="E20" i="1"/>
  <c r="I20" i="1" s="1"/>
  <c r="E21" i="1"/>
  <c r="I21" i="1" s="1"/>
  <c r="E22" i="1"/>
  <c r="H22" i="1" s="1"/>
  <c r="E23" i="1"/>
  <c r="I23" i="1" s="1"/>
  <c r="E24" i="1"/>
  <c r="I24" i="1" s="1"/>
  <c r="E25" i="1"/>
  <c r="H25" i="1" s="1"/>
  <c r="E26" i="1"/>
  <c r="H26" i="1" s="1"/>
  <c r="E27" i="1"/>
  <c r="H27" i="1" s="1"/>
  <c r="E28" i="1"/>
  <c r="I28" i="1" s="1"/>
  <c r="E29" i="1"/>
  <c r="I29" i="1" s="1"/>
  <c r="E30" i="1"/>
  <c r="H30" i="1" s="1"/>
  <c r="E31" i="1"/>
  <c r="H31" i="1" s="1"/>
  <c r="E32" i="1"/>
  <c r="I32" i="1" s="1"/>
  <c r="E33" i="1"/>
  <c r="H33" i="1" s="1"/>
  <c r="E34" i="1"/>
  <c r="H34" i="1" s="1"/>
  <c r="E35" i="1"/>
  <c r="I35" i="1" s="1"/>
  <c r="E36" i="1"/>
  <c r="I36" i="1" s="1"/>
  <c r="E37" i="1"/>
  <c r="I37" i="1" s="1"/>
  <c r="E38" i="1"/>
  <c r="H38" i="1" s="1"/>
  <c r="E39" i="1"/>
  <c r="I39" i="1" s="1"/>
  <c r="E40" i="1"/>
  <c r="I40" i="1" s="1"/>
  <c r="E41" i="1"/>
  <c r="H41" i="1" s="1"/>
  <c r="E42" i="1"/>
  <c r="H42" i="1" s="1"/>
  <c r="E43" i="1"/>
  <c r="H43" i="1" s="1"/>
  <c r="E44" i="1"/>
  <c r="I44" i="1" s="1"/>
  <c r="E45" i="1"/>
  <c r="I45" i="1" s="1"/>
  <c r="E46" i="1"/>
  <c r="H46" i="1" s="1"/>
  <c r="E47" i="1"/>
  <c r="H47" i="1" s="1"/>
  <c r="E48" i="1"/>
  <c r="I48" i="1" s="1"/>
  <c r="E49" i="1"/>
  <c r="H49" i="1" s="1"/>
  <c r="E50" i="1"/>
  <c r="H50" i="1" s="1"/>
  <c r="E51" i="1"/>
  <c r="H51" i="1" s="1"/>
  <c r="E52" i="1"/>
  <c r="I52" i="1" s="1"/>
  <c r="E53" i="1"/>
  <c r="I53" i="1" s="1"/>
  <c r="E54" i="1"/>
  <c r="H54" i="1" s="1"/>
  <c r="E55" i="1"/>
  <c r="I55" i="1" s="1"/>
  <c r="E56" i="1"/>
  <c r="I56" i="1" s="1"/>
  <c r="E57" i="1"/>
  <c r="H57" i="1" s="1"/>
  <c r="E58" i="1"/>
  <c r="H58" i="1" s="1"/>
  <c r="E59" i="1"/>
  <c r="I59" i="1" s="1"/>
  <c r="E4" i="1"/>
  <c r="I4" i="1" s="1"/>
  <c r="H40" i="1" l="1"/>
  <c r="H8" i="1"/>
  <c r="J29" i="1"/>
  <c r="J33" i="1"/>
  <c r="H36" i="1"/>
  <c r="J57" i="1"/>
  <c r="J25" i="1"/>
  <c r="H32" i="1"/>
  <c r="K4" i="1"/>
  <c r="H28" i="1"/>
  <c r="J49" i="1"/>
  <c r="J17" i="1"/>
  <c r="J53" i="1"/>
  <c r="H56" i="1"/>
  <c r="H24" i="1"/>
  <c r="J45" i="1"/>
  <c r="J13" i="1"/>
  <c r="J21" i="1"/>
  <c r="H52" i="1"/>
  <c r="H20" i="1"/>
  <c r="J41" i="1"/>
  <c r="J9" i="1"/>
  <c r="H53" i="1"/>
  <c r="H45" i="1"/>
  <c r="H37" i="1"/>
  <c r="H29" i="1"/>
  <c r="H21" i="1"/>
  <c r="H13" i="1"/>
  <c r="H5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I51" i="1"/>
  <c r="I43" i="1"/>
  <c r="I27" i="1"/>
  <c r="I11" i="1"/>
  <c r="H59" i="1"/>
  <c r="H35" i="1"/>
  <c r="H19" i="1"/>
  <c r="I58" i="1"/>
  <c r="I50" i="1"/>
  <c r="I42" i="1"/>
  <c r="I34" i="1"/>
  <c r="I26" i="1"/>
  <c r="I18" i="1"/>
  <c r="I10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I57" i="1"/>
  <c r="I49" i="1"/>
  <c r="I41" i="1"/>
  <c r="I33" i="1"/>
  <c r="I25" i="1"/>
  <c r="I17" i="1"/>
  <c r="I9" i="1"/>
  <c r="K5" i="1"/>
  <c r="I47" i="1"/>
  <c r="I31" i="1"/>
  <c r="I15" i="1"/>
  <c r="H55" i="1"/>
  <c r="H39" i="1"/>
  <c r="H23" i="1"/>
  <c r="H7" i="1"/>
  <c r="I54" i="1"/>
  <c r="I46" i="1"/>
  <c r="I38" i="1"/>
  <c r="I30" i="1"/>
  <c r="I22" i="1"/>
  <c r="I14" i="1"/>
  <c r="I6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H4" i="1"/>
</calcChain>
</file>

<file path=xl/sharedStrings.xml><?xml version="1.0" encoding="utf-8"?>
<sst xmlns="http://schemas.openxmlformats.org/spreadsheetml/2006/main" count="191" uniqueCount="107">
  <si>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</si>
  <si>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</si>
  <si>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</si>
  <si>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</si>
  <si>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</si>
  <si>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</si>
  <si>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</si>
  <si>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</si>
  <si>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</si>
  <si>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</si>
  <si>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</si>
  <si>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</si>
  <si>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</si>
  <si>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</si>
  <si>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</si>
  <si>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</si>
  <si>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</si>
  <si>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</si>
  <si>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</si>
  <si>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</si>
  <si>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</si>
  <si>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</si>
  <si>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</si>
  <si>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</si>
  <si>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</si>
  <si>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</si>
  <si>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</si>
  <si>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</si>
  <si>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</si>
  <si>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</si>
  <si>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</si>
  <si>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</si>
  <si>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</si>
  <si>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</si>
  <si>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</si>
  <si>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</si>
  <si>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</si>
  <si>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</si>
  <si>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</si>
  <si>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</si>
  <si>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</si>
  <si>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</si>
  <si>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</si>
  <si>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</si>
  <si>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</si>
  <si>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</si>
  <si>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</si>
  <si>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</si>
  <si>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</si>
  <si>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</si>
  <si>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</si>
  <si>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</si>
  <si>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</si>
  <si>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</si>
  <si>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</si>
  <si>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</si>
  <si>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</si>
  <si>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IP</t>
  </si>
  <si>
    <t xml:space="preserve"> (millones S/ 2007)</t>
  </si>
  <si>
    <t>M</t>
  </si>
  <si>
    <t>PBIR</t>
  </si>
  <si>
    <t>PBIR(-1)</t>
  </si>
  <si>
    <t>M(-1)</t>
  </si>
  <si>
    <t>Z0</t>
  </si>
  <si>
    <t>Z1</t>
  </si>
  <si>
    <t>R0</t>
  </si>
  <si>
    <t>R1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</si>
  <si>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</si>
  <si>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</si>
  <si>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</si>
  <si>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</si>
  <si>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</si>
  <si>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</si>
  <si>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</si>
  <si>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</si>
  <si>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</si>
  <si>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</si>
  <si>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</si>
  <si>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</si>
  <si>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</si>
  <si>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</si>
  <si>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</si>
  <si>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</si>
  <si>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</si>
  <si>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</si>
  <si>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</si>
  <si>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</si>
  <si>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</si>
  <si>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</si>
  <si>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</si>
  <si>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</si>
  <si>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</si>
  <si>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</si>
  <si>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</si>
  <si>
    <t>Variable X 4</t>
  </si>
  <si>
    <t xml:space="preserve">estimando los B originales </t>
  </si>
  <si>
    <t>z1</t>
  </si>
  <si>
    <t>z2</t>
  </si>
  <si>
    <t>r1</t>
  </si>
  <si>
    <t>r2</t>
  </si>
  <si>
    <r>
      <t>a)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Escribir la regresión del modelo propuesto</t>
    </r>
  </si>
  <si>
    <t>IP-1</t>
  </si>
  <si>
    <t>IP-2</t>
  </si>
  <si>
    <t>IP-3</t>
  </si>
  <si>
    <t>PBIR-1</t>
  </si>
  <si>
    <t>PBI-2</t>
  </si>
  <si>
    <t>PBIR-3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</si>
</sst>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i/>
      <sz val="11"/>
      <color rgb="FF000000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11" fontId="2" fillId="0" borderId="1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opLeftCell="A26" workbookViewId="0">
      <selection activeCell="G59" sqref="G59"/>
    </sheetView>
  </sheetViews>
  <sheetFormatPr baseColWidth="10" defaultColWidth="9.140625" defaultRowHeight="15" x14ac:dyDescent="0.25"/>
  <cols>
    <col min="2" max="2" width="12.140625" customWidth="1"/>
    <col min="3" max="3" width="11.42578125" customWidth="1"/>
    <col min="4" max="4" width="12.28515625" customWidth="1"/>
    <col min="14" max="14" width="32.85546875" bestFit="1" customWidth="1"/>
  </cols>
  <sheetData>
    <row r="1" spans="1:19" x14ac:dyDescent="0.25">
      <c r="B1" t="s">
        <v>58</v>
      </c>
    </row>
    <row r="2" spans="1:19" x14ac:dyDescent="0.25">
      <c r="B2" s="1" t="s">
        <v>57</v>
      </c>
      <c r="C2" s="1" t="s">
        <v>59</v>
      </c>
      <c r="D2" s="1" t="s">
        <v>60</v>
      </c>
      <c r="E2" s="1" t="s">
        <v>61</v>
      </c>
      <c r="F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</row>
    <row r="3" spans="1:19" x14ac:dyDescent="0.25">
      <c r="A3" s="4" t="s">
        <v>0</v>
      </c>
      <c r="B3" s="2">
        <v>12071.909136935001</v>
      </c>
      <c r="C3" s="2">
        <v>17337.857378955599</v>
      </c>
      <c r="D3" s="2">
        <v>73354.134000000005</v>
      </c>
    </row>
    <row r="4" spans="1:19" x14ac:dyDescent="0.25">
      <c r="A4" t="s">
        <v>1</v>
      </c>
      <c r="B4" s="2">
        <v>12465.3760683569</v>
      </c>
      <c r="C4" s="2">
        <v>17775.2078308524</v>
      </c>
      <c r="D4" s="2">
        <v>80625.955000000002</v>
      </c>
      <c r="E4" s="3">
        <f>D3</f>
        <v>73354.134000000005</v>
      </c>
      <c r="F4" s="3">
        <f>C3</f>
        <v>17337.857378955599</v>
      </c>
      <c r="H4" s="3">
        <f>D4+E4</f>
        <v>153980.08900000001</v>
      </c>
      <c r="I4" s="3">
        <f>E4</f>
        <v>73354.134000000005</v>
      </c>
      <c r="J4" s="3">
        <f>C4+F4</f>
        <v>35113.065209808003</v>
      </c>
      <c r="K4" s="3">
        <f>F4</f>
        <v>17337.857378955599</v>
      </c>
      <c r="N4" t="s">
        <v>67</v>
      </c>
    </row>
    <row r="5" spans="1:19" ht="15.75" thickBot="1" x14ac:dyDescent="0.3">
      <c r="A5" t="s">
        <v>2</v>
      </c>
      <c r="B5" s="2">
        <v>14045.4894202903</v>
      </c>
      <c r="C5" s="2">
        <v>19732.060342430999</v>
      </c>
      <c r="D5" s="2">
        <v>80699.622000000003</v>
      </c>
      <c r="E5" s="3">
        <f t="shared" ref="E5:E59" si="0">D4</f>
        <v>80625.955000000002</v>
      </c>
      <c r="F5" s="3">
        <f t="shared" ref="F5:F59" si="1">C4</f>
        <v>17775.2078308524</v>
      </c>
      <c r="H5" s="3">
        <f t="shared" ref="H5:H59" si="2">D5+E5</f>
        <v>161325.57699999999</v>
      </c>
      <c r="I5" s="3">
        <f t="shared" ref="I5:I59" si="3">E5</f>
        <v>80625.955000000002</v>
      </c>
      <c r="J5" s="3">
        <f t="shared" ref="J5:J59" si="4">C5+F5</f>
        <v>37507.268173283403</v>
      </c>
      <c r="K5" s="3">
        <f t="shared" ref="K5:K59" si="5">F5</f>
        <v>17775.2078308524</v>
      </c>
    </row>
    <row r="6" spans="1:19" x14ac:dyDescent="0.25">
      <c r="A6" t="s">
        <v>3</v>
      </c>
      <c r="B6" s="2">
        <v>15043.2253744178</v>
      </c>
      <c r="C6" s="2">
        <v>19891.0580262037</v>
      </c>
      <c r="D6" s="2">
        <v>85013.289000000004</v>
      </c>
      <c r="E6" s="3">
        <f t="shared" si="0"/>
        <v>80699.622000000003</v>
      </c>
      <c r="F6" s="3">
        <f t="shared" si="1"/>
        <v>19732.060342430999</v>
      </c>
      <c r="H6" s="3">
        <f t="shared" si="2"/>
        <v>165712.91100000002</v>
      </c>
      <c r="I6" s="3">
        <f t="shared" si="3"/>
        <v>80699.622000000003</v>
      </c>
      <c r="J6" s="3">
        <f t="shared" si="4"/>
        <v>39623.118368634699</v>
      </c>
      <c r="K6" s="3">
        <f t="shared" si="5"/>
        <v>19732.060342430999</v>
      </c>
      <c r="N6" s="8" t="s">
        <v>68</v>
      </c>
      <c r="O6" s="8"/>
    </row>
    <row r="7" spans="1:19" x14ac:dyDescent="0.25">
      <c r="A7" t="s">
        <v>4</v>
      </c>
      <c r="B7" s="2">
        <v>14806.4173311265</v>
      </c>
      <c r="C7" s="2">
        <v>21196.505958922698</v>
      </c>
      <c r="D7" s="2">
        <v>80796.31</v>
      </c>
      <c r="E7" s="3">
        <f t="shared" si="0"/>
        <v>85013.289000000004</v>
      </c>
      <c r="F7" s="3">
        <f t="shared" si="1"/>
        <v>19891.0580262037</v>
      </c>
      <c r="H7" s="3">
        <f t="shared" si="2"/>
        <v>165809.59899999999</v>
      </c>
      <c r="I7" s="3">
        <f t="shared" si="3"/>
        <v>85013.289000000004</v>
      </c>
      <c r="J7" s="3">
        <f t="shared" si="4"/>
        <v>41087.563985126399</v>
      </c>
      <c r="K7" s="3">
        <f t="shared" si="5"/>
        <v>19891.0580262037</v>
      </c>
      <c r="N7" s="5" t="s">
        <v>69</v>
      </c>
      <c r="O7" s="5">
        <v>0.93865195588684491</v>
      </c>
    </row>
    <row r="8" spans="1:19" x14ac:dyDescent="0.25">
      <c r="A8" t="s">
        <v>5</v>
      </c>
      <c r="B8" s="2">
        <v>16481.292381741099</v>
      </c>
      <c r="C8" s="2">
        <v>23027.717191859701</v>
      </c>
      <c r="D8" s="2">
        <v>89117.714999999997</v>
      </c>
      <c r="E8" s="3">
        <f t="shared" si="0"/>
        <v>80796.31</v>
      </c>
      <c r="F8" s="3">
        <f t="shared" si="1"/>
        <v>21196.505958922698</v>
      </c>
      <c r="H8" s="3">
        <f t="shared" si="2"/>
        <v>169914.02499999999</v>
      </c>
      <c r="I8" s="3">
        <f t="shared" si="3"/>
        <v>80796.31</v>
      </c>
      <c r="J8" s="3">
        <f t="shared" si="4"/>
        <v>44224.223150782404</v>
      </c>
      <c r="K8" s="3">
        <f t="shared" si="5"/>
        <v>21196.505958922698</v>
      </c>
      <c r="N8" s="5" t="s">
        <v>70</v>
      </c>
      <c r="O8" s="5">
        <v>0.88106749429019937</v>
      </c>
    </row>
    <row r="9" spans="1:19" x14ac:dyDescent="0.25">
      <c r="A9" t="s">
        <v>6</v>
      </c>
      <c r="B9" s="2">
        <v>17907.546874007501</v>
      </c>
      <c r="C9" s="2">
        <v>24401.6413446404</v>
      </c>
      <c r="D9" s="2">
        <v>88430.243000000002</v>
      </c>
      <c r="E9" s="3">
        <f t="shared" si="0"/>
        <v>89117.714999999997</v>
      </c>
      <c r="F9" s="3">
        <f t="shared" si="1"/>
        <v>23027.717191859701</v>
      </c>
      <c r="H9" s="3">
        <f t="shared" si="2"/>
        <v>177547.95799999998</v>
      </c>
      <c r="I9" s="3">
        <f t="shared" si="3"/>
        <v>89117.714999999997</v>
      </c>
      <c r="J9" s="3">
        <f t="shared" si="4"/>
        <v>47429.358536500105</v>
      </c>
      <c r="K9" s="3">
        <f t="shared" si="5"/>
        <v>23027.717191859701</v>
      </c>
      <c r="N9" s="5" t="s">
        <v>71</v>
      </c>
      <c r="O9" s="5">
        <v>0.87173945462668556</v>
      </c>
    </row>
    <row r="10" spans="1:19" x14ac:dyDescent="0.25">
      <c r="A10" t="s">
        <v>7</v>
      </c>
      <c r="B10" s="2">
        <v>17244.945877220802</v>
      </c>
      <c r="C10" s="2">
        <v>24081.830427438301</v>
      </c>
      <c r="D10" s="2">
        <v>90525.732000000004</v>
      </c>
      <c r="E10" s="3">
        <f t="shared" si="0"/>
        <v>88430.243000000002</v>
      </c>
      <c r="F10" s="3">
        <f t="shared" si="1"/>
        <v>24401.6413446404</v>
      </c>
      <c r="H10" s="3">
        <f t="shared" si="2"/>
        <v>178955.97500000001</v>
      </c>
      <c r="I10" s="3">
        <f t="shared" si="3"/>
        <v>88430.243000000002</v>
      </c>
      <c r="J10" s="3">
        <f t="shared" si="4"/>
        <v>48483.471772078701</v>
      </c>
      <c r="K10" s="3">
        <f t="shared" si="5"/>
        <v>24401.6413446404</v>
      </c>
      <c r="N10" s="5" t="s">
        <v>72</v>
      </c>
      <c r="O10" s="5">
        <v>1580.0618023287543</v>
      </c>
    </row>
    <row r="11" spans="1:19" ht="15.75" thickBot="1" x14ac:dyDescent="0.3">
      <c r="A11" t="s">
        <v>8</v>
      </c>
      <c r="B11" s="2">
        <v>14748.120257888</v>
      </c>
      <c r="C11" s="2">
        <v>18960.291559527101</v>
      </c>
      <c r="D11" s="2">
        <v>82892.210000000006</v>
      </c>
      <c r="E11" s="3">
        <f t="shared" si="0"/>
        <v>90525.732000000004</v>
      </c>
      <c r="F11" s="3">
        <f t="shared" si="1"/>
        <v>24081.830427438301</v>
      </c>
      <c r="H11" s="3">
        <f t="shared" si="2"/>
        <v>173417.94200000001</v>
      </c>
      <c r="I11" s="3">
        <f t="shared" si="3"/>
        <v>90525.732000000004</v>
      </c>
      <c r="J11" s="3">
        <f t="shared" si="4"/>
        <v>43042.121986965401</v>
      </c>
      <c r="K11" s="3">
        <f t="shared" si="5"/>
        <v>24081.830427438301</v>
      </c>
      <c r="N11" s="6" t="s">
        <v>73</v>
      </c>
      <c r="O11" s="6">
        <v>56</v>
      </c>
    </row>
    <row r="12" spans="1:19" x14ac:dyDescent="0.25">
      <c r="A12" t="s">
        <v>9</v>
      </c>
      <c r="B12" s="2">
        <v>13848.4458348263</v>
      </c>
      <c r="C12" s="2">
        <v>18007.423901615501</v>
      </c>
      <c r="D12" s="2">
        <v>88463.960999999996</v>
      </c>
      <c r="E12" s="3">
        <f t="shared" si="0"/>
        <v>82892.210000000006</v>
      </c>
      <c r="F12" s="3">
        <f t="shared" si="1"/>
        <v>18960.291559527101</v>
      </c>
      <c r="H12" s="3">
        <f t="shared" si="2"/>
        <v>171356.171</v>
      </c>
      <c r="I12" s="3">
        <f t="shared" si="3"/>
        <v>82892.210000000006</v>
      </c>
      <c r="J12" s="3">
        <f t="shared" si="4"/>
        <v>36967.715461142601</v>
      </c>
      <c r="K12" s="3">
        <f t="shared" si="5"/>
        <v>18960.291559527101</v>
      </c>
    </row>
    <row r="13" spans="1:19" ht="15.75" thickBot="1" x14ac:dyDescent="0.3">
      <c r="A13" t="s">
        <v>10</v>
      </c>
      <c r="B13" s="2">
        <v>15611.2366968364</v>
      </c>
      <c r="C13" s="2">
        <v>19211.047419042301</v>
      </c>
      <c r="D13" s="2">
        <v>88341.327999999994</v>
      </c>
      <c r="E13" s="3">
        <f t="shared" si="0"/>
        <v>88463.960999999996</v>
      </c>
      <c r="F13" s="3">
        <f t="shared" si="1"/>
        <v>18007.423901615501</v>
      </c>
      <c r="H13" s="3">
        <f t="shared" si="2"/>
        <v>176805.28899999999</v>
      </c>
      <c r="I13" s="3">
        <f t="shared" si="3"/>
        <v>88463.960999999996</v>
      </c>
      <c r="J13" s="3">
        <f t="shared" si="4"/>
        <v>37218.471320657802</v>
      </c>
      <c r="K13" s="3">
        <f t="shared" si="5"/>
        <v>18007.423901615501</v>
      </c>
      <c r="N13" t="s">
        <v>74</v>
      </c>
    </row>
    <row r="14" spans="1:19" x14ac:dyDescent="0.25">
      <c r="A14" t="s">
        <v>11</v>
      </c>
      <c r="B14" s="2">
        <v>16358.009199599101</v>
      </c>
      <c r="C14" s="2">
        <v>21024.974242430199</v>
      </c>
      <c r="D14" s="2">
        <v>92995.501000000004</v>
      </c>
      <c r="E14" s="3">
        <f t="shared" si="0"/>
        <v>88341.327999999994</v>
      </c>
      <c r="F14" s="3">
        <f t="shared" si="1"/>
        <v>19211.047419042301</v>
      </c>
      <c r="H14" s="3">
        <f t="shared" si="2"/>
        <v>181336.829</v>
      </c>
      <c r="I14" s="3">
        <f t="shared" si="3"/>
        <v>88341.327999999994</v>
      </c>
      <c r="J14" s="3">
        <f t="shared" si="4"/>
        <v>40236.0216614725</v>
      </c>
      <c r="K14" s="3">
        <f t="shared" si="5"/>
        <v>19211.047419042301</v>
      </c>
      <c r="N14" s="7"/>
      <c r="O14" s="7" t="s">
        <v>79</v>
      </c>
      <c r="P14" s="7" t="s">
        <v>80</v>
      </c>
      <c r="Q14" s="7" t="s">
        <v>81</v>
      </c>
      <c r="R14" s="7" t="s">
        <v>82</v>
      </c>
      <c r="S14" s="7" t="s">
        <v>83</v>
      </c>
    </row>
    <row r="15" spans="1:19" x14ac:dyDescent="0.25">
      <c r="A15" t="s">
        <v>12</v>
      </c>
      <c r="B15" s="2">
        <v>17021.9879659695</v>
      </c>
      <c r="C15" s="2">
        <v>21731.138628013199</v>
      </c>
      <c r="D15" s="2">
        <v>87436.716</v>
      </c>
      <c r="E15" s="3">
        <f t="shared" si="0"/>
        <v>92995.501000000004</v>
      </c>
      <c r="F15" s="3">
        <f t="shared" si="1"/>
        <v>21024.974242430199</v>
      </c>
      <c r="H15" s="3">
        <f t="shared" si="2"/>
        <v>180432.217</v>
      </c>
      <c r="I15" s="3">
        <f t="shared" si="3"/>
        <v>92995.501000000004</v>
      </c>
      <c r="J15" s="3">
        <f t="shared" si="4"/>
        <v>42756.112870443394</v>
      </c>
      <c r="K15" s="3">
        <f t="shared" si="5"/>
        <v>21024.974242430199</v>
      </c>
      <c r="N15" s="5" t="s">
        <v>75</v>
      </c>
      <c r="O15" s="5">
        <v>4</v>
      </c>
      <c r="P15" s="5">
        <v>943250262.15645599</v>
      </c>
      <c r="Q15" s="5">
        <v>235812565.539114</v>
      </c>
      <c r="R15" s="5">
        <v>94.453660798255115</v>
      </c>
      <c r="S15" s="5">
        <v>6.1748465665202336E-23</v>
      </c>
    </row>
    <row r="16" spans="1:19" x14ac:dyDescent="0.25">
      <c r="A16" t="s">
        <v>13</v>
      </c>
      <c r="B16" s="2">
        <v>18039.033986491799</v>
      </c>
      <c r="C16" s="2">
        <v>22667.571459803799</v>
      </c>
      <c r="D16" s="2">
        <v>96793.123999999996</v>
      </c>
      <c r="E16" s="3">
        <f t="shared" si="0"/>
        <v>87436.716</v>
      </c>
      <c r="F16" s="3">
        <f t="shared" si="1"/>
        <v>21731.138628013199</v>
      </c>
      <c r="H16" s="3">
        <f t="shared" si="2"/>
        <v>184229.84</v>
      </c>
      <c r="I16" s="3">
        <f t="shared" si="3"/>
        <v>87436.716</v>
      </c>
      <c r="J16" s="3">
        <f t="shared" si="4"/>
        <v>44398.710087817002</v>
      </c>
      <c r="K16" s="3">
        <f t="shared" si="5"/>
        <v>21731.138628013199</v>
      </c>
      <c r="N16" s="5" t="s">
        <v>76</v>
      </c>
      <c r="O16" s="5">
        <v>51</v>
      </c>
      <c r="P16" s="5">
        <v>127326360.25809795</v>
      </c>
      <c r="Q16" s="5">
        <v>2496595.2991783912</v>
      </c>
      <c r="R16" s="5"/>
      <c r="S16" s="5"/>
    </row>
    <row r="17" spans="1:22" ht="15.75" thickBot="1" x14ac:dyDescent="0.3">
      <c r="A17" t="s">
        <v>14</v>
      </c>
      <c r="B17" s="2">
        <v>20170.9194863919</v>
      </c>
      <c r="C17" s="2">
        <v>26472.639422885099</v>
      </c>
      <c r="D17" s="2">
        <v>96794.994000000006</v>
      </c>
      <c r="E17" s="3">
        <f t="shared" si="0"/>
        <v>96793.123999999996</v>
      </c>
      <c r="F17" s="3">
        <f t="shared" si="1"/>
        <v>22667.571459803799</v>
      </c>
      <c r="H17" s="3">
        <f t="shared" si="2"/>
        <v>193588.11800000002</v>
      </c>
      <c r="I17" s="3">
        <f t="shared" si="3"/>
        <v>96793.123999999996</v>
      </c>
      <c r="J17" s="3">
        <f t="shared" si="4"/>
        <v>49140.210882688902</v>
      </c>
      <c r="K17" s="3">
        <f t="shared" si="5"/>
        <v>22667.571459803799</v>
      </c>
      <c r="N17" s="6" t="s">
        <v>77</v>
      </c>
      <c r="O17" s="6">
        <v>55</v>
      </c>
      <c r="P17" s="6">
        <v>1070576622.4145539</v>
      </c>
      <c r="Q17" s="6"/>
      <c r="R17" s="6"/>
      <c r="S17" s="6"/>
    </row>
    <row r="18" spans="1:22" ht="15.75" thickBot="1" x14ac:dyDescent="0.3">
      <c r="A18" t="s">
        <v>15</v>
      </c>
      <c r="B18" s="2">
        <v>20934.784509606499</v>
      </c>
      <c r="C18" s="2">
        <v>26334.0782361483</v>
      </c>
      <c r="D18" s="2">
        <v>101056.166</v>
      </c>
      <c r="E18" s="3">
        <f t="shared" si="0"/>
        <v>96794.994000000006</v>
      </c>
      <c r="F18" s="3">
        <f t="shared" si="1"/>
        <v>26472.639422885099</v>
      </c>
      <c r="H18" s="3">
        <f t="shared" si="2"/>
        <v>197851.16</v>
      </c>
      <c r="I18" s="3">
        <f t="shared" si="3"/>
        <v>96794.994000000006</v>
      </c>
      <c r="J18" s="3">
        <f t="shared" si="4"/>
        <v>52806.717659033398</v>
      </c>
      <c r="K18" s="3">
        <f t="shared" si="5"/>
        <v>26472.639422885099</v>
      </c>
    </row>
    <row r="19" spans="1:22" x14ac:dyDescent="0.25">
      <c r="A19" t="s">
        <v>16</v>
      </c>
      <c r="B19" s="2">
        <v>19496.111927548998</v>
      </c>
      <c r="C19" s="2">
        <v>25067.198662675499</v>
      </c>
      <c r="D19" s="2">
        <v>94793.513999999996</v>
      </c>
      <c r="E19" s="3">
        <f t="shared" si="0"/>
        <v>101056.166</v>
      </c>
      <c r="F19" s="3">
        <f t="shared" si="1"/>
        <v>26334.0782361483</v>
      </c>
      <c r="H19" s="3">
        <f t="shared" si="2"/>
        <v>195849.68</v>
      </c>
      <c r="I19" s="3">
        <f t="shared" si="3"/>
        <v>101056.166</v>
      </c>
      <c r="J19" s="3">
        <f t="shared" si="4"/>
        <v>51401.276898823795</v>
      </c>
      <c r="K19" s="3">
        <f t="shared" si="5"/>
        <v>26334.0782361483</v>
      </c>
      <c r="N19" s="7"/>
      <c r="O19" s="7" t="s">
        <v>84</v>
      </c>
      <c r="P19" s="7" t="s">
        <v>72</v>
      </c>
      <c r="Q19" s="7" t="s">
        <v>85</v>
      </c>
      <c r="R19" s="7" t="s">
        <v>86</v>
      </c>
      <c r="S19" s="7" t="s">
        <v>87</v>
      </c>
      <c r="T19" s="7" t="s">
        <v>88</v>
      </c>
      <c r="U19" s="7" t="s">
        <v>89</v>
      </c>
      <c r="V19" s="7" t="s">
        <v>90</v>
      </c>
    </row>
    <row r="20" spans="1:22" x14ac:dyDescent="0.25">
      <c r="A20" t="s">
        <v>17</v>
      </c>
      <c r="B20" s="2">
        <v>20241.270029940999</v>
      </c>
      <c r="C20" s="2">
        <v>27381.147796173002</v>
      </c>
      <c r="D20" s="2">
        <v>101908.28</v>
      </c>
      <c r="E20" s="3">
        <f t="shared" si="0"/>
        <v>94793.513999999996</v>
      </c>
      <c r="F20" s="3">
        <f t="shared" si="1"/>
        <v>25067.198662675499</v>
      </c>
      <c r="H20" s="3">
        <f t="shared" si="2"/>
        <v>196701.79399999999</v>
      </c>
      <c r="I20" s="3">
        <f t="shared" si="3"/>
        <v>94793.513999999996</v>
      </c>
      <c r="J20" s="3">
        <f t="shared" si="4"/>
        <v>52448.3464588485</v>
      </c>
      <c r="K20" s="3">
        <f t="shared" si="5"/>
        <v>25067.198662675499</v>
      </c>
      <c r="N20" s="5" t="s">
        <v>78</v>
      </c>
      <c r="O20" s="5">
        <v>-621.35807381800623</v>
      </c>
      <c r="P20" s="5">
        <v>1345.2248626866096</v>
      </c>
      <c r="Q20" s="5">
        <v>-0.46189904086151351</v>
      </c>
      <c r="R20" s="5">
        <v>0.64611806450849751</v>
      </c>
      <c r="S20" s="5">
        <v>-3322.0096755729915</v>
      </c>
      <c r="T20" s="5">
        <v>2079.293527936979</v>
      </c>
      <c r="U20" s="5">
        <v>-3322.0096755729915</v>
      </c>
      <c r="V20" s="5">
        <v>2079.293527936979</v>
      </c>
    </row>
    <row r="21" spans="1:22" x14ac:dyDescent="0.25">
      <c r="A21" t="s">
        <v>18</v>
      </c>
      <c r="B21" s="2">
        <v>21950.339389102999</v>
      </c>
      <c r="C21" s="2">
        <v>27740.801747523699</v>
      </c>
      <c r="D21" s="2">
        <v>102420.284</v>
      </c>
      <c r="E21" s="3">
        <f t="shared" si="0"/>
        <v>101908.28</v>
      </c>
      <c r="F21" s="3">
        <f t="shared" si="1"/>
        <v>27381.147796173002</v>
      </c>
      <c r="H21" s="3">
        <f t="shared" si="2"/>
        <v>204328.56400000001</v>
      </c>
      <c r="I21" s="3">
        <f t="shared" si="3"/>
        <v>101908.28</v>
      </c>
      <c r="J21" s="3">
        <f t="shared" si="4"/>
        <v>55121.949543696697</v>
      </c>
      <c r="K21" s="3">
        <f t="shared" si="5"/>
        <v>27381.147796173002</v>
      </c>
      <c r="N21" s="5" t="s">
        <v>91</v>
      </c>
      <c r="O21" s="5">
        <v>4.5064808039843897E-2</v>
      </c>
      <c r="P21" s="5">
        <v>3.5821487427354887E-2</v>
      </c>
      <c r="Q21" s="5">
        <v>1.2580384366013344</v>
      </c>
      <c r="R21" s="5">
        <v>0.21410733259339265</v>
      </c>
      <c r="S21" s="5">
        <v>-2.6849828747886502E-2</v>
      </c>
      <c r="T21" s="5">
        <v>0.1169794448275743</v>
      </c>
      <c r="U21" s="5">
        <v>-2.6849828747886502E-2</v>
      </c>
      <c r="V21" s="5">
        <v>0.1169794448275743</v>
      </c>
    </row>
    <row r="22" spans="1:22" x14ac:dyDescent="0.25">
      <c r="A22" t="s">
        <v>19</v>
      </c>
      <c r="B22" s="2">
        <v>22830.232161430999</v>
      </c>
      <c r="C22" s="2">
        <v>28106.652607410699</v>
      </c>
      <c r="D22" s="2">
        <v>107133.92200000001</v>
      </c>
      <c r="E22" s="3">
        <f t="shared" si="0"/>
        <v>102420.284</v>
      </c>
      <c r="F22" s="3">
        <f t="shared" si="1"/>
        <v>27740.801747523699</v>
      </c>
      <c r="H22" s="3">
        <f t="shared" si="2"/>
        <v>209554.20600000001</v>
      </c>
      <c r="I22" s="3">
        <f t="shared" si="3"/>
        <v>102420.284</v>
      </c>
      <c r="J22" s="3">
        <f t="shared" si="4"/>
        <v>55847.454354934394</v>
      </c>
      <c r="K22" s="3">
        <f t="shared" si="5"/>
        <v>27740.801747523699</v>
      </c>
      <c r="N22" s="5" t="s">
        <v>92</v>
      </c>
      <c r="O22" s="5">
        <v>-0.14218250306221178</v>
      </c>
      <c r="P22" s="5">
        <v>6.4453130382946491E-2</v>
      </c>
      <c r="Q22" s="5">
        <v>-2.2059828935761283</v>
      </c>
      <c r="R22" s="5">
        <v>3.19164470735619E-2</v>
      </c>
      <c r="S22" s="5">
        <v>-0.27157756156506563</v>
      </c>
      <c r="T22" s="5">
        <v>-1.2787444559357958E-2</v>
      </c>
      <c r="U22" s="5">
        <v>-0.27157756156506563</v>
      </c>
      <c r="V22" s="5">
        <v>-1.2787444559357958E-2</v>
      </c>
    </row>
    <row r="23" spans="1:22" x14ac:dyDescent="0.25">
      <c r="A23" t="s">
        <v>20</v>
      </c>
      <c r="B23" s="2">
        <v>22569.866499831402</v>
      </c>
      <c r="C23" s="2">
        <v>27758.470679506499</v>
      </c>
      <c r="D23" s="2">
        <v>100586.005</v>
      </c>
      <c r="E23" s="3">
        <f t="shared" si="0"/>
        <v>107133.92200000001</v>
      </c>
      <c r="F23" s="3">
        <f t="shared" si="1"/>
        <v>28106.652607410699</v>
      </c>
      <c r="H23" s="3">
        <f t="shared" si="2"/>
        <v>207719.92700000003</v>
      </c>
      <c r="I23" s="3">
        <f t="shared" si="3"/>
        <v>107133.92200000001</v>
      </c>
      <c r="J23" s="3">
        <f t="shared" si="4"/>
        <v>55865.123286917194</v>
      </c>
      <c r="K23" s="3">
        <f t="shared" si="5"/>
        <v>28106.652607410699</v>
      </c>
      <c r="N23" s="5" t="s">
        <v>93</v>
      </c>
      <c r="O23" s="5">
        <v>1.0352055502703172</v>
      </c>
      <c r="P23" s="5">
        <v>0.15643576530653924</v>
      </c>
      <c r="Q23" s="5">
        <v>6.6174480512292684</v>
      </c>
      <c r="R23" s="5">
        <v>2.1885435330977115E-8</v>
      </c>
      <c r="S23" s="5">
        <v>0.72114764674397214</v>
      </c>
      <c r="T23" s="5">
        <v>1.3492634537966623</v>
      </c>
      <c r="U23" s="5">
        <v>0.72114764674397214</v>
      </c>
      <c r="V23" s="5">
        <v>1.3492634537966623</v>
      </c>
    </row>
    <row r="24" spans="1:22" ht="15.75" thickBot="1" x14ac:dyDescent="0.3">
      <c r="A24" t="s">
        <v>21</v>
      </c>
      <c r="B24" s="2">
        <v>23740.014428615399</v>
      </c>
      <c r="C24" s="2">
        <v>29299.182991524802</v>
      </c>
      <c r="D24" s="2">
        <v>107915.018</v>
      </c>
      <c r="E24" s="3">
        <f t="shared" si="0"/>
        <v>100586.005</v>
      </c>
      <c r="F24" s="3">
        <f t="shared" si="1"/>
        <v>27758.470679506499</v>
      </c>
      <c r="H24" s="3">
        <f t="shared" si="2"/>
        <v>208501.02299999999</v>
      </c>
      <c r="I24" s="3">
        <f t="shared" si="3"/>
        <v>100586.005</v>
      </c>
      <c r="J24" s="3">
        <f t="shared" si="4"/>
        <v>57057.653671031301</v>
      </c>
      <c r="K24" s="3">
        <f t="shared" si="5"/>
        <v>27758.470679506499</v>
      </c>
      <c r="N24" s="6" t="s">
        <v>94</v>
      </c>
      <c r="O24" s="6">
        <v>-1.0770765134744882</v>
      </c>
      <c r="P24" s="6">
        <v>0.28163412592622861</v>
      </c>
      <c r="Q24" s="6">
        <v>-3.8243821125449058</v>
      </c>
      <c r="R24" s="6">
        <v>3.5857243148628787E-4</v>
      </c>
      <c r="S24" s="6">
        <v>-1.6424806138510708</v>
      </c>
      <c r="T24" s="6">
        <v>-0.51167241309790545</v>
      </c>
      <c r="U24" s="6">
        <v>-1.6424806138510708</v>
      </c>
      <c r="V24" s="6">
        <v>-0.51167241309790545</v>
      </c>
    </row>
    <row r="25" spans="1:22" x14ac:dyDescent="0.25">
      <c r="A25" t="s">
        <v>22</v>
      </c>
      <c r="B25" s="2">
        <v>25223.842661102099</v>
      </c>
      <c r="C25" s="2">
        <v>32469.3408393092</v>
      </c>
      <c r="D25" s="2">
        <v>109610.68700000001</v>
      </c>
      <c r="E25" s="3">
        <f t="shared" si="0"/>
        <v>107915.018</v>
      </c>
      <c r="F25" s="3">
        <f t="shared" si="1"/>
        <v>29299.182991524802</v>
      </c>
      <c r="H25" s="3">
        <f t="shared" si="2"/>
        <v>217525.70500000002</v>
      </c>
      <c r="I25" s="3">
        <f t="shared" si="3"/>
        <v>107915.018</v>
      </c>
      <c r="J25" s="3">
        <f t="shared" si="4"/>
        <v>61768.523830834005</v>
      </c>
      <c r="K25" s="3">
        <f t="shared" si="5"/>
        <v>29299.182991524802</v>
      </c>
    </row>
    <row r="26" spans="1:22" x14ac:dyDescent="0.25">
      <c r="A26" t="s">
        <v>23</v>
      </c>
      <c r="B26" s="2">
        <v>26187.801951487399</v>
      </c>
      <c r="C26" s="2">
        <v>31152.690029387199</v>
      </c>
      <c r="D26" s="2">
        <v>113087.29</v>
      </c>
      <c r="E26" s="3">
        <f t="shared" si="0"/>
        <v>109610.68700000001</v>
      </c>
      <c r="F26" s="3">
        <f t="shared" si="1"/>
        <v>32469.3408393092</v>
      </c>
      <c r="H26" s="3">
        <f t="shared" si="2"/>
        <v>222697.97700000001</v>
      </c>
      <c r="I26" s="3">
        <f t="shared" si="3"/>
        <v>109610.68700000001</v>
      </c>
      <c r="J26" s="3">
        <f t="shared" si="4"/>
        <v>63622.030868696398</v>
      </c>
      <c r="K26" s="3">
        <f t="shared" si="5"/>
        <v>32469.3408393092</v>
      </c>
      <c r="N26" s="11" t="s">
        <v>100</v>
      </c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t="s">
        <v>24</v>
      </c>
      <c r="B27" s="2">
        <v>25327.337816171599</v>
      </c>
      <c r="C27" s="2">
        <v>30483.605361331702</v>
      </c>
      <c r="D27" s="2">
        <v>105593.296</v>
      </c>
      <c r="E27" s="3">
        <f t="shared" si="0"/>
        <v>113087.29</v>
      </c>
      <c r="F27" s="3">
        <f t="shared" si="1"/>
        <v>31152.690029387199</v>
      </c>
      <c r="H27" s="3">
        <f t="shared" si="2"/>
        <v>218680.58600000001</v>
      </c>
      <c r="I27" s="3">
        <f t="shared" si="3"/>
        <v>113087.29</v>
      </c>
      <c r="J27" s="3">
        <f t="shared" si="4"/>
        <v>61636.2953907189</v>
      </c>
      <c r="K27" s="3">
        <f t="shared" si="5"/>
        <v>31152.690029387199</v>
      </c>
      <c r="N27" t="s">
        <v>95</v>
      </c>
    </row>
    <row r="28" spans="1:22" x14ac:dyDescent="0.25">
      <c r="A28" t="s">
        <v>25</v>
      </c>
      <c r="B28" s="2">
        <v>26260.8351816416</v>
      </c>
      <c r="C28" s="2">
        <v>31129.1989213216</v>
      </c>
      <c r="D28" s="2">
        <v>114674.724</v>
      </c>
      <c r="E28" s="3">
        <f t="shared" si="0"/>
        <v>105593.296</v>
      </c>
      <c r="F28" s="3">
        <f t="shared" si="1"/>
        <v>30483.605361331702</v>
      </c>
      <c r="H28" s="3">
        <f t="shared" si="2"/>
        <v>220268.02000000002</v>
      </c>
      <c r="I28" s="3">
        <f t="shared" si="3"/>
        <v>105593.296</v>
      </c>
      <c r="J28" s="3">
        <f t="shared" si="4"/>
        <v>61612.804282653306</v>
      </c>
      <c r="K28" s="3">
        <f t="shared" si="5"/>
        <v>30483.605361331702</v>
      </c>
      <c r="N28" s="10" t="s">
        <v>96</v>
      </c>
      <c r="O28" s="9">
        <f>O21</f>
        <v>4.5064808039843897E-2</v>
      </c>
    </row>
    <row r="29" spans="1:22" x14ac:dyDescent="0.25">
      <c r="A29" t="s">
        <v>26</v>
      </c>
      <c r="B29" s="2">
        <v>26471.700182381799</v>
      </c>
      <c r="C29" s="2">
        <v>33080.019413485898</v>
      </c>
      <c r="D29" s="2">
        <v>115339.649</v>
      </c>
      <c r="E29" s="3">
        <f t="shared" si="0"/>
        <v>114674.724</v>
      </c>
      <c r="F29" s="3">
        <f t="shared" si="1"/>
        <v>31129.1989213216</v>
      </c>
      <c r="H29" s="3">
        <f t="shared" si="2"/>
        <v>230014.37300000002</v>
      </c>
      <c r="I29" s="3">
        <f t="shared" si="3"/>
        <v>114674.724</v>
      </c>
      <c r="J29" s="3">
        <f t="shared" si="4"/>
        <v>64209.218334807498</v>
      </c>
      <c r="K29" s="3">
        <f t="shared" si="5"/>
        <v>31129.1989213216</v>
      </c>
      <c r="N29" s="10" t="s">
        <v>97</v>
      </c>
      <c r="O29" s="9">
        <f>O21+O22+O23+O24</f>
        <v>-0.13898865822653883</v>
      </c>
    </row>
    <row r="30" spans="1:22" x14ac:dyDescent="0.25">
      <c r="A30" t="s">
        <v>27</v>
      </c>
      <c r="B30" s="2">
        <v>26600.459440690101</v>
      </c>
      <c r="C30" s="2">
        <v>31024.701935657798</v>
      </c>
      <c r="D30" s="2">
        <v>120827.33100000001</v>
      </c>
      <c r="E30" s="3">
        <f t="shared" si="0"/>
        <v>115339.649</v>
      </c>
      <c r="F30" s="3">
        <f t="shared" si="1"/>
        <v>33080.019413485898</v>
      </c>
      <c r="H30" s="3">
        <f t="shared" si="2"/>
        <v>236166.98</v>
      </c>
      <c r="I30" s="3">
        <f t="shared" si="3"/>
        <v>115339.649</v>
      </c>
      <c r="J30" s="3">
        <f t="shared" si="4"/>
        <v>64104.7213491437</v>
      </c>
      <c r="K30" s="3">
        <f t="shared" si="5"/>
        <v>33080.019413485898</v>
      </c>
      <c r="N30" s="10" t="s">
        <v>98</v>
      </c>
      <c r="O30" s="9">
        <f>O21+2*O22+4*O23+8*O24</f>
        <v>-4.7150901047992164</v>
      </c>
    </row>
    <row r="31" spans="1:22" x14ac:dyDescent="0.25">
      <c r="A31" t="s">
        <v>28</v>
      </c>
      <c r="B31" s="2">
        <v>25082.5364252205</v>
      </c>
      <c r="C31" s="2">
        <v>30419.690436607299</v>
      </c>
      <c r="D31" s="2">
        <v>110826.265</v>
      </c>
      <c r="E31" s="3">
        <f t="shared" si="0"/>
        <v>120827.33100000001</v>
      </c>
      <c r="F31" s="3">
        <f t="shared" si="1"/>
        <v>31024.701935657798</v>
      </c>
      <c r="H31" s="3">
        <f t="shared" si="2"/>
        <v>231653.59600000002</v>
      </c>
      <c r="I31" s="3">
        <f t="shared" si="3"/>
        <v>120827.33100000001</v>
      </c>
      <c r="J31" s="3">
        <f t="shared" si="4"/>
        <v>61444.392372265094</v>
      </c>
      <c r="K31" s="3">
        <f t="shared" si="5"/>
        <v>31024.701935657798</v>
      </c>
      <c r="N31" s="10" t="s">
        <v>99</v>
      </c>
      <c r="O31" s="9">
        <f>O21+3*O22+9*O23+27*O24</f>
        <v>-20.145698612525116</v>
      </c>
    </row>
    <row r="32" spans="1:22" x14ac:dyDescent="0.25">
      <c r="A32" t="s">
        <v>29</v>
      </c>
      <c r="B32" s="2">
        <v>25707.232064761902</v>
      </c>
      <c r="C32" s="2">
        <v>30538.621047696201</v>
      </c>
      <c r="D32" s="2">
        <v>116921.59699999999</v>
      </c>
      <c r="E32" s="3">
        <f t="shared" si="0"/>
        <v>110826.265</v>
      </c>
      <c r="F32" s="3">
        <f t="shared" si="1"/>
        <v>30419.690436607299</v>
      </c>
      <c r="H32" s="3">
        <f t="shared" si="2"/>
        <v>227747.86199999999</v>
      </c>
      <c r="I32" s="3">
        <f t="shared" si="3"/>
        <v>110826.265</v>
      </c>
      <c r="J32" s="3">
        <f t="shared" si="4"/>
        <v>60958.3114843035</v>
      </c>
      <c r="K32" s="3">
        <f t="shared" si="5"/>
        <v>30419.690436607299</v>
      </c>
      <c r="N32" s="10"/>
      <c r="O32" s="9"/>
    </row>
    <row r="33" spans="1:15" x14ac:dyDescent="0.25">
      <c r="A33" t="s">
        <v>30</v>
      </c>
      <c r="B33" s="2">
        <v>25301.002258873799</v>
      </c>
      <c r="C33" s="2">
        <v>31692.233992003399</v>
      </c>
      <c r="D33" s="2">
        <v>117442.52899999999</v>
      </c>
      <c r="E33" s="3">
        <f t="shared" si="0"/>
        <v>116921.59699999999</v>
      </c>
      <c r="F33" s="3">
        <f t="shared" si="1"/>
        <v>30538.621047696201</v>
      </c>
      <c r="H33" s="3">
        <f t="shared" si="2"/>
        <v>234364.12599999999</v>
      </c>
      <c r="I33" s="3">
        <f t="shared" si="3"/>
        <v>116921.59699999999</v>
      </c>
      <c r="J33" s="3">
        <f t="shared" si="4"/>
        <v>62230.8550396996</v>
      </c>
      <c r="K33" s="3">
        <f t="shared" si="5"/>
        <v>30538.621047696201</v>
      </c>
      <c r="N33" s="9"/>
      <c r="O33" s="9"/>
    </row>
    <row r="34" spans="1:15" x14ac:dyDescent="0.25">
      <c r="A34" t="s">
        <v>31</v>
      </c>
      <c r="B34" s="2">
        <v>26246.5385515913</v>
      </c>
      <c r="C34" s="2">
        <v>31489.9626480359</v>
      </c>
      <c r="D34" s="2">
        <v>122117.609</v>
      </c>
      <c r="E34" s="3">
        <f t="shared" si="0"/>
        <v>117442.52899999999</v>
      </c>
      <c r="F34" s="3">
        <f t="shared" si="1"/>
        <v>31692.233992003399</v>
      </c>
      <c r="H34" s="3">
        <f t="shared" si="2"/>
        <v>239560.13799999998</v>
      </c>
      <c r="I34" s="3">
        <f t="shared" si="3"/>
        <v>117442.52899999999</v>
      </c>
      <c r="J34" s="3">
        <f t="shared" si="4"/>
        <v>63182.196640039299</v>
      </c>
      <c r="K34" s="3">
        <f t="shared" si="5"/>
        <v>31692.233992003399</v>
      </c>
      <c r="N34" s="9"/>
      <c r="O34" s="9"/>
    </row>
    <row r="35" spans="1:15" x14ac:dyDescent="0.25">
      <c r="A35" t="s">
        <v>32</v>
      </c>
      <c r="B35" s="2">
        <v>24123.625495285502</v>
      </c>
      <c r="C35" s="2">
        <v>30869.682673741499</v>
      </c>
      <c r="D35" s="2">
        <v>112964.26300000001</v>
      </c>
      <c r="E35" s="3">
        <f t="shared" si="0"/>
        <v>122117.609</v>
      </c>
      <c r="F35" s="3">
        <f t="shared" si="1"/>
        <v>31489.9626480359</v>
      </c>
      <c r="H35" s="3">
        <f t="shared" si="2"/>
        <v>235081.872</v>
      </c>
      <c r="I35" s="3">
        <f t="shared" si="3"/>
        <v>122117.609</v>
      </c>
      <c r="J35" s="3">
        <f t="shared" si="4"/>
        <v>62359.645321777396</v>
      </c>
      <c r="K35" s="3">
        <f t="shared" si="5"/>
        <v>31489.9626480359</v>
      </c>
    </row>
    <row r="36" spans="1:15" x14ac:dyDescent="0.25">
      <c r="A36" t="s">
        <v>33</v>
      </c>
      <c r="B36" s="2">
        <v>23738.572438236599</v>
      </c>
      <c r="C36" s="2">
        <v>31134.033275272599</v>
      </c>
      <c r="D36" s="2">
        <v>120633.049</v>
      </c>
      <c r="E36" s="3">
        <f t="shared" si="0"/>
        <v>112964.26300000001</v>
      </c>
      <c r="F36" s="3">
        <f t="shared" si="1"/>
        <v>30869.682673741499</v>
      </c>
      <c r="H36" s="3">
        <f t="shared" si="2"/>
        <v>233597.31200000001</v>
      </c>
      <c r="I36" s="3">
        <f t="shared" si="3"/>
        <v>112964.26300000001</v>
      </c>
      <c r="J36" s="3">
        <f t="shared" si="4"/>
        <v>62003.715949014098</v>
      </c>
      <c r="K36" s="3">
        <f t="shared" si="5"/>
        <v>30869.682673741499</v>
      </c>
    </row>
    <row r="37" spans="1:15" x14ac:dyDescent="0.25">
      <c r="A37" t="s">
        <v>34</v>
      </c>
      <c r="B37" s="2">
        <v>24401.597147462799</v>
      </c>
      <c r="C37" s="2">
        <v>32161.133034742801</v>
      </c>
      <c r="D37" s="2">
        <v>121148.645</v>
      </c>
      <c r="E37" s="3">
        <f t="shared" si="0"/>
        <v>120633.049</v>
      </c>
      <c r="F37" s="3">
        <f t="shared" si="1"/>
        <v>31134.033275272599</v>
      </c>
      <c r="H37" s="3">
        <f t="shared" si="2"/>
        <v>241781.69400000002</v>
      </c>
      <c r="I37" s="3">
        <f t="shared" si="3"/>
        <v>120633.049</v>
      </c>
      <c r="J37" s="3">
        <f t="shared" si="4"/>
        <v>63295.166310015396</v>
      </c>
      <c r="K37" s="3">
        <f t="shared" si="5"/>
        <v>31134.033275272599</v>
      </c>
    </row>
    <row r="38" spans="1:15" x14ac:dyDescent="0.25">
      <c r="A38" t="s">
        <v>35</v>
      </c>
      <c r="B38" s="2">
        <v>25798.641733068202</v>
      </c>
      <c r="C38" s="2">
        <v>32674.267920768601</v>
      </c>
      <c r="D38" s="2">
        <v>127760.04300000001</v>
      </c>
      <c r="E38" s="3">
        <f t="shared" si="0"/>
        <v>121148.645</v>
      </c>
      <c r="F38" s="3">
        <f t="shared" si="1"/>
        <v>32161.133034742801</v>
      </c>
      <c r="H38" s="3">
        <f t="shared" si="2"/>
        <v>248908.68800000002</v>
      </c>
      <c r="I38" s="3">
        <f t="shared" si="3"/>
        <v>121148.645</v>
      </c>
      <c r="J38" s="3">
        <f t="shared" si="4"/>
        <v>64835.400955511403</v>
      </c>
      <c r="K38" s="3">
        <f t="shared" si="5"/>
        <v>32161.133034742801</v>
      </c>
    </row>
    <row r="39" spans="1:15" x14ac:dyDescent="0.25">
      <c r="A39" t="s">
        <v>36</v>
      </c>
      <c r="B39" s="2">
        <v>23151.341447016901</v>
      </c>
      <c r="C39" s="2">
        <v>30254.7642429771</v>
      </c>
      <c r="D39" s="2">
        <v>118024.125</v>
      </c>
      <c r="E39" s="3">
        <f t="shared" si="0"/>
        <v>127760.04300000001</v>
      </c>
      <c r="F39" s="3">
        <f t="shared" si="1"/>
        <v>32674.267920768601</v>
      </c>
      <c r="H39" s="3">
        <f t="shared" si="2"/>
        <v>245784.16800000001</v>
      </c>
      <c r="I39" s="3">
        <f t="shared" si="3"/>
        <v>127760.04300000001</v>
      </c>
      <c r="J39" s="3">
        <f t="shared" si="4"/>
        <v>62929.032163745702</v>
      </c>
      <c r="K39" s="3">
        <f t="shared" si="5"/>
        <v>32674.267920768601</v>
      </c>
    </row>
    <row r="40" spans="1:15" x14ac:dyDescent="0.25">
      <c r="A40" t="s">
        <v>37</v>
      </c>
      <c r="B40" s="2">
        <v>22613.225787031199</v>
      </c>
      <c r="C40" s="2">
        <v>29580.3386330434</v>
      </c>
      <c r="D40" s="2">
        <v>125149.38400000001</v>
      </c>
      <c r="E40" s="3">
        <f t="shared" si="0"/>
        <v>118024.125</v>
      </c>
      <c r="F40" s="3">
        <f t="shared" si="1"/>
        <v>30254.7642429771</v>
      </c>
      <c r="H40" s="3">
        <f t="shared" si="2"/>
        <v>243173.50900000002</v>
      </c>
      <c r="I40" s="3">
        <f t="shared" si="3"/>
        <v>118024.125</v>
      </c>
      <c r="J40" s="3">
        <f t="shared" si="4"/>
        <v>59835.102876020501</v>
      </c>
      <c r="K40" s="3">
        <f t="shared" si="5"/>
        <v>30254.7642429771</v>
      </c>
    </row>
    <row r="41" spans="1:15" x14ac:dyDescent="0.25">
      <c r="A41" t="s">
        <v>38</v>
      </c>
      <c r="B41" s="2">
        <v>22464.693564509598</v>
      </c>
      <c r="C41" s="2">
        <v>31795.637276137499</v>
      </c>
      <c r="D41" s="2">
        <v>126738.075</v>
      </c>
      <c r="E41" s="3">
        <f t="shared" si="0"/>
        <v>125149.38400000001</v>
      </c>
      <c r="F41" s="3">
        <f t="shared" si="1"/>
        <v>29580.3386330434</v>
      </c>
      <c r="H41" s="3">
        <f t="shared" si="2"/>
        <v>251887.459</v>
      </c>
      <c r="I41" s="3">
        <f t="shared" si="3"/>
        <v>125149.38400000001</v>
      </c>
      <c r="J41" s="3">
        <f t="shared" si="4"/>
        <v>61375.975909180896</v>
      </c>
      <c r="K41" s="3">
        <f t="shared" si="5"/>
        <v>29580.3386330434</v>
      </c>
    </row>
    <row r="42" spans="1:15" x14ac:dyDescent="0.25">
      <c r="A42" t="s">
        <v>39</v>
      </c>
      <c r="B42" s="2">
        <v>24753.497972940499</v>
      </c>
      <c r="C42" s="2">
        <v>32301.9956255039</v>
      </c>
      <c r="D42" s="2">
        <v>131669.416</v>
      </c>
      <c r="E42" s="3">
        <f t="shared" si="0"/>
        <v>126738.075</v>
      </c>
      <c r="F42" s="3">
        <f t="shared" si="1"/>
        <v>31795.637276137499</v>
      </c>
      <c r="H42" s="3">
        <f t="shared" si="2"/>
        <v>258407.49099999998</v>
      </c>
      <c r="I42" s="3">
        <f t="shared" si="3"/>
        <v>126738.075</v>
      </c>
      <c r="J42" s="3">
        <f t="shared" si="4"/>
        <v>64097.632901641395</v>
      </c>
      <c r="K42" s="3">
        <f t="shared" si="5"/>
        <v>31795.637276137499</v>
      </c>
    </row>
    <row r="43" spans="1:15" x14ac:dyDescent="0.25">
      <c r="A43" t="s">
        <v>40</v>
      </c>
      <c r="B43" s="2">
        <v>21815.257529618899</v>
      </c>
      <c r="C43" s="2">
        <v>30281.207781366102</v>
      </c>
      <c r="D43" s="2">
        <v>120743.219</v>
      </c>
      <c r="E43" s="3">
        <f t="shared" si="0"/>
        <v>131669.416</v>
      </c>
      <c r="F43" s="3">
        <f t="shared" si="1"/>
        <v>32301.9956255039</v>
      </c>
      <c r="H43" s="3">
        <f t="shared" si="2"/>
        <v>252412.63500000001</v>
      </c>
      <c r="I43" s="3">
        <f t="shared" si="3"/>
        <v>131669.416</v>
      </c>
      <c r="J43" s="3">
        <f t="shared" si="4"/>
        <v>62583.203406870001</v>
      </c>
      <c r="K43" s="3">
        <f t="shared" si="5"/>
        <v>32301.9956255039</v>
      </c>
    </row>
    <row r="44" spans="1:15" x14ac:dyDescent="0.25">
      <c r="A44" t="s">
        <v>41</v>
      </c>
      <c r="B44" s="2">
        <v>21841.148793160501</v>
      </c>
      <c r="C44" s="2">
        <v>30886.160758238701</v>
      </c>
      <c r="D44" s="2">
        <v>128454.738</v>
      </c>
      <c r="E44" s="3">
        <f t="shared" si="0"/>
        <v>120743.219</v>
      </c>
      <c r="F44" s="3">
        <f t="shared" si="1"/>
        <v>30281.207781366102</v>
      </c>
      <c r="H44" s="3">
        <f t="shared" si="2"/>
        <v>249197.95699999999</v>
      </c>
      <c r="I44" s="3">
        <f t="shared" si="3"/>
        <v>120743.219</v>
      </c>
      <c r="J44" s="3">
        <f t="shared" si="4"/>
        <v>61167.368539604802</v>
      </c>
      <c r="K44" s="3">
        <f t="shared" si="5"/>
        <v>30281.207781366102</v>
      </c>
    </row>
    <row r="45" spans="1:15" x14ac:dyDescent="0.25">
      <c r="A45" t="s">
        <v>42</v>
      </c>
      <c r="B45" s="2">
        <v>23632.826302671201</v>
      </c>
      <c r="C45" s="2">
        <v>33153.998675958203</v>
      </c>
      <c r="D45" s="2">
        <v>130299.875</v>
      </c>
      <c r="E45" s="3">
        <f t="shared" si="0"/>
        <v>128454.738</v>
      </c>
      <c r="F45" s="3">
        <f t="shared" si="1"/>
        <v>30886.160758238701</v>
      </c>
      <c r="H45" s="3">
        <f t="shared" si="2"/>
        <v>258754.61300000001</v>
      </c>
      <c r="I45" s="3">
        <f t="shared" si="3"/>
        <v>128454.738</v>
      </c>
      <c r="J45" s="3">
        <f t="shared" si="4"/>
        <v>64040.159434196903</v>
      </c>
      <c r="K45" s="3">
        <f t="shared" si="5"/>
        <v>30886.160758238701</v>
      </c>
    </row>
    <row r="46" spans="1:15" x14ac:dyDescent="0.25">
      <c r="A46" t="s">
        <v>43</v>
      </c>
      <c r="B46" s="2">
        <v>25787.318832397399</v>
      </c>
      <c r="C46" s="2">
        <v>34432.442557747403</v>
      </c>
      <c r="D46" s="2">
        <v>134717.16800000001</v>
      </c>
      <c r="E46" s="3">
        <f t="shared" si="0"/>
        <v>130299.875</v>
      </c>
      <c r="F46" s="3">
        <f t="shared" si="1"/>
        <v>33153.998675958203</v>
      </c>
      <c r="H46" s="3">
        <f t="shared" si="2"/>
        <v>265017.04300000001</v>
      </c>
      <c r="I46" s="3">
        <f t="shared" si="3"/>
        <v>130299.875</v>
      </c>
      <c r="J46" s="3">
        <f t="shared" si="4"/>
        <v>67586.441233705613</v>
      </c>
      <c r="K46" s="3">
        <f t="shared" si="5"/>
        <v>33153.998675958203</v>
      </c>
    </row>
    <row r="47" spans="1:15" x14ac:dyDescent="0.25">
      <c r="A47" t="s">
        <v>44</v>
      </c>
      <c r="B47" s="2">
        <v>23072.0831212095</v>
      </c>
      <c r="C47" s="2">
        <v>32691.7276355873</v>
      </c>
      <c r="D47" s="2">
        <v>124518.96</v>
      </c>
      <c r="E47" s="3">
        <f t="shared" si="0"/>
        <v>134717.16800000001</v>
      </c>
      <c r="F47" s="3">
        <f t="shared" si="1"/>
        <v>34432.442557747403</v>
      </c>
      <c r="H47" s="3">
        <f t="shared" si="2"/>
        <v>259236.12800000003</v>
      </c>
      <c r="I47" s="3">
        <f t="shared" si="3"/>
        <v>134717.16800000001</v>
      </c>
      <c r="J47" s="3">
        <f t="shared" si="4"/>
        <v>67124.170193334707</v>
      </c>
      <c r="K47" s="3">
        <f t="shared" si="5"/>
        <v>34432.442557747403</v>
      </c>
    </row>
    <row r="48" spans="1:15" x14ac:dyDescent="0.25">
      <c r="A48" t="s">
        <v>45</v>
      </c>
      <c r="B48" s="2">
        <v>23758.2129560961</v>
      </c>
      <c r="C48" s="2">
        <v>32871.760787876898</v>
      </c>
      <c r="D48" s="2">
        <v>135636.23000000001</v>
      </c>
      <c r="E48" s="3">
        <f t="shared" si="0"/>
        <v>124518.96</v>
      </c>
      <c r="F48" s="3">
        <f t="shared" si="1"/>
        <v>32691.7276355873</v>
      </c>
      <c r="H48" s="3">
        <f t="shared" si="2"/>
        <v>260155.19</v>
      </c>
      <c r="I48" s="3">
        <f t="shared" si="3"/>
        <v>124518.96</v>
      </c>
      <c r="J48" s="3">
        <f t="shared" si="4"/>
        <v>65563.488423464194</v>
      </c>
      <c r="K48" s="3">
        <f t="shared" si="5"/>
        <v>32691.7276355873</v>
      </c>
    </row>
    <row r="49" spans="1:11" x14ac:dyDescent="0.25">
      <c r="A49" t="s">
        <v>46</v>
      </c>
      <c r="B49" s="2">
        <v>23998.833490622699</v>
      </c>
      <c r="C49" s="2">
        <v>33457.878765515001</v>
      </c>
      <c r="D49" s="2">
        <v>133522.01800000001</v>
      </c>
      <c r="E49" s="3">
        <f t="shared" si="0"/>
        <v>135636.23000000001</v>
      </c>
      <c r="F49" s="3">
        <f t="shared" si="1"/>
        <v>32871.760787876898</v>
      </c>
      <c r="H49" s="3">
        <f t="shared" si="2"/>
        <v>269158.24800000002</v>
      </c>
      <c r="I49" s="3">
        <f t="shared" si="3"/>
        <v>135636.23000000001</v>
      </c>
      <c r="J49" s="3">
        <f t="shared" si="4"/>
        <v>66329.639553391899</v>
      </c>
      <c r="K49" s="3">
        <f t="shared" si="5"/>
        <v>32871.760787876898</v>
      </c>
    </row>
    <row r="50" spans="1:11" x14ac:dyDescent="0.25">
      <c r="A50" t="s">
        <v>47</v>
      </c>
      <c r="B50" s="2">
        <v>26081.799231507499</v>
      </c>
      <c r="C50" s="2">
        <v>33823.607860657103</v>
      </c>
      <c r="D50" s="2">
        <v>140987.79199999999</v>
      </c>
      <c r="E50" s="3">
        <f t="shared" si="0"/>
        <v>133522.01800000001</v>
      </c>
      <c r="F50" s="3">
        <f t="shared" si="1"/>
        <v>33457.878765515001</v>
      </c>
      <c r="H50" s="3">
        <f t="shared" si="2"/>
        <v>274509.81</v>
      </c>
      <c r="I50" s="3">
        <f t="shared" si="3"/>
        <v>133522.01800000001</v>
      </c>
      <c r="J50" s="3">
        <f t="shared" si="4"/>
        <v>67281.486626172104</v>
      </c>
      <c r="K50" s="3">
        <f t="shared" si="5"/>
        <v>33457.878765515001</v>
      </c>
    </row>
    <row r="51" spans="1:11" x14ac:dyDescent="0.25">
      <c r="A51" t="s">
        <v>48</v>
      </c>
      <c r="B51" s="2">
        <v>23775.536275943501</v>
      </c>
      <c r="C51" s="2">
        <v>32581.174044436601</v>
      </c>
      <c r="D51" s="2">
        <v>127567.932</v>
      </c>
      <c r="E51" s="3">
        <f t="shared" si="0"/>
        <v>140987.79199999999</v>
      </c>
      <c r="F51" s="3">
        <f t="shared" si="1"/>
        <v>33823.607860657103</v>
      </c>
      <c r="H51" s="3">
        <f t="shared" si="2"/>
        <v>268555.72399999999</v>
      </c>
      <c r="I51" s="3">
        <f t="shared" si="3"/>
        <v>140987.79199999999</v>
      </c>
      <c r="J51" s="3">
        <f t="shared" si="4"/>
        <v>66404.781905093696</v>
      </c>
      <c r="K51" s="3">
        <f t="shared" si="5"/>
        <v>33823.607860657103</v>
      </c>
    </row>
    <row r="52" spans="1:11" x14ac:dyDescent="0.25">
      <c r="A52" t="s">
        <v>49</v>
      </c>
      <c r="B52" s="2">
        <v>25132.6802769024</v>
      </c>
      <c r="C52" s="2">
        <v>33042.036357706696</v>
      </c>
      <c r="D52" s="2">
        <v>137181.90400000001</v>
      </c>
      <c r="E52" s="3">
        <f t="shared" si="0"/>
        <v>127567.932</v>
      </c>
      <c r="F52" s="3">
        <f t="shared" si="1"/>
        <v>32581.174044436601</v>
      </c>
      <c r="H52" s="3">
        <f t="shared" si="2"/>
        <v>264749.83600000001</v>
      </c>
      <c r="I52" s="3">
        <f t="shared" si="3"/>
        <v>127567.932</v>
      </c>
      <c r="J52" s="3">
        <f t="shared" si="4"/>
        <v>65623.210402143304</v>
      </c>
      <c r="K52" s="3">
        <f t="shared" si="5"/>
        <v>32581.174044436601</v>
      </c>
    </row>
    <row r="53" spans="1:11" x14ac:dyDescent="0.25">
      <c r="A53" t="s">
        <v>50</v>
      </c>
      <c r="B53" s="2">
        <v>26200.848876428001</v>
      </c>
      <c r="C53" s="2">
        <v>34412.607279449301</v>
      </c>
      <c r="D53" s="2">
        <v>137879.03</v>
      </c>
      <c r="E53" s="3">
        <f t="shared" si="0"/>
        <v>137181.90400000001</v>
      </c>
      <c r="F53" s="3">
        <f t="shared" si="1"/>
        <v>33042.036357706696</v>
      </c>
      <c r="H53" s="3">
        <f t="shared" si="2"/>
        <v>275060.93400000001</v>
      </c>
      <c r="I53" s="3">
        <f t="shared" si="3"/>
        <v>137181.90400000001</v>
      </c>
      <c r="J53" s="3">
        <f t="shared" si="4"/>
        <v>67454.643637155998</v>
      </c>
      <c r="K53" s="3">
        <f t="shared" si="5"/>
        <v>33042.036357706696</v>
      </c>
    </row>
    <row r="54" spans="1:11" x14ac:dyDescent="0.25">
      <c r="A54" t="s">
        <v>51</v>
      </c>
      <c r="B54" s="2">
        <v>26206.011157748399</v>
      </c>
      <c r="C54" s="2">
        <v>34384.716471694403</v>
      </c>
      <c r="D54" s="2">
        <v>143532.13399999999</v>
      </c>
      <c r="E54" s="3">
        <f t="shared" si="0"/>
        <v>137879.03</v>
      </c>
      <c r="F54" s="3">
        <f t="shared" si="1"/>
        <v>34412.607279449301</v>
      </c>
      <c r="H54" s="3">
        <f t="shared" si="2"/>
        <v>281411.16399999999</v>
      </c>
      <c r="I54" s="3">
        <f t="shared" si="3"/>
        <v>137879.03</v>
      </c>
      <c r="J54" s="3">
        <f t="shared" si="4"/>
        <v>68797.323751143704</v>
      </c>
      <c r="K54" s="3">
        <f t="shared" si="5"/>
        <v>34412.607279449301</v>
      </c>
    </row>
    <row r="55" spans="1:11" x14ac:dyDescent="0.25">
      <c r="A55" t="s">
        <v>52</v>
      </c>
      <c r="B55" s="2">
        <v>20361.811003876701</v>
      </c>
      <c r="C55" s="2">
        <v>30671.855983477199</v>
      </c>
      <c r="D55" s="2">
        <v>122561.010773826</v>
      </c>
      <c r="E55" s="3">
        <f t="shared" si="0"/>
        <v>143532.13399999999</v>
      </c>
      <c r="F55" s="3">
        <f t="shared" si="1"/>
        <v>34384.716471694403</v>
      </c>
      <c r="H55" s="3">
        <f t="shared" si="2"/>
        <v>266093.144773826</v>
      </c>
      <c r="I55" s="3">
        <f t="shared" si="3"/>
        <v>143532.13399999999</v>
      </c>
      <c r="J55" s="3">
        <f t="shared" si="4"/>
        <v>65056.572455171598</v>
      </c>
      <c r="K55" s="3">
        <f t="shared" si="5"/>
        <v>34384.716471694403</v>
      </c>
    </row>
    <row r="56" spans="1:11" x14ac:dyDescent="0.25">
      <c r="A56" t="s">
        <v>53</v>
      </c>
      <c r="B56" s="2">
        <v>10807.0517124834</v>
      </c>
      <c r="C56" s="2">
        <v>23028.939026561999</v>
      </c>
      <c r="D56" s="2">
        <v>96151.213192523501</v>
      </c>
      <c r="E56" s="3">
        <f t="shared" si="0"/>
        <v>122561.010773826</v>
      </c>
      <c r="F56" s="3">
        <f t="shared" si="1"/>
        <v>30671.855983477199</v>
      </c>
      <c r="H56" s="3">
        <f t="shared" si="2"/>
        <v>218712.2239663495</v>
      </c>
      <c r="I56" s="3">
        <f t="shared" si="3"/>
        <v>122561.010773826</v>
      </c>
      <c r="J56" s="3">
        <f t="shared" si="4"/>
        <v>53700.795010039197</v>
      </c>
      <c r="K56" s="3">
        <f t="shared" si="5"/>
        <v>30671.855983477199</v>
      </c>
    </row>
    <row r="57" spans="1:11" x14ac:dyDescent="0.25">
      <c r="A57" t="s">
        <v>54</v>
      </c>
      <c r="B57" s="2">
        <v>24243.060689124501</v>
      </c>
      <c r="C57" s="2">
        <v>27253.145166624501</v>
      </c>
      <c r="D57" s="2">
        <v>125732.25345986</v>
      </c>
      <c r="E57" s="3">
        <f t="shared" si="0"/>
        <v>96151.213192523501</v>
      </c>
      <c r="F57" s="3">
        <f t="shared" si="1"/>
        <v>23028.939026561999</v>
      </c>
      <c r="H57" s="3">
        <f t="shared" si="2"/>
        <v>221883.4666523835</v>
      </c>
      <c r="I57" s="3">
        <f t="shared" si="3"/>
        <v>96151.213192523501</v>
      </c>
      <c r="J57" s="3">
        <f t="shared" si="4"/>
        <v>50282.0841931865</v>
      </c>
      <c r="K57" s="3">
        <f t="shared" si="5"/>
        <v>23028.939026561999</v>
      </c>
    </row>
    <row r="58" spans="1:11" x14ac:dyDescent="0.25">
      <c r="A58" t="s">
        <v>55</v>
      </c>
      <c r="B58" s="2">
        <v>29161.550947485201</v>
      </c>
      <c r="C58" s="2">
        <v>32464.362030890199</v>
      </c>
      <c r="D58" s="2">
        <v>141547.58816650001</v>
      </c>
      <c r="E58" s="3">
        <f t="shared" si="0"/>
        <v>125732.25345986</v>
      </c>
      <c r="F58" s="3">
        <f t="shared" si="1"/>
        <v>27253.145166624501</v>
      </c>
      <c r="H58" s="3">
        <f t="shared" si="2"/>
        <v>267279.84162636002</v>
      </c>
      <c r="I58" s="3">
        <f t="shared" si="3"/>
        <v>125732.25345986</v>
      </c>
      <c r="J58" s="3">
        <f t="shared" si="4"/>
        <v>59717.5071975147</v>
      </c>
      <c r="K58" s="3">
        <f t="shared" si="5"/>
        <v>27253.145166624501</v>
      </c>
    </row>
    <row r="59" spans="1:11" x14ac:dyDescent="0.25">
      <c r="A59" t="s">
        <v>56</v>
      </c>
      <c r="B59" s="2">
        <v>27856.9879076287</v>
      </c>
      <c r="C59" s="2">
        <v>31812.2933344595</v>
      </c>
      <c r="D59" s="2">
        <v>128098.009305739</v>
      </c>
      <c r="E59" s="3">
        <f t="shared" si="0"/>
        <v>141547.58816650001</v>
      </c>
      <c r="F59" s="3">
        <f t="shared" si="1"/>
        <v>32464.362030890199</v>
      </c>
      <c r="H59" s="3">
        <f t="shared" si="2"/>
        <v>269645.59747223899</v>
      </c>
      <c r="I59" s="3">
        <f t="shared" si="3"/>
        <v>141547.58816650001</v>
      </c>
      <c r="J59" s="3">
        <f t="shared" si="4"/>
        <v>64276.655365349696</v>
      </c>
      <c r="K59" s="3">
        <f t="shared" si="5"/>
        <v>32464.362030890199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N26:V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D69E-0B50-40C9-B6A8-840B788893BA}">
  <dimension ref="A1:L59"/>
  <sheetViews>
    <sheetView tabSelected="1" workbookViewId="0">
      <selection activeCell="G18" sqref="G18"/>
    </sheetView>
  </sheetViews>
  <sheetFormatPr baseColWidth="10" defaultRowHeight="15" x14ac:dyDescent="0.25"/>
  <cols>
    <col min="7" max="7" width="32.85546875" bestFit="1" customWidth="1"/>
    <col min="8" max="8" width="17.7109375" bestFit="1" customWidth="1"/>
    <col min="9" max="9" width="19" bestFit="1" customWidth="1"/>
    <col min="10" max="10" width="25.42578125" bestFit="1" customWidth="1"/>
    <col min="11" max="11" width="12.7109375" bestFit="1" customWidth="1"/>
    <col min="12" max="12" width="15.85546875" bestFit="1" customWidth="1"/>
  </cols>
  <sheetData>
    <row r="1" spans="1:12" x14ac:dyDescent="0.25">
      <c r="B1" t="s">
        <v>58</v>
      </c>
    </row>
    <row r="2" spans="1:12" x14ac:dyDescent="0.25">
      <c r="B2" s="1" t="s">
        <v>57</v>
      </c>
      <c r="C2" s="1" t="s">
        <v>59</v>
      </c>
      <c r="D2" s="1" t="s">
        <v>60</v>
      </c>
    </row>
    <row r="3" spans="1:12" x14ac:dyDescent="0.25">
      <c r="A3" s="4" t="s">
        <v>0</v>
      </c>
      <c r="B3" s="2">
        <v>12071.909136935001</v>
      </c>
      <c r="C3" s="2">
        <v>17337.857378955599</v>
      </c>
      <c r="D3" s="2">
        <v>73354.134000000005</v>
      </c>
    </row>
    <row r="4" spans="1:12" x14ac:dyDescent="0.25">
      <c r="A4" t="s">
        <v>1</v>
      </c>
      <c r="B4" s="2">
        <v>12465.3760683569</v>
      </c>
      <c r="C4" s="2">
        <v>17775.2078308524</v>
      </c>
      <c r="D4" s="2">
        <v>80625.955000000002</v>
      </c>
    </row>
    <row r="5" spans="1:12" x14ac:dyDescent="0.25">
      <c r="A5" t="s">
        <v>2</v>
      </c>
      <c r="B5" s="2">
        <v>14045.4894202903</v>
      </c>
      <c r="C5" s="2">
        <v>19732.060342430999</v>
      </c>
      <c r="D5" s="2">
        <v>80699.622000000003</v>
      </c>
      <c r="G5" s="12" t="s">
        <v>67</v>
      </c>
      <c r="H5" s="13"/>
      <c r="I5" s="13"/>
      <c r="J5" s="13"/>
      <c r="K5" s="13"/>
      <c r="L5" s="13"/>
    </row>
    <row r="6" spans="1:12" ht="15.75" thickBot="1" x14ac:dyDescent="0.3">
      <c r="A6" t="s">
        <v>3</v>
      </c>
      <c r="B6" s="2">
        <v>15043.2253744178</v>
      </c>
      <c r="C6" s="2">
        <v>19891.0580262037</v>
      </c>
      <c r="D6" s="2">
        <v>85013.289000000004</v>
      </c>
      <c r="G6" s="13"/>
      <c r="H6" s="13"/>
      <c r="I6" s="13"/>
      <c r="J6" s="13"/>
      <c r="K6" s="13"/>
      <c r="L6" s="13"/>
    </row>
    <row r="7" spans="1:12" ht="15.75" thickBot="1" x14ac:dyDescent="0.3">
      <c r="A7" t="s">
        <v>4</v>
      </c>
      <c r="B7" s="2">
        <v>14806.4173311265</v>
      </c>
      <c r="C7" s="2">
        <v>21196.505958922698</v>
      </c>
      <c r="D7" s="2">
        <v>80796.31</v>
      </c>
      <c r="G7" s="14" t="s">
        <v>68</v>
      </c>
      <c r="H7" s="14"/>
      <c r="I7" s="13"/>
      <c r="J7" s="13"/>
      <c r="K7" s="13"/>
      <c r="L7" s="13"/>
    </row>
    <row r="8" spans="1:12" x14ac:dyDescent="0.25">
      <c r="A8" t="s">
        <v>5</v>
      </c>
      <c r="B8" s="2">
        <v>16481.292381741099</v>
      </c>
      <c r="C8" s="2">
        <v>23027.717191859701</v>
      </c>
      <c r="D8" s="2">
        <v>89117.714999999997</v>
      </c>
      <c r="G8" s="12" t="s">
        <v>69</v>
      </c>
      <c r="H8" s="15">
        <v>0.91087147000000002</v>
      </c>
      <c r="I8" s="13"/>
      <c r="J8" s="13"/>
      <c r="K8" s="13"/>
      <c r="L8" s="13"/>
    </row>
    <row r="9" spans="1:12" x14ac:dyDescent="0.25">
      <c r="A9" t="s">
        <v>6</v>
      </c>
      <c r="B9" s="2">
        <v>17907.546874007501</v>
      </c>
      <c r="C9" s="2">
        <v>24401.6413446404</v>
      </c>
      <c r="D9" s="2">
        <v>88430.243000000002</v>
      </c>
      <c r="G9" s="12" t="s">
        <v>70</v>
      </c>
      <c r="H9" s="15">
        <v>0.82968684000000004</v>
      </c>
      <c r="I9" s="13"/>
      <c r="J9" s="13"/>
      <c r="K9" s="13"/>
      <c r="L9" s="13"/>
    </row>
    <row r="10" spans="1:12" x14ac:dyDescent="0.25">
      <c r="A10" t="s">
        <v>7</v>
      </c>
      <c r="B10" s="2">
        <v>17244.945877220802</v>
      </c>
      <c r="C10" s="2">
        <v>24081.830427438301</v>
      </c>
      <c r="D10" s="2">
        <v>90525.732000000004</v>
      </c>
      <c r="G10" s="12" t="s">
        <v>71</v>
      </c>
      <c r="H10" s="15">
        <v>0.80794473</v>
      </c>
      <c r="I10" s="13"/>
      <c r="J10" s="13"/>
      <c r="K10" s="13"/>
      <c r="L10" s="13"/>
    </row>
    <row r="11" spans="1:12" x14ac:dyDescent="0.25">
      <c r="A11" t="s">
        <v>8</v>
      </c>
      <c r="B11" s="2">
        <v>14748.120257888</v>
      </c>
      <c r="C11" s="2">
        <v>18960.291559527101</v>
      </c>
      <c r="D11" s="2">
        <v>82892.210000000006</v>
      </c>
      <c r="G11" s="12" t="s">
        <v>72</v>
      </c>
      <c r="H11" s="15">
        <v>7678.24341</v>
      </c>
      <c r="I11" s="13"/>
      <c r="J11" s="13"/>
      <c r="K11" s="13"/>
      <c r="L11" s="13"/>
    </row>
    <row r="12" spans="1:12" ht="15.75" thickBot="1" x14ac:dyDescent="0.3">
      <c r="A12" t="s">
        <v>9</v>
      </c>
      <c r="B12" s="2">
        <v>13848.4458348263</v>
      </c>
      <c r="C12" s="2">
        <v>18007.423901615501</v>
      </c>
      <c r="D12" s="2">
        <v>88463.960999999996</v>
      </c>
      <c r="G12" s="16" t="s">
        <v>73</v>
      </c>
      <c r="H12" s="17">
        <v>54</v>
      </c>
      <c r="I12" s="13"/>
      <c r="J12" s="13"/>
      <c r="K12" s="13"/>
      <c r="L12" s="13"/>
    </row>
    <row r="13" spans="1:12" x14ac:dyDescent="0.25">
      <c r="A13" t="s">
        <v>10</v>
      </c>
      <c r="B13" s="2">
        <v>15611.2366968364</v>
      </c>
      <c r="C13" s="2">
        <v>19211.047419042301</v>
      </c>
      <c r="D13" s="2">
        <v>88341.327999999994</v>
      </c>
      <c r="G13" s="13"/>
      <c r="H13" s="13"/>
      <c r="I13" s="13"/>
      <c r="J13" s="13"/>
      <c r="K13" s="13"/>
      <c r="L13" s="13"/>
    </row>
    <row r="14" spans="1:12" ht="15.75" thickBot="1" x14ac:dyDescent="0.3">
      <c r="A14" t="s">
        <v>11</v>
      </c>
      <c r="B14" s="2">
        <v>16358.009199599101</v>
      </c>
      <c r="C14" s="2">
        <v>21024.974242430199</v>
      </c>
      <c r="D14" s="2">
        <v>92995.501000000004</v>
      </c>
      <c r="G14" s="12" t="s">
        <v>74</v>
      </c>
      <c r="H14" s="13"/>
      <c r="I14" s="13"/>
      <c r="J14" s="13"/>
      <c r="K14" s="13"/>
      <c r="L14" s="13"/>
    </row>
    <row r="15" spans="1:12" ht="15.75" thickBot="1" x14ac:dyDescent="0.3">
      <c r="A15" t="s">
        <v>12</v>
      </c>
      <c r="B15" s="2">
        <v>17021.9879659695</v>
      </c>
      <c r="C15" s="2">
        <v>21731.138628013199</v>
      </c>
      <c r="D15" s="2">
        <v>87436.716</v>
      </c>
      <c r="G15" s="14"/>
      <c r="H15" s="14" t="s">
        <v>79</v>
      </c>
      <c r="I15" s="14" t="s">
        <v>80</v>
      </c>
      <c r="J15" s="14" t="s">
        <v>81</v>
      </c>
      <c r="K15" s="14" t="s">
        <v>82</v>
      </c>
      <c r="L15" s="14" t="s">
        <v>83</v>
      </c>
    </row>
    <row r="16" spans="1:12" x14ac:dyDescent="0.25">
      <c r="A16" t="s">
        <v>13</v>
      </c>
      <c r="B16" s="2">
        <v>18039.033986491799</v>
      </c>
      <c r="C16" s="2">
        <v>22667.571459803799</v>
      </c>
      <c r="D16" s="2">
        <v>96793.123999999996</v>
      </c>
      <c r="G16" s="12" t="s">
        <v>75</v>
      </c>
      <c r="H16" s="15">
        <v>6</v>
      </c>
      <c r="I16" s="18">
        <v>13499000000</v>
      </c>
      <c r="J16" s="15">
        <v>2249760802</v>
      </c>
      <c r="K16" s="15">
        <v>38.160371599999998</v>
      </c>
      <c r="L16" s="18">
        <v>1.8798E-16</v>
      </c>
    </row>
    <row r="17" spans="1:12" x14ac:dyDescent="0.25">
      <c r="A17" t="s">
        <v>14</v>
      </c>
      <c r="B17" s="2">
        <v>20170.9194863919</v>
      </c>
      <c r="C17" s="2">
        <v>26472.639422885099</v>
      </c>
      <c r="D17" s="2">
        <v>96794.994000000006</v>
      </c>
      <c r="G17" s="12" t="s">
        <v>76</v>
      </c>
      <c r="H17" s="15">
        <v>47</v>
      </c>
      <c r="I17" s="15">
        <v>2770904826</v>
      </c>
      <c r="J17" s="15">
        <v>58955421.799999997</v>
      </c>
      <c r="K17" s="13"/>
      <c r="L17" s="13"/>
    </row>
    <row r="18" spans="1:12" ht="15.75" thickBot="1" x14ac:dyDescent="0.3">
      <c r="A18" t="s">
        <v>15</v>
      </c>
      <c r="B18" s="2">
        <v>20934.784509606499</v>
      </c>
      <c r="C18" s="2">
        <v>26334.0782361483</v>
      </c>
      <c r="D18" s="2">
        <v>101056.166</v>
      </c>
      <c r="G18" s="16" t="s">
        <v>77</v>
      </c>
      <c r="H18" s="17">
        <v>53</v>
      </c>
      <c r="I18" s="19">
        <v>16269000000</v>
      </c>
      <c r="J18" s="16"/>
      <c r="K18" s="16"/>
      <c r="L18" s="16"/>
    </row>
    <row r="19" spans="1:12" ht="15.75" thickBot="1" x14ac:dyDescent="0.3">
      <c r="A19" t="s">
        <v>16</v>
      </c>
      <c r="B19" s="2">
        <v>19496.111927548998</v>
      </c>
      <c r="C19" s="2">
        <v>25067.198662675499</v>
      </c>
      <c r="D19" s="2">
        <v>94793.513999999996</v>
      </c>
      <c r="G19" s="13"/>
      <c r="H19" s="13"/>
      <c r="I19" s="13"/>
      <c r="J19" s="13"/>
      <c r="K19" s="13"/>
      <c r="L19" s="13"/>
    </row>
    <row r="20" spans="1:12" ht="15.75" thickBot="1" x14ac:dyDescent="0.3">
      <c r="A20" t="s">
        <v>17</v>
      </c>
      <c r="B20" s="2">
        <v>20241.270029940999</v>
      </c>
      <c r="C20" s="2">
        <v>27381.147796173002</v>
      </c>
      <c r="D20" s="2">
        <v>101908.28</v>
      </c>
      <c r="G20" s="14"/>
      <c r="H20" s="14" t="s">
        <v>84</v>
      </c>
      <c r="I20" s="14" t="s">
        <v>72</v>
      </c>
      <c r="J20" s="14" t="s">
        <v>85</v>
      </c>
      <c r="K20" s="14" t="s">
        <v>86</v>
      </c>
      <c r="L20" s="14" t="s">
        <v>87</v>
      </c>
    </row>
    <row r="21" spans="1:12" x14ac:dyDescent="0.25">
      <c r="A21" t="s">
        <v>18</v>
      </c>
      <c r="B21" s="2">
        <v>21950.339389102999</v>
      </c>
      <c r="C21" s="2">
        <v>27740.801747523699</v>
      </c>
      <c r="D21" s="2">
        <v>102420.284</v>
      </c>
      <c r="G21" s="12" t="s">
        <v>78</v>
      </c>
      <c r="H21" s="15">
        <v>11241.1775</v>
      </c>
      <c r="I21" s="15">
        <v>6986.5126899999996</v>
      </c>
      <c r="J21" s="15">
        <v>1.6089826199999999</v>
      </c>
      <c r="K21" s="15">
        <v>0.1143175</v>
      </c>
      <c r="L21" s="15">
        <v>-2813.8731280000002</v>
      </c>
    </row>
    <row r="22" spans="1:12" x14ac:dyDescent="0.25">
      <c r="A22" t="s">
        <v>19</v>
      </c>
      <c r="B22" s="2">
        <v>22830.232161430999</v>
      </c>
      <c r="C22" s="2">
        <v>28106.652607410699</v>
      </c>
      <c r="D22" s="2">
        <v>107133.92200000001</v>
      </c>
      <c r="G22" s="20" t="s">
        <v>101</v>
      </c>
      <c r="H22" s="15">
        <v>1.8773059400000001</v>
      </c>
      <c r="I22" s="15">
        <v>0.94579639000000004</v>
      </c>
      <c r="J22" s="15">
        <v>1.9848943800000001</v>
      </c>
      <c r="K22" s="15">
        <v>5.3010139999999997E-2</v>
      </c>
      <c r="L22" s="15">
        <v>-2.5390973000000001E-2</v>
      </c>
    </row>
    <row r="23" spans="1:12" x14ac:dyDescent="0.25">
      <c r="A23" t="s">
        <v>20</v>
      </c>
      <c r="B23" s="2">
        <v>22569.866499831402</v>
      </c>
      <c r="C23" s="2">
        <v>27758.470679506499</v>
      </c>
      <c r="D23" s="2">
        <v>100586.005</v>
      </c>
      <c r="G23" s="20" t="s">
        <v>102</v>
      </c>
      <c r="H23" s="15">
        <v>-3.0015192900000001</v>
      </c>
      <c r="I23" s="15">
        <v>0.88971299999999998</v>
      </c>
      <c r="J23" s="15">
        <v>-3.37358146</v>
      </c>
      <c r="K23" s="15">
        <v>1.4941799999999999E-3</v>
      </c>
      <c r="L23" s="15">
        <v>-4.7913909800000001</v>
      </c>
    </row>
    <row r="24" spans="1:12" x14ac:dyDescent="0.25">
      <c r="A24" t="s">
        <v>21</v>
      </c>
      <c r="B24" s="2">
        <v>23740.014428615399</v>
      </c>
      <c r="C24" s="2">
        <v>29299.182991524802</v>
      </c>
      <c r="D24" s="2">
        <v>107915.018</v>
      </c>
      <c r="G24" s="20" t="s">
        <v>103</v>
      </c>
      <c r="H24" s="15">
        <v>1.25770465</v>
      </c>
      <c r="I24" s="15">
        <v>0.84088896000000002</v>
      </c>
      <c r="J24" s="15">
        <v>1.4956845700000001</v>
      </c>
      <c r="K24" s="15">
        <v>0.14142091000000001</v>
      </c>
      <c r="L24" s="15">
        <v>-0.43394574699999999</v>
      </c>
    </row>
    <row r="25" spans="1:12" x14ac:dyDescent="0.25">
      <c r="A25" t="s">
        <v>22</v>
      </c>
      <c r="B25" s="2">
        <v>25223.842661102099</v>
      </c>
      <c r="C25" s="2">
        <v>32469.3408393092</v>
      </c>
      <c r="D25" s="2">
        <v>109610.68700000001</v>
      </c>
      <c r="G25" s="20" t="s">
        <v>104</v>
      </c>
      <c r="H25" s="15">
        <v>6.0490759999999998E-2</v>
      </c>
      <c r="I25" s="15">
        <v>0.31012704000000002</v>
      </c>
      <c r="J25" s="15">
        <v>0.19505156000000001</v>
      </c>
      <c r="K25" s="15">
        <v>0.84619334000000002</v>
      </c>
      <c r="L25" s="15">
        <v>-0.56340437399999999</v>
      </c>
    </row>
    <row r="26" spans="1:12" x14ac:dyDescent="0.25">
      <c r="A26" t="s">
        <v>23</v>
      </c>
      <c r="B26" s="2">
        <v>26187.801951487399</v>
      </c>
      <c r="C26" s="2">
        <v>31152.690029387199</v>
      </c>
      <c r="D26" s="2">
        <v>113087.29</v>
      </c>
      <c r="G26" s="20" t="s">
        <v>105</v>
      </c>
      <c r="H26" s="15">
        <v>0.76116194000000004</v>
      </c>
      <c r="I26" s="15">
        <v>0.25360962999999997</v>
      </c>
      <c r="J26" s="15">
        <v>3.0013132900000001</v>
      </c>
      <c r="K26" s="15">
        <v>4.29358E-3</v>
      </c>
      <c r="L26" s="15">
        <v>0.25096518299999998</v>
      </c>
    </row>
    <row r="27" spans="1:12" ht="15.75" thickBot="1" x14ac:dyDescent="0.3">
      <c r="A27" t="s">
        <v>24</v>
      </c>
      <c r="B27" s="2">
        <v>25327.337816171599</v>
      </c>
      <c r="C27" s="2">
        <v>30483.605361331702</v>
      </c>
      <c r="D27" s="2">
        <v>105593.296</v>
      </c>
      <c r="G27" s="20" t="s">
        <v>106</v>
      </c>
      <c r="H27" s="17">
        <v>6.6730990000000004E-2</v>
      </c>
      <c r="I27" s="17">
        <v>0.29451938999999999</v>
      </c>
      <c r="J27" s="17">
        <v>0.22657588000000001</v>
      </c>
      <c r="K27" s="17">
        <v>0.82173611000000002</v>
      </c>
      <c r="L27" s="17">
        <v>-0.52576560100000003</v>
      </c>
    </row>
    <row r="28" spans="1:12" x14ac:dyDescent="0.25">
      <c r="A28" t="s">
        <v>25</v>
      </c>
      <c r="B28" s="2">
        <v>26260.8351816416</v>
      </c>
      <c r="C28" s="2">
        <v>31129.1989213216</v>
      </c>
      <c r="D28" s="2">
        <v>114674.724</v>
      </c>
    </row>
    <row r="29" spans="1:12" x14ac:dyDescent="0.25">
      <c r="A29" t="s">
        <v>26</v>
      </c>
      <c r="B29" s="2">
        <v>26471.700182381799</v>
      </c>
      <c r="C29" s="2">
        <v>33080.019413485898</v>
      </c>
      <c r="D29" s="2">
        <v>115339.649</v>
      </c>
    </row>
    <row r="30" spans="1:12" x14ac:dyDescent="0.25">
      <c r="A30" t="s">
        <v>27</v>
      </c>
      <c r="B30" s="2">
        <v>26600.459440690101</v>
      </c>
      <c r="C30" s="2">
        <v>31024.701935657798</v>
      </c>
      <c r="D30" s="2">
        <v>120827.33100000001</v>
      </c>
    </row>
    <row r="31" spans="1:12" x14ac:dyDescent="0.25">
      <c r="A31" t="s">
        <v>28</v>
      </c>
      <c r="B31" s="2">
        <v>25082.5364252205</v>
      </c>
      <c r="C31" s="2">
        <v>30419.690436607299</v>
      </c>
      <c r="D31" s="2">
        <v>110826.265</v>
      </c>
    </row>
    <row r="32" spans="1:12" x14ac:dyDescent="0.25">
      <c r="A32" t="s">
        <v>29</v>
      </c>
      <c r="B32" s="2">
        <v>25707.232064761902</v>
      </c>
      <c r="C32" s="2">
        <v>30538.621047696201</v>
      </c>
      <c r="D32" s="2">
        <v>116921.59699999999</v>
      </c>
    </row>
    <row r="33" spans="1:4" x14ac:dyDescent="0.25">
      <c r="A33" t="s">
        <v>30</v>
      </c>
      <c r="B33" s="2">
        <v>25301.002258873799</v>
      </c>
      <c r="C33" s="2">
        <v>31692.233992003399</v>
      </c>
      <c r="D33" s="2">
        <v>117442.52899999999</v>
      </c>
    </row>
    <row r="34" spans="1:4" x14ac:dyDescent="0.25">
      <c r="A34" t="s">
        <v>31</v>
      </c>
      <c r="B34" s="2">
        <v>26246.5385515913</v>
      </c>
      <c r="C34" s="2">
        <v>31489.9626480359</v>
      </c>
      <c r="D34" s="2">
        <v>122117.609</v>
      </c>
    </row>
    <row r="35" spans="1:4" x14ac:dyDescent="0.25">
      <c r="A35" t="s">
        <v>32</v>
      </c>
      <c r="B35" s="2">
        <v>24123.625495285502</v>
      </c>
      <c r="C35" s="2">
        <v>30869.682673741499</v>
      </c>
      <c r="D35" s="2">
        <v>112964.26300000001</v>
      </c>
    </row>
    <row r="36" spans="1:4" x14ac:dyDescent="0.25">
      <c r="A36" t="s">
        <v>33</v>
      </c>
      <c r="B36" s="2">
        <v>23738.572438236599</v>
      </c>
      <c r="C36" s="2">
        <v>31134.033275272599</v>
      </c>
      <c r="D36" s="2">
        <v>120633.049</v>
      </c>
    </row>
    <row r="37" spans="1:4" x14ac:dyDescent="0.25">
      <c r="A37" t="s">
        <v>34</v>
      </c>
      <c r="B37" s="2">
        <v>24401.597147462799</v>
      </c>
      <c r="C37" s="2">
        <v>32161.133034742801</v>
      </c>
      <c r="D37" s="2">
        <v>121148.645</v>
      </c>
    </row>
    <row r="38" spans="1:4" x14ac:dyDescent="0.25">
      <c r="A38" t="s">
        <v>35</v>
      </c>
      <c r="B38" s="2">
        <v>25798.641733068202</v>
      </c>
      <c r="C38" s="2">
        <v>32674.267920768601</v>
      </c>
      <c r="D38" s="2">
        <v>127760.04300000001</v>
      </c>
    </row>
    <row r="39" spans="1:4" x14ac:dyDescent="0.25">
      <c r="A39" t="s">
        <v>36</v>
      </c>
      <c r="B39" s="2">
        <v>23151.341447016901</v>
      </c>
      <c r="C39" s="2">
        <v>30254.7642429771</v>
      </c>
      <c r="D39" s="2">
        <v>118024.125</v>
      </c>
    </row>
    <row r="40" spans="1:4" x14ac:dyDescent="0.25">
      <c r="A40" t="s">
        <v>37</v>
      </c>
      <c r="B40" s="2">
        <v>22613.225787031199</v>
      </c>
      <c r="C40" s="2">
        <v>29580.3386330434</v>
      </c>
      <c r="D40" s="2">
        <v>125149.38400000001</v>
      </c>
    </row>
    <row r="41" spans="1:4" x14ac:dyDescent="0.25">
      <c r="A41" t="s">
        <v>38</v>
      </c>
      <c r="B41" s="2">
        <v>22464.693564509598</v>
      </c>
      <c r="C41" s="2">
        <v>31795.637276137499</v>
      </c>
      <c r="D41" s="2">
        <v>126738.075</v>
      </c>
    </row>
    <row r="42" spans="1:4" x14ac:dyDescent="0.25">
      <c r="A42" t="s">
        <v>39</v>
      </c>
      <c r="B42" s="2">
        <v>24753.497972940499</v>
      </c>
      <c r="C42" s="2">
        <v>32301.9956255039</v>
      </c>
      <c r="D42" s="2">
        <v>131669.416</v>
      </c>
    </row>
    <row r="43" spans="1:4" x14ac:dyDescent="0.25">
      <c r="A43" t="s">
        <v>40</v>
      </c>
      <c r="B43" s="2">
        <v>21815.257529618899</v>
      </c>
      <c r="C43" s="2">
        <v>30281.207781366102</v>
      </c>
      <c r="D43" s="2">
        <v>120743.219</v>
      </c>
    </row>
    <row r="44" spans="1:4" x14ac:dyDescent="0.25">
      <c r="A44" t="s">
        <v>41</v>
      </c>
      <c r="B44" s="2">
        <v>21841.148793160501</v>
      </c>
      <c r="C44" s="2">
        <v>30886.160758238701</v>
      </c>
      <c r="D44" s="2">
        <v>128454.738</v>
      </c>
    </row>
    <row r="45" spans="1:4" x14ac:dyDescent="0.25">
      <c r="A45" t="s">
        <v>42</v>
      </c>
      <c r="B45" s="2">
        <v>23632.826302671201</v>
      </c>
      <c r="C45" s="2">
        <v>33153.998675958203</v>
      </c>
      <c r="D45" s="2">
        <v>130299.875</v>
      </c>
    </row>
    <row r="46" spans="1:4" x14ac:dyDescent="0.25">
      <c r="A46" t="s">
        <v>43</v>
      </c>
      <c r="B46" s="2">
        <v>25787.318832397399</v>
      </c>
      <c r="C46" s="2">
        <v>34432.442557747403</v>
      </c>
      <c r="D46" s="2">
        <v>134717.16800000001</v>
      </c>
    </row>
    <row r="47" spans="1:4" x14ac:dyDescent="0.25">
      <c r="A47" t="s">
        <v>44</v>
      </c>
      <c r="B47" s="2">
        <v>23072.0831212095</v>
      </c>
      <c r="C47" s="2">
        <v>32691.7276355873</v>
      </c>
      <c r="D47" s="2">
        <v>124518.96</v>
      </c>
    </row>
    <row r="48" spans="1:4" x14ac:dyDescent="0.25">
      <c r="A48" t="s">
        <v>45</v>
      </c>
      <c r="B48" s="2">
        <v>23758.2129560961</v>
      </c>
      <c r="C48" s="2">
        <v>32871.760787876898</v>
      </c>
      <c r="D48" s="2">
        <v>135636.23000000001</v>
      </c>
    </row>
    <row r="49" spans="1:4" x14ac:dyDescent="0.25">
      <c r="A49" t="s">
        <v>46</v>
      </c>
      <c r="B49" s="2">
        <v>23998.833490622699</v>
      </c>
      <c r="C49" s="2">
        <v>33457.878765515001</v>
      </c>
      <c r="D49" s="2">
        <v>133522.01800000001</v>
      </c>
    </row>
    <row r="50" spans="1:4" x14ac:dyDescent="0.25">
      <c r="A50" t="s">
        <v>47</v>
      </c>
      <c r="B50" s="2">
        <v>26081.799231507499</v>
      </c>
      <c r="C50" s="2">
        <v>33823.607860657103</v>
      </c>
      <c r="D50" s="2">
        <v>140987.79199999999</v>
      </c>
    </row>
    <row r="51" spans="1:4" x14ac:dyDescent="0.25">
      <c r="A51" t="s">
        <v>48</v>
      </c>
      <c r="B51" s="2">
        <v>23775.536275943501</v>
      </c>
      <c r="C51" s="2">
        <v>32581.174044436601</v>
      </c>
      <c r="D51" s="2">
        <v>127567.932</v>
      </c>
    </row>
    <row r="52" spans="1:4" x14ac:dyDescent="0.25">
      <c r="A52" t="s">
        <v>49</v>
      </c>
      <c r="B52" s="2">
        <v>25132.6802769024</v>
      </c>
      <c r="C52" s="2">
        <v>33042.036357706696</v>
      </c>
      <c r="D52" s="2">
        <v>137181.90400000001</v>
      </c>
    </row>
    <row r="53" spans="1:4" x14ac:dyDescent="0.25">
      <c r="A53" t="s">
        <v>50</v>
      </c>
      <c r="B53" s="2">
        <v>26200.848876428001</v>
      </c>
      <c r="C53" s="2">
        <v>34412.607279449301</v>
      </c>
      <c r="D53" s="2">
        <v>137879.03</v>
      </c>
    </row>
    <row r="54" spans="1:4" x14ac:dyDescent="0.25">
      <c r="A54" t="s">
        <v>51</v>
      </c>
      <c r="B54" s="2">
        <v>26206.011157748399</v>
      </c>
      <c r="C54" s="2">
        <v>34384.716471694403</v>
      </c>
      <c r="D54" s="2">
        <v>143532.13399999999</v>
      </c>
    </row>
    <row r="55" spans="1:4" x14ac:dyDescent="0.25">
      <c r="A55" t="s">
        <v>52</v>
      </c>
      <c r="B55" s="2">
        <v>20361.811003876701</v>
      </c>
      <c r="C55" s="2">
        <v>30671.855983477199</v>
      </c>
      <c r="D55" s="2">
        <v>122561.010773826</v>
      </c>
    </row>
    <row r="56" spans="1:4" x14ac:dyDescent="0.25">
      <c r="A56" t="s">
        <v>53</v>
      </c>
      <c r="B56" s="2">
        <v>10807.0517124834</v>
      </c>
      <c r="C56" s="2">
        <v>23028.939026561999</v>
      </c>
      <c r="D56" s="2">
        <v>96151.213192523501</v>
      </c>
    </row>
    <row r="57" spans="1:4" x14ac:dyDescent="0.25">
      <c r="A57" t="s">
        <v>54</v>
      </c>
      <c r="B57" s="2">
        <v>24243.060689124501</v>
      </c>
      <c r="C57" s="2">
        <v>27253.145166624501</v>
      </c>
      <c r="D57" s="2">
        <v>125732.25345986</v>
      </c>
    </row>
    <row r="58" spans="1:4" x14ac:dyDescent="0.25">
      <c r="A58" t="s">
        <v>55</v>
      </c>
      <c r="B58" s="2">
        <v>29161.550947485201</v>
      </c>
      <c r="C58" s="2">
        <v>32464.362030890199</v>
      </c>
      <c r="D58" s="2">
        <v>141547.58816650001</v>
      </c>
    </row>
    <row r="59" spans="1:4" x14ac:dyDescent="0.25">
      <c r="A59" t="s">
        <v>56</v>
      </c>
      <c r="B59" s="2">
        <v>27856.9879076287</v>
      </c>
      <c r="C59" s="2">
        <v>31812.2933344595</v>
      </c>
      <c r="D59" s="2">
        <v>128098.009305739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1</vt:lpstr>
      <vt:lpstr>PREGUNTA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2021-12-15T09:16:18Z</dcterms:created>
  <dcterms:modified xsi:type="dcterms:W3CDTF">2022-01-24T23:55:15Z</dcterms:modified>
  <cp:category/>
</cp:coreProperties>
</file>