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hal\OneDrive\Documentos\Classroom\Econometría\02. Tests\2021 I. Examen Parcial II\"/>
    </mc:Choice>
  </mc:AlternateContent>
  <xr:revisionPtr revIDLastSave="0" documentId="13_ncr:1_{A5C8B358-E7C0-4D72-9020-5E8F989F63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u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O4" i="1"/>
  <c r="U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G5" i="1"/>
  <c r="B5" i="1" s="1"/>
  <c r="G6" i="1"/>
  <c r="B6" i="1" s="1"/>
  <c r="G7" i="1"/>
  <c r="B7" i="1" s="1"/>
  <c r="G8" i="1"/>
  <c r="B8" i="1" s="1"/>
  <c r="G9" i="1"/>
  <c r="B9" i="1" s="1"/>
  <c r="G10" i="1"/>
  <c r="B10" i="1" s="1"/>
  <c r="G11" i="1"/>
  <c r="B11" i="1" s="1"/>
  <c r="G12" i="1"/>
  <c r="B12" i="1" s="1"/>
  <c r="G13" i="1"/>
  <c r="B13" i="1" s="1"/>
  <c r="G14" i="1"/>
  <c r="B14" i="1" s="1"/>
  <c r="G15" i="1"/>
  <c r="B15" i="1" s="1"/>
  <c r="G16" i="1"/>
  <c r="B16" i="1" s="1"/>
  <c r="G17" i="1"/>
  <c r="B17" i="1" s="1"/>
  <c r="G18" i="1"/>
  <c r="B18" i="1" s="1"/>
  <c r="G19" i="1"/>
  <c r="B19" i="1" s="1"/>
  <c r="G20" i="1"/>
  <c r="B20" i="1" s="1"/>
  <c r="G21" i="1"/>
  <c r="B21" i="1" s="1"/>
  <c r="G22" i="1"/>
  <c r="B22" i="1" s="1"/>
  <c r="G23" i="1"/>
  <c r="B23" i="1" s="1"/>
  <c r="G24" i="1"/>
  <c r="B24" i="1" s="1"/>
  <c r="G25" i="1"/>
  <c r="B25" i="1" s="1"/>
  <c r="G26" i="1"/>
  <c r="B26" i="1" s="1"/>
  <c r="G27" i="1"/>
  <c r="B27" i="1" s="1"/>
  <c r="G28" i="1"/>
  <c r="B28" i="1" s="1"/>
  <c r="G29" i="1"/>
  <c r="B29" i="1" s="1"/>
  <c r="G30" i="1"/>
  <c r="B30" i="1" s="1"/>
  <c r="G31" i="1"/>
  <c r="B31" i="1" s="1"/>
  <c r="G32" i="1"/>
  <c r="B32" i="1" s="1"/>
  <c r="G33" i="1"/>
  <c r="B33" i="1" s="1"/>
  <c r="G34" i="1"/>
  <c r="B34" i="1" s="1"/>
  <c r="G35" i="1"/>
  <c r="B35" i="1" s="1"/>
  <c r="G36" i="1"/>
  <c r="B36" i="1" s="1"/>
  <c r="G37" i="1"/>
  <c r="B37" i="1" s="1"/>
  <c r="G38" i="1"/>
  <c r="B38" i="1" s="1"/>
  <c r="G39" i="1"/>
  <c r="B39" i="1" s="1"/>
  <c r="G40" i="1"/>
  <c r="B40" i="1" s="1"/>
  <c r="G41" i="1"/>
  <c r="B41" i="1" s="1"/>
  <c r="G4" i="1"/>
  <c r="B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<sst xmlns="http://schemas.openxmlformats.org/spreadsheetml/2006/main" count="183" uniqueCount="57">
  <si>
    <t>RIN</t>
  </si>
  <si>
    <t>(millones US$)</t>
  </si>
  <si>
    <t>CP</t>
  </si>
  <si>
    <t>CG</t>
  </si>
  <si>
    <t>IP</t>
  </si>
  <si>
    <t>IG</t>
  </si>
  <si>
    <t>STOCK</t>
  </si>
  <si>
    <t>X</t>
  </si>
  <si>
    <t>M</t>
  </si>
  <si>
    <t>TI</t>
  </si>
  <si>
    <t>(índice 2007 = 100)</t>
  </si>
  <si>
    <t>IB</t>
  </si>
  <si>
    <t>Y</t>
  </si>
  <si>
    <t>ACHALMA MENDOZA ELMER EDISON</t>
  </si>
  <si>
    <t>LCG</t>
  </si>
  <si>
    <t>LX</t>
  </si>
  <si>
    <t>LIG</t>
  </si>
  <si>
    <t>LSTOCK</t>
  </si>
  <si>
    <t>LTI</t>
  </si>
  <si>
    <t>LRIN</t>
  </si>
  <si>
    <t>Tendencias</t>
  </si>
  <si>
    <t>time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</si>
  <si>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</si>
  <si>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</si>
  <si>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</si>
  <si>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</si>
  <si>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</si>
  <si>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</si>
  <si>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</si>
  <si>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</si>
  <si>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</si>
  <si>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</si>
  <si>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</si>
  <si>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</si>
  <si>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</si>
  <si>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</si>
  <si>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</si>
  <si>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</si>
  <si>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</si>
  <si>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</si>
  <si>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</si>
  <si>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</si>
  <si>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</si>
  <si>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</si>
  <si>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</si>
  <si>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</si>
  <si>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TASA D CRECIMIENTO DE CG</t>
  </si>
  <si>
    <t>TASA DE CRECIMIENTO DE X</t>
  </si>
  <si>
    <t>TASA DE CRECIMIENTO DE IG</t>
  </si>
  <si>
    <t>TASA DE CRECIMEITNO DE STOCK</t>
  </si>
  <si>
    <t>TASA DE CRECIMIENTO DE TI</t>
  </si>
  <si>
    <t>TASA DE CRECIMIENTO DE RIN</t>
  </si>
  <si>
    <t>ESTCG</t>
  </si>
  <si>
    <t>ESTX</t>
  </si>
  <si>
    <t>ESTIG</t>
  </si>
  <si>
    <t>ESTSTOCK</t>
  </si>
  <si>
    <t>ESTIRIN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</si>
</sst>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">
    <xf numFmtId="0" fontId="0" fillId="0" borderId="0" xfId="0"/>
    <xf numFmtId="0" fontId="0" fillId="3" borderId="0" xfId="0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6" fillId="2" borderId="0" xfId="0" applyFont="1" applyFill="1"/>
    <xf numFmtId="0" fontId="4" fillId="2" borderId="0" xfId="0" applyFont="1" applyFill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0" fillId="4" borderId="1" xfId="0" applyFill="1" applyBorder="1" applyAlignment="1"/>
    <xf numFmtId="0" fontId="8" fillId="0" borderId="0" xfId="0" applyFont="1"/>
  </cellXfs>
  <cellStyles count="3">
    <cellStyle name="Normal" xfId="0" builtinId="0"/>
    <cellStyle name="Normal 2" xfId="2" xr:uid="{5D9F5F3C-1487-4091-9754-E755B9F59DF8}"/>
    <cellStyle name="Normal 3" xfId="1" xr:uid="{31130D27-B46D-4452-AE7A-B0EAFFC75CF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8"/>
  <sheetViews>
    <sheetView tabSelected="1" topLeftCell="A7" workbookViewId="0">
      <selection activeCell="R8" sqref="R8"/>
    </sheetView>
  </sheetViews>
  <sheetFormatPr baseColWidth="10" defaultColWidth="9.140625" defaultRowHeight="15" x14ac:dyDescent="0.25"/>
  <cols>
    <col min="1" max="1" width="9.28515625" bestFit="1" customWidth="1"/>
    <col min="2" max="2" width="9.28515625" customWidth="1"/>
    <col min="3" max="4" width="14.140625" customWidth="1"/>
    <col min="5" max="5" width="9.5703125" bestFit="1" customWidth="1"/>
    <col min="6" max="6" width="9.28515625" bestFit="1" customWidth="1"/>
    <col min="7" max="9" width="9.28515625" customWidth="1"/>
    <col min="10" max="10" width="9.5703125" bestFit="1" customWidth="1"/>
    <col min="11" max="12" width="9.28515625" bestFit="1" customWidth="1"/>
    <col min="13" max="18" width="16.42578125" customWidth="1"/>
    <col min="29" max="29" width="20.85546875" customWidth="1"/>
  </cols>
  <sheetData>
    <row r="1" spans="1:34" x14ac:dyDescent="0.25">
      <c r="A1" s="9" t="s">
        <v>13</v>
      </c>
      <c r="B1" s="10"/>
      <c r="C1" s="10"/>
      <c r="D1" s="10"/>
      <c r="E1" s="10"/>
      <c r="F1" s="10"/>
      <c r="G1" s="10"/>
      <c r="H1" s="10"/>
      <c r="I1" s="10"/>
      <c r="U1" s="9" t="s">
        <v>20</v>
      </c>
      <c r="V1" s="9"/>
      <c r="W1" s="9"/>
      <c r="X1" s="9"/>
      <c r="Y1" s="9"/>
      <c r="Z1" s="9"/>
    </row>
    <row r="2" spans="1:34" ht="15.75" x14ac:dyDescent="0.25">
      <c r="A2" s="2"/>
      <c r="B2" s="3" t="s">
        <v>12</v>
      </c>
      <c r="C2" s="3" t="s">
        <v>0</v>
      </c>
      <c r="D2" s="3"/>
      <c r="E2" s="3" t="s">
        <v>2</v>
      </c>
      <c r="F2" s="3" t="s">
        <v>3</v>
      </c>
      <c r="G2" s="3" t="s">
        <v>11</v>
      </c>
      <c r="H2" s="3" t="s">
        <v>7</v>
      </c>
      <c r="I2" s="3" t="s">
        <v>8</v>
      </c>
      <c r="J2" s="3" t="s">
        <v>4</v>
      </c>
      <c r="K2" s="3" t="s">
        <v>5</v>
      </c>
      <c r="L2" s="3" t="s">
        <v>6</v>
      </c>
      <c r="M2" s="3" t="s">
        <v>9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T2" s="3" t="s">
        <v>21</v>
      </c>
      <c r="U2" s="3" t="s">
        <v>14</v>
      </c>
      <c r="V2" s="3" t="s">
        <v>15</v>
      </c>
      <c r="W2" s="3" t="s">
        <v>16</v>
      </c>
      <c r="X2" s="3" t="s">
        <v>17</v>
      </c>
      <c r="Y2" s="3" t="s">
        <v>18</v>
      </c>
      <c r="Z2" s="3" t="s">
        <v>19</v>
      </c>
    </row>
    <row r="3" spans="1:34" ht="15.75" x14ac:dyDescent="0.25">
      <c r="A3" s="2"/>
      <c r="B3" s="7"/>
      <c r="C3" s="3" t="s">
        <v>1</v>
      </c>
      <c r="D3" s="3"/>
      <c r="E3" s="8"/>
      <c r="F3" s="8"/>
      <c r="G3" s="8"/>
      <c r="H3" s="8"/>
      <c r="I3" s="8"/>
      <c r="J3" s="8"/>
      <c r="K3" s="8"/>
      <c r="L3" s="8"/>
      <c r="M3" s="3" t="s">
        <v>10</v>
      </c>
      <c r="N3" s="3"/>
      <c r="O3" s="3"/>
      <c r="P3" s="3"/>
      <c r="Q3" s="3"/>
      <c r="R3" s="3"/>
      <c r="AC3" s="17" t="s">
        <v>46</v>
      </c>
    </row>
    <row r="4" spans="1:34" ht="16.5" thickBot="1" x14ac:dyDescent="0.3">
      <c r="A4" s="2">
        <v>1980</v>
      </c>
      <c r="B4" s="6">
        <f t="shared" ref="B4:B41" si="0">+E4+F4+G4+H4-I4</f>
        <v>167596</v>
      </c>
      <c r="C4" s="4">
        <v>1480.40851</v>
      </c>
      <c r="D4" s="4">
        <v>1</v>
      </c>
      <c r="E4" s="4">
        <v>104622</v>
      </c>
      <c r="F4" s="4">
        <v>24185</v>
      </c>
      <c r="G4" s="5">
        <f t="shared" ref="G4:G41" si="1">+J4+K4+L4</f>
        <v>34291.651898897908</v>
      </c>
      <c r="H4" s="4">
        <v>29746.6309091638</v>
      </c>
      <c r="I4" s="4">
        <v>25249.2828080617</v>
      </c>
      <c r="J4" s="4">
        <v>21770.131577270298</v>
      </c>
      <c r="K4" s="4">
        <v>9677.50569937209</v>
      </c>
      <c r="L4" s="4">
        <v>2844.01462225552</v>
      </c>
      <c r="M4" s="4">
        <v>106.43484066080801</v>
      </c>
      <c r="N4" s="4">
        <f>F4*$AD$20</f>
        <v>287.02323168712172</v>
      </c>
      <c r="O4" s="4">
        <f>H4*$AD$39</f>
        <v>671.00579134313807</v>
      </c>
      <c r="P4" s="4">
        <f>K4*$AD$58</f>
        <v>120.44295753606066</v>
      </c>
      <c r="Q4" s="4">
        <f>L4*$AD$78</f>
        <v>36.860786710495091</v>
      </c>
      <c r="R4" s="4">
        <f>C4*$AD$118</f>
        <v>96.720146174979178</v>
      </c>
      <c r="T4" s="11">
        <v>1</v>
      </c>
      <c r="U4">
        <f>LOG(F4)</f>
        <v>4.3835460917244742</v>
      </c>
      <c r="V4">
        <f>LOG(H4)</f>
        <v>4.4734377848405176</v>
      </c>
      <c r="W4">
        <f>LOG(K4)</f>
        <v>3.9857634357600569</v>
      </c>
      <c r="X4">
        <f>LOG(L4)</f>
        <v>3.453931824951034</v>
      </c>
      <c r="Y4">
        <f>LOG(M4)</f>
        <v>2.0270838143306116</v>
      </c>
      <c r="Z4">
        <f>LOG(C4)</f>
        <v>3.1703815729344349</v>
      </c>
    </row>
    <row r="5" spans="1:34" ht="15.75" x14ac:dyDescent="0.25">
      <c r="A5" s="2">
        <f>+A4+1</f>
        <v>1981</v>
      </c>
      <c r="B5" s="6">
        <f t="shared" si="0"/>
        <v>176901</v>
      </c>
      <c r="C5" s="4">
        <v>793.2</v>
      </c>
      <c r="D5" s="4">
        <v>1</v>
      </c>
      <c r="E5" s="4">
        <v>112440</v>
      </c>
      <c r="F5" s="4">
        <v>23736</v>
      </c>
      <c r="G5" s="5">
        <f t="shared" si="1"/>
        <v>41651.979571647687</v>
      </c>
      <c r="H5" s="4">
        <v>28972.574632310101</v>
      </c>
      <c r="I5" s="4">
        <v>29899.554203957799</v>
      </c>
      <c r="J5" s="4">
        <v>25700.058048455299</v>
      </c>
      <c r="K5" s="4">
        <v>12045.355405660101</v>
      </c>
      <c r="L5" s="4">
        <v>3906.5661175322898</v>
      </c>
      <c r="M5" s="4">
        <v>94.337641117151307</v>
      </c>
      <c r="N5" s="4">
        <f t="shared" ref="N5:N41" si="2">F5*$AD$20</f>
        <v>281.6945804145347</v>
      </c>
      <c r="O5" s="4">
        <f t="shared" ref="O5:O41" si="3">H5*$AD$39</f>
        <v>653.54511668117721</v>
      </c>
      <c r="P5" s="4">
        <f t="shared" ref="P5:P41" si="4">K5*$AD$58</f>
        <v>149.91241283637888</v>
      </c>
      <c r="Q5" s="4">
        <f t="shared" ref="Q5:Q42" si="5">L5*$AD$78</f>
        <v>50.632334764369951</v>
      </c>
      <c r="R5" s="4">
        <f t="shared" ref="R5:R41" si="6">C5*$AD$118</f>
        <v>51.822466182657578</v>
      </c>
      <c r="T5" s="11">
        <v>2</v>
      </c>
      <c r="U5">
        <f t="shared" ref="U5:U41" si="7">LOG(F5)</f>
        <v>4.3754075333087856</v>
      </c>
      <c r="V5">
        <f t="shared" ref="V5:V41" si="8">LOG(H5)</f>
        <v>4.461987090264925</v>
      </c>
      <c r="W5">
        <f t="shared" ref="W5:W41" si="9">LOG(K5)</f>
        <v>4.0808196186506667</v>
      </c>
      <c r="X5">
        <f t="shared" ref="X5:X41" si="10">LOG(L5)</f>
        <v>3.5917951790196989</v>
      </c>
      <c r="Y5">
        <f t="shared" ref="Y5:Y41" si="11">LOG(M5)</f>
        <v>1.9746850126494269</v>
      </c>
      <c r="Z5">
        <f t="shared" ref="Z5:Z41" si="12">LOG(C5)</f>
        <v>2.8993827055332653</v>
      </c>
      <c r="AC5" s="15" t="s">
        <v>22</v>
      </c>
      <c r="AD5" s="15"/>
    </row>
    <row r="6" spans="1:34" ht="15.75" x14ac:dyDescent="0.25">
      <c r="A6" s="2">
        <f t="shared" ref="A6:A41" si="13">+A5+1</f>
        <v>1982</v>
      </c>
      <c r="B6" s="6">
        <f t="shared" si="0"/>
        <v>176507.00000000012</v>
      </c>
      <c r="C6" s="4">
        <v>914.16</v>
      </c>
      <c r="D6" s="4">
        <v>1</v>
      </c>
      <c r="E6" s="4">
        <v>109726</v>
      </c>
      <c r="F6" s="4">
        <v>25954</v>
      </c>
      <c r="G6" s="5">
        <f t="shared" si="1"/>
        <v>38944.410980787608</v>
      </c>
      <c r="H6" s="4">
        <v>31855.995826740502</v>
      </c>
      <c r="I6" s="4">
        <v>29973.406807528001</v>
      </c>
      <c r="J6" s="4">
        <v>23834.864735232401</v>
      </c>
      <c r="K6" s="4">
        <v>12474.9999850356</v>
      </c>
      <c r="L6" s="4">
        <v>2634.5462605196099</v>
      </c>
      <c r="M6" s="4">
        <v>88.936893206956</v>
      </c>
      <c r="N6" s="4">
        <f t="shared" si="2"/>
        <v>308.01740563190231</v>
      </c>
      <c r="O6" s="4">
        <f t="shared" si="3"/>
        <v>718.58751849980843</v>
      </c>
      <c r="P6" s="4">
        <f t="shared" si="4"/>
        <v>155.25962372282447</v>
      </c>
      <c r="Q6" s="4">
        <f t="shared" si="5"/>
        <v>34.145903128630543</v>
      </c>
      <c r="R6" s="4">
        <f t="shared" si="6"/>
        <v>59.72519627526254</v>
      </c>
      <c r="T6" s="11">
        <v>3</v>
      </c>
      <c r="U6">
        <f t="shared" si="7"/>
        <v>4.4142043002983424</v>
      </c>
      <c r="V6">
        <f t="shared" si="8"/>
        <v>4.5031911857890696</v>
      </c>
      <c r="W6">
        <f t="shared" si="9"/>
        <v>4.0960405537744693</v>
      </c>
      <c r="X6">
        <f t="shared" si="10"/>
        <v>3.4207058288385879</v>
      </c>
      <c r="Y6">
        <f t="shared" si="11"/>
        <v>1.9490819543613782</v>
      </c>
      <c r="Z6">
        <f t="shared" si="12"/>
        <v>2.9610222143725524</v>
      </c>
      <c r="AC6" s="12" t="s">
        <v>23</v>
      </c>
      <c r="AD6" s="12">
        <v>0.80884407534884661</v>
      </c>
    </row>
    <row r="7" spans="1:34" ht="15.75" x14ac:dyDescent="0.25">
      <c r="A7" s="2">
        <f t="shared" si="13"/>
        <v>1983</v>
      </c>
      <c r="B7" s="6">
        <f t="shared" si="0"/>
        <v>158609.42440979462</v>
      </c>
      <c r="C7" s="4">
        <v>889.23329999999999</v>
      </c>
      <c r="D7" s="4">
        <v>1</v>
      </c>
      <c r="E7" s="4">
        <v>103589</v>
      </c>
      <c r="F7" s="4">
        <v>23837</v>
      </c>
      <c r="G7" s="5">
        <f t="shared" si="1"/>
        <v>25869.809698635134</v>
      </c>
      <c r="H7" s="4">
        <v>28197.166310020599</v>
      </c>
      <c r="I7" s="4">
        <v>22883.551598861101</v>
      </c>
      <c r="J7" s="4">
        <v>14650.5597504783</v>
      </c>
      <c r="K7" s="4">
        <v>10982.5377432595</v>
      </c>
      <c r="L7" s="4">
        <v>236.71220489733699</v>
      </c>
      <c r="M7" s="4">
        <v>94.053641710530698</v>
      </c>
      <c r="N7" s="4">
        <f t="shared" si="2"/>
        <v>282.89323025536163</v>
      </c>
      <c r="O7" s="4">
        <f t="shared" si="3"/>
        <v>636.05394342862451</v>
      </c>
      <c r="P7" s="4">
        <f t="shared" si="4"/>
        <v>136.6849442553584</v>
      </c>
      <c r="Q7" s="4">
        <f t="shared" si="5"/>
        <v>3.0679863697648102</v>
      </c>
      <c r="R7" s="4">
        <f t="shared" si="6"/>
        <v>58.09664979543998</v>
      </c>
      <c r="T7" s="11">
        <v>4</v>
      </c>
      <c r="U7">
        <f t="shared" si="7"/>
        <v>4.3772515964780432</v>
      </c>
      <c r="V7">
        <f t="shared" si="8"/>
        <v>4.4502054658457038</v>
      </c>
      <c r="W7">
        <f t="shared" si="9"/>
        <v>4.040702704462845</v>
      </c>
      <c r="X7">
        <f t="shared" si="10"/>
        <v>2.3742206507593138</v>
      </c>
      <c r="Y7">
        <f t="shared" si="11"/>
        <v>1.9733756158796871</v>
      </c>
      <c r="Z7">
        <f t="shared" si="12"/>
        <v>2.9490157177870264</v>
      </c>
      <c r="AC7" s="12" t="s">
        <v>24</v>
      </c>
      <c r="AD7" s="12">
        <v>0.65422873822693062</v>
      </c>
    </row>
    <row r="8" spans="1:34" ht="15.75" x14ac:dyDescent="0.25">
      <c r="A8" s="2">
        <f t="shared" si="13"/>
        <v>1984</v>
      </c>
      <c r="B8" s="6">
        <f t="shared" si="0"/>
        <v>165047.64282894711</v>
      </c>
      <c r="C8" s="4">
        <v>1125.0361499999999</v>
      </c>
      <c r="D8" s="4">
        <v>1</v>
      </c>
      <c r="E8" s="4">
        <v>106445</v>
      </c>
      <c r="F8" s="4">
        <v>22270</v>
      </c>
      <c r="G8" s="5">
        <f t="shared" si="1"/>
        <v>25307.038470095478</v>
      </c>
      <c r="H8" s="4">
        <v>30287.830917576001</v>
      </c>
      <c r="I8" s="4">
        <v>19262.2265587244</v>
      </c>
      <c r="J8" s="4">
        <v>13639.133812538799</v>
      </c>
      <c r="K8" s="4">
        <v>11065.0832430831</v>
      </c>
      <c r="L8" s="4">
        <v>602.82141447357799</v>
      </c>
      <c r="M8" s="4">
        <v>89.691157666993902</v>
      </c>
      <c r="N8" s="4">
        <f t="shared" si="2"/>
        <v>264.29635599223491</v>
      </c>
      <c r="O8" s="4">
        <f t="shared" si="3"/>
        <v>683.21384075311914</v>
      </c>
      <c r="P8" s="4">
        <f t="shared" si="4"/>
        <v>137.71227758265283</v>
      </c>
      <c r="Q8" s="4">
        <f t="shared" si="5"/>
        <v>7.8130651683524022</v>
      </c>
      <c r="R8" s="4">
        <f t="shared" si="6"/>
        <v>73.502455670249958</v>
      </c>
      <c r="T8" s="11">
        <v>5</v>
      </c>
      <c r="U8">
        <f t="shared" si="7"/>
        <v>4.3477202170340385</v>
      </c>
      <c r="V8">
        <f t="shared" si="8"/>
        <v>4.4812681721688268</v>
      </c>
      <c r="W8">
        <f t="shared" si="9"/>
        <v>4.0439546854910819</v>
      </c>
      <c r="X8">
        <f t="shared" si="10"/>
        <v>2.7801886716826028</v>
      </c>
      <c r="Y8">
        <f t="shared" si="11"/>
        <v>1.9527496296023956</v>
      </c>
      <c r="Z8">
        <f t="shared" si="12"/>
        <v>3.0511664775525222</v>
      </c>
      <c r="AC8" s="12" t="s">
        <v>25</v>
      </c>
      <c r="AD8" s="12">
        <v>0.64462398095545648</v>
      </c>
    </row>
    <row r="9" spans="1:34" ht="15.75" x14ac:dyDescent="0.25">
      <c r="A9" s="2">
        <f t="shared" si="13"/>
        <v>1985</v>
      </c>
      <c r="B9" s="6">
        <f t="shared" si="0"/>
        <v>167610.06371230909</v>
      </c>
      <c r="C9" s="4">
        <v>1492.8027</v>
      </c>
      <c r="D9" s="4">
        <v>1</v>
      </c>
      <c r="E9" s="4">
        <v>108307</v>
      </c>
      <c r="F9" s="4">
        <v>23252</v>
      </c>
      <c r="G9" s="5">
        <f t="shared" si="1"/>
        <v>21212.255520203395</v>
      </c>
      <c r="H9" s="4">
        <v>31534.444278796898</v>
      </c>
      <c r="I9" s="4">
        <v>16695.6360866912</v>
      </c>
      <c r="J9" s="4">
        <v>12079.386562682599</v>
      </c>
      <c r="K9" s="4">
        <v>8937.3371013662199</v>
      </c>
      <c r="L9" s="4">
        <v>195.531856154574</v>
      </c>
      <c r="M9" s="4">
        <v>84.870819744324393</v>
      </c>
      <c r="N9" s="4">
        <f t="shared" si="2"/>
        <v>275.9505554347304</v>
      </c>
      <c r="O9" s="4">
        <f t="shared" si="3"/>
        <v>711.33416091641095</v>
      </c>
      <c r="P9" s="4">
        <f t="shared" si="4"/>
        <v>111.23106990834985</v>
      </c>
      <c r="Q9" s="4">
        <f t="shared" si="5"/>
        <v>2.5342549185295318</v>
      </c>
      <c r="R9" s="4">
        <f t="shared" si="6"/>
        <v>97.529900955786573</v>
      </c>
      <c r="T9" s="11">
        <v>6</v>
      </c>
      <c r="U9">
        <f t="shared" si="7"/>
        <v>4.3664603142843506</v>
      </c>
      <c r="V9">
        <f t="shared" si="8"/>
        <v>4.4987851819670883</v>
      </c>
      <c r="W9">
        <f t="shared" si="9"/>
        <v>3.951208139103124</v>
      </c>
      <c r="X9">
        <f t="shared" si="10"/>
        <v>2.2912175229855225</v>
      </c>
      <c r="Y9">
        <f t="shared" si="11"/>
        <v>1.9287583969300095</v>
      </c>
      <c r="Z9">
        <f t="shared" si="12"/>
        <v>3.1740024119021841</v>
      </c>
      <c r="AC9" s="12" t="s">
        <v>26</v>
      </c>
      <c r="AD9" s="12">
        <v>9.720389942048635E-2</v>
      </c>
    </row>
    <row r="10" spans="1:34" ht="16.5" thickBot="1" x14ac:dyDescent="0.3">
      <c r="A10" s="2">
        <f t="shared" si="13"/>
        <v>1986</v>
      </c>
      <c r="B10" s="6">
        <f t="shared" si="0"/>
        <v>182981.00000000009</v>
      </c>
      <c r="C10" s="4">
        <v>957.81452000000002</v>
      </c>
      <c r="D10" s="4">
        <v>1</v>
      </c>
      <c r="E10" s="4">
        <v>124563</v>
      </c>
      <c r="F10" s="4">
        <v>25101</v>
      </c>
      <c r="G10" s="5">
        <f t="shared" si="1"/>
        <v>26448.172620013313</v>
      </c>
      <c r="H10" s="4">
        <v>27328.167079234001</v>
      </c>
      <c r="I10" s="4">
        <v>20459.339699247201</v>
      </c>
      <c r="J10" s="4">
        <v>16802.118982266002</v>
      </c>
      <c r="K10" s="4">
        <v>8522.6266052113897</v>
      </c>
      <c r="L10" s="4">
        <v>1123.42703253592</v>
      </c>
      <c r="M10" s="4">
        <v>74.015090847421703</v>
      </c>
      <c r="N10" s="4">
        <f t="shared" si="2"/>
        <v>297.89415499600756</v>
      </c>
      <c r="O10" s="4">
        <f t="shared" si="3"/>
        <v>616.45160532481896</v>
      </c>
      <c r="P10" s="4">
        <f t="shared" si="4"/>
        <v>106.0697235625269</v>
      </c>
      <c r="Q10" s="4">
        <f t="shared" si="5"/>
        <v>14.560545472255477</v>
      </c>
      <c r="R10" s="4">
        <f t="shared" si="6"/>
        <v>62.577295224355012</v>
      </c>
      <c r="T10" s="11">
        <v>7</v>
      </c>
      <c r="U10">
        <f t="shared" si="7"/>
        <v>4.3996910237053743</v>
      </c>
      <c r="V10">
        <f t="shared" si="8"/>
        <v>4.4366105042111776</v>
      </c>
      <c r="W10">
        <f t="shared" si="9"/>
        <v>3.9305734614745615</v>
      </c>
      <c r="X10">
        <f t="shared" si="10"/>
        <v>3.050544869905027</v>
      </c>
      <c r="Y10">
        <f t="shared" si="11"/>
        <v>1.8693202765362003</v>
      </c>
      <c r="Z10">
        <f t="shared" si="12"/>
        <v>2.9812814164485801</v>
      </c>
      <c r="AC10" s="13" t="s">
        <v>27</v>
      </c>
      <c r="AD10" s="13">
        <v>38</v>
      </c>
    </row>
    <row r="11" spans="1:34" ht="15.75" x14ac:dyDescent="0.25">
      <c r="A11" s="2">
        <f t="shared" si="13"/>
        <v>1987</v>
      </c>
      <c r="B11" s="6">
        <f t="shared" si="0"/>
        <v>200778</v>
      </c>
      <c r="C11" s="4">
        <v>43.107500000000002</v>
      </c>
      <c r="D11" s="4">
        <v>1</v>
      </c>
      <c r="E11" s="4">
        <v>138641</v>
      </c>
      <c r="F11" s="4">
        <v>26538</v>
      </c>
      <c r="G11" s="5">
        <f t="shared" si="1"/>
        <v>32176.818286187598</v>
      </c>
      <c r="H11" s="4">
        <v>26350.919024298801</v>
      </c>
      <c r="I11" s="4">
        <v>22928.737310486398</v>
      </c>
      <c r="J11" s="4">
        <v>21260.457573072599</v>
      </c>
      <c r="K11" s="4">
        <v>8111.8714347220903</v>
      </c>
      <c r="L11" s="4">
        <v>2804.4892783929099</v>
      </c>
      <c r="M11" s="4">
        <v>73.889716959751198</v>
      </c>
      <c r="N11" s="4">
        <f t="shared" si="2"/>
        <v>314.94821263232734</v>
      </c>
      <c r="O11" s="4">
        <f t="shared" si="3"/>
        <v>594.40745832737434</v>
      </c>
      <c r="P11" s="4">
        <f t="shared" si="4"/>
        <v>100.95760386001203</v>
      </c>
      <c r="Q11" s="4">
        <f t="shared" si="5"/>
        <v>36.348505494225122</v>
      </c>
      <c r="R11" s="4">
        <f t="shared" si="6"/>
        <v>2.8163602634504681</v>
      </c>
      <c r="T11" s="11">
        <v>8</v>
      </c>
      <c r="U11">
        <f t="shared" si="7"/>
        <v>4.4238681897532475</v>
      </c>
      <c r="V11">
        <f t="shared" si="8"/>
        <v>4.4207957664260444</v>
      </c>
      <c r="W11">
        <f t="shared" si="9"/>
        <v>3.9091210588983798</v>
      </c>
      <c r="X11">
        <f t="shared" si="10"/>
        <v>3.4478537840340016</v>
      </c>
      <c r="Y11">
        <f t="shared" si="11"/>
        <v>1.8685840029635072</v>
      </c>
      <c r="Z11">
        <f t="shared" si="12"/>
        <v>1.6345528368718065</v>
      </c>
    </row>
    <row r="12" spans="1:34" ht="16.5" thickBot="1" x14ac:dyDescent="0.3">
      <c r="A12" s="2">
        <f t="shared" si="13"/>
        <v>1988</v>
      </c>
      <c r="B12" s="6">
        <f t="shared" si="0"/>
        <v>181822.00000000003</v>
      </c>
      <c r="C12" s="4">
        <v>352.19600000000003</v>
      </c>
      <c r="D12" s="4">
        <v>1</v>
      </c>
      <c r="E12" s="4">
        <v>127082</v>
      </c>
      <c r="F12" s="4">
        <v>22354</v>
      </c>
      <c r="G12" s="5">
        <f t="shared" si="1"/>
        <v>28404.268283606492</v>
      </c>
      <c r="H12" s="4">
        <v>24600.634683510802</v>
      </c>
      <c r="I12" s="4">
        <v>20618.902967117301</v>
      </c>
      <c r="J12" s="4">
        <v>19321.401560021601</v>
      </c>
      <c r="K12" s="4">
        <v>5518.4006642394197</v>
      </c>
      <c r="L12" s="4">
        <v>3564.4660593454701</v>
      </c>
      <c r="M12" s="4">
        <v>77.085105023694993</v>
      </c>
      <c r="N12" s="4">
        <f t="shared" si="2"/>
        <v>265.2932528895563</v>
      </c>
      <c r="O12" s="4">
        <f t="shared" si="3"/>
        <v>554.92564498345882</v>
      </c>
      <c r="P12" s="4">
        <f t="shared" si="4"/>
        <v>68.680145227202743</v>
      </c>
      <c r="Q12" s="4">
        <f t="shared" si="5"/>
        <v>46.198434467306228</v>
      </c>
      <c r="R12" s="4">
        <f t="shared" si="6"/>
        <v>23.010168053034882</v>
      </c>
      <c r="T12" s="11">
        <v>9</v>
      </c>
      <c r="U12">
        <f t="shared" si="7"/>
        <v>4.349355246595203</v>
      </c>
      <c r="V12">
        <f t="shared" si="8"/>
        <v>4.3909463118184515</v>
      </c>
      <c r="W12">
        <f t="shared" si="9"/>
        <v>3.7418132292985216</v>
      </c>
      <c r="X12">
        <f t="shared" si="10"/>
        <v>3.5519944837399464</v>
      </c>
      <c r="Y12">
        <f t="shared" si="11"/>
        <v>1.8869704684406678</v>
      </c>
      <c r="Z12">
        <f t="shared" si="12"/>
        <v>2.5467844192411606</v>
      </c>
      <c r="AC12" t="s">
        <v>28</v>
      </c>
    </row>
    <row r="13" spans="1:34" ht="15.75" x14ac:dyDescent="0.25">
      <c r="A13" s="2">
        <f t="shared" si="13"/>
        <v>1989</v>
      </c>
      <c r="B13" s="6">
        <f t="shared" si="0"/>
        <v>159436.00000000003</v>
      </c>
      <c r="C13" s="4">
        <v>357.20010000000002</v>
      </c>
      <c r="D13" s="4">
        <v>1</v>
      </c>
      <c r="E13" s="4">
        <v>106319</v>
      </c>
      <c r="F13" s="4">
        <v>18091</v>
      </c>
      <c r="G13" s="5">
        <f t="shared" si="1"/>
        <v>22747.870781349018</v>
      </c>
      <c r="H13" s="4">
        <v>29218.008032916099</v>
      </c>
      <c r="I13" s="4">
        <v>16939.878814265099</v>
      </c>
      <c r="J13" s="4">
        <v>15242.3031464015</v>
      </c>
      <c r="K13" s="4">
        <v>6375.73066187728</v>
      </c>
      <c r="L13" s="4">
        <v>1129.83697307024</v>
      </c>
      <c r="M13" s="4">
        <v>72.061686976533906</v>
      </c>
      <c r="N13" s="4">
        <f t="shared" si="2"/>
        <v>214.70073535049488</v>
      </c>
      <c r="O13" s="4">
        <f t="shared" si="3"/>
        <v>659.08144897032162</v>
      </c>
      <c r="P13" s="4">
        <f t="shared" si="4"/>
        <v>79.350183944574681</v>
      </c>
      <c r="Q13" s="4">
        <f t="shared" si="5"/>
        <v>14.643623614334485</v>
      </c>
      <c r="R13" s="4">
        <f t="shared" si="6"/>
        <v>23.337103003898012</v>
      </c>
      <c r="T13" s="11">
        <v>10</v>
      </c>
      <c r="U13">
        <f t="shared" si="7"/>
        <v>4.2574625736303293</v>
      </c>
      <c r="V13">
        <f t="shared" si="8"/>
        <v>4.4656506041444262</v>
      </c>
      <c r="W13">
        <f t="shared" si="9"/>
        <v>3.804529962319811</v>
      </c>
      <c r="X13">
        <f t="shared" si="10"/>
        <v>3.0530157825950788</v>
      </c>
      <c r="Y13">
        <f t="shared" si="11"/>
        <v>1.8577044248143604</v>
      </c>
      <c r="Z13">
        <f t="shared" si="12"/>
        <v>2.5529115717994935</v>
      </c>
      <c r="AC13" s="14"/>
      <c r="AD13" s="14" t="s">
        <v>33</v>
      </c>
      <c r="AE13" s="14" t="s">
        <v>34</v>
      </c>
      <c r="AF13" s="14" t="s">
        <v>35</v>
      </c>
      <c r="AG13" s="14" t="s">
        <v>36</v>
      </c>
      <c r="AH13" s="14" t="s">
        <v>37</v>
      </c>
    </row>
    <row r="14" spans="1:34" ht="15.75" x14ac:dyDescent="0.25">
      <c r="A14" s="2">
        <f t="shared" si="13"/>
        <v>1990</v>
      </c>
      <c r="B14" s="6">
        <f t="shared" si="0"/>
        <v>151492</v>
      </c>
      <c r="C14" s="4">
        <v>530.96010999999999</v>
      </c>
      <c r="D14" s="4">
        <v>1</v>
      </c>
      <c r="E14" s="4">
        <v>105735</v>
      </c>
      <c r="F14" s="4">
        <v>16249</v>
      </c>
      <c r="G14" s="5">
        <f t="shared" si="1"/>
        <v>22711.597942754994</v>
      </c>
      <c r="H14" s="4">
        <v>25796.964227742999</v>
      </c>
      <c r="I14" s="4">
        <v>19000.562170498</v>
      </c>
      <c r="J14" s="4">
        <v>17158.888840233201</v>
      </c>
      <c r="K14" s="4">
        <v>4663.8955254242401</v>
      </c>
      <c r="L14" s="4">
        <v>888.813577097554</v>
      </c>
      <c r="M14" s="4">
        <v>66.024325019772505</v>
      </c>
      <c r="N14" s="4">
        <f t="shared" si="2"/>
        <v>192.84021053066118</v>
      </c>
      <c r="O14" s="4">
        <f t="shared" si="3"/>
        <v>581.91169442838634</v>
      </c>
      <c r="P14" s="4">
        <f t="shared" si="4"/>
        <v>58.045263745775138</v>
      </c>
      <c r="Q14" s="4">
        <f t="shared" si="5"/>
        <v>11.519760634986495</v>
      </c>
      <c r="R14" s="4">
        <f t="shared" si="6"/>
        <v>34.689438155339317</v>
      </c>
      <c r="T14" s="11">
        <v>11</v>
      </c>
      <c r="U14">
        <f t="shared" si="7"/>
        <v>4.210826638678256</v>
      </c>
      <c r="V14">
        <f t="shared" si="8"/>
        <v>4.4115686014395132</v>
      </c>
      <c r="W14">
        <f t="shared" si="9"/>
        <v>3.6687488133547443</v>
      </c>
      <c r="X14">
        <f t="shared" si="10"/>
        <v>2.9488106800614249</v>
      </c>
      <c r="Y14">
        <f t="shared" si="11"/>
        <v>1.8197039700200202</v>
      </c>
      <c r="Z14">
        <f t="shared" si="12"/>
        <v>2.7250618946075966</v>
      </c>
      <c r="AC14" s="12" t="s">
        <v>29</v>
      </c>
      <c r="AD14" s="12">
        <v>1</v>
      </c>
      <c r="AE14" s="12">
        <v>0.64359194238392936</v>
      </c>
      <c r="AF14" s="12">
        <v>0.64359194238392936</v>
      </c>
      <c r="AG14" s="12">
        <v>68.115072534937568</v>
      </c>
      <c r="AH14" s="12">
        <v>8.039970927933856E-10</v>
      </c>
    </row>
    <row r="15" spans="1:34" ht="15.75" x14ac:dyDescent="0.25">
      <c r="A15" s="2">
        <f t="shared" si="13"/>
        <v>1991</v>
      </c>
      <c r="B15" s="6">
        <f t="shared" si="0"/>
        <v>154854</v>
      </c>
      <c r="C15" s="4">
        <v>1303.5299</v>
      </c>
      <c r="D15" s="4">
        <v>1</v>
      </c>
      <c r="E15" s="4">
        <v>109665</v>
      </c>
      <c r="F15" s="4">
        <v>16568</v>
      </c>
      <c r="G15" s="5">
        <f t="shared" si="1"/>
        <v>23542.451877853811</v>
      </c>
      <c r="H15" s="4">
        <v>27297.066856445301</v>
      </c>
      <c r="I15" s="4">
        <v>22218.518734299101</v>
      </c>
      <c r="J15" s="4">
        <v>17154.398519361501</v>
      </c>
      <c r="K15" s="4">
        <v>5072.5970013440001</v>
      </c>
      <c r="L15" s="4">
        <v>1315.45635714831</v>
      </c>
      <c r="M15" s="4">
        <v>63.027889759969703</v>
      </c>
      <c r="N15" s="4">
        <f t="shared" si="2"/>
        <v>196.62604517644129</v>
      </c>
      <c r="O15" s="4">
        <f t="shared" si="3"/>
        <v>615.75006605917895</v>
      </c>
      <c r="P15" s="4">
        <f t="shared" si="4"/>
        <v>63.13182386139696</v>
      </c>
      <c r="Q15" s="4">
        <f t="shared" si="5"/>
        <v>17.04940467899333</v>
      </c>
      <c r="R15" s="4">
        <f t="shared" si="6"/>
        <v>85.164062229996219</v>
      </c>
      <c r="T15" s="11">
        <v>12</v>
      </c>
      <c r="U15">
        <f t="shared" si="7"/>
        <v>4.2192700858853964</v>
      </c>
      <c r="V15">
        <f t="shared" si="8"/>
        <v>4.4361159834328001</v>
      </c>
      <c r="W15">
        <f t="shared" si="9"/>
        <v>3.705230360633061</v>
      </c>
      <c r="X15">
        <f t="shared" si="10"/>
        <v>3.1190764440871908</v>
      </c>
      <c r="Y15">
        <f t="shared" si="11"/>
        <v>1.7995327667330623</v>
      </c>
      <c r="Z15">
        <f t="shared" si="12"/>
        <v>3.1151209973425371</v>
      </c>
      <c r="AC15" s="12" t="s">
        <v>30</v>
      </c>
      <c r="AD15" s="12">
        <v>36</v>
      </c>
      <c r="AE15" s="12">
        <v>0.34014953025172895</v>
      </c>
      <c r="AF15" s="12">
        <v>9.4485980625480265E-3</v>
      </c>
      <c r="AG15" s="12"/>
      <c r="AH15" s="12"/>
    </row>
    <row r="16" spans="1:34" ht="16.5" thickBot="1" x14ac:dyDescent="0.3">
      <c r="A16" s="2">
        <f t="shared" si="13"/>
        <v>1992</v>
      </c>
      <c r="B16" s="6">
        <f t="shared" si="0"/>
        <v>154017</v>
      </c>
      <c r="C16" s="4">
        <v>2000.5755200000001</v>
      </c>
      <c r="D16" s="4">
        <v>1</v>
      </c>
      <c r="E16" s="4">
        <v>108852</v>
      </c>
      <c r="F16" s="4">
        <v>17037</v>
      </c>
      <c r="G16" s="5">
        <f t="shared" si="1"/>
        <v>23851.599413476019</v>
      </c>
      <c r="H16" s="4">
        <v>28481.516326355199</v>
      </c>
      <c r="I16" s="4">
        <v>24205.115739831199</v>
      </c>
      <c r="J16" s="4">
        <v>16450.267459983999</v>
      </c>
      <c r="K16" s="4">
        <v>6095.6483800600499</v>
      </c>
      <c r="L16" s="4">
        <v>1305.68357343197</v>
      </c>
      <c r="M16" s="4">
        <v>61.414861470890997</v>
      </c>
      <c r="N16" s="4">
        <f t="shared" si="2"/>
        <v>202.19205285315249</v>
      </c>
      <c r="O16" s="4">
        <f t="shared" si="3"/>
        <v>642.46813225934193</v>
      </c>
      <c r="P16" s="4">
        <f t="shared" si="4"/>
        <v>75.864374747096818</v>
      </c>
      <c r="Q16" s="4">
        <f t="shared" si="5"/>
        <v>16.922741302048344</v>
      </c>
      <c r="R16" s="4">
        <f t="shared" si="6"/>
        <v>130.70443422976876</v>
      </c>
      <c r="T16" s="11">
        <v>13</v>
      </c>
      <c r="U16">
        <f t="shared" si="7"/>
        <v>4.2313931234031212</v>
      </c>
      <c r="V16">
        <f t="shared" si="8"/>
        <v>4.4545631069675835</v>
      </c>
      <c r="W16">
        <f t="shared" si="9"/>
        <v>3.7850199073138424</v>
      </c>
      <c r="X16">
        <f t="shared" si="10"/>
        <v>3.1158379403671415</v>
      </c>
      <c r="Y16">
        <f t="shared" si="11"/>
        <v>1.7882734765780037</v>
      </c>
      <c r="Z16">
        <f t="shared" si="12"/>
        <v>3.3011549502664876</v>
      </c>
      <c r="AC16" s="13" t="s">
        <v>31</v>
      </c>
      <c r="AD16" s="13">
        <v>37</v>
      </c>
      <c r="AE16" s="13">
        <v>0.98374147263565836</v>
      </c>
      <c r="AF16" s="13"/>
      <c r="AG16" s="13"/>
      <c r="AH16" s="13"/>
    </row>
    <row r="17" spans="1:37" ht="16.5" thickBot="1" x14ac:dyDescent="0.3">
      <c r="A17" s="2">
        <f t="shared" si="13"/>
        <v>1993</v>
      </c>
      <c r="B17" s="6">
        <f t="shared" si="0"/>
        <v>162093.00000000003</v>
      </c>
      <c r="C17" s="4">
        <v>2741.4995399999998</v>
      </c>
      <c r="D17" s="4">
        <v>1</v>
      </c>
      <c r="E17" s="4">
        <v>113680</v>
      </c>
      <c r="F17" s="4">
        <v>17563</v>
      </c>
      <c r="G17" s="5">
        <f t="shared" si="1"/>
        <v>26580.82922973422</v>
      </c>
      <c r="H17" s="4">
        <v>29370.9082005733</v>
      </c>
      <c r="I17" s="4">
        <v>25101.737430307501</v>
      </c>
      <c r="J17" s="4">
        <v>18028.443502818802</v>
      </c>
      <c r="K17" s="4">
        <v>7112.5693984550398</v>
      </c>
      <c r="L17" s="4">
        <v>1439.81632846038</v>
      </c>
      <c r="M17" s="4">
        <v>55.1551518614434</v>
      </c>
      <c r="N17" s="4">
        <f t="shared" si="2"/>
        <v>208.43452628161748</v>
      </c>
      <c r="O17" s="4">
        <f t="shared" si="3"/>
        <v>662.53047478802227</v>
      </c>
      <c r="P17" s="4">
        <f t="shared" si="4"/>
        <v>88.520629244991071</v>
      </c>
      <c r="Q17" s="4">
        <f t="shared" si="5"/>
        <v>18.661212980535055</v>
      </c>
      <c r="R17" s="4">
        <f t="shared" si="6"/>
        <v>179.11153202398043</v>
      </c>
      <c r="T17" s="11">
        <v>14</v>
      </c>
      <c r="U17">
        <f t="shared" si="7"/>
        <v>4.2445987013288677</v>
      </c>
      <c r="V17">
        <f t="shared" si="8"/>
        <v>4.4679173758860689</v>
      </c>
      <c r="W17">
        <f t="shared" si="9"/>
        <v>3.8520265169031682</v>
      </c>
      <c r="X17">
        <f t="shared" si="10"/>
        <v>3.1583070944398788</v>
      </c>
      <c r="Y17">
        <f t="shared" si="11"/>
        <v>1.741586084690949</v>
      </c>
      <c r="Z17">
        <f t="shared" si="12"/>
        <v>3.4379881773486338</v>
      </c>
    </row>
    <row r="18" spans="1:37" ht="15.75" x14ac:dyDescent="0.25">
      <c r="A18" s="2">
        <f t="shared" si="13"/>
        <v>1994</v>
      </c>
      <c r="B18" s="6">
        <f t="shared" si="0"/>
        <v>182043.61497544291</v>
      </c>
      <c r="C18" s="4">
        <v>5717.5082599999996</v>
      </c>
      <c r="D18" s="4">
        <v>1</v>
      </c>
      <c r="E18" s="4">
        <v>124433</v>
      </c>
      <c r="F18" s="4">
        <v>19086</v>
      </c>
      <c r="G18" s="5">
        <f t="shared" si="1"/>
        <v>35257.028157404624</v>
      </c>
      <c r="H18" s="4">
        <v>35056.946387132899</v>
      </c>
      <c r="I18" s="4">
        <v>31789.359569094599</v>
      </c>
      <c r="J18" s="4">
        <v>25088</v>
      </c>
      <c r="K18" s="4">
        <v>9264.2953800980595</v>
      </c>
      <c r="L18" s="4">
        <v>904.73277730656605</v>
      </c>
      <c r="M18" s="4">
        <v>59.340850931932103</v>
      </c>
      <c r="N18" s="4">
        <f t="shared" si="2"/>
        <v>226.50921645567109</v>
      </c>
      <c r="O18" s="4">
        <f t="shared" si="3"/>
        <v>790.79254805038818</v>
      </c>
      <c r="P18" s="4">
        <f t="shared" si="4"/>
        <v>115.30028188348902</v>
      </c>
      <c r="Q18" s="4">
        <f t="shared" si="5"/>
        <v>11.726086664013971</v>
      </c>
      <c r="R18" s="4">
        <f t="shared" si="6"/>
        <v>373.54435004149684</v>
      </c>
      <c r="T18" s="11">
        <v>15</v>
      </c>
      <c r="U18">
        <f t="shared" si="7"/>
        <v>4.2807149194910066</v>
      </c>
      <c r="V18">
        <f t="shared" si="8"/>
        <v>4.5447740844624578</v>
      </c>
      <c r="W18">
        <f t="shared" si="9"/>
        <v>3.966812393522996</v>
      </c>
      <c r="X18">
        <f t="shared" si="10"/>
        <v>2.956520324533026</v>
      </c>
      <c r="Y18">
        <f t="shared" si="11"/>
        <v>1.7733537696921968</v>
      </c>
      <c r="Z18">
        <f t="shared" si="12"/>
        <v>3.757206800698083</v>
      </c>
      <c r="AC18" s="14"/>
      <c r="AD18" s="14" t="s">
        <v>38</v>
      </c>
      <c r="AE18" s="14" t="s">
        <v>26</v>
      </c>
      <c r="AF18" s="14" t="s">
        <v>39</v>
      </c>
      <c r="AG18" s="14" t="s">
        <v>40</v>
      </c>
      <c r="AH18" s="14" t="s">
        <v>41</v>
      </c>
      <c r="AI18" s="14" t="s">
        <v>42</v>
      </c>
      <c r="AJ18" s="14" t="s">
        <v>43</v>
      </c>
      <c r="AK18" s="14" t="s">
        <v>44</v>
      </c>
    </row>
    <row r="19" spans="1:37" ht="15.75" x14ac:dyDescent="0.25">
      <c r="A19" s="2">
        <f t="shared" si="13"/>
        <v>1995</v>
      </c>
      <c r="B19" s="6">
        <f t="shared" si="0"/>
        <v>195536.02330282162</v>
      </c>
      <c r="C19" s="4">
        <v>6640.6822499999998</v>
      </c>
      <c r="D19" s="4">
        <v>1</v>
      </c>
      <c r="E19" s="4">
        <v>136275</v>
      </c>
      <c r="F19" s="4">
        <v>20708</v>
      </c>
      <c r="G19" s="5">
        <f t="shared" si="1"/>
        <v>41948.188568792633</v>
      </c>
      <c r="H19" s="4">
        <v>37000.803573826102</v>
      </c>
      <c r="I19" s="4">
        <v>40395.968839797097</v>
      </c>
      <c r="J19" s="4">
        <v>31946</v>
      </c>
      <c r="K19" s="4">
        <v>8857.3991638896096</v>
      </c>
      <c r="L19" s="4">
        <v>1144.7894049030201</v>
      </c>
      <c r="M19" s="4">
        <v>63.840428295408501</v>
      </c>
      <c r="N19" s="4">
        <f t="shared" si="2"/>
        <v>245.7588208301392</v>
      </c>
      <c r="O19" s="4">
        <f t="shared" si="3"/>
        <v>834.64085590744037</v>
      </c>
      <c r="P19" s="4">
        <f t="shared" si="4"/>
        <v>110.23618941867571</v>
      </c>
      <c r="Q19" s="4">
        <f t="shared" si="5"/>
        <v>14.83741952391888</v>
      </c>
      <c r="R19" s="4">
        <f t="shared" si="6"/>
        <v>433.85846108219789</v>
      </c>
      <c r="T19" s="11">
        <v>16</v>
      </c>
      <c r="U19">
        <f t="shared" si="7"/>
        <v>4.316138156309818</v>
      </c>
      <c r="V19">
        <f t="shared" si="8"/>
        <v>4.5682111560639909</v>
      </c>
      <c r="W19">
        <f t="shared" si="9"/>
        <v>3.947306216854428</v>
      </c>
      <c r="X19">
        <f t="shared" si="10"/>
        <v>3.0587256013479407</v>
      </c>
      <c r="Y19">
        <f t="shared" si="11"/>
        <v>1.8050957919659278</v>
      </c>
      <c r="Z19">
        <f t="shared" si="12"/>
        <v>3.8222127001796538</v>
      </c>
      <c r="AC19" s="12" t="s">
        <v>32</v>
      </c>
      <c r="AD19" s="12">
        <v>4.2181064833251281</v>
      </c>
      <c r="AE19" s="12">
        <v>3.2170024189500629E-2</v>
      </c>
      <c r="AF19" s="12">
        <v>131.119157961398</v>
      </c>
      <c r="AG19" s="12">
        <v>7.6263204339673654E-50</v>
      </c>
      <c r="AH19" s="12">
        <v>4.1528626502550061</v>
      </c>
      <c r="AI19" s="12">
        <v>4.28335031639525</v>
      </c>
      <c r="AJ19" s="12">
        <v>4.1528626502550061</v>
      </c>
      <c r="AK19" s="12">
        <v>4.28335031639525</v>
      </c>
    </row>
    <row r="20" spans="1:37" ht="16.5" thickBot="1" x14ac:dyDescent="0.3">
      <c r="A20" s="2">
        <f t="shared" si="13"/>
        <v>1996</v>
      </c>
      <c r="B20" s="6">
        <f t="shared" si="0"/>
        <v>201133.62346206617</v>
      </c>
      <c r="C20" s="4">
        <v>8540.3728100000008</v>
      </c>
      <c r="D20" s="4">
        <v>1</v>
      </c>
      <c r="E20" s="4">
        <v>139501</v>
      </c>
      <c r="F20" s="4">
        <v>21619</v>
      </c>
      <c r="G20" s="5">
        <f t="shared" si="1"/>
        <v>40181.225926843763</v>
      </c>
      <c r="H20" s="4">
        <v>40282.092644007404</v>
      </c>
      <c r="I20" s="4">
        <v>40449.695108785003</v>
      </c>
      <c r="J20" s="4">
        <v>31247</v>
      </c>
      <c r="K20" s="4">
        <v>8872.0674470242593</v>
      </c>
      <c r="L20" s="4">
        <v>62.158479819503597</v>
      </c>
      <c r="M20" s="4">
        <v>61.528783957737303</v>
      </c>
      <c r="N20" s="4">
        <f t="shared" si="2"/>
        <v>256.57040503799396</v>
      </c>
      <c r="O20" s="4">
        <f t="shared" si="3"/>
        <v>908.65811103411465</v>
      </c>
      <c r="P20" s="4">
        <f t="shared" si="4"/>
        <v>110.41874590147148</v>
      </c>
      <c r="Q20" s="4">
        <f t="shared" si="5"/>
        <v>0.80562541730472237</v>
      </c>
      <c r="R20" s="4">
        <f t="shared" si="6"/>
        <v>557.97173617437375</v>
      </c>
      <c r="T20" s="11">
        <v>17</v>
      </c>
      <c r="U20">
        <f t="shared" si="7"/>
        <v>4.3348356015263558</v>
      </c>
      <c r="V20">
        <f t="shared" si="8"/>
        <v>4.6051120239505483</v>
      </c>
      <c r="W20">
        <f t="shared" si="9"/>
        <v>3.9480248347370366</v>
      </c>
      <c r="X20">
        <f t="shared" si="10"/>
        <v>1.7935003845883182</v>
      </c>
      <c r="Y20">
        <f t="shared" si="11"/>
        <v>1.7890783318658079</v>
      </c>
      <c r="Z20">
        <f t="shared" si="12"/>
        <v>3.9314768292126421</v>
      </c>
      <c r="AC20" s="13" t="s">
        <v>45</v>
      </c>
      <c r="AD20" s="16">
        <v>1.1867820206207224E-2</v>
      </c>
      <c r="AE20" s="13">
        <v>1.4379684139599746E-3</v>
      </c>
      <c r="AF20" s="13">
        <v>8.2531855992057714</v>
      </c>
      <c r="AG20" s="13">
        <v>8.0399709279338839E-10</v>
      </c>
      <c r="AH20" s="13">
        <v>8.9514850922556254E-3</v>
      </c>
      <c r="AI20" s="13">
        <v>1.4784155320158823E-2</v>
      </c>
      <c r="AJ20" s="13">
        <v>8.9514850922556254E-3</v>
      </c>
      <c r="AK20" s="13">
        <v>1.4784155320158823E-2</v>
      </c>
    </row>
    <row r="21" spans="1:37" ht="15.75" x14ac:dyDescent="0.25">
      <c r="A21" s="2">
        <f t="shared" si="13"/>
        <v>1997</v>
      </c>
      <c r="B21" s="6">
        <f t="shared" si="0"/>
        <v>214761.56814280618</v>
      </c>
      <c r="C21" s="4">
        <v>10169.073130000001</v>
      </c>
      <c r="D21" s="4">
        <v>1</v>
      </c>
      <c r="E21" s="4">
        <v>144555</v>
      </c>
      <c r="F21" s="4">
        <v>23262</v>
      </c>
      <c r="G21" s="5">
        <f t="shared" si="1"/>
        <v>46755.251767103058</v>
      </c>
      <c r="H21" s="4">
        <v>45559.099038684697</v>
      </c>
      <c r="I21" s="4">
        <v>45369.782662981597</v>
      </c>
      <c r="J21" s="4">
        <v>36241</v>
      </c>
      <c r="K21" s="4">
        <v>10147.6083737688</v>
      </c>
      <c r="L21" s="4">
        <v>366.64339333425602</v>
      </c>
      <c r="M21" s="4">
        <v>64.756318341406597</v>
      </c>
      <c r="N21" s="4">
        <f t="shared" si="2"/>
        <v>276.06923363679243</v>
      </c>
      <c r="O21" s="4">
        <f t="shared" si="3"/>
        <v>1027.6935023897261</v>
      </c>
      <c r="P21" s="4">
        <f t="shared" si="4"/>
        <v>126.29369616736162</v>
      </c>
      <c r="Q21" s="4">
        <f t="shared" si="5"/>
        <v>4.752002262839258</v>
      </c>
      <c r="R21" s="4">
        <f t="shared" si="6"/>
        <v>664.38029297579021</v>
      </c>
      <c r="T21" s="11">
        <v>18</v>
      </c>
      <c r="U21">
        <f t="shared" si="7"/>
        <v>4.3666470513908537</v>
      </c>
      <c r="V21">
        <f t="shared" si="8"/>
        <v>4.6585751270313702</v>
      </c>
      <c r="W21">
        <f t="shared" si="9"/>
        <v>4.0063636981640895</v>
      </c>
      <c r="X21">
        <f t="shared" si="10"/>
        <v>2.5642438637095726</v>
      </c>
      <c r="Y21">
        <f t="shared" si="11"/>
        <v>1.8112821493854876</v>
      </c>
      <c r="Z21">
        <f t="shared" si="12"/>
        <v>4.0072813705362567</v>
      </c>
    </row>
    <row r="22" spans="1:37" ht="15.75" x14ac:dyDescent="0.25">
      <c r="A22" s="2">
        <f t="shared" si="13"/>
        <v>1998</v>
      </c>
      <c r="B22" s="6">
        <f t="shared" si="0"/>
        <v>213714.37272210862</v>
      </c>
      <c r="C22" s="4">
        <v>9183.4522500000003</v>
      </c>
      <c r="D22" s="4">
        <v>1</v>
      </c>
      <c r="E22" s="4">
        <v>141698</v>
      </c>
      <c r="F22" s="4">
        <v>23844</v>
      </c>
      <c r="G22" s="5">
        <f t="shared" si="1"/>
        <v>46496.657703833829</v>
      </c>
      <c r="H22" s="4">
        <v>48099.360340075596</v>
      </c>
      <c r="I22" s="4">
        <v>46423.645321800803</v>
      </c>
      <c r="J22" s="4">
        <v>35373</v>
      </c>
      <c r="K22" s="4">
        <v>10861.426669164999</v>
      </c>
      <c r="L22" s="4">
        <v>262.23103466883202</v>
      </c>
      <c r="M22" s="4">
        <v>63.0682017260633</v>
      </c>
      <c r="N22" s="4">
        <f t="shared" si="2"/>
        <v>282.97630499680508</v>
      </c>
      <c r="O22" s="4">
        <f t="shared" si="3"/>
        <v>1084.9951191665373</v>
      </c>
      <c r="P22" s="4">
        <f t="shared" si="4"/>
        <v>135.17763685534757</v>
      </c>
      <c r="Q22" s="4">
        <f t="shared" si="5"/>
        <v>3.3987315543878442</v>
      </c>
      <c r="R22" s="4">
        <f t="shared" si="6"/>
        <v>599.98631324467419</v>
      </c>
      <c r="T22" s="11">
        <v>19</v>
      </c>
      <c r="U22">
        <f t="shared" si="7"/>
        <v>4.3773791131574402</v>
      </c>
      <c r="V22">
        <f t="shared" si="8"/>
        <v>4.6821393008515315</v>
      </c>
      <c r="W22">
        <f t="shared" si="9"/>
        <v>4.0358868744104353</v>
      </c>
      <c r="X22">
        <f t="shared" si="10"/>
        <v>2.4186840885280851</v>
      </c>
      <c r="Y22">
        <f t="shared" si="11"/>
        <v>1.7998104480603618</v>
      </c>
      <c r="Z22">
        <f t="shared" si="12"/>
        <v>3.9630059721905839</v>
      </c>
      <c r="AC22" s="17" t="s">
        <v>47</v>
      </c>
    </row>
    <row r="23" spans="1:37" ht="16.5" thickBot="1" x14ac:dyDescent="0.3">
      <c r="A23" s="2">
        <f t="shared" si="13"/>
        <v>1999</v>
      </c>
      <c r="B23" s="6">
        <f t="shared" si="0"/>
        <v>221072.54665873322</v>
      </c>
      <c r="C23" s="4">
        <v>8403.6269900000007</v>
      </c>
      <c r="D23" s="4">
        <v>1</v>
      </c>
      <c r="E23" s="4">
        <v>139666</v>
      </c>
      <c r="F23" s="4">
        <v>24679</v>
      </c>
      <c r="G23" s="5">
        <f t="shared" si="1"/>
        <v>44335.298808971325</v>
      </c>
      <c r="H23" s="4">
        <v>51773.616994047603</v>
      </c>
      <c r="I23" s="4">
        <v>39381.369144285702</v>
      </c>
      <c r="J23" s="4">
        <v>29981</v>
      </c>
      <c r="K23" s="4">
        <v>12006.4295509692</v>
      </c>
      <c r="L23" s="4">
        <v>2347.8692580021202</v>
      </c>
      <c r="M23" s="4">
        <v>58.889442905495201</v>
      </c>
      <c r="N23" s="4">
        <f t="shared" si="2"/>
        <v>292.8859348689881</v>
      </c>
      <c r="O23" s="4">
        <f t="shared" si="3"/>
        <v>1167.876689897183</v>
      </c>
      <c r="P23" s="4">
        <f t="shared" si="4"/>
        <v>149.42795483560548</v>
      </c>
      <c r="Q23" s="4">
        <f t="shared" si="5"/>
        <v>30.430331569360327</v>
      </c>
      <c r="R23" s="4">
        <f t="shared" si="6"/>
        <v>549.03766452463879</v>
      </c>
      <c r="T23" s="11">
        <v>20</v>
      </c>
      <c r="U23">
        <f t="shared" si="7"/>
        <v>4.3923275579835437</v>
      </c>
      <c r="V23">
        <f t="shared" si="8"/>
        <v>4.714108506602174</v>
      </c>
      <c r="W23">
        <f t="shared" si="9"/>
        <v>4.0794138769407677</v>
      </c>
      <c r="X23">
        <f t="shared" si="10"/>
        <v>3.3706739093945184</v>
      </c>
      <c r="Y23">
        <f t="shared" si="11"/>
        <v>1.7700374459105377</v>
      </c>
      <c r="Z23">
        <f t="shared" si="12"/>
        <v>3.9244667672251232</v>
      </c>
    </row>
    <row r="24" spans="1:37" ht="15.75" x14ac:dyDescent="0.25">
      <c r="A24" s="2">
        <f t="shared" si="13"/>
        <v>2000</v>
      </c>
      <c r="B24" s="6">
        <f t="shared" si="0"/>
        <v>224426.52513240222</v>
      </c>
      <c r="C24" s="4">
        <v>8179.9788900000003</v>
      </c>
      <c r="D24" s="4">
        <v>1</v>
      </c>
      <c r="E24" s="4">
        <v>143191</v>
      </c>
      <c r="F24" s="4">
        <v>25444</v>
      </c>
      <c r="G24" s="5">
        <f t="shared" si="1"/>
        <v>40773.408396582839</v>
      </c>
      <c r="H24" s="4">
        <v>55911.0870066551</v>
      </c>
      <c r="I24" s="4">
        <v>40892.9702708357</v>
      </c>
      <c r="J24" s="4">
        <v>29461</v>
      </c>
      <c r="K24" s="4">
        <v>10202.482054419401</v>
      </c>
      <c r="L24" s="4">
        <v>1109.92634216344</v>
      </c>
      <c r="M24" s="4">
        <v>57.569489601896997</v>
      </c>
      <c r="N24" s="4">
        <f t="shared" si="2"/>
        <v>301.96481732673664</v>
      </c>
      <c r="O24" s="4">
        <f t="shared" si="3"/>
        <v>1261.2071362407028</v>
      </c>
      <c r="P24" s="4">
        <f t="shared" si="4"/>
        <v>126.9766354074673</v>
      </c>
      <c r="Q24" s="4">
        <f t="shared" si="5"/>
        <v>14.385565335244173</v>
      </c>
      <c r="R24" s="4">
        <f t="shared" si="6"/>
        <v>534.42596999732461</v>
      </c>
      <c r="T24" s="11">
        <v>21</v>
      </c>
      <c r="U24">
        <f t="shared" si="7"/>
        <v>4.4055853869044945</v>
      </c>
      <c r="V24">
        <f t="shared" si="8"/>
        <v>4.7474979357643612</v>
      </c>
      <c r="W24">
        <f t="shared" si="9"/>
        <v>4.0087058395469031</v>
      </c>
      <c r="X24">
        <f t="shared" si="10"/>
        <v>3.0452941587385585</v>
      </c>
      <c r="Y24">
        <f t="shared" si="11"/>
        <v>1.7601923791153335</v>
      </c>
      <c r="Z24">
        <f t="shared" si="12"/>
        <v>3.9127521828927971</v>
      </c>
      <c r="AC24" s="15" t="s">
        <v>22</v>
      </c>
      <c r="AD24" s="15"/>
    </row>
    <row r="25" spans="1:37" ht="15.75" x14ac:dyDescent="0.25">
      <c r="A25" s="2">
        <f t="shared" si="13"/>
        <v>2001</v>
      </c>
      <c r="B25" s="6">
        <f t="shared" si="0"/>
        <v>223579.53426099292</v>
      </c>
      <c r="C25" s="4">
        <v>8613.3408199999994</v>
      </c>
      <c r="D25" s="4">
        <v>1</v>
      </c>
      <c r="E25" s="4">
        <v>144629</v>
      </c>
      <c r="F25" s="4">
        <v>25240</v>
      </c>
      <c r="G25" s="5">
        <f t="shared" si="1"/>
        <v>36054.051579976222</v>
      </c>
      <c r="H25" s="4">
        <v>59729.438271703199</v>
      </c>
      <c r="I25" s="4">
        <v>42072.955590686499</v>
      </c>
      <c r="J25" s="4">
        <v>28089</v>
      </c>
      <c r="K25" s="4">
        <v>7794.0631770844302</v>
      </c>
      <c r="L25" s="4">
        <v>170.988402891786</v>
      </c>
      <c r="M25" s="4">
        <v>57.1428440882027</v>
      </c>
      <c r="N25" s="4">
        <f t="shared" si="2"/>
        <v>299.54378200467033</v>
      </c>
      <c r="O25" s="4">
        <f t="shared" si="3"/>
        <v>1347.339102581818</v>
      </c>
      <c r="P25" s="4">
        <f t="shared" si="4"/>
        <v>97.002269947705912</v>
      </c>
      <c r="Q25" s="4">
        <f t="shared" si="5"/>
        <v>2.2161514218811407</v>
      </c>
      <c r="R25" s="4">
        <f t="shared" si="6"/>
        <v>562.738985582645</v>
      </c>
      <c r="T25" s="11">
        <v>22</v>
      </c>
      <c r="U25">
        <f t="shared" si="7"/>
        <v>4.4020893505720968</v>
      </c>
      <c r="V25">
        <f t="shared" si="8"/>
        <v>4.7761884304235034</v>
      </c>
      <c r="W25">
        <f t="shared" si="9"/>
        <v>3.8917639217733186</v>
      </c>
      <c r="X25">
        <f t="shared" si="10"/>
        <v>2.2329666558254919</v>
      </c>
      <c r="Y25">
        <f t="shared" si="11"/>
        <v>1.7569618520963175</v>
      </c>
      <c r="Z25">
        <f t="shared" si="12"/>
        <v>3.9351716320898324</v>
      </c>
      <c r="AC25" s="12" t="s">
        <v>23</v>
      </c>
      <c r="AD25" s="12">
        <v>0.95696256364004273</v>
      </c>
    </row>
    <row r="26" spans="1:37" ht="15.75" x14ac:dyDescent="0.25">
      <c r="A26" s="2">
        <f t="shared" si="13"/>
        <v>2002</v>
      </c>
      <c r="B26" s="6">
        <f t="shared" si="0"/>
        <v>235773.03575597156</v>
      </c>
      <c r="C26" s="4">
        <v>9598.1091199999992</v>
      </c>
      <c r="D26" s="4">
        <v>1</v>
      </c>
      <c r="E26" s="4">
        <v>151674</v>
      </c>
      <c r="F26" s="4">
        <v>25240</v>
      </c>
      <c r="G26" s="5">
        <f t="shared" si="1"/>
        <v>37671.589187896367</v>
      </c>
      <c r="H26" s="4">
        <v>64236.843005824703</v>
      </c>
      <c r="I26" s="4">
        <v>43049.396437749499</v>
      </c>
      <c r="J26" s="4">
        <v>28145</v>
      </c>
      <c r="K26" s="4">
        <v>7312.8528627129799</v>
      </c>
      <c r="L26" s="4">
        <v>2213.7363251833899</v>
      </c>
      <c r="M26" s="4">
        <v>60.9574623482955</v>
      </c>
      <c r="N26" s="4">
        <f t="shared" si="2"/>
        <v>299.54378200467033</v>
      </c>
      <c r="O26" s="4">
        <f t="shared" si="3"/>
        <v>1449.0143037082512</v>
      </c>
      <c r="P26" s="4">
        <f t="shared" si="4"/>
        <v>91.013289392156821</v>
      </c>
      <c r="Q26" s="4">
        <f t="shared" si="5"/>
        <v>28.691857586563703</v>
      </c>
      <c r="R26" s="4">
        <f t="shared" si="6"/>
        <v>627.07726334929043</v>
      </c>
      <c r="T26" s="11">
        <v>23</v>
      </c>
      <c r="U26">
        <f t="shared" si="7"/>
        <v>4.4020893505720968</v>
      </c>
      <c r="V26">
        <f t="shared" si="8"/>
        <v>4.8077841888889239</v>
      </c>
      <c r="W26">
        <f t="shared" si="9"/>
        <v>3.8640868353475777</v>
      </c>
      <c r="X26">
        <f t="shared" si="10"/>
        <v>3.3451258914581028</v>
      </c>
      <c r="Y26">
        <f t="shared" si="11"/>
        <v>1.7850268790816781</v>
      </c>
      <c r="Z26">
        <f t="shared" si="12"/>
        <v>3.9821856830775944</v>
      </c>
      <c r="AC26" s="12" t="s">
        <v>24</v>
      </c>
      <c r="AD26" s="12">
        <v>0.91577734820852275</v>
      </c>
    </row>
    <row r="27" spans="1:37" ht="15.75" x14ac:dyDescent="0.25">
      <c r="A27" s="2">
        <f t="shared" si="13"/>
        <v>2003</v>
      </c>
      <c r="B27" s="6">
        <f t="shared" si="0"/>
        <v>245592.6137529898</v>
      </c>
      <c r="C27" s="4">
        <v>10194.304749999999</v>
      </c>
      <c r="D27" s="4">
        <v>1</v>
      </c>
      <c r="E27" s="4">
        <v>155487</v>
      </c>
      <c r="F27" s="4">
        <v>26224</v>
      </c>
      <c r="G27" s="5">
        <f t="shared" si="1"/>
        <v>40532.10110816719</v>
      </c>
      <c r="H27" s="4">
        <v>68194.346474360194</v>
      </c>
      <c r="I27" s="4">
        <v>44844.833829537602</v>
      </c>
      <c r="J27" s="4">
        <v>29915</v>
      </c>
      <c r="K27" s="4">
        <v>7478.7103183848103</v>
      </c>
      <c r="L27" s="4">
        <v>3138.3907897823801</v>
      </c>
      <c r="M27" s="4">
        <v>61.959823077820197</v>
      </c>
      <c r="N27" s="4">
        <f t="shared" si="2"/>
        <v>311.22171708757827</v>
      </c>
      <c r="O27" s="4">
        <f t="shared" si="3"/>
        <v>1538.2851779379043</v>
      </c>
      <c r="P27" s="4">
        <f t="shared" si="4"/>
        <v>93.077495098779906</v>
      </c>
      <c r="Q27" s="4">
        <f t="shared" si="5"/>
        <v>40.676145829589544</v>
      </c>
      <c r="R27" s="4">
        <f t="shared" si="6"/>
        <v>666.02876092105453</v>
      </c>
      <c r="T27" s="11">
        <v>24</v>
      </c>
      <c r="U27">
        <f t="shared" si="7"/>
        <v>4.4186989362264235</v>
      </c>
      <c r="V27">
        <f t="shared" si="8"/>
        <v>4.83374837177141</v>
      </c>
      <c r="W27">
        <f t="shared" si="9"/>
        <v>3.8738267115141873</v>
      </c>
      <c r="X27">
        <f t="shared" si="10"/>
        <v>3.4967070206018009</v>
      </c>
      <c r="Y27">
        <f t="shared" si="11"/>
        <v>1.792110168989749</v>
      </c>
      <c r="Z27">
        <f t="shared" si="12"/>
        <v>4.0083576123079254</v>
      </c>
      <c r="AC27" s="12" t="s">
        <v>25</v>
      </c>
      <c r="AD27" s="12">
        <v>0.91343783010320401</v>
      </c>
    </row>
    <row r="28" spans="1:37" ht="15.75" x14ac:dyDescent="0.25">
      <c r="A28" s="2">
        <f t="shared" si="13"/>
        <v>2004</v>
      </c>
      <c r="B28" s="6">
        <f t="shared" si="0"/>
        <v>257769.78623307278</v>
      </c>
      <c r="C28" s="4">
        <v>12631.02031</v>
      </c>
      <c r="D28" s="4">
        <v>1</v>
      </c>
      <c r="E28" s="4">
        <v>160769</v>
      </c>
      <c r="F28" s="4">
        <v>27299</v>
      </c>
      <c r="G28" s="5">
        <f t="shared" si="1"/>
        <v>40252.884162742783</v>
      </c>
      <c r="H28" s="4">
        <v>78580.125925675995</v>
      </c>
      <c r="I28" s="4">
        <v>49131.223855345997</v>
      </c>
      <c r="J28" s="4">
        <v>32335</v>
      </c>
      <c r="K28" s="4">
        <v>7466.5155602196901</v>
      </c>
      <c r="L28" s="4">
        <v>451.36860252309498</v>
      </c>
      <c r="M28" s="4">
        <v>70.550544676832402</v>
      </c>
      <c r="N28" s="4">
        <f t="shared" si="2"/>
        <v>323.979623809251</v>
      </c>
      <c r="O28" s="4">
        <f t="shared" si="3"/>
        <v>1772.5610588175302</v>
      </c>
      <c r="P28" s="4">
        <f t="shared" si="4"/>
        <v>92.925723269811684</v>
      </c>
      <c r="Q28" s="4">
        <f t="shared" si="5"/>
        <v>5.8501111967641712</v>
      </c>
      <c r="R28" s="4">
        <f t="shared" si="6"/>
        <v>825.22771415460909</v>
      </c>
      <c r="T28" s="11">
        <v>25</v>
      </c>
      <c r="U28">
        <f t="shared" si="7"/>
        <v>4.4361467385266096</v>
      </c>
      <c r="V28">
        <f t="shared" si="8"/>
        <v>4.8953127204389126</v>
      </c>
      <c r="W28">
        <f t="shared" si="9"/>
        <v>3.8731179745037658</v>
      </c>
      <c r="X28">
        <f t="shared" si="10"/>
        <v>2.6545313460018005</v>
      </c>
      <c r="Y28">
        <f t="shared" si="11"/>
        <v>1.8485003710206231</v>
      </c>
      <c r="Z28">
        <f t="shared" si="12"/>
        <v>4.1014384334615341</v>
      </c>
      <c r="AC28" s="12" t="s">
        <v>26</v>
      </c>
      <c r="AD28" s="12">
        <v>7.7071015479081267E-2</v>
      </c>
    </row>
    <row r="29" spans="1:37" ht="16.5" thickBot="1" x14ac:dyDescent="0.3">
      <c r="A29" s="2">
        <f t="shared" si="13"/>
        <v>2005</v>
      </c>
      <c r="B29" s="6">
        <f t="shared" si="0"/>
        <v>279896.43480664893</v>
      </c>
      <c r="C29" s="4">
        <v>14097.05545</v>
      </c>
      <c r="D29" s="4">
        <v>1</v>
      </c>
      <c r="E29" s="4">
        <v>166654</v>
      </c>
      <c r="F29" s="4">
        <v>29783</v>
      </c>
      <c r="G29" s="5">
        <f t="shared" si="1"/>
        <v>47404.08952721594</v>
      </c>
      <c r="H29" s="4">
        <v>90526.677980843306</v>
      </c>
      <c r="I29" s="4">
        <v>54471.332701410298</v>
      </c>
      <c r="J29" s="4">
        <v>36217</v>
      </c>
      <c r="K29" s="4">
        <v>8224.4490672870197</v>
      </c>
      <c r="L29" s="4">
        <v>2962.6404599289199</v>
      </c>
      <c r="M29" s="4">
        <v>74.886600838858797</v>
      </c>
      <c r="N29" s="4">
        <f t="shared" si="2"/>
        <v>353.45928920146974</v>
      </c>
      <c r="O29" s="4">
        <f t="shared" si="3"/>
        <v>2042.0438664698768</v>
      </c>
      <c r="P29" s="4">
        <f t="shared" si="4"/>
        <v>102.35870693757548</v>
      </c>
      <c r="Q29" s="4">
        <f t="shared" si="5"/>
        <v>38.398275887454801</v>
      </c>
      <c r="R29" s="4">
        <f t="shared" si="6"/>
        <v>921.00879895697631</v>
      </c>
      <c r="T29" s="11">
        <v>26</v>
      </c>
      <c r="U29">
        <f t="shared" si="7"/>
        <v>4.4739684414962344</v>
      </c>
      <c r="V29">
        <f t="shared" si="8"/>
        <v>4.9567765835422621</v>
      </c>
      <c r="W29">
        <f t="shared" si="9"/>
        <v>3.9151068154304154</v>
      </c>
      <c r="X29">
        <f t="shared" si="10"/>
        <v>3.4716789495754585</v>
      </c>
      <c r="Y29">
        <f t="shared" si="11"/>
        <v>1.8744041180690765</v>
      </c>
      <c r="Z29">
        <f t="shared" si="12"/>
        <v>4.1491284080196706</v>
      </c>
      <c r="AC29" s="13" t="s">
        <v>27</v>
      </c>
      <c r="AD29" s="13">
        <v>38</v>
      </c>
    </row>
    <row r="30" spans="1:37" ht="15.75" x14ac:dyDescent="0.25">
      <c r="A30" s="2">
        <f t="shared" si="13"/>
        <v>2006</v>
      </c>
      <c r="B30" s="6">
        <f t="shared" si="0"/>
        <v>294597.8308104286</v>
      </c>
      <c r="C30" s="4">
        <v>17274.8194</v>
      </c>
      <c r="D30" s="4">
        <v>1</v>
      </c>
      <c r="E30" s="4">
        <v>177006</v>
      </c>
      <c r="F30" s="4">
        <v>32046</v>
      </c>
      <c r="G30" s="5">
        <f t="shared" si="1"/>
        <v>55882.2123070409</v>
      </c>
      <c r="H30" s="4">
        <v>91250.928007573501</v>
      </c>
      <c r="I30" s="4">
        <v>61587.309504185803</v>
      </c>
      <c r="J30" s="4">
        <v>43482</v>
      </c>
      <c r="K30" s="4">
        <v>9664.7646255080508</v>
      </c>
      <c r="L30" s="4">
        <v>2735.4476815328499</v>
      </c>
      <c r="M30" s="4">
        <v>95.8930484051306</v>
      </c>
      <c r="N30" s="4">
        <f t="shared" si="2"/>
        <v>380.31616632811671</v>
      </c>
      <c r="O30" s="4">
        <f t="shared" si="3"/>
        <v>2058.3810430664598</v>
      </c>
      <c r="P30" s="4">
        <f t="shared" si="4"/>
        <v>120.28438644697621</v>
      </c>
      <c r="Q30" s="4">
        <f t="shared" si="5"/>
        <v>35.453669175137442</v>
      </c>
      <c r="R30" s="4">
        <f t="shared" si="6"/>
        <v>1128.6229755017864</v>
      </c>
      <c r="T30" s="11">
        <v>27</v>
      </c>
      <c r="U30">
        <f t="shared" si="7"/>
        <v>4.5057738283527806</v>
      </c>
      <c r="V30">
        <f t="shared" si="8"/>
        <v>4.9602372898574876</v>
      </c>
      <c r="W30">
        <f t="shared" si="9"/>
        <v>3.9851912817388322</v>
      </c>
      <c r="X30">
        <f t="shared" si="10"/>
        <v>3.4370284128298576</v>
      </c>
      <c r="Y30">
        <f t="shared" si="11"/>
        <v>1.981787124910815</v>
      </c>
      <c r="Z30">
        <f t="shared" si="12"/>
        <v>4.237413515728238</v>
      </c>
    </row>
    <row r="31" spans="1:37" ht="16.5" thickBot="1" x14ac:dyDescent="0.3">
      <c r="A31" s="2">
        <f t="shared" si="13"/>
        <v>2007</v>
      </c>
      <c r="B31" s="6">
        <f t="shared" si="0"/>
        <v>319692.99900000001</v>
      </c>
      <c r="C31" s="4">
        <v>27688.761040000001</v>
      </c>
      <c r="D31" s="4">
        <v>1</v>
      </c>
      <c r="E31" s="4">
        <v>192316</v>
      </c>
      <c r="F31" s="4">
        <v>33424</v>
      </c>
      <c r="G31" s="5">
        <f t="shared" si="1"/>
        <v>71187.751260613848</v>
      </c>
      <c r="H31" s="4">
        <v>97501.431317828799</v>
      </c>
      <c r="I31" s="4">
        <v>74736.183578442593</v>
      </c>
      <c r="J31" s="4">
        <v>53626</v>
      </c>
      <c r="K31" s="4">
        <v>11321.7164174155</v>
      </c>
      <c r="L31" s="4">
        <v>6240.0348431983502</v>
      </c>
      <c r="M31" s="4">
        <v>100</v>
      </c>
      <c r="N31" s="4">
        <f t="shared" si="2"/>
        <v>396.67002257227028</v>
      </c>
      <c r="O31" s="4">
        <f t="shared" si="3"/>
        <v>2199.37596557712</v>
      </c>
      <c r="P31" s="4">
        <f t="shared" si="4"/>
        <v>140.90624713210681</v>
      </c>
      <c r="Q31" s="4">
        <f t="shared" si="5"/>
        <v>80.876023499054511</v>
      </c>
      <c r="R31" s="4">
        <f t="shared" si="6"/>
        <v>1809.0013648954698</v>
      </c>
      <c r="T31" s="11">
        <v>28</v>
      </c>
      <c r="U31">
        <f t="shared" si="7"/>
        <v>4.5240584226362337</v>
      </c>
      <c r="V31">
        <f t="shared" si="8"/>
        <v>4.9890109911741494</v>
      </c>
      <c r="W31">
        <f t="shared" si="9"/>
        <v>4.0539122726211758</v>
      </c>
      <c r="X31">
        <f t="shared" si="10"/>
        <v>3.7951870147091111</v>
      </c>
      <c r="Y31">
        <f t="shared" si="11"/>
        <v>2</v>
      </c>
      <c r="Z31">
        <f t="shared" si="12"/>
        <v>4.4423035232598602</v>
      </c>
      <c r="AC31" t="s">
        <v>28</v>
      </c>
    </row>
    <row r="32" spans="1:37" ht="15.75" x14ac:dyDescent="0.25">
      <c r="A32" s="2">
        <f t="shared" si="13"/>
        <v>2008</v>
      </c>
      <c r="B32" s="6">
        <f t="shared" si="0"/>
        <v>348923.00367568166</v>
      </c>
      <c r="C32" s="4">
        <v>31195.88652</v>
      </c>
      <c r="D32" s="4">
        <v>1</v>
      </c>
      <c r="E32" s="4">
        <v>209436.56099999999</v>
      </c>
      <c r="F32" s="4">
        <v>35226</v>
      </c>
      <c r="G32" s="5">
        <f t="shared" si="1"/>
        <v>92551.5489661748</v>
      </c>
      <c r="H32" s="4">
        <v>104428.970995998</v>
      </c>
      <c r="I32" s="4">
        <v>92720.0772864912</v>
      </c>
      <c r="J32" s="4">
        <v>66440.202464095899</v>
      </c>
      <c r="K32" s="4">
        <v>14356.134867234099</v>
      </c>
      <c r="L32" s="4">
        <v>11755.2116348448</v>
      </c>
      <c r="M32" s="4">
        <v>89.055058162301904</v>
      </c>
      <c r="N32" s="4">
        <f t="shared" si="2"/>
        <v>418.0558345838557</v>
      </c>
      <c r="O32" s="4">
        <f t="shared" si="3"/>
        <v>2355.6430486631211</v>
      </c>
      <c r="P32" s="4">
        <f t="shared" si="4"/>
        <v>178.67159120437677</v>
      </c>
      <c r="Q32" s="4">
        <f t="shared" si="5"/>
        <v>152.35728586553455</v>
      </c>
      <c r="R32" s="4">
        <f t="shared" si="6"/>
        <v>2038.1338555480625</v>
      </c>
      <c r="T32" s="11">
        <v>29</v>
      </c>
      <c r="U32">
        <f t="shared" si="7"/>
        <v>4.5468633307613073</v>
      </c>
      <c r="V32">
        <f t="shared" si="8"/>
        <v>5.0188209986497263</v>
      </c>
      <c r="W32">
        <f t="shared" si="9"/>
        <v>4.1570375296152582</v>
      </c>
      <c r="X32">
        <f t="shared" si="10"/>
        <v>4.0702304523480617</v>
      </c>
      <c r="Y32">
        <f t="shared" si="11"/>
        <v>1.9496585916217211</v>
      </c>
      <c r="Z32">
        <f t="shared" si="12"/>
        <v>4.4940973318568602</v>
      </c>
      <c r="AC32" s="14"/>
      <c r="AD32" s="14" t="s">
        <v>33</v>
      </c>
      <c r="AE32" s="14" t="s">
        <v>34</v>
      </c>
      <c r="AF32" s="14" t="s">
        <v>35</v>
      </c>
      <c r="AG32" s="14" t="s">
        <v>36</v>
      </c>
      <c r="AH32" s="14" t="s">
        <v>37</v>
      </c>
    </row>
    <row r="33" spans="1:37" ht="15.75" x14ac:dyDescent="0.25">
      <c r="A33" s="2">
        <f t="shared" si="13"/>
        <v>2009</v>
      </c>
      <c r="B33" s="6">
        <f t="shared" si="0"/>
        <v>370887.92116719537</v>
      </c>
      <c r="C33" s="4">
        <v>33135.011209999997</v>
      </c>
      <c r="D33" s="4">
        <v>1</v>
      </c>
      <c r="E33" s="4">
        <v>215885.090539</v>
      </c>
      <c r="F33" s="4">
        <v>39811</v>
      </c>
      <c r="G33" s="5">
        <f t="shared" si="1"/>
        <v>88811.088197125369</v>
      </c>
      <c r="H33" s="4">
        <v>103640.61519482901</v>
      </c>
      <c r="I33" s="4">
        <v>77259.872763759005</v>
      </c>
      <c r="J33" s="4">
        <v>60565.811989149799</v>
      </c>
      <c r="K33" s="4">
        <v>19093.324033196899</v>
      </c>
      <c r="L33" s="4">
        <v>9151.9521747786603</v>
      </c>
      <c r="M33" s="4">
        <v>86.935669172792302</v>
      </c>
      <c r="N33" s="4">
        <f t="shared" si="2"/>
        <v>472.46979022931583</v>
      </c>
      <c r="O33" s="4">
        <f t="shared" si="3"/>
        <v>2337.8598143251315</v>
      </c>
      <c r="P33" s="4">
        <f t="shared" si="4"/>
        <v>237.62904277098903</v>
      </c>
      <c r="Q33" s="4">
        <f t="shared" si="5"/>
        <v>118.61688560223546</v>
      </c>
      <c r="R33" s="4">
        <f t="shared" si="6"/>
        <v>2164.8234970905251</v>
      </c>
      <c r="T33" s="11">
        <v>30</v>
      </c>
      <c r="U33">
        <f t="shared" si="7"/>
        <v>4.6000030866277406</v>
      </c>
      <c r="V33">
        <f t="shared" si="8"/>
        <v>5.0155299822270116</v>
      </c>
      <c r="W33">
        <f t="shared" si="9"/>
        <v>4.2808815430403886</v>
      </c>
      <c r="X33">
        <f t="shared" si="10"/>
        <v>3.9615137419686177</v>
      </c>
      <c r="Y33">
        <f t="shared" si="11"/>
        <v>1.9391980013803951</v>
      </c>
      <c r="Z33">
        <f t="shared" si="12"/>
        <v>4.520287121854544</v>
      </c>
      <c r="AC33" s="12" t="s">
        <v>29</v>
      </c>
      <c r="AD33" s="12">
        <v>1</v>
      </c>
      <c r="AE33" s="12">
        <v>2.3251214838405661</v>
      </c>
      <c r="AF33" s="12">
        <v>2.3251214838405661</v>
      </c>
      <c r="AG33" s="12">
        <v>391.43845312696442</v>
      </c>
      <c r="AH33" s="12">
        <v>6.259700357503246E-21</v>
      </c>
    </row>
    <row r="34" spans="1:37" ht="15.75" x14ac:dyDescent="0.25">
      <c r="A34" s="2">
        <f t="shared" si="13"/>
        <v>2010</v>
      </c>
      <c r="B34" s="6">
        <f t="shared" si="0"/>
        <v>384396.78539769386</v>
      </c>
      <c r="C34" s="4">
        <v>44105.063009999998</v>
      </c>
      <c r="D34" s="4">
        <v>1</v>
      </c>
      <c r="E34" s="4">
        <v>235492.02652688001</v>
      </c>
      <c r="F34" s="4">
        <v>42036</v>
      </c>
      <c r="G34" s="5">
        <f t="shared" si="1"/>
        <v>99140.539651171988</v>
      </c>
      <c r="H34" s="4">
        <v>105044.337435316</v>
      </c>
      <c r="I34" s="4">
        <v>97316.118215674098</v>
      </c>
      <c r="J34" s="4">
        <v>76166.725948459702</v>
      </c>
      <c r="K34" s="4">
        <v>21965.4208046229</v>
      </c>
      <c r="L34" s="4">
        <v>1008.39289808938</v>
      </c>
      <c r="M34" s="4">
        <v>105.214936564534</v>
      </c>
      <c r="N34" s="4">
        <f t="shared" si="2"/>
        <v>498.8756901881269</v>
      </c>
      <c r="O34" s="4">
        <f t="shared" si="3"/>
        <v>2369.5240977755902</v>
      </c>
      <c r="P34" s="4">
        <f t="shared" si="4"/>
        <v>273.37418622285634</v>
      </c>
      <c r="Q34" s="4">
        <f t="shared" si="5"/>
        <v>13.069607746029059</v>
      </c>
      <c r="R34" s="4">
        <f t="shared" si="6"/>
        <v>2881.5344633380059</v>
      </c>
      <c r="T34" s="11">
        <v>31</v>
      </c>
      <c r="U34">
        <f t="shared" si="7"/>
        <v>4.6236213833653173</v>
      </c>
      <c r="V34">
        <f t="shared" si="8"/>
        <v>5.0213726461100974</v>
      </c>
      <c r="W34">
        <f t="shared" si="9"/>
        <v>4.3417395277185769</v>
      </c>
      <c r="X34">
        <f t="shared" si="10"/>
        <v>3.0036297783655206</v>
      </c>
      <c r="Y34">
        <f t="shared" si="11"/>
        <v>2.0220773976797761</v>
      </c>
      <c r="Z34">
        <f t="shared" si="12"/>
        <v>4.6444884468622378</v>
      </c>
      <c r="AC34" s="12" t="s">
        <v>30</v>
      </c>
      <c r="AD34" s="12">
        <v>36</v>
      </c>
      <c r="AE34" s="12">
        <v>0.21383789137116424</v>
      </c>
      <c r="AF34" s="12">
        <v>5.9399414269767845E-3</v>
      </c>
      <c r="AG34" s="12"/>
      <c r="AH34" s="12"/>
    </row>
    <row r="35" spans="1:37" ht="16.5" thickBot="1" x14ac:dyDescent="0.3">
      <c r="A35" s="2">
        <f t="shared" si="13"/>
        <v>2011</v>
      </c>
      <c r="B35" s="6">
        <f t="shared" si="0"/>
        <v>407051.98312554299</v>
      </c>
      <c r="C35" s="4">
        <v>48815.920440000002</v>
      </c>
      <c r="D35" s="4">
        <v>1</v>
      </c>
      <c r="E35" s="4">
        <v>252506.82931516599</v>
      </c>
      <c r="F35" s="4">
        <v>44063</v>
      </c>
      <c r="G35" s="5">
        <f t="shared" si="1"/>
        <v>106819.90765531304</v>
      </c>
      <c r="H35" s="4">
        <v>112310.34949109</v>
      </c>
      <c r="I35" s="4">
        <v>108648.103336026</v>
      </c>
      <c r="J35" s="4">
        <v>84517.953508024002</v>
      </c>
      <c r="K35" s="4">
        <v>19509.139047520101</v>
      </c>
      <c r="L35" s="4">
        <v>2792.8150997689399</v>
      </c>
      <c r="M35" s="4">
        <v>112.840773226697</v>
      </c>
      <c r="N35" s="4">
        <f t="shared" si="2"/>
        <v>522.93176174610892</v>
      </c>
      <c r="O35" s="4">
        <f t="shared" si="3"/>
        <v>2533.4262278783794</v>
      </c>
      <c r="P35" s="4">
        <f t="shared" si="4"/>
        <v>242.80413557576364</v>
      </c>
      <c r="Q35" s="4">
        <f t="shared" si="5"/>
        <v>36.197198463343156</v>
      </c>
      <c r="R35" s="4">
        <f t="shared" si="6"/>
        <v>3189.3108751603663</v>
      </c>
      <c r="T35" s="11">
        <v>32</v>
      </c>
      <c r="U35">
        <f t="shared" si="7"/>
        <v>4.6440740624718462</v>
      </c>
      <c r="V35">
        <f t="shared" si="8"/>
        <v>5.0504197786992862</v>
      </c>
      <c r="W35">
        <f t="shared" si="9"/>
        <v>4.2902381040863951</v>
      </c>
      <c r="X35">
        <f t="shared" si="10"/>
        <v>3.4460421838899813</v>
      </c>
      <c r="Y35">
        <f t="shared" si="11"/>
        <v>2.0524660534398795</v>
      </c>
      <c r="Z35">
        <f t="shared" si="12"/>
        <v>4.6885614824874269</v>
      </c>
      <c r="AC35" s="13" t="s">
        <v>31</v>
      </c>
      <c r="AD35" s="13">
        <v>37</v>
      </c>
      <c r="AE35" s="13">
        <v>2.5389593752117303</v>
      </c>
      <c r="AF35" s="13"/>
      <c r="AG35" s="13"/>
      <c r="AH35" s="13"/>
    </row>
    <row r="36" spans="1:37" ht="16.5" thickBot="1" x14ac:dyDescent="0.3">
      <c r="A36" s="2">
        <f t="shared" si="13"/>
        <v>2012</v>
      </c>
      <c r="B36" s="6">
        <f t="shared" si="0"/>
        <v>445732.78307918389</v>
      </c>
      <c r="C36" s="4">
        <v>63991.441319999998</v>
      </c>
      <c r="D36" s="4">
        <v>1</v>
      </c>
      <c r="E36" s="4">
        <v>271304.65992051997</v>
      </c>
      <c r="F36" s="4">
        <v>47634</v>
      </c>
      <c r="G36" s="5">
        <f t="shared" si="1"/>
        <v>128258.02566537487</v>
      </c>
      <c r="H36" s="4">
        <v>118818.70959357799</v>
      </c>
      <c r="I36" s="4">
        <v>120282.612100289</v>
      </c>
      <c r="J36" s="4">
        <v>97721.525541036302</v>
      </c>
      <c r="K36" s="4">
        <v>23306.601538337101</v>
      </c>
      <c r="L36" s="4">
        <v>7229.89858600146</v>
      </c>
      <c r="M36" s="4">
        <v>109.872961230383</v>
      </c>
      <c r="N36" s="4">
        <f t="shared" si="2"/>
        <v>565.31174770247492</v>
      </c>
      <c r="O36" s="4">
        <f t="shared" si="3"/>
        <v>2680.2377217329895</v>
      </c>
      <c r="P36" s="4">
        <f t="shared" si="4"/>
        <v>290.06606728983451</v>
      </c>
      <c r="Q36" s="4">
        <f t="shared" si="5"/>
        <v>93.70547803504445</v>
      </c>
      <c r="R36" s="4">
        <f t="shared" si="6"/>
        <v>4180.7795055285123</v>
      </c>
      <c r="T36" s="11">
        <v>33</v>
      </c>
      <c r="U36">
        <f t="shared" si="7"/>
        <v>4.6779170523280298</v>
      </c>
      <c r="V36">
        <f t="shared" si="8"/>
        <v>5.0748848314994159</v>
      </c>
      <c r="W36">
        <f t="shared" si="9"/>
        <v>4.3674789513091294</v>
      </c>
      <c r="X36">
        <f t="shared" si="10"/>
        <v>3.8591322054758792</v>
      </c>
      <c r="Y36">
        <f t="shared" si="11"/>
        <v>2.0408908295188311</v>
      </c>
      <c r="Z36">
        <f t="shared" si="12"/>
        <v>4.8061218921705473</v>
      </c>
    </row>
    <row r="37" spans="1:37" ht="15.75" x14ac:dyDescent="0.25">
      <c r="A37" s="2">
        <f t="shared" si="13"/>
        <v>2013</v>
      </c>
      <c r="B37" s="6">
        <f t="shared" si="0"/>
        <v>463846.43990610179</v>
      </c>
      <c r="C37" s="4">
        <v>65663.096520000006</v>
      </c>
      <c r="D37" s="4">
        <v>1</v>
      </c>
      <c r="E37" s="4">
        <v>286857.16181517497</v>
      </c>
      <c r="F37" s="4">
        <v>50802</v>
      </c>
      <c r="G37" s="5">
        <f t="shared" si="1"/>
        <v>134246.67085417279</v>
      </c>
      <c r="H37" s="4">
        <v>117285.59936206399</v>
      </c>
      <c r="I37" s="4">
        <v>125344.99212531</v>
      </c>
      <c r="J37" s="4">
        <v>104660.332620885</v>
      </c>
      <c r="K37" s="4">
        <v>25887.4772472154</v>
      </c>
      <c r="L37" s="4">
        <v>3698.86098607238</v>
      </c>
      <c r="M37" s="4">
        <v>104.167358130709</v>
      </c>
      <c r="N37" s="4">
        <f t="shared" si="2"/>
        <v>602.90900211573944</v>
      </c>
      <c r="O37" s="4">
        <f t="shared" si="3"/>
        <v>2645.6547853576167</v>
      </c>
      <c r="P37" s="4">
        <f t="shared" si="4"/>
        <v>322.18677205267937</v>
      </c>
      <c r="Q37" s="4">
        <f t="shared" si="5"/>
        <v>47.940304108301405</v>
      </c>
      <c r="R37" s="4">
        <f t="shared" si="6"/>
        <v>4289.9944514073131</v>
      </c>
      <c r="T37" s="11">
        <v>34</v>
      </c>
      <c r="U37">
        <f t="shared" si="7"/>
        <v>4.705880810155298</v>
      </c>
      <c r="V37">
        <f t="shared" si="8"/>
        <v>5.069244691556924</v>
      </c>
      <c r="W37">
        <f t="shared" si="9"/>
        <v>4.4130897301955452</v>
      </c>
      <c r="X37">
        <f t="shared" si="10"/>
        <v>3.5680680095754225</v>
      </c>
      <c r="Y37">
        <f t="shared" si="11"/>
        <v>2.0177316498214362</v>
      </c>
      <c r="Z37">
        <f t="shared" si="12"/>
        <v>4.8173213592011148</v>
      </c>
      <c r="AC37" s="14"/>
      <c r="AD37" s="14" t="s">
        <v>38</v>
      </c>
      <c r="AE37" s="14" t="s">
        <v>26</v>
      </c>
      <c r="AF37" s="14" t="s">
        <v>39</v>
      </c>
      <c r="AG37" s="14" t="s">
        <v>40</v>
      </c>
      <c r="AH37" s="14" t="s">
        <v>41</v>
      </c>
      <c r="AI37" s="14" t="s">
        <v>42</v>
      </c>
      <c r="AJ37" s="14" t="s">
        <v>43</v>
      </c>
      <c r="AK37" s="14" t="s">
        <v>44</v>
      </c>
    </row>
    <row r="38" spans="1:37" ht="15.75" x14ac:dyDescent="0.25">
      <c r="A38" s="2">
        <f t="shared" si="13"/>
        <v>2014</v>
      </c>
      <c r="B38" s="6">
        <f t="shared" si="0"/>
        <v>477537.52230616118</v>
      </c>
      <c r="C38" s="4">
        <v>62308.102379999997</v>
      </c>
      <c r="D38" s="4">
        <v>1</v>
      </c>
      <c r="E38" s="4">
        <v>298044.67857761902</v>
      </c>
      <c r="F38" s="4">
        <v>53845.101055281702</v>
      </c>
      <c r="G38" s="5">
        <f t="shared" si="1"/>
        <v>132989.36355714843</v>
      </c>
      <c r="H38" s="4">
        <v>116281.916186092</v>
      </c>
      <c r="I38" s="4">
        <v>123623.53706998</v>
      </c>
      <c r="J38" s="4">
        <v>102337.309300448</v>
      </c>
      <c r="K38" s="4">
        <v>25599.6951883316</v>
      </c>
      <c r="L38" s="4">
        <v>5052.3590683688199</v>
      </c>
      <c r="M38" s="4">
        <v>98.524962530671203</v>
      </c>
      <c r="N38" s="4">
        <f t="shared" si="2"/>
        <v>639.02397830914208</v>
      </c>
      <c r="O38" s="4">
        <f t="shared" si="3"/>
        <v>2623.0143315258047</v>
      </c>
      <c r="P38" s="4">
        <f t="shared" si="4"/>
        <v>318.60513403824444</v>
      </c>
      <c r="Q38" s="4">
        <f t="shared" si="5"/>
        <v>65.482761075356606</v>
      </c>
      <c r="R38" s="4">
        <f t="shared" si="6"/>
        <v>4070.8012209948506</v>
      </c>
      <c r="T38" s="11">
        <v>35</v>
      </c>
      <c r="U38">
        <f t="shared" si="7"/>
        <v>4.7311461963723191</v>
      </c>
      <c r="V38">
        <f t="shared" si="8"/>
        <v>5.0655121798079641</v>
      </c>
      <c r="W38">
        <f t="shared" si="9"/>
        <v>4.4082347942644393</v>
      </c>
      <c r="X38">
        <f t="shared" si="10"/>
        <v>3.7034942080491162</v>
      </c>
      <c r="Y38">
        <f t="shared" si="11"/>
        <v>1.9935462783742219</v>
      </c>
      <c r="Z38">
        <f t="shared" si="12"/>
        <v>4.7945445248313279</v>
      </c>
      <c r="AC38" s="12" t="s">
        <v>32</v>
      </c>
      <c r="AD38" s="12">
        <v>4.2908002604343096</v>
      </c>
      <c r="AE38" s="12">
        <v>2.5506964710809505E-2</v>
      </c>
      <c r="AF38" s="12">
        <v>168.22073143873237</v>
      </c>
      <c r="AG38" s="12">
        <v>9.8373613335907356E-54</v>
      </c>
      <c r="AH38" s="12">
        <v>4.2390697383210965</v>
      </c>
      <c r="AI38" s="12">
        <v>4.3425307825475228</v>
      </c>
      <c r="AJ38" s="12">
        <v>4.2390697383210965</v>
      </c>
      <c r="AK38" s="12">
        <v>4.3425307825475228</v>
      </c>
    </row>
    <row r="39" spans="1:37" ht="16.5" thickBot="1" x14ac:dyDescent="0.3">
      <c r="A39" s="2">
        <f t="shared" si="13"/>
        <v>2015</v>
      </c>
      <c r="B39" s="6">
        <f t="shared" si="0"/>
        <v>486593.63052826532</v>
      </c>
      <c r="C39" s="4">
        <v>61484.889640000001</v>
      </c>
      <c r="D39" s="4">
        <v>1</v>
      </c>
      <c r="E39" s="4">
        <v>309899.62159189698</v>
      </c>
      <c r="F39" s="4">
        <v>59147.974876381602</v>
      </c>
      <c r="G39" s="5">
        <f t="shared" si="1"/>
        <v>123092.64738160376</v>
      </c>
      <c r="H39" s="4">
        <v>120991.09644208101</v>
      </c>
      <c r="I39" s="4">
        <v>126537.709763698</v>
      </c>
      <c r="J39" s="4">
        <v>98062.436814052999</v>
      </c>
      <c r="K39" s="4">
        <v>23177.937701847</v>
      </c>
      <c r="L39" s="4">
        <v>1852.2728657037701</v>
      </c>
      <c r="M39" s="4">
        <v>92.214557622142607</v>
      </c>
      <c r="N39" s="4">
        <f t="shared" si="2"/>
        <v>701.95753139415888</v>
      </c>
      <c r="O39" s="4">
        <f t="shared" si="3"/>
        <v>2729.2410579707794</v>
      </c>
      <c r="P39" s="4">
        <f t="shared" si="4"/>
        <v>288.46476076765811</v>
      </c>
      <c r="Q39" s="4">
        <f t="shared" si="5"/>
        <v>24.006991559767702</v>
      </c>
      <c r="R39" s="4">
        <f t="shared" si="6"/>
        <v>4017.0179199613376</v>
      </c>
      <c r="T39" s="11">
        <v>36</v>
      </c>
      <c r="U39">
        <f t="shared" si="7"/>
        <v>4.7719398797320176</v>
      </c>
      <c r="V39">
        <f t="shared" si="8"/>
        <v>5.0827534123962446</v>
      </c>
      <c r="W39">
        <f t="shared" si="9"/>
        <v>4.3650747912241048</v>
      </c>
      <c r="X39">
        <f t="shared" si="10"/>
        <v>3.267704964711124</v>
      </c>
      <c r="Y39">
        <f t="shared" si="11"/>
        <v>1.9647994871696759</v>
      </c>
      <c r="Z39">
        <f t="shared" si="12"/>
        <v>4.7887683978522668</v>
      </c>
      <c r="AC39" s="13" t="s">
        <v>45</v>
      </c>
      <c r="AD39" s="16">
        <v>2.2557371064715327E-2</v>
      </c>
      <c r="AE39" s="13">
        <v>1.1401362141998791E-3</v>
      </c>
      <c r="AF39" s="13">
        <v>19.78480359081091</v>
      </c>
      <c r="AG39" s="13">
        <v>6.2597003575032896E-21</v>
      </c>
      <c r="AH39" s="13">
        <v>2.0245067648395988E-2</v>
      </c>
      <c r="AI39" s="13">
        <v>2.4869674481034665E-2</v>
      </c>
      <c r="AJ39" s="13">
        <v>2.0245067648395988E-2</v>
      </c>
      <c r="AK39" s="13">
        <v>2.4869674481034665E-2</v>
      </c>
    </row>
    <row r="40" spans="1:37" ht="15.75" x14ac:dyDescent="0.25">
      <c r="A40" s="2">
        <f t="shared" si="13"/>
        <v>2016</v>
      </c>
      <c r="B40" s="6">
        <f t="shared" si="0"/>
        <v>503896.89156519895</v>
      </c>
      <c r="C40" s="4">
        <v>61685.541429999997</v>
      </c>
      <c r="D40" s="4">
        <v>1</v>
      </c>
      <c r="E40" s="4">
        <v>320026.45754947799</v>
      </c>
      <c r="F40" s="4">
        <v>58790.911755105997</v>
      </c>
      <c r="G40" s="5">
        <f t="shared" si="1"/>
        <v>116341.28968484199</v>
      </c>
      <c r="H40" s="4">
        <v>132482.69102254001</v>
      </c>
      <c r="I40" s="4">
        <v>123744.45844676701</v>
      </c>
      <c r="J40" s="4">
        <v>92436.157500881105</v>
      </c>
      <c r="K40" s="4">
        <v>23127.090755688001</v>
      </c>
      <c r="L40" s="4">
        <v>778.04142827289502</v>
      </c>
      <c r="M40" s="4">
        <v>91.581865082462997</v>
      </c>
      <c r="N40" s="4">
        <f t="shared" si="2"/>
        <v>697.71997046859281</v>
      </c>
      <c r="O40" s="4">
        <f t="shared" si="3"/>
        <v>2988.4612210474647</v>
      </c>
      <c r="P40" s="4">
        <f t="shared" si="4"/>
        <v>287.83193690091895</v>
      </c>
      <c r="Q40" s="4">
        <f t="shared" si="5"/>
        <v>10.084061774883333</v>
      </c>
      <c r="R40" s="4">
        <f t="shared" si="6"/>
        <v>4030.1271869832294</v>
      </c>
      <c r="T40" s="11">
        <v>37</v>
      </c>
      <c r="U40">
        <f t="shared" si="7"/>
        <v>4.7693101954695871</v>
      </c>
      <c r="V40">
        <f t="shared" si="8"/>
        <v>5.122159141031764</v>
      </c>
      <c r="W40">
        <f t="shared" si="9"/>
        <v>4.3641210046592427</v>
      </c>
      <c r="X40">
        <f t="shared" si="10"/>
        <v>2.8910027224283699</v>
      </c>
      <c r="Y40">
        <f t="shared" si="11"/>
        <v>1.9618094837731819</v>
      </c>
      <c r="Z40">
        <f t="shared" si="12"/>
        <v>4.7901833810022127</v>
      </c>
    </row>
    <row r="41" spans="1:37" ht="15.75" x14ac:dyDescent="0.25">
      <c r="A41" s="2">
        <f t="shared" si="13"/>
        <v>2017</v>
      </c>
      <c r="B41" s="6">
        <f t="shared" si="0"/>
        <v>517072.32413838932</v>
      </c>
      <c r="C41" s="4">
        <v>63621.047939999997</v>
      </c>
      <c r="D41" s="4">
        <v>1</v>
      </c>
      <c r="E41" s="4">
        <v>328091.561851796</v>
      </c>
      <c r="F41" s="4">
        <v>59406.867200203204</v>
      </c>
      <c r="G41" s="5">
        <f t="shared" si="1"/>
        <v>116345.95734403514</v>
      </c>
      <c r="H41" s="4">
        <v>141972.538424898</v>
      </c>
      <c r="I41" s="4">
        <v>128744.60068254299</v>
      </c>
      <c r="J41" s="4">
        <v>92671.981584119305</v>
      </c>
      <c r="K41" s="4">
        <v>22600.902695246499</v>
      </c>
      <c r="L41" s="4">
        <v>1073.0730646693401</v>
      </c>
      <c r="M41" s="4">
        <v>98.242802458972804</v>
      </c>
      <c r="N41" s="4">
        <f t="shared" si="2"/>
        <v>705.03001894604074</v>
      </c>
      <c r="O41" s="4">
        <f t="shared" si="3"/>
        <v>3202.5272302499789</v>
      </c>
      <c r="P41" s="4">
        <f t="shared" si="4"/>
        <v>281.28317855465934</v>
      </c>
      <c r="Q41" s="4">
        <f t="shared" si="5"/>
        <v>13.907916313800197</v>
      </c>
      <c r="R41" s="4">
        <f t="shared" si="6"/>
        <v>4156.5804404638002</v>
      </c>
      <c r="T41" s="11">
        <v>38</v>
      </c>
      <c r="U41">
        <f t="shared" si="7"/>
        <v>4.7738366506170795</v>
      </c>
      <c r="V41">
        <f t="shared" si="8"/>
        <v>5.1522043474540959</v>
      </c>
      <c r="W41">
        <f t="shared" si="9"/>
        <v>4.3541257855073656</v>
      </c>
      <c r="X41">
        <f t="shared" si="10"/>
        <v>3.0306292937296075</v>
      </c>
      <c r="Y41">
        <f t="shared" si="11"/>
        <v>1.9923007425909462</v>
      </c>
      <c r="Z41">
        <f t="shared" si="12"/>
        <v>4.8036008183521544</v>
      </c>
      <c r="AC41" s="17" t="s">
        <v>48</v>
      </c>
    </row>
    <row r="42" spans="1:37" ht="16.5" thickBot="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4"/>
      <c r="R42" s="1"/>
    </row>
    <row r="43" spans="1:37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AC43" s="15" t="s">
        <v>22</v>
      </c>
      <c r="AD43" s="15"/>
    </row>
    <row r="44" spans="1:37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AC44" s="12" t="s">
        <v>23</v>
      </c>
      <c r="AD44" s="12">
        <v>0.66324773274839899</v>
      </c>
    </row>
    <row r="45" spans="1:37" x14ac:dyDescent="0.25">
      <c r="AC45" s="12" t="s">
        <v>24</v>
      </c>
      <c r="AD45" s="12">
        <v>0.43989755499589173</v>
      </c>
    </row>
    <row r="46" spans="1:37" x14ac:dyDescent="0.25">
      <c r="AC46" s="12" t="s">
        <v>25</v>
      </c>
      <c r="AD46" s="12">
        <v>0.42433915374577758</v>
      </c>
    </row>
    <row r="47" spans="1:37" x14ac:dyDescent="0.25">
      <c r="AC47" s="12" t="s">
        <v>26</v>
      </c>
      <c r="AD47" s="12">
        <v>0.15821914239778814</v>
      </c>
    </row>
    <row r="48" spans="1:37" ht="15.75" thickBot="1" x14ac:dyDescent="0.3">
      <c r="AC48" s="13" t="s">
        <v>27</v>
      </c>
      <c r="AD48" s="13">
        <v>38</v>
      </c>
    </row>
    <row r="50" spans="29:37" ht="15.75" thickBot="1" x14ac:dyDescent="0.3">
      <c r="AC50" t="s">
        <v>28</v>
      </c>
    </row>
    <row r="51" spans="29:37" x14ac:dyDescent="0.25">
      <c r="AC51" s="14"/>
      <c r="AD51" s="14" t="s">
        <v>33</v>
      </c>
      <c r="AE51" s="14" t="s">
        <v>34</v>
      </c>
      <c r="AF51" s="14" t="s">
        <v>35</v>
      </c>
      <c r="AG51" s="14" t="s">
        <v>36</v>
      </c>
      <c r="AH51" s="14" t="s">
        <v>37</v>
      </c>
    </row>
    <row r="52" spans="29:37" x14ac:dyDescent="0.25">
      <c r="AC52" s="12" t="s">
        <v>29</v>
      </c>
      <c r="AD52" s="12">
        <v>1</v>
      </c>
      <c r="AE52" s="12">
        <v>0.70779034272453578</v>
      </c>
      <c r="AF52" s="12">
        <v>0.70779034272453578</v>
      </c>
      <c r="AG52" s="12">
        <v>28.273956168386203</v>
      </c>
      <c r="AH52" s="12">
        <v>5.6802096292233265E-6</v>
      </c>
    </row>
    <row r="53" spans="29:37" x14ac:dyDescent="0.25">
      <c r="AC53" s="12" t="s">
        <v>30</v>
      </c>
      <c r="AD53" s="12">
        <v>36</v>
      </c>
      <c r="AE53" s="12">
        <v>0.90119869275929632</v>
      </c>
      <c r="AF53" s="12">
        <v>2.5033297021091565E-2</v>
      </c>
      <c r="AG53" s="12"/>
      <c r="AH53" s="12"/>
    </row>
    <row r="54" spans="29:37" ht="15.75" thickBot="1" x14ac:dyDescent="0.3">
      <c r="AC54" s="13" t="s">
        <v>31</v>
      </c>
      <c r="AD54" s="13">
        <v>37</v>
      </c>
      <c r="AE54" s="13">
        <v>1.6089890354838321</v>
      </c>
      <c r="AF54" s="13"/>
      <c r="AG54" s="13"/>
      <c r="AH54" s="13"/>
    </row>
    <row r="55" spans="29:37" ht="15.75" thickBot="1" x14ac:dyDescent="0.3"/>
    <row r="56" spans="29:37" x14ac:dyDescent="0.25">
      <c r="AC56" s="14"/>
      <c r="AD56" s="14" t="s">
        <v>38</v>
      </c>
      <c r="AE56" s="14" t="s">
        <v>26</v>
      </c>
      <c r="AF56" s="14" t="s">
        <v>39</v>
      </c>
      <c r="AG56" s="14" t="s">
        <v>40</v>
      </c>
      <c r="AH56" s="14" t="s">
        <v>41</v>
      </c>
      <c r="AI56" s="14" t="s">
        <v>42</v>
      </c>
      <c r="AJ56" s="14" t="s">
        <v>43</v>
      </c>
      <c r="AK56" s="14" t="s">
        <v>44</v>
      </c>
    </row>
    <row r="57" spans="29:37" x14ac:dyDescent="0.25">
      <c r="AC57" s="12" t="s">
        <v>32</v>
      </c>
      <c r="AD57" s="12">
        <v>3.7938120731811766</v>
      </c>
      <c r="AE57" s="12">
        <v>5.2363265964885324E-2</v>
      </c>
      <c r="AF57" s="12">
        <v>72.451784724911874</v>
      </c>
      <c r="AG57" s="12">
        <v>1.3195565516814129E-40</v>
      </c>
      <c r="AH57" s="12">
        <v>3.6876144476060486</v>
      </c>
      <c r="AI57" s="12">
        <v>3.9000096987563047</v>
      </c>
      <c r="AJ57" s="12">
        <v>3.6876144476060486</v>
      </c>
      <c r="AK57" s="12">
        <v>3.9000096987563047</v>
      </c>
    </row>
    <row r="58" spans="29:37" ht="15.75" thickBot="1" x14ac:dyDescent="0.3">
      <c r="AC58" s="13" t="s">
        <v>45</v>
      </c>
      <c r="AD58" s="16">
        <v>1.2445661235195698E-2</v>
      </c>
      <c r="AE58" s="13">
        <v>2.3405864436329875E-3</v>
      </c>
      <c r="AF58" s="13">
        <v>5.317326035554542</v>
      </c>
      <c r="AG58" s="13">
        <v>5.680209629223379E-6</v>
      </c>
      <c r="AH58" s="13">
        <v>7.6987319100874658E-3</v>
      </c>
      <c r="AI58" s="13">
        <v>1.7192590560303929E-2</v>
      </c>
      <c r="AJ58" s="13">
        <v>7.6987319100874658E-3</v>
      </c>
      <c r="AK58" s="13">
        <v>1.7192590560303929E-2</v>
      </c>
    </row>
    <row r="61" spans="29:37" x14ac:dyDescent="0.25">
      <c r="AC61" s="17" t="s">
        <v>49</v>
      </c>
    </row>
    <row r="62" spans="29:37" ht="15.75" thickBot="1" x14ac:dyDescent="0.3"/>
    <row r="63" spans="29:37" x14ac:dyDescent="0.25">
      <c r="AC63" s="15" t="s">
        <v>22</v>
      </c>
      <c r="AD63" s="15"/>
    </row>
    <row r="64" spans="29:37" x14ac:dyDescent="0.25">
      <c r="AC64" s="12" t="s">
        <v>23</v>
      </c>
      <c r="AD64" s="12">
        <v>0.28406048715743681</v>
      </c>
    </row>
    <row r="65" spans="29:37" x14ac:dyDescent="0.25">
      <c r="AC65" s="12" t="s">
        <v>24</v>
      </c>
      <c r="AD65" s="12">
        <v>8.0690360364120334E-2</v>
      </c>
    </row>
    <row r="66" spans="29:37" x14ac:dyDescent="0.25">
      <c r="AC66" s="12" t="s">
        <v>25</v>
      </c>
      <c r="AD66" s="12">
        <v>5.5153981485345893E-2</v>
      </c>
    </row>
    <row r="67" spans="29:37" x14ac:dyDescent="0.25">
      <c r="AC67" s="12" t="s">
        <v>26</v>
      </c>
      <c r="AD67" s="12">
        <v>0.4928740409490478</v>
      </c>
    </row>
    <row r="68" spans="29:37" ht="15.75" thickBot="1" x14ac:dyDescent="0.3">
      <c r="AC68" s="13" t="s">
        <v>27</v>
      </c>
      <c r="AD68" s="13">
        <v>38</v>
      </c>
    </row>
    <row r="70" spans="29:37" ht="15.75" thickBot="1" x14ac:dyDescent="0.3">
      <c r="AC70" t="s">
        <v>28</v>
      </c>
    </row>
    <row r="71" spans="29:37" x14ac:dyDescent="0.25">
      <c r="AC71" s="14"/>
      <c r="AD71" s="14" t="s">
        <v>33</v>
      </c>
      <c r="AE71" s="14" t="s">
        <v>34</v>
      </c>
      <c r="AF71" s="14" t="s">
        <v>35</v>
      </c>
      <c r="AG71" s="14" t="s">
        <v>36</v>
      </c>
      <c r="AH71" s="14" t="s">
        <v>37</v>
      </c>
    </row>
    <row r="72" spans="29:37" x14ac:dyDescent="0.25">
      <c r="AC72" s="12" t="s">
        <v>29</v>
      </c>
      <c r="AD72" s="12">
        <v>1</v>
      </c>
      <c r="AE72" s="12">
        <v>0.76759870221709292</v>
      </c>
      <c r="AF72" s="12">
        <v>0.76759870221709292</v>
      </c>
      <c r="AG72" s="12">
        <v>3.1598199865051853</v>
      </c>
      <c r="AH72" s="12">
        <v>8.3920664392266517E-2</v>
      </c>
    </row>
    <row r="73" spans="29:37" x14ac:dyDescent="0.25">
      <c r="AC73" s="12" t="s">
        <v>30</v>
      </c>
      <c r="AD73" s="12">
        <v>36</v>
      </c>
      <c r="AE73" s="12">
        <v>8.7452935286919704</v>
      </c>
      <c r="AF73" s="12">
        <v>0.24292482024144363</v>
      </c>
      <c r="AG73" s="12"/>
      <c r="AH73" s="12"/>
    </row>
    <row r="74" spans="29:37" ht="15.75" thickBot="1" x14ac:dyDescent="0.3">
      <c r="AC74" s="13" t="s">
        <v>31</v>
      </c>
      <c r="AD74" s="13">
        <v>37</v>
      </c>
      <c r="AE74" s="13">
        <v>9.5128922309090633</v>
      </c>
      <c r="AF74" s="13"/>
      <c r="AG74" s="13"/>
      <c r="AH74" s="13"/>
    </row>
    <row r="75" spans="29:37" ht="15.75" thickBot="1" x14ac:dyDescent="0.3"/>
    <row r="76" spans="29:37" x14ac:dyDescent="0.25">
      <c r="AC76" s="14"/>
      <c r="AD76" s="14" t="s">
        <v>38</v>
      </c>
      <c r="AE76" s="14" t="s">
        <v>26</v>
      </c>
      <c r="AF76" s="14" t="s">
        <v>39</v>
      </c>
      <c r="AG76" s="14" t="s">
        <v>40</v>
      </c>
      <c r="AH76" s="14" t="s">
        <v>41</v>
      </c>
      <c r="AI76" s="14" t="s">
        <v>42</v>
      </c>
      <c r="AJ76" s="14" t="s">
        <v>43</v>
      </c>
      <c r="AK76" s="14" t="s">
        <v>44</v>
      </c>
    </row>
    <row r="77" spans="29:37" x14ac:dyDescent="0.25">
      <c r="AC77" s="12" t="s">
        <v>32</v>
      </c>
      <c r="AD77" s="12">
        <v>2.8998905730644404</v>
      </c>
      <c r="AE77" s="12">
        <v>0.16311865999447842</v>
      </c>
      <c r="AF77" s="12">
        <v>17.777797912039016</v>
      </c>
      <c r="AG77" s="12">
        <v>2.077157008460113E-19</v>
      </c>
      <c r="AH77" s="12">
        <v>2.5690705972816685</v>
      </c>
      <c r="AI77" s="12">
        <v>3.2307105488472123</v>
      </c>
      <c r="AJ77" s="12">
        <v>2.5690705972816685</v>
      </c>
      <c r="AK77" s="12">
        <v>3.2307105488472123</v>
      </c>
    </row>
    <row r="78" spans="29:37" ht="15.75" thickBot="1" x14ac:dyDescent="0.3">
      <c r="AC78" s="13" t="s">
        <v>45</v>
      </c>
      <c r="AD78" s="16">
        <v>1.2960828830500768E-2</v>
      </c>
      <c r="AE78" s="13">
        <v>7.291243532110552E-3</v>
      </c>
      <c r="AF78" s="13">
        <v>1.7775882499907496</v>
      </c>
      <c r="AG78" s="13">
        <v>8.3920664392266989E-2</v>
      </c>
      <c r="AH78" s="13">
        <v>-1.8264984366601639E-3</v>
      </c>
      <c r="AI78" s="13">
        <v>2.7748156097661701E-2</v>
      </c>
      <c r="AJ78" s="13">
        <v>-1.8264984366601639E-3</v>
      </c>
      <c r="AK78" s="13">
        <v>2.7748156097661701E-2</v>
      </c>
    </row>
    <row r="81" spans="29:37" x14ac:dyDescent="0.25">
      <c r="AC81" s="17" t="s">
        <v>50</v>
      </c>
    </row>
    <row r="82" spans="29:37" ht="15.75" thickBot="1" x14ac:dyDescent="0.3"/>
    <row r="83" spans="29:37" x14ac:dyDescent="0.25">
      <c r="AC83" s="15" t="s">
        <v>22</v>
      </c>
      <c r="AD83" s="15"/>
    </row>
    <row r="84" spans="29:37" x14ac:dyDescent="0.25">
      <c r="AC84" s="12" t="s">
        <v>23</v>
      </c>
      <c r="AD84" s="12">
        <v>0.28934118429195071</v>
      </c>
    </row>
    <row r="85" spans="29:37" x14ac:dyDescent="0.25">
      <c r="AC85" s="12" t="s">
        <v>24</v>
      </c>
      <c r="AD85" s="12">
        <v>8.3718320927468573E-2</v>
      </c>
    </row>
    <row r="86" spans="29:37" x14ac:dyDescent="0.25">
      <c r="AC86" s="12" t="s">
        <v>25</v>
      </c>
      <c r="AD86" s="12">
        <v>5.8266052064342704E-2</v>
      </c>
    </row>
    <row r="87" spans="29:37" x14ac:dyDescent="0.25">
      <c r="AC87" s="12" t="s">
        <v>26</v>
      </c>
      <c r="AD87" s="12">
        <v>9.4009356888518844E-2</v>
      </c>
    </row>
    <row r="88" spans="29:37" ht="15.75" thickBot="1" x14ac:dyDescent="0.3">
      <c r="AC88" s="13" t="s">
        <v>27</v>
      </c>
      <c r="AD88" s="13">
        <v>38</v>
      </c>
    </row>
    <row r="90" spans="29:37" ht="15.75" thickBot="1" x14ac:dyDescent="0.3">
      <c r="AC90" t="s">
        <v>28</v>
      </c>
    </row>
    <row r="91" spans="29:37" x14ac:dyDescent="0.25">
      <c r="AC91" s="14"/>
      <c r="AD91" s="14" t="s">
        <v>33</v>
      </c>
      <c r="AE91" s="14" t="s">
        <v>34</v>
      </c>
      <c r="AF91" s="14" t="s">
        <v>35</v>
      </c>
      <c r="AG91" s="14" t="s">
        <v>36</v>
      </c>
      <c r="AH91" s="14" t="s">
        <v>37</v>
      </c>
    </row>
    <row r="92" spans="29:37" x14ac:dyDescent="0.25">
      <c r="AC92" s="12" t="s">
        <v>29</v>
      </c>
      <c r="AD92" s="12">
        <v>1</v>
      </c>
      <c r="AE92" s="12">
        <v>2.906940687711751E-2</v>
      </c>
      <c r="AF92" s="12">
        <v>2.906940687711751E-2</v>
      </c>
      <c r="AG92" s="12">
        <v>3.2892282168508751</v>
      </c>
      <c r="AH92" s="12">
        <v>7.8078954683122939E-2</v>
      </c>
    </row>
    <row r="93" spans="29:37" x14ac:dyDescent="0.25">
      <c r="AC93" s="12" t="s">
        <v>30</v>
      </c>
      <c r="AD93" s="12">
        <v>36</v>
      </c>
      <c r="AE93" s="12">
        <v>0.31815933057334456</v>
      </c>
      <c r="AF93" s="12">
        <v>8.8377591825929049E-3</v>
      </c>
      <c r="AG93" s="12"/>
      <c r="AH93" s="12"/>
    </row>
    <row r="94" spans="29:37" ht="15.75" thickBot="1" x14ac:dyDescent="0.3">
      <c r="AC94" s="13" t="s">
        <v>31</v>
      </c>
      <c r="AD94" s="13">
        <v>37</v>
      </c>
      <c r="AE94" s="13">
        <v>0.34722873745046207</v>
      </c>
      <c r="AF94" s="13"/>
      <c r="AG94" s="13"/>
      <c r="AH94" s="13"/>
    </row>
    <row r="95" spans="29:37" ht="15.75" thickBot="1" x14ac:dyDescent="0.3"/>
    <row r="96" spans="29:37" x14ac:dyDescent="0.25">
      <c r="AC96" s="14"/>
      <c r="AD96" s="14" t="s">
        <v>38</v>
      </c>
      <c r="AE96" s="14" t="s">
        <v>26</v>
      </c>
      <c r="AF96" s="14" t="s">
        <v>39</v>
      </c>
      <c r="AG96" s="14" t="s">
        <v>40</v>
      </c>
      <c r="AH96" s="14" t="s">
        <v>41</v>
      </c>
      <c r="AI96" s="14" t="s">
        <v>42</v>
      </c>
      <c r="AJ96" s="14" t="s">
        <v>43</v>
      </c>
      <c r="AK96" s="14" t="s">
        <v>44</v>
      </c>
    </row>
    <row r="97" spans="29:37" x14ac:dyDescent="0.25">
      <c r="AC97" s="12" t="s">
        <v>32</v>
      </c>
      <c r="AD97" s="12">
        <v>1.8434358122640471</v>
      </c>
      <c r="AE97" s="12">
        <v>3.1112777400632362E-2</v>
      </c>
      <c r="AF97" s="12">
        <v>59.250120570289539</v>
      </c>
      <c r="AG97" s="12">
        <v>1.7367927107085129E-37</v>
      </c>
      <c r="AH97" s="12">
        <v>1.7803361750639843</v>
      </c>
      <c r="AI97" s="12">
        <v>1.9065354494641098</v>
      </c>
      <c r="AJ97" s="12">
        <v>1.7803361750639843</v>
      </c>
      <c r="AK97" s="12">
        <v>1.9065354494641098</v>
      </c>
    </row>
    <row r="98" spans="29:37" ht="15.75" thickBot="1" x14ac:dyDescent="0.3">
      <c r="AC98" s="13" t="s">
        <v>45</v>
      </c>
      <c r="AD98" s="16">
        <v>2.5222245263568934E-3</v>
      </c>
      <c r="AE98" s="13">
        <v>1.3907105232230021E-3</v>
      </c>
      <c r="AF98" s="13">
        <v>1.8136229533314976</v>
      </c>
      <c r="AG98" s="13">
        <v>7.8078954683123356E-2</v>
      </c>
      <c r="AH98" s="13">
        <v>-2.9826714289206283E-4</v>
      </c>
      <c r="AI98" s="13">
        <v>5.3427161956058501E-3</v>
      </c>
      <c r="AJ98" s="13">
        <v>-2.9826714289206283E-4</v>
      </c>
      <c r="AK98" s="13">
        <v>5.3427161956058501E-3</v>
      </c>
    </row>
    <row r="101" spans="29:37" x14ac:dyDescent="0.25">
      <c r="AC101" s="17" t="s">
        <v>51</v>
      </c>
    </row>
    <row r="102" spans="29:37" ht="15.75" thickBot="1" x14ac:dyDescent="0.3"/>
    <row r="103" spans="29:37" x14ac:dyDescent="0.25">
      <c r="AC103" s="15" t="s">
        <v>22</v>
      </c>
      <c r="AD103" s="15"/>
    </row>
    <row r="104" spans="29:37" x14ac:dyDescent="0.25">
      <c r="AC104" s="12" t="s">
        <v>23</v>
      </c>
      <c r="AD104" s="12">
        <v>0.90904734318340652</v>
      </c>
    </row>
    <row r="105" spans="29:37" x14ac:dyDescent="0.25">
      <c r="AC105" s="12" t="s">
        <v>24</v>
      </c>
      <c r="AD105" s="12">
        <v>0.82636707214881</v>
      </c>
    </row>
    <row r="106" spans="29:37" x14ac:dyDescent="0.25">
      <c r="AC106" s="12" t="s">
        <v>25</v>
      </c>
      <c r="AD106" s="12">
        <v>0.82154393526405467</v>
      </c>
    </row>
    <row r="107" spans="29:37" x14ac:dyDescent="0.25">
      <c r="AC107" s="12" t="s">
        <v>26</v>
      </c>
      <c r="AD107" s="12">
        <v>0.33740227308626425</v>
      </c>
    </row>
    <row r="108" spans="29:37" ht="15.75" thickBot="1" x14ac:dyDescent="0.3">
      <c r="AC108" s="13" t="s">
        <v>27</v>
      </c>
      <c r="AD108" s="13">
        <v>38</v>
      </c>
    </row>
    <row r="110" spans="29:37" ht="15.75" thickBot="1" x14ac:dyDescent="0.3">
      <c r="AC110" t="s">
        <v>28</v>
      </c>
    </row>
    <row r="111" spans="29:37" x14ac:dyDescent="0.25">
      <c r="AC111" s="14"/>
      <c r="AD111" s="14" t="s">
        <v>33</v>
      </c>
      <c r="AE111" s="14" t="s">
        <v>34</v>
      </c>
      <c r="AF111" s="14" t="s">
        <v>35</v>
      </c>
      <c r="AG111" s="14" t="s">
        <v>36</v>
      </c>
      <c r="AH111" s="14" t="s">
        <v>37</v>
      </c>
    </row>
    <row r="112" spans="29:37" x14ac:dyDescent="0.25">
      <c r="AC112" s="12" t="s">
        <v>29</v>
      </c>
      <c r="AD112" s="12">
        <v>1</v>
      </c>
      <c r="AE112" s="12">
        <v>19.504706707918984</v>
      </c>
      <c r="AF112" s="12">
        <v>19.504706707918984</v>
      </c>
      <c r="AG112" s="12">
        <v>171.33394549940067</v>
      </c>
      <c r="AH112" s="12">
        <v>2.9729900009704762E-15</v>
      </c>
    </row>
    <row r="113" spans="29:37" x14ac:dyDescent="0.25">
      <c r="AC113" s="12" t="s">
        <v>30</v>
      </c>
      <c r="AD113" s="12">
        <v>36</v>
      </c>
      <c r="AE113" s="12">
        <v>4.0982505798160096</v>
      </c>
      <c r="AF113" s="12">
        <v>0.11384029388377805</v>
      </c>
      <c r="AG113" s="12"/>
      <c r="AH113" s="12"/>
    </row>
    <row r="114" spans="29:37" ht="15.75" thickBot="1" x14ac:dyDescent="0.3">
      <c r="AC114" s="13" t="s">
        <v>31</v>
      </c>
      <c r="AD114" s="13">
        <v>37</v>
      </c>
      <c r="AE114" s="13">
        <v>23.602957287734995</v>
      </c>
      <c r="AF114" s="13"/>
      <c r="AG114" s="13"/>
      <c r="AH114" s="13"/>
    </row>
    <row r="115" spans="29:37" ht="15.75" thickBot="1" x14ac:dyDescent="0.3"/>
    <row r="116" spans="29:37" x14ac:dyDescent="0.25">
      <c r="AC116" s="14"/>
      <c r="AD116" s="14" t="s">
        <v>38</v>
      </c>
      <c r="AE116" s="14" t="s">
        <v>26</v>
      </c>
      <c r="AF116" s="14" t="s">
        <v>39</v>
      </c>
      <c r="AG116" s="14" t="s">
        <v>40</v>
      </c>
      <c r="AH116" s="14" t="s">
        <v>41</v>
      </c>
      <c r="AI116" s="14" t="s">
        <v>42</v>
      </c>
      <c r="AJ116" s="14" t="s">
        <v>43</v>
      </c>
      <c r="AK116" s="14" t="s">
        <v>44</v>
      </c>
    </row>
    <row r="117" spans="29:37" x14ac:dyDescent="0.25">
      <c r="AC117" s="12" t="s">
        <v>32</v>
      </c>
      <c r="AD117" s="12">
        <v>2.5107932032668652</v>
      </c>
      <c r="AE117" s="12">
        <v>0.11166464875883381</v>
      </c>
      <c r="AF117" s="12">
        <v>22.485121577640175</v>
      </c>
      <c r="AG117" s="12">
        <v>8.7580470130452262E-23</v>
      </c>
      <c r="AH117" s="12">
        <v>2.2843267989974851</v>
      </c>
      <c r="AI117" s="12">
        <v>2.7372596075362452</v>
      </c>
      <c r="AJ117" s="12">
        <v>2.2843267989974851</v>
      </c>
      <c r="AK117" s="12">
        <v>2.7372596075362452</v>
      </c>
    </row>
    <row r="118" spans="29:37" ht="15.75" thickBot="1" x14ac:dyDescent="0.3">
      <c r="AC118" s="13" t="s">
        <v>45</v>
      </c>
      <c r="AD118" s="16">
        <v>6.5333416770874397E-2</v>
      </c>
      <c r="AE118" s="13">
        <v>4.9912998798286078E-3</v>
      </c>
      <c r="AF118" s="13">
        <v>13.089459328001311</v>
      </c>
      <c r="AG118" s="13">
        <v>2.9729900009705078E-15</v>
      </c>
      <c r="AH118" s="13">
        <v>5.5210591427499546E-2</v>
      </c>
      <c r="AI118" s="13">
        <v>7.5456242114249242E-2</v>
      </c>
      <c r="AJ118" s="13">
        <v>5.5210591427499546E-2</v>
      </c>
      <c r="AK118" s="13">
        <v>7.5456242114249242E-2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I1"/>
    <mergeCell ref="U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Anuales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E. Edison Achalma Mendoza</cp:lastModifiedBy>
  <dcterms:created xsi:type="dcterms:W3CDTF">2018-06-14T09:11:28Z</dcterms:created>
  <dcterms:modified xsi:type="dcterms:W3CDTF">2021-12-23T12:14:08Z</dcterms:modified>
  <cp:category/>
</cp:coreProperties>
</file>