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ome/Dropbox/Practica Econometria/2019-1/PDs/PD6/"/>
    </mc:Choice>
  </mc:AlternateContent>
  <bookViews>
    <workbookView xWindow="0" yWindow="460" windowWidth="25600" windowHeight="14280" tabRatio="500" activeTab="1"/>
  </bookViews>
  <sheets>
    <sheet name="2a-b" sheetId="1" r:id="rId1"/>
    <sheet name="2c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3" i="2" l="1"/>
  <c r="B71" i="2"/>
  <c r="B69" i="2"/>
  <c r="B67" i="2"/>
  <c r="B65" i="2"/>
  <c r="B58" i="2"/>
  <c r="B48" i="2"/>
  <c r="B49" i="2"/>
  <c r="B50" i="2"/>
  <c r="B51" i="2"/>
  <c r="B52" i="2"/>
  <c r="B47" i="2"/>
  <c r="B40" i="2" a="1"/>
  <c r="B41" i="2"/>
  <c r="B42" i="2"/>
  <c r="B43" i="2"/>
  <c r="B44" i="2"/>
  <c r="B45" i="2"/>
  <c r="B40" i="2"/>
  <c r="B35" i="2" a="1"/>
  <c r="B35" i="2"/>
  <c r="B36" i="2"/>
  <c r="B37" i="2"/>
  <c r="B38" i="2"/>
  <c r="B30" i="2" a="1"/>
  <c r="B30" i="2"/>
  <c r="B31" i="2"/>
  <c r="B32" i="2"/>
  <c r="B33" i="2"/>
  <c r="B25" i="2" a="1"/>
  <c r="B25" i="2"/>
  <c r="C25" i="2"/>
  <c r="D25" i="2"/>
  <c r="E25" i="2"/>
  <c r="B26" i="2"/>
  <c r="C26" i="2"/>
  <c r="D26" i="2"/>
  <c r="E26" i="2"/>
  <c r="B27" i="2"/>
  <c r="C27" i="2"/>
  <c r="D27" i="2"/>
  <c r="E27" i="2"/>
  <c r="B28" i="2"/>
  <c r="C28" i="2"/>
  <c r="D28" i="2"/>
  <c r="E28" i="2"/>
  <c r="B20" i="2" a="1"/>
  <c r="B20" i="2"/>
  <c r="C20" i="2"/>
  <c r="D20" i="2"/>
  <c r="E20" i="2"/>
  <c r="B21" i="2"/>
  <c r="C21" i="2"/>
  <c r="D21" i="2"/>
  <c r="E21" i="2"/>
  <c r="B22" i="2"/>
  <c r="C22" i="2"/>
  <c r="D22" i="2"/>
  <c r="E22" i="2"/>
  <c r="B23" i="2"/>
  <c r="C23" i="2"/>
  <c r="D23" i="2"/>
  <c r="E23" i="2"/>
  <c r="B15" i="2" a="1"/>
  <c r="B15" i="2"/>
  <c r="C15" i="2"/>
  <c r="D15" i="2"/>
  <c r="E15" i="2"/>
  <c r="F15" i="2"/>
  <c r="G15" i="2"/>
  <c r="B16" i="2"/>
  <c r="C16" i="2"/>
  <c r="D16" i="2"/>
  <c r="E16" i="2"/>
  <c r="F16" i="2"/>
  <c r="G16" i="2"/>
  <c r="B17" i="2"/>
  <c r="C17" i="2"/>
  <c r="D17" i="2"/>
  <c r="E17" i="2"/>
  <c r="F17" i="2"/>
  <c r="G17" i="2"/>
  <c r="B18" i="2"/>
  <c r="C18" i="2"/>
  <c r="D18" i="2"/>
  <c r="E18" i="2"/>
  <c r="F18" i="2"/>
  <c r="G18" i="2"/>
  <c r="E1" i="2"/>
  <c r="B59" i="2"/>
  <c r="B60" i="2"/>
  <c r="B61" i="2"/>
  <c r="B62" i="2"/>
  <c r="B63" i="2"/>
  <c r="B68" i="1"/>
  <c r="B66" i="1"/>
  <c r="B64" i="1"/>
  <c r="B62" i="1"/>
  <c r="B60" i="1"/>
  <c r="B54" i="1"/>
  <c r="B58" i="1"/>
  <c r="B55" i="1"/>
  <c r="B56" i="1"/>
  <c r="B57" i="1"/>
  <c r="B53" i="1"/>
  <c r="E1" i="1"/>
  <c r="B51" i="1" a="1"/>
  <c r="B51" i="1"/>
  <c r="B49" i="1" a="1"/>
  <c r="B49" i="1"/>
  <c r="C49" i="1"/>
  <c r="D49" i="1"/>
  <c r="E49" i="1"/>
  <c r="F49" i="1"/>
  <c r="G49" i="1"/>
  <c r="B43" i="1"/>
  <c r="B44" i="1"/>
  <c r="B45" i="1"/>
  <c r="B46" i="1"/>
  <c r="B47" i="1"/>
  <c r="B42" i="1"/>
  <c r="B35" i="1" a="1"/>
  <c r="B35" i="1"/>
  <c r="B36" i="1"/>
  <c r="B37" i="1"/>
  <c r="B38" i="1"/>
  <c r="B39" i="1"/>
  <c r="B40" i="1"/>
  <c r="B31" i="1" a="1"/>
  <c r="B31" i="1"/>
  <c r="B32" i="1"/>
  <c r="B33" i="1"/>
  <c r="B27" i="1" a="1"/>
  <c r="B27" i="1"/>
  <c r="B28" i="1"/>
  <c r="B29" i="1"/>
  <c r="B23" i="1" a="1"/>
  <c r="B23" i="1"/>
  <c r="C23" i="1"/>
  <c r="D23" i="1"/>
  <c r="B24" i="1"/>
  <c r="C24" i="1"/>
  <c r="D24" i="1"/>
  <c r="B25" i="1"/>
  <c r="C25" i="1"/>
  <c r="D25" i="1"/>
  <c r="B19" i="1" a="1"/>
  <c r="B19" i="1"/>
  <c r="C19" i="1"/>
  <c r="D19" i="1"/>
  <c r="B20" i="1"/>
  <c r="C20" i="1"/>
  <c r="D20" i="1"/>
  <c r="B21" i="1"/>
  <c r="C21" i="1"/>
  <c r="D21" i="1"/>
  <c r="B15" i="1" a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54" i="2" a="1"/>
  <c r="B54" i="2"/>
  <c r="C54" i="2"/>
  <c r="D54" i="2"/>
  <c r="E54" i="2"/>
  <c r="F54" i="2"/>
  <c r="G54" i="2"/>
  <c r="B56" i="2" a="1"/>
  <c r="B56" i="2"/>
</calcChain>
</file>

<file path=xl/sharedStrings.xml><?xml version="1.0" encoding="utf-8"?>
<sst xmlns="http://schemas.openxmlformats.org/spreadsheetml/2006/main" count="36" uniqueCount="18">
  <si>
    <t>y=</t>
  </si>
  <si>
    <t>X=</t>
  </si>
  <si>
    <t>X'=</t>
  </si>
  <si>
    <t>X'X=</t>
  </si>
  <si>
    <t>(X'X)^-1=</t>
  </si>
  <si>
    <t>b=</t>
  </si>
  <si>
    <t>X'y=</t>
  </si>
  <si>
    <t>y^=</t>
  </si>
  <si>
    <t>e=</t>
  </si>
  <si>
    <t>e'e=</t>
  </si>
  <si>
    <t>e'=</t>
  </si>
  <si>
    <t>SCT=</t>
  </si>
  <si>
    <t>Ay=</t>
  </si>
  <si>
    <t>Ybarra=</t>
  </si>
  <si>
    <t>R2=</t>
  </si>
  <si>
    <t>R2 ajust=</t>
  </si>
  <si>
    <t>AIC=</t>
  </si>
  <si>
    <t>BIC=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</si>
</sst>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G30" sqref="G30"/>
    </sheetView>
  </sheetViews>
  <sheetFormatPr baseColWidth="10" defaultRowHeight="16" x14ac:dyDescent="0.2"/>
  <sheetData>
    <row r="1" spans="1:7" x14ac:dyDescent="0.2">
      <c r="A1" t="s">
        <v>0</v>
      </c>
      <c r="B1">
        <v>7.5</v>
      </c>
      <c r="D1" t="s">
        <v>13</v>
      </c>
      <c r="E1">
        <f>AVERAGE(B1:B6)</f>
        <v>14.916666666666666</v>
      </c>
    </row>
    <row r="2" spans="1:7" x14ac:dyDescent="0.2">
      <c r="B2">
        <v>9</v>
      </c>
    </row>
    <row r="3" spans="1:7" x14ac:dyDescent="0.2">
      <c r="B3">
        <v>12</v>
      </c>
    </row>
    <row r="4" spans="1:7" x14ac:dyDescent="0.2">
      <c r="B4">
        <v>16</v>
      </c>
    </row>
    <row r="5" spans="1:7" x14ac:dyDescent="0.2">
      <c r="B5">
        <v>20</v>
      </c>
    </row>
    <row r="6" spans="1:7" x14ac:dyDescent="0.2">
      <c r="B6">
        <v>25</v>
      </c>
    </row>
    <row r="8" spans="1:7" x14ac:dyDescent="0.2">
      <c r="A8" t="s">
        <v>1</v>
      </c>
      <c r="B8">
        <v>1</v>
      </c>
      <c r="C8">
        <v>2</v>
      </c>
      <c r="D8">
        <v>6</v>
      </c>
    </row>
    <row r="9" spans="1:7" x14ac:dyDescent="0.2">
      <c r="B9">
        <v>1</v>
      </c>
      <c r="C9">
        <v>3</v>
      </c>
      <c r="D9">
        <v>9</v>
      </c>
    </row>
    <row r="10" spans="1:7" x14ac:dyDescent="0.2">
      <c r="B10">
        <v>1</v>
      </c>
      <c r="C10">
        <v>3.5</v>
      </c>
      <c r="D10">
        <v>12</v>
      </c>
    </row>
    <row r="11" spans="1:7" x14ac:dyDescent="0.2">
      <c r="B11">
        <v>1</v>
      </c>
      <c r="C11">
        <v>3</v>
      </c>
      <c r="D11">
        <v>18</v>
      </c>
    </row>
    <row r="12" spans="1:7" x14ac:dyDescent="0.2">
      <c r="B12">
        <v>1</v>
      </c>
      <c r="C12">
        <v>3.25</v>
      </c>
      <c r="D12">
        <v>24</v>
      </c>
    </row>
    <row r="13" spans="1:7" x14ac:dyDescent="0.2">
      <c r="B13">
        <v>1</v>
      </c>
      <c r="C13">
        <v>4</v>
      </c>
      <c r="D13">
        <v>30</v>
      </c>
    </row>
    <row r="15" spans="1:7" x14ac:dyDescent="0.2">
      <c r="A15" t="s">
        <v>2</v>
      </c>
      <c r="B15">
        <f t="array" ref="B15:G17">TRANSPOSE(B8:D13)</f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">
      <c r="B16">
        <v>2</v>
      </c>
      <c r="C16">
        <v>3</v>
      </c>
      <c r="D16">
        <v>3.5</v>
      </c>
      <c r="E16">
        <v>3</v>
      </c>
      <c r="F16">
        <v>3.25</v>
      </c>
      <c r="G16">
        <v>4</v>
      </c>
    </row>
    <row r="17" spans="1:7" x14ac:dyDescent="0.2">
      <c r="B17">
        <v>6</v>
      </c>
      <c r="C17">
        <v>9</v>
      </c>
      <c r="D17">
        <v>12</v>
      </c>
      <c r="E17">
        <v>18</v>
      </c>
      <c r="F17">
        <v>24</v>
      </c>
      <c r="G17">
        <v>30</v>
      </c>
    </row>
    <row r="19" spans="1:7" x14ac:dyDescent="0.2">
      <c r="A19" t="s">
        <v>3</v>
      </c>
      <c r="B19">
        <f t="array" ref="B19:D21">MMULT(B15:G17,B8:D13)</f>
        <v>6</v>
      </c>
      <c r="C19">
        <v>18.75</v>
      </c>
      <c r="D19">
        <v>99</v>
      </c>
    </row>
    <row r="20" spans="1:7" x14ac:dyDescent="0.2">
      <c r="B20">
        <v>18.75</v>
      </c>
      <c r="C20">
        <v>60.8125</v>
      </c>
      <c r="D20">
        <v>333</v>
      </c>
    </row>
    <row r="21" spans="1:7" x14ac:dyDescent="0.2">
      <c r="B21">
        <v>99</v>
      </c>
      <c r="C21">
        <v>333</v>
      </c>
      <c r="D21">
        <v>2061</v>
      </c>
    </row>
    <row r="23" spans="1:7" x14ac:dyDescent="0.2">
      <c r="A23" t="s">
        <v>4</v>
      </c>
      <c r="B23">
        <f t="array" ref="B23:D25">MINVERSE(B19:D21)</f>
        <v>6.1673871277617556</v>
      </c>
      <c r="C23">
        <v>-2.4236311239193045</v>
      </c>
      <c r="D23">
        <v>9.5341018251680884E-2</v>
      </c>
    </row>
    <row r="24" spans="1:7" x14ac:dyDescent="0.2">
      <c r="B24">
        <v>-2.4236311239193049</v>
      </c>
      <c r="C24">
        <v>1.0951008645533131</v>
      </c>
      <c r="D24">
        <v>-6.0518731988472588E-2</v>
      </c>
    </row>
    <row r="25" spans="1:7" x14ac:dyDescent="0.2">
      <c r="B25">
        <v>9.5341018251681064E-2</v>
      </c>
      <c r="C25">
        <v>-6.0518731988472643E-2</v>
      </c>
      <c r="D25">
        <v>5.683637528017935E-3</v>
      </c>
    </row>
    <row r="27" spans="1:7" x14ac:dyDescent="0.2">
      <c r="A27" t="s">
        <v>6</v>
      </c>
      <c r="B27">
        <f t="array" ref="B27:B29">MMULT(B15:G17,B1:B6)</f>
        <v>89.5</v>
      </c>
    </row>
    <row r="28" spans="1:7" x14ac:dyDescent="0.2">
      <c r="B28">
        <v>297</v>
      </c>
    </row>
    <row r="29" spans="1:7" x14ac:dyDescent="0.2">
      <c r="B29">
        <v>1788</v>
      </c>
    </row>
    <row r="31" spans="1:7" x14ac:dyDescent="0.2">
      <c r="A31" t="s">
        <v>5</v>
      </c>
      <c r="B31">
        <f t="array" ref="B31:B33">MMULT(B23:D25,B27:B29)</f>
        <v>2.6324447646490796</v>
      </c>
    </row>
    <row r="32" spans="1:7" x14ac:dyDescent="0.2">
      <c r="B32">
        <v>0.12247838616718809</v>
      </c>
    </row>
    <row r="33" spans="1:2" x14ac:dyDescent="0.2">
      <c r="B33">
        <v>0.72130163304514561</v>
      </c>
    </row>
    <row r="35" spans="1:2" x14ac:dyDescent="0.2">
      <c r="A35" t="s">
        <v>7</v>
      </c>
      <c r="B35">
        <f t="array" ref="B35:B40">MMULT(B8:D13,B31:B33)</f>
        <v>7.2052113352543294</v>
      </c>
    </row>
    <row r="36" spans="1:2" x14ac:dyDescent="0.2">
      <c r="B36">
        <v>9.4915946205569544</v>
      </c>
    </row>
    <row r="37" spans="1:2" x14ac:dyDescent="0.2">
      <c r="B37">
        <v>11.716738712775985</v>
      </c>
    </row>
    <row r="38" spans="1:2" x14ac:dyDescent="0.2">
      <c r="B38">
        <v>15.983309317963265</v>
      </c>
    </row>
    <row r="39" spans="1:2" x14ac:dyDescent="0.2">
      <c r="B39">
        <v>20.341738712775935</v>
      </c>
    </row>
    <row r="40" spans="1:2" x14ac:dyDescent="0.2">
      <c r="B40">
        <v>24.7614073006722</v>
      </c>
    </row>
    <row r="42" spans="1:2" x14ac:dyDescent="0.2">
      <c r="A42" t="s">
        <v>8</v>
      </c>
      <c r="B42">
        <f>B1-B35</f>
        <v>0.29478866474567056</v>
      </c>
    </row>
    <row r="43" spans="1:2" x14ac:dyDescent="0.2">
      <c r="B43">
        <f t="shared" ref="B43:B47" si="0">B2-B36</f>
        <v>-0.49159462055695435</v>
      </c>
    </row>
    <row r="44" spans="1:2" x14ac:dyDescent="0.2">
      <c r="B44">
        <f t="shared" si="0"/>
        <v>0.28326128722401478</v>
      </c>
    </row>
    <row r="45" spans="1:2" x14ac:dyDescent="0.2">
      <c r="B45">
        <f t="shared" si="0"/>
        <v>1.6690682036735183E-2</v>
      </c>
    </row>
    <row r="46" spans="1:2" x14ac:dyDescent="0.2">
      <c r="B46">
        <f t="shared" si="0"/>
        <v>-0.34173871277593548</v>
      </c>
    </row>
    <row r="47" spans="1:2" x14ac:dyDescent="0.2">
      <c r="B47">
        <f t="shared" si="0"/>
        <v>0.23859269932779981</v>
      </c>
    </row>
    <row r="49" spans="1:7" x14ac:dyDescent="0.2">
      <c r="A49" t="s">
        <v>10</v>
      </c>
      <c r="B49">
        <f t="array" ref="B49:G49">TRANSPOSE(B42:B47)</f>
        <v>0.29478866474567056</v>
      </c>
      <c r="C49">
        <v>-0.49159462055695435</v>
      </c>
      <c r="D49">
        <v>0.28326128722401478</v>
      </c>
      <c r="E49">
        <v>1.6690682036735183E-2</v>
      </c>
      <c r="F49">
        <v>-0.34173871277593548</v>
      </c>
      <c r="G49">
        <v>0.23859269932779981</v>
      </c>
    </row>
    <row r="51" spans="1:7" x14ac:dyDescent="0.2">
      <c r="A51" t="s">
        <v>9</v>
      </c>
      <c r="B51">
        <f t="array" ref="B51">MMULT(B49:G49,B42:B47)</f>
        <v>0.5827929875120077</v>
      </c>
    </row>
    <row r="53" spans="1:7" x14ac:dyDescent="0.2">
      <c r="A53" t="s">
        <v>12</v>
      </c>
      <c r="B53">
        <f>B1-$E$1</f>
        <v>-7.4166666666666661</v>
      </c>
    </row>
    <row r="54" spans="1:7" x14ac:dyDescent="0.2">
      <c r="B54">
        <f>B2-$E$1</f>
        <v>-5.9166666666666661</v>
      </c>
    </row>
    <row r="55" spans="1:7" x14ac:dyDescent="0.2">
      <c r="B55">
        <f t="shared" ref="B55:B57" si="1">B3-$E$1</f>
        <v>-2.9166666666666661</v>
      </c>
    </row>
    <row r="56" spans="1:7" x14ac:dyDescent="0.2">
      <c r="B56">
        <f t="shared" si="1"/>
        <v>1.0833333333333339</v>
      </c>
    </row>
    <row r="57" spans="1:7" x14ac:dyDescent="0.2">
      <c r="B57">
        <f t="shared" si="1"/>
        <v>5.0833333333333339</v>
      </c>
    </row>
    <row r="58" spans="1:7" x14ac:dyDescent="0.2">
      <c r="B58">
        <f>B6-$E$1</f>
        <v>10.083333333333334</v>
      </c>
    </row>
    <row r="60" spans="1:7" x14ac:dyDescent="0.2">
      <c r="A60" t="s">
        <v>11</v>
      </c>
      <c r="B60">
        <f>SUMSQ(B53:B58)</f>
        <v>227.20833333333334</v>
      </c>
    </row>
    <row r="62" spans="1:7" x14ac:dyDescent="0.2">
      <c r="A62" t="s">
        <v>14</v>
      </c>
      <c r="B62">
        <f>1-(B51/B60)</f>
        <v>0.99743498410044229</v>
      </c>
    </row>
    <row r="64" spans="1:7" x14ac:dyDescent="0.2">
      <c r="A64" t="s">
        <v>15</v>
      </c>
      <c r="B64">
        <f>1-(B51/B60)*(5/3)</f>
        <v>0.99572497350073719</v>
      </c>
    </row>
    <row r="66" spans="1:2" x14ac:dyDescent="0.2">
      <c r="A66" t="s">
        <v>16</v>
      </c>
      <c r="B66">
        <f>LN(B51/6)+1</f>
        <v>-1.3316827063705787</v>
      </c>
    </row>
    <row r="68" spans="1:2" x14ac:dyDescent="0.2">
      <c r="A68" t="s">
        <v>17</v>
      </c>
      <c r="B68">
        <f>LN(B51/6)+(3/6)*LN(6)</f>
        <v>-1.4358029717565512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H19" sqref="H19"/>
    </sheetView>
  </sheetViews>
  <sheetFormatPr baseColWidth="10" defaultRowHeight="16" x14ac:dyDescent="0.2"/>
  <sheetData>
    <row r="1" spans="1:7" x14ac:dyDescent="0.2">
      <c r="A1" t="s">
        <v>0</v>
      </c>
      <c r="B1">
        <v>7.5</v>
      </c>
      <c r="D1" t="s">
        <v>13</v>
      </c>
      <c r="E1">
        <f>AVERAGE(B1:B6)</f>
        <v>14.916666666666666</v>
      </c>
    </row>
    <row r="2" spans="1:7" x14ac:dyDescent="0.2">
      <c r="B2">
        <v>9</v>
      </c>
    </row>
    <row r="3" spans="1:7" x14ac:dyDescent="0.2">
      <c r="B3">
        <v>12</v>
      </c>
    </row>
    <row r="4" spans="1:7" x14ac:dyDescent="0.2">
      <c r="B4">
        <v>16</v>
      </c>
    </row>
    <row r="5" spans="1:7" x14ac:dyDescent="0.2">
      <c r="B5">
        <v>20</v>
      </c>
    </row>
    <row r="6" spans="1:7" x14ac:dyDescent="0.2">
      <c r="B6">
        <v>25</v>
      </c>
    </row>
    <row r="8" spans="1:7" x14ac:dyDescent="0.2">
      <c r="A8" t="s">
        <v>1</v>
      </c>
      <c r="B8">
        <v>1</v>
      </c>
      <c r="C8">
        <v>2</v>
      </c>
      <c r="D8">
        <v>6</v>
      </c>
      <c r="E8">
        <v>-1</v>
      </c>
    </row>
    <row r="9" spans="1:7" x14ac:dyDescent="0.2">
      <c r="B9">
        <v>1</v>
      </c>
      <c r="C9">
        <v>3</v>
      </c>
      <c r="D9">
        <v>9</v>
      </c>
      <c r="E9">
        <v>-3</v>
      </c>
    </row>
    <row r="10" spans="1:7" x14ac:dyDescent="0.2">
      <c r="B10">
        <v>1</v>
      </c>
      <c r="C10">
        <v>3.5</v>
      </c>
      <c r="D10">
        <v>12</v>
      </c>
      <c r="E10">
        <v>-7</v>
      </c>
    </row>
    <row r="11" spans="1:7" x14ac:dyDescent="0.2">
      <c r="B11">
        <v>1</v>
      </c>
      <c r="C11">
        <v>3</v>
      </c>
      <c r="D11">
        <v>18</v>
      </c>
      <c r="E11">
        <v>-9</v>
      </c>
    </row>
    <row r="12" spans="1:7" x14ac:dyDescent="0.2">
      <c r="B12">
        <v>1</v>
      </c>
      <c r="C12">
        <v>3.25</v>
      </c>
      <c r="D12">
        <v>24</v>
      </c>
      <c r="E12">
        <v>-15</v>
      </c>
    </row>
    <row r="13" spans="1:7" x14ac:dyDescent="0.2">
      <c r="B13">
        <v>1</v>
      </c>
      <c r="C13">
        <v>4</v>
      </c>
      <c r="D13">
        <v>30</v>
      </c>
      <c r="E13">
        <v>-16</v>
      </c>
    </row>
    <row r="15" spans="1:7" x14ac:dyDescent="0.2">
      <c r="A15" t="s">
        <v>2</v>
      </c>
      <c r="B15">
        <f t="array" ref="B15:G18">TRANSPOSE(B8:E13)</f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">
      <c r="B16">
        <v>2</v>
      </c>
      <c r="C16">
        <v>3</v>
      </c>
      <c r="D16">
        <v>3.5</v>
      </c>
      <c r="E16">
        <v>3</v>
      </c>
      <c r="F16">
        <v>3.25</v>
      </c>
      <c r="G16">
        <v>4</v>
      </c>
    </row>
    <row r="17" spans="1:7" x14ac:dyDescent="0.2">
      <c r="B17">
        <v>6</v>
      </c>
      <c r="C17">
        <v>9</v>
      </c>
      <c r="D17">
        <v>12</v>
      </c>
      <c r="E17">
        <v>18</v>
      </c>
      <c r="F17">
        <v>24</v>
      </c>
      <c r="G17">
        <v>30</v>
      </c>
    </row>
    <row r="18" spans="1:7" x14ac:dyDescent="0.2">
      <c r="B18">
        <v>-1</v>
      </c>
      <c r="C18">
        <v>-3</v>
      </c>
      <c r="D18">
        <v>-7</v>
      </c>
      <c r="E18">
        <v>-9</v>
      </c>
      <c r="F18">
        <v>-15</v>
      </c>
      <c r="G18">
        <v>-16</v>
      </c>
    </row>
    <row r="20" spans="1:7" x14ac:dyDescent="0.2">
      <c r="A20" t="s">
        <v>3</v>
      </c>
      <c r="B20">
        <f t="array" ref="B20:E23">MMULT(B15:G18,B8:E13)</f>
        <v>6</v>
      </c>
      <c r="C20">
        <v>18.75</v>
      </c>
      <c r="D20">
        <v>99</v>
      </c>
      <c r="E20">
        <v>-51</v>
      </c>
    </row>
    <row r="21" spans="1:7" x14ac:dyDescent="0.2">
      <c r="B21">
        <v>18.75</v>
      </c>
      <c r="C21">
        <v>60.8125</v>
      </c>
      <c r="D21">
        <v>333</v>
      </c>
      <c r="E21">
        <v>-175.25</v>
      </c>
    </row>
    <row r="22" spans="1:7" x14ac:dyDescent="0.2">
      <c r="B22">
        <v>99</v>
      </c>
      <c r="C22">
        <v>333</v>
      </c>
      <c r="D22">
        <v>2061</v>
      </c>
      <c r="E22">
        <v>-1119</v>
      </c>
    </row>
    <row r="23" spans="1:7" x14ac:dyDescent="0.2">
      <c r="B23">
        <v>-51</v>
      </c>
      <c r="C23">
        <v>-175.25</v>
      </c>
      <c r="D23">
        <v>-1119</v>
      </c>
      <c r="E23">
        <v>621</v>
      </c>
    </row>
    <row r="25" spans="1:7" x14ac:dyDescent="0.2">
      <c r="A25" t="s">
        <v>4</v>
      </c>
      <c r="B25">
        <f t="array" ref="B25:E28">MINVERSE(B20:E23)</f>
        <v>7.92297734627829</v>
      </c>
      <c r="C25">
        <v>-2.7184466019417446</v>
      </c>
      <c r="D25">
        <v>-0.21229773462782692</v>
      </c>
      <c r="E25">
        <v>-0.49902912621358425</v>
      </c>
    </row>
    <row r="26" spans="1:7" x14ac:dyDescent="0.2">
      <c r="B26">
        <v>-2.7184466019417335</v>
      </c>
      <c r="C26">
        <v>1.1446090955544179</v>
      </c>
      <c r="D26">
        <v>-8.8570941917923713E-3</v>
      </c>
      <c r="E26">
        <v>8.380173735308763E-2</v>
      </c>
    </row>
    <row r="27" spans="1:7" x14ac:dyDescent="0.2">
      <c r="B27">
        <v>-0.21229773462783502</v>
      </c>
      <c r="C27">
        <v>-8.8570941917890268E-3</v>
      </c>
      <c r="D27">
        <v>5.9592346562198563E-2</v>
      </c>
      <c r="E27">
        <v>8.744677227048242E-2</v>
      </c>
    </row>
    <row r="28" spans="1:7" x14ac:dyDescent="0.2">
      <c r="B28">
        <v>-0.49902912621359646</v>
      </c>
      <c r="C28">
        <v>8.3801737353093153E-2</v>
      </c>
      <c r="D28">
        <v>8.7446772270482143E-2</v>
      </c>
      <c r="E28">
        <v>0.14184977005620877</v>
      </c>
    </row>
    <row r="30" spans="1:7" x14ac:dyDescent="0.2">
      <c r="A30" t="s">
        <v>6</v>
      </c>
      <c r="B30">
        <f t="array" ref="B30:B33">MMULT(B15:G18,B1:B6)</f>
        <v>89.5</v>
      </c>
    </row>
    <row r="31" spans="1:7" x14ac:dyDescent="0.2">
      <c r="B31">
        <v>297</v>
      </c>
    </row>
    <row r="32" spans="1:7" x14ac:dyDescent="0.2">
      <c r="B32">
        <v>1788</v>
      </c>
    </row>
    <row r="33" spans="1:2" x14ac:dyDescent="0.2">
      <c r="B33">
        <v>-962.5</v>
      </c>
    </row>
    <row r="35" spans="1:2" x14ac:dyDescent="0.2">
      <c r="A35" t="s">
        <v>5</v>
      </c>
      <c r="B35">
        <f t="array" ref="B35:B38">MMULT(B25:E28,B30:B33)</f>
        <v>2.4550161812291549</v>
      </c>
    </row>
    <row r="36" spans="1:2" x14ac:dyDescent="0.2">
      <c r="B36">
        <v>0.1522738886053645</v>
      </c>
    </row>
    <row r="37" spans="1:2" x14ac:dyDescent="0.2">
      <c r="B37">
        <v>0.75239311871912662</v>
      </c>
    </row>
    <row r="38" spans="1:2" x14ac:dyDescent="0.2">
      <c r="B38">
        <v>5.0434338272907553E-2</v>
      </c>
    </row>
    <row r="40" spans="1:2" x14ac:dyDescent="0.2">
      <c r="A40" t="s">
        <v>7</v>
      </c>
      <c r="B40">
        <f t="array" ref="B40:B45">MMULT(B8:E13,B35:B38)</f>
        <v>7.2234883324817361</v>
      </c>
    </row>
    <row r="41" spans="1:2" x14ac:dyDescent="0.2">
      <c r="B41">
        <v>9.5320729006986653</v>
      </c>
    </row>
    <row r="42" spans="1:2" x14ac:dyDescent="0.2">
      <c r="B42">
        <v>11.663651848067097</v>
      </c>
    </row>
    <row r="43" spans="1:2" x14ac:dyDescent="0.2">
      <c r="B43">
        <v>16.00100493953336</v>
      </c>
    </row>
    <row r="44" spans="1:2" x14ac:dyDescent="0.2">
      <c r="B44">
        <v>20.250826094362015</v>
      </c>
    </row>
    <row r="45" spans="1:2" x14ac:dyDescent="0.2">
      <c r="B45">
        <v>24.828955884857891</v>
      </c>
    </row>
    <row r="47" spans="1:2" x14ac:dyDescent="0.2">
      <c r="A47" t="s">
        <v>8</v>
      </c>
      <c r="B47">
        <f>B1-B40</f>
        <v>0.27651166751826395</v>
      </c>
    </row>
    <row r="48" spans="1:2" x14ac:dyDescent="0.2">
      <c r="B48">
        <f t="shared" ref="B48:B52" si="0">B2-B41</f>
        <v>-0.53207290069866531</v>
      </c>
    </row>
    <row r="49" spans="1:7" x14ac:dyDescent="0.2">
      <c r="B49">
        <f t="shared" si="0"/>
        <v>0.33634815193290279</v>
      </c>
    </row>
    <row r="50" spans="1:7" x14ac:dyDescent="0.2">
      <c r="B50">
        <f t="shared" si="0"/>
        <v>-1.0049395333595612E-3</v>
      </c>
    </row>
    <row r="51" spans="1:7" x14ac:dyDescent="0.2">
      <c r="B51">
        <f t="shared" si="0"/>
        <v>-0.25082609436201508</v>
      </c>
    </row>
    <row r="52" spans="1:7" x14ac:dyDescent="0.2">
      <c r="B52">
        <f t="shared" si="0"/>
        <v>0.17104411514210938</v>
      </c>
    </row>
    <row r="54" spans="1:7" x14ac:dyDescent="0.2">
      <c r="A54" t="s">
        <v>10</v>
      </c>
      <c r="B54">
        <f t="array" ref="B54:G54">TRANSPOSE(B47:B52)</f>
        <v>0.27651166751826395</v>
      </c>
      <c r="C54">
        <v>-0.53207290069866531</v>
      </c>
      <c r="D54">
        <v>0.33634815193290279</v>
      </c>
      <c r="E54">
        <v>-1.0049395333595612E-3</v>
      </c>
      <c r="F54">
        <v>-0.25082609436201508</v>
      </c>
      <c r="G54">
        <v>0.17104411514210938</v>
      </c>
    </row>
    <row r="56" spans="1:7" x14ac:dyDescent="0.2">
      <c r="A56" t="s">
        <v>9</v>
      </c>
      <c r="B56">
        <f t="array" ref="B56">MMULT(B54:G54,B47:B52)</f>
        <v>0.56486118208141722</v>
      </c>
    </row>
    <row r="58" spans="1:7" x14ac:dyDescent="0.2">
      <c r="A58" t="s">
        <v>12</v>
      </c>
      <c r="B58">
        <f>B1-$E$1</f>
        <v>-7.4166666666666661</v>
      </c>
    </row>
    <row r="59" spans="1:7" x14ac:dyDescent="0.2">
      <c r="B59">
        <f>B2-$E$1</f>
        <v>-5.9166666666666661</v>
      </c>
    </row>
    <row r="60" spans="1:7" x14ac:dyDescent="0.2">
      <c r="B60">
        <f t="shared" ref="B60:B62" si="1">B3-$E$1</f>
        <v>-2.9166666666666661</v>
      </c>
    </row>
    <row r="61" spans="1:7" x14ac:dyDescent="0.2">
      <c r="B61">
        <f t="shared" si="1"/>
        <v>1.0833333333333339</v>
      </c>
    </row>
    <row r="62" spans="1:7" x14ac:dyDescent="0.2">
      <c r="B62">
        <f t="shared" si="1"/>
        <v>5.0833333333333339</v>
      </c>
    </row>
    <row r="63" spans="1:7" x14ac:dyDescent="0.2">
      <c r="B63">
        <f>B6-$E$1</f>
        <v>10.083333333333334</v>
      </c>
    </row>
    <row r="65" spans="1:2" x14ac:dyDescent="0.2">
      <c r="A65" t="s">
        <v>11</v>
      </c>
      <c r="B65">
        <f>SUMSQ(B58:B63)</f>
        <v>227.20833333333334</v>
      </c>
    </row>
    <row r="67" spans="1:2" x14ac:dyDescent="0.2">
      <c r="A67" t="s">
        <v>14</v>
      </c>
      <c r="B67">
        <f>1-(B56/B65)</f>
        <v>0.99751390640565674</v>
      </c>
    </row>
    <row r="69" spans="1:2" x14ac:dyDescent="0.2">
      <c r="A69" t="s">
        <v>15</v>
      </c>
      <c r="B69">
        <f>1-(B56/B65)*(5/2)</f>
        <v>0.99378476601414178</v>
      </c>
    </row>
    <row r="71" spans="1:2" x14ac:dyDescent="0.2">
      <c r="A71" t="s">
        <v>16</v>
      </c>
      <c r="B71">
        <f>LN(B56/6)+(8/6)</f>
        <v>-1.0296014093496051</v>
      </c>
    </row>
    <row r="73" spans="1:2" x14ac:dyDescent="0.2">
      <c r="A73" t="s">
        <v>17</v>
      </c>
      <c r="B73">
        <f>LN(B56/6)+(4/6)*LN(6)</f>
        <v>-1.1684284298642351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2a-b</vt:lpstr>
      <vt:lpstr>2c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Barrantes</dc:creator>
  <cp:lastModifiedBy>Nicolas Barrantes</cp:lastModifiedBy>
  <dcterms:created xsi:type="dcterms:W3CDTF">2018-10-06T04:43:05Z</dcterms:created>
  <dcterms:modified xsi:type="dcterms:W3CDTF">2019-05-03T23:38:13Z</dcterms:modified>
</cp:coreProperties>
</file>