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ehi\5\evaluacion social\"/>
    </mc:Choice>
  </mc:AlternateContent>
  <bookViews>
    <workbookView xWindow="0" yWindow="0" windowWidth="19530" windowHeight="7680"/>
  </bookViews>
  <sheets>
    <sheet name="Ficha Técnica Simplificada" sheetId="1" r:id="rId1"/>
    <sheet name="Seleccionar" sheetId="8" state="hidden" r:id="rId2"/>
    <sheet name="Cálculo Demanda" sheetId="4" r:id="rId3"/>
    <sheet name="Cálculo Capacidad de Carga" sheetId="7" r:id="rId4"/>
    <sheet name="Costos" sheetId="12" r:id="rId5"/>
    <sheet name="Beneficios " sheetId="9" r:id="rId6"/>
    <sheet name="Evaluación Social" sheetId="13" r:id="rId7"/>
    <sheet name="Tarifa" sheetId="11" r:id="rId8"/>
  </sheets>
  <definedNames>
    <definedName name="_xlnm.Print_Area" localSheetId="0">'Ficha Técnica Simplificada'!$B$2:$N$487</definedName>
    <definedName name="_xlnm.Print_Area" localSheetId="1">Seleccionar!$B$2:$M$50</definedName>
  </definedNames>
  <calcPr calcId="152511"/>
</workbook>
</file>

<file path=xl/calcChain.xml><?xml version="1.0" encoding="utf-8"?>
<calcChain xmlns="http://schemas.openxmlformats.org/spreadsheetml/2006/main">
  <c r="D14" i="11" l="1"/>
  <c r="D225" i="1" l="1"/>
  <c r="D226" i="1"/>
  <c r="D224" i="1"/>
  <c r="F225" i="1"/>
  <c r="F226" i="1"/>
  <c r="F224" i="1"/>
  <c r="E225" i="1"/>
  <c r="E226" i="1"/>
  <c r="E224" i="1"/>
  <c r="H108" i="4"/>
  <c r="G108" i="4"/>
  <c r="F108" i="4"/>
  <c r="E108" i="4"/>
  <c r="E53" i="4"/>
  <c r="E52" i="4"/>
  <c r="E51" i="4"/>
  <c r="H46" i="4"/>
  <c r="G46" i="4"/>
  <c r="F46" i="4"/>
  <c r="E46" i="4"/>
  <c r="E25" i="4"/>
  <c r="E24" i="4"/>
  <c r="E23" i="4"/>
  <c r="H18" i="4"/>
  <c r="G18" i="4"/>
  <c r="F18" i="4"/>
  <c r="E18" i="4"/>
  <c r="N12" i="11" l="1"/>
  <c r="E12" i="11"/>
  <c r="F12" i="11"/>
  <c r="G12" i="11"/>
  <c r="H12" i="11"/>
  <c r="I12" i="11"/>
  <c r="J12" i="11"/>
  <c r="K12" i="11"/>
  <c r="L12" i="11"/>
  <c r="M12" i="11"/>
  <c r="D12" i="11"/>
  <c r="F47" i="13"/>
  <c r="G47" i="13"/>
  <c r="G48" i="13" s="1"/>
  <c r="H47" i="13"/>
  <c r="I47" i="13"/>
  <c r="J47" i="13"/>
  <c r="K47" i="13"/>
  <c r="L47" i="13"/>
  <c r="M47" i="13"/>
  <c r="N47" i="13"/>
  <c r="N48" i="13" s="1"/>
  <c r="E47" i="13"/>
  <c r="D47" i="13"/>
  <c r="H48" i="13"/>
  <c r="F48" i="13"/>
  <c r="D48" i="13"/>
  <c r="N46" i="13"/>
  <c r="M46" i="13"/>
  <c r="L46" i="13"/>
  <c r="L48" i="13" s="1"/>
  <c r="K46" i="13"/>
  <c r="K48" i="13" s="1"/>
  <c r="J46" i="13"/>
  <c r="J48" i="13" s="1"/>
  <c r="I46" i="13"/>
  <c r="H46" i="13"/>
  <c r="G46" i="13"/>
  <c r="F46" i="13"/>
  <c r="F37" i="13"/>
  <c r="G37" i="13"/>
  <c r="H37" i="13"/>
  <c r="I37" i="13"/>
  <c r="J37" i="13"/>
  <c r="K37" i="13"/>
  <c r="L37" i="13"/>
  <c r="M37" i="13"/>
  <c r="N37" i="13"/>
  <c r="E37" i="13"/>
  <c r="D37" i="13"/>
  <c r="G22" i="13"/>
  <c r="H22" i="13"/>
  <c r="I22" i="13"/>
  <c r="J22" i="13"/>
  <c r="K22" i="13"/>
  <c r="L22" i="13"/>
  <c r="M22" i="13"/>
  <c r="N22" i="13"/>
  <c r="F22" i="13"/>
  <c r="E22" i="13"/>
  <c r="D22" i="13"/>
  <c r="D23" i="13" s="1"/>
  <c r="F12" i="13"/>
  <c r="G12" i="13"/>
  <c r="H12" i="13"/>
  <c r="I12" i="13"/>
  <c r="J12" i="13"/>
  <c r="K12" i="13"/>
  <c r="L12" i="13"/>
  <c r="M12" i="13"/>
  <c r="N12" i="13"/>
  <c r="E12" i="13"/>
  <c r="D12" i="13"/>
  <c r="N98" i="12"/>
  <c r="M98" i="12"/>
  <c r="L98" i="12"/>
  <c r="K98" i="12"/>
  <c r="J98" i="12"/>
  <c r="I98" i="12"/>
  <c r="H98" i="12"/>
  <c r="G98" i="12"/>
  <c r="F98" i="12"/>
  <c r="E98" i="12"/>
  <c r="N97" i="12"/>
  <c r="M97" i="12"/>
  <c r="L97" i="12"/>
  <c r="K97" i="12"/>
  <c r="J97" i="12"/>
  <c r="I97" i="12"/>
  <c r="H97" i="12"/>
  <c r="G97" i="12"/>
  <c r="F97" i="12"/>
  <c r="E97" i="12"/>
  <c r="N88" i="12"/>
  <c r="M88" i="12"/>
  <c r="L88" i="12"/>
  <c r="K88" i="12"/>
  <c r="J88" i="12"/>
  <c r="I88" i="12"/>
  <c r="H88" i="12"/>
  <c r="G88" i="12"/>
  <c r="F88" i="12"/>
  <c r="E88" i="12"/>
  <c r="N87" i="12"/>
  <c r="M87" i="12"/>
  <c r="L87" i="12"/>
  <c r="K87" i="12"/>
  <c r="J87" i="12"/>
  <c r="I87" i="12"/>
  <c r="H87" i="12"/>
  <c r="G87" i="12"/>
  <c r="F87" i="12"/>
  <c r="E87" i="12"/>
  <c r="N76" i="12"/>
  <c r="M76" i="12"/>
  <c r="L76" i="12"/>
  <c r="K76" i="12"/>
  <c r="J76" i="12"/>
  <c r="I76" i="12"/>
  <c r="H76" i="12"/>
  <c r="G76" i="12"/>
  <c r="F76" i="12"/>
  <c r="E76" i="12"/>
  <c r="N75" i="12"/>
  <c r="M75" i="12"/>
  <c r="L75" i="12"/>
  <c r="K75" i="12"/>
  <c r="J75" i="12"/>
  <c r="I75" i="12"/>
  <c r="H75" i="12"/>
  <c r="G75" i="12"/>
  <c r="F75" i="12"/>
  <c r="E75" i="12"/>
  <c r="F66" i="12"/>
  <c r="G66" i="12"/>
  <c r="H66" i="12"/>
  <c r="I66" i="12"/>
  <c r="J66" i="12"/>
  <c r="K66" i="12"/>
  <c r="L66" i="12"/>
  <c r="M66" i="12"/>
  <c r="N66" i="12"/>
  <c r="E66" i="12"/>
  <c r="F65" i="12"/>
  <c r="G65" i="12"/>
  <c r="H65" i="12"/>
  <c r="I65" i="12"/>
  <c r="J65" i="12"/>
  <c r="K65" i="12"/>
  <c r="L65" i="12"/>
  <c r="M65" i="12"/>
  <c r="N65" i="12"/>
  <c r="E65" i="12"/>
  <c r="H49" i="12"/>
  <c r="H48" i="12"/>
  <c r="H47" i="12"/>
  <c r="H46" i="12"/>
  <c r="H45" i="12"/>
  <c r="H44" i="12"/>
  <c r="H25" i="12"/>
  <c r="H24" i="12"/>
  <c r="H23" i="12"/>
  <c r="H22" i="12"/>
  <c r="H21" i="12"/>
  <c r="H20" i="12"/>
  <c r="H38" i="12"/>
  <c r="H37" i="12"/>
  <c r="H36" i="12"/>
  <c r="H35" i="12"/>
  <c r="H34" i="12"/>
  <c r="H33" i="12"/>
  <c r="H10" i="12"/>
  <c r="H11" i="12"/>
  <c r="H12" i="12"/>
  <c r="H13" i="12"/>
  <c r="H14" i="12"/>
  <c r="H9" i="12"/>
  <c r="I48" i="13" l="1"/>
  <c r="M48" i="13"/>
  <c r="H50" i="12"/>
  <c r="H26" i="12"/>
  <c r="H15" i="12"/>
  <c r="D13" i="13" s="1"/>
  <c r="H39" i="12"/>
  <c r="D38" i="13" s="1"/>
  <c r="M35" i="7" l="1"/>
  <c r="E61" i="4" l="1"/>
  <c r="E60" i="4"/>
  <c r="E76" i="4" l="1"/>
  <c r="E92" i="4" s="1"/>
  <c r="I46" i="4"/>
  <c r="F61" i="4"/>
  <c r="E77" i="4"/>
  <c r="E93" i="4" s="1"/>
  <c r="F60" i="4"/>
  <c r="E59" i="4"/>
  <c r="I107" i="4"/>
  <c r="E114" i="4" s="1"/>
  <c r="I106" i="4"/>
  <c r="E113" i="4" s="1"/>
  <c r="I105" i="4"/>
  <c r="E112" i="4" s="1"/>
  <c r="E212" i="1"/>
  <c r="E211" i="1"/>
  <c r="E210" i="1"/>
  <c r="E213" i="1" l="1"/>
  <c r="E75" i="4"/>
  <c r="F59" i="4"/>
  <c r="G60" i="4"/>
  <c r="F76" i="4"/>
  <c r="F92" i="4" s="1"/>
  <c r="F77" i="4"/>
  <c r="F93" i="4" s="1"/>
  <c r="G61" i="4"/>
  <c r="E62" i="4"/>
  <c r="E120" i="4"/>
  <c r="I108" i="4"/>
  <c r="E31" i="4"/>
  <c r="F31" i="4" s="1"/>
  <c r="G31" i="4" s="1"/>
  <c r="H31" i="4" s="1"/>
  <c r="I31" i="4" s="1"/>
  <c r="J31" i="4" s="1"/>
  <c r="K31" i="4" s="1"/>
  <c r="L31" i="4" s="1"/>
  <c r="M31" i="4" s="1"/>
  <c r="N31" i="4" s="1"/>
  <c r="D220" i="1" l="1"/>
  <c r="F120" i="4"/>
  <c r="E136" i="4"/>
  <c r="D233" i="1" s="1"/>
  <c r="G77" i="4"/>
  <c r="G93" i="4" s="1"/>
  <c r="H61" i="4"/>
  <c r="G76" i="4"/>
  <c r="G92" i="4" s="1"/>
  <c r="H60" i="4"/>
  <c r="F75" i="4"/>
  <c r="G59" i="4"/>
  <c r="E91" i="4"/>
  <c r="E94" i="4" s="1"/>
  <c r="E78" i="4"/>
  <c r="F62" i="4"/>
  <c r="F33" i="4"/>
  <c r="G33" i="4" s="1"/>
  <c r="H33" i="4" s="1"/>
  <c r="I33" i="4" s="1"/>
  <c r="J33" i="4" s="1"/>
  <c r="K33" i="4" s="1"/>
  <c r="L33" i="4" s="1"/>
  <c r="M33" i="4" s="1"/>
  <c r="N33" i="4" s="1"/>
  <c r="E33" i="4"/>
  <c r="E57" i="9"/>
  <c r="E220" i="1" l="1"/>
  <c r="E152" i="4"/>
  <c r="D241" i="1" s="1"/>
  <c r="G120" i="4"/>
  <c r="F136" i="4"/>
  <c r="E233" i="1" s="1"/>
  <c r="H59" i="4"/>
  <c r="G75" i="4"/>
  <c r="F78" i="4"/>
  <c r="F91" i="4"/>
  <c r="F94" i="4" s="1"/>
  <c r="I60" i="4"/>
  <c r="H76" i="4"/>
  <c r="H92" i="4" s="1"/>
  <c r="I61" i="4"/>
  <c r="H77" i="4"/>
  <c r="G62" i="4"/>
  <c r="G33" i="9"/>
  <c r="E41" i="9" s="1"/>
  <c r="F220" i="1" l="1"/>
  <c r="F152" i="4"/>
  <c r="E241" i="1" s="1"/>
  <c r="H120" i="4"/>
  <c r="G136" i="4"/>
  <c r="F233" i="1" s="1"/>
  <c r="J60" i="4"/>
  <c r="I76" i="4"/>
  <c r="I92" i="4" s="1"/>
  <c r="H93" i="4"/>
  <c r="J61" i="4"/>
  <c r="I77" i="4"/>
  <c r="G91" i="4"/>
  <c r="G94" i="4" s="1"/>
  <c r="G78" i="4"/>
  <c r="I59" i="4"/>
  <c r="H75" i="4"/>
  <c r="H91" i="4" s="1"/>
  <c r="H62" i="4"/>
  <c r="G220" i="1" l="1"/>
  <c r="G152" i="4"/>
  <c r="F241" i="1" s="1"/>
  <c r="I120" i="4"/>
  <c r="H136" i="4"/>
  <c r="G233" i="1" s="1"/>
  <c r="H78" i="4"/>
  <c r="I93" i="4"/>
  <c r="K61" i="4"/>
  <c r="J77" i="4"/>
  <c r="H94" i="4"/>
  <c r="J59" i="4"/>
  <c r="I75" i="4"/>
  <c r="I91" i="4" s="1"/>
  <c r="K60" i="4"/>
  <c r="J76" i="4"/>
  <c r="J92" i="4" s="1"/>
  <c r="I62" i="4"/>
  <c r="D71" i="9"/>
  <c r="H92" i="9" s="1"/>
  <c r="G50" i="9"/>
  <c r="D70" i="9"/>
  <c r="J91" i="9" s="1"/>
  <c r="G21" i="9"/>
  <c r="E40" i="9" s="1"/>
  <c r="E32" i="4"/>
  <c r="F32" i="4" s="1"/>
  <c r="G32" i="4" s="1"/>
  <c r="H32" i="4" s="1"/>
  <c r="I32" i="4" s="1"/>
  <c r="J32" i="4" s="1"/>
  <c r="K32" i="4" s="1"/>
  <c r="L32" i="4" s="1"/>
  <c r="M32" i="4" s="1"/>
  <c r="N32" i="4" s="1"/>
  <c r="H220" i="1" l="1"/>
  <c r="H152" i="4"/>
  <c r="G241" i="1" s="1"/>
  <c r="H168" i="4"/>
  <c r="E168" i="4"/>
  <c r="F168" i="4"/>
  <c r="G168" i="4"/>
  <c r="J120" i="4"/>
  <c r="I136" i="4"/>
  <c r="H233" i="1" s="1"/>
  <c r="I94" i="4"/>
  <c r="I78" i="4"/>
  <c r="L61" i="4"/>
  <c r="K77" i="4"/>
  <c r="K93" i="4" s="1"/>
  <c r="K59" i="4"/>
  <c r="J75" i="4"/>
  <c r="J91" i="4" s="1"/>
  <c r="J93" i="4"/>
  <c r="L60" i="4"/>
  <c r="K76" i="4"/>
  <c r="K92" i="4" s="1"/>
  <c r="J62" i="4"/>
  <c r="H78" i="9"/>
  <c r="H91" i="9"/>
  <c r="E87" i="9"/>
  <c r="L76" i="9"/>
  <c r="N79" i="9"/>
  <c r="K88" i="9"/>
  <c r="F75" i="9"/>
  <c r="F79" i="9"/>
  <c r="N88" i="9"/>
  <c r="K75" i="9"/>
  <c r="I89" i="9"/>
  <c r="N75" i="9"/>
  <c r="I80" i="9"/>
  <c r="L89" i="9"/>
  <c r="I76" i="9"/>
  <c r="L80" i="9"/>
  <c r="J90" i="9"/>
  <c r="H87" i="9"/>
  <c r="G77" i="9"/>
  <c r="M87" i="9"/>
  <c r="F92" i="9"/>
  <c r="J77" i="9"/>
  <c r="F88" i="9"/>
  <c r="N92" i="9"/>
  <c r="E75" i="9"/>
  <c r="I75" i="9"/>
  <c r="G76" i="9"/>
  <c r="E77" i="9"/>
  <c r="M77" i="9"/>
  <c r="K78" i="9"/>
  <c r="I79" i="9"/>
  <c r="G80" i="9"/>
  <c r="K87" i="9"/>
  <c r="I88" i="9"/>
  <c r="G89" i="9"/>
  <c r="E90" i="9"/>
  <c r="M90" i="9"/>
  <c r="K91" i="9"/>
  <c r="I92" i="9"/>
  <c r="J75" i="9"/>
  <c r="H76" i="9"/>
  <c r="F77" i="9"/>
  <c r="N77" i="9"/>
  <c r="L78" i="9"/>
  <c r="J79" i="9"/>
  <c r="H80" i="9"/>
  <c r="L87" i="9"/>
  <c r="J88" i="9"/>
  <c r="H89" i="9"/>
  <c r="F90" i="9"/>
  <c r="N90" i="9"/>
  <c r="L91" i="9"/>
  <c r="J92" i="9"/>
  <c r="E78" i="9"/>
  <c r="M78" i="9"/>
  <c r="K79" i="9"/>
  <c r="G90" i="9"/>
  <c r="E91" i="9"/>
  <c r="M91" i="9"/>
  <c r="K92" i="9"/>
  <c r="L75" i="9"/>
  <c r="J76" i="9"/>
  <c r="H77" i="9"/>
  <c r="F78" i="9"/>
  <c r="N78" i="9"/>
  <c r="L79" i="9"/>
  <c r="J80" i="9"/>
  <c r="F87" i="9"/>
  <c r="N87" i="9"/>
  <c r="L88" i="9"/>
  <c r="J89" i="9"/>
  <c r="H90" i="9"/>
  <c r="F91" i="9"/>
  <c r="N91" i="9"/>
  <c r="L92" i="9"/>
  <c r="M75" i="9"/>
  <c r="K76" i="9"/>
  <c r="I77" i="9"/>
  <c r="G78" i="9"/>
  <c r="E79" i="9"/>
  <c r="M79" i="9"/>
  <c r="K80" i="9"/>
  <c r="G87" i="9"/>
  <c r="E88" i="9"/>
  <c r="M88" i="9"/>
  <c r="K89" i="9"/>
  <c r="I90" i="9"/>
  <c r="G91" i="9"/>
  <c r="E92" i="9"/>
  <c r="M92" i="9"/>
  <c r="G75" i="9"/>
  <c r="E76" i="9"/>
  <c r="M76" i="9"/>
  <c r="K77" i="9"/>
  <c r="I78" i="9"/>
  <c r="G79" i="9"/>
  <c r="E80" i="9"/>
  <c r="M80" i="9"/>
  <c r="I87" i="9"/>
  <c r="G88" i="9"/>
  <c r="E89" i="9"/>
  <c r="M89" i="9"/>
  <c r="K90" i="9"/>
  <c r="I91" i="9"/>
  <c r="G92" i="9"/>
  <c r="H75" i="9"/>
  <c r="F76" i="9"/>
  <c r="N76" i="9"/>
  <c r="L77" i="9"/>
  <c r="J78" i="9"/>
  <c r="H79" i="9"/>
  <c r="F80" i="9"/>
  <c r="N80" i="9"/>
  <c r="J87" i="9"/>
  <c r="H88" i="9"/>
  <c r="F89" i="9"/>
  <c r="N89" i="9"/>
  <c r="L90" i="9"/>
  <c r="E55" i="9"/>
  <c r="I18" i="4"/>
  <c r="F249" i="1" l="1"/>
  <c r="F257" i="1" s="1"/>
  <c r="E249" i="1"/>
  <c r="E257" i="1" s="1"/>
  <c r="D249" i="1"/>
  <c r="D257" i="1" s="1"/>
  <c r="G249" i="1"/>
  <c r="G257" i="1" s="1"/>
  <c r="I220" i="1"/>
  <c r="I152" i="4"/>
  <c r="H241" i="1" s="1"/>
  <c r="I168" i="4"/>
  <c r="K120" i="4"/>
  <c r="J136" i="4"/>
  <c r="I233" i="1" s="1"/>
  <c r="J78" i="4"/>
  <c r="M60" i="4"/>
  <c r="L76" i="4"/>
  <c r="L92" i="4" s="1"/>
  <c r="J94" i="4"/>
  <c r="L59" i="4"/>
  <c r="K75" i="4"/>
  <c r="M61" i="4"/>
  <c r="L77" i="4"/>
  <c r="L93" i="4" s="1"/>
  <c r="K62" i="4"/>
  <c r="N81" i="9"/>
  <c r="H93" i="9"/>
  <c r="F81" i="9"/>
  <c r="N93" i="9"/>
  <c r="L81" i="9"/>
  <c r="I81" i="9"/>
  <c r="E93" i="9"/>
  <c r="I93" i="9"/>
  <c r="M93" i="9"/>
  <c r="K81" i="9"/>
  <c r="K93" i="9"/>
  <c r="G81" i="9"/>
  <c r="F93" i="9"/>
  <c r="G93" i="9"/>
  <c r="J81" i="9"/>
  <c r="H81" i="9"/>
  <c r="J93" i="9"/>
  <c r="L93" i="9"/>
  <c r="E81" i="9"/>
  <c r="M81" i="9"/>
  <c r="F55" i="9"/>
  <c r="M36" i="7"/>
  <c r="Q30" i="7"/>
  <c r="Q36" i="7" s="1"/>
  <c r="M18" i="7"/>
  <c r="M11" i="7" s="1"/>
  <c r="M20" i="7" s="1"/>
  <c r="Q16" i="7"/>
  <c r="Q15" i="7"/>
  <c r="Q10" i="7"/>
  <c r="Q9" i="7"/>
  <c r="M38" i="7"/>
  <c r="H249" i="1" l="1"/>
  <c r="H257" i="1" s="1"/>
  <c r="J220" i="1"/>
  <c r="J152" i="4"/>
  <c r="I241" i="1" s="1"/>
  <c r="J168" i="4"/>
  <c r="L120" i="4"/>
  <c r="K136" i="4"/>
  <c r="J233" i="1" s="1"/>
  <c r="N61" i="4"/>
  <c r="N77" i="4" s="1"/>
  <c r="N93" i="4" s="1"/>
  <c r="M77" i="4"/>
  <c r="M93" i="4" s="1"/>
  <c r="K78" i="4"/>
  <c r="K91" i="4"/>
  <c r="K94" i="4" s="1"/>
  <c r="M59" i="4"/>
  <c r="L75" i="4"/>
  <c r="N60" i="4"/>
  <c r="N76" i="4" s="1"/>
  <c r="N92" i="4" s="1"/>
  <c r="M76" i="4"/>
  <c r="M92" i="4" s="1"/>
  <c r="L62" i="4"/>
  <c r="E54" i="9"/>
  <c r="E56" i="9" s="1"/>
  <c r="E58" i="9" s="1"/>
  <c r="E65" i="9" s="1"/>
  <c r="E103" i="9" s="1"/>
  <c r="D389" i="1" s="1"/>
  <c r="E118" i="4"/>
  <c r="D218" i="1" s="1"/>
  <c r="E119" i="4"/>
  <c r="D219" i="1" s="1"/>
  <c r="F54" i="9"/>
  <c r="F56" i="9" s="1"/>
  <c r="F58" i="9" s="1"/>
  <c r="F65" i="9" s="1"/>
  <c r="F103" i="9" s="1"/>
  <c r="E389" i="1" s="1"/>
  <c r="G54" i="9"/>
  <c r="I54" i="9"/>
  <c r="H54" i="9"/>
  <c r="G55" i="9"/>
  <c r="Q18" i="7"/>
  <c r="Q11" i="7" s="1"/>
  <c r="Q20" i="7" s="1"/>
  <c r="E267" i="1" l="1"/>
  <c r="Q35" i="7"/>
  <c r="I249" i="1"/>
  <c r="I257" i="1" s="1"/>
  <c r="K220" i="1"/>
  <c r="K152" i="4"/>
  <c r="J241" i="1" s="1"/>
  <c r="J54" i="9"/>
  <c r="E135" i="4"/>
  <c r="D232" i="1" s="1"/>
  <c r="E134" i="4"/>
  <c r="K168" i="4"/>
  <c r="M120" i="4"/>
  <c r="L136" i="4"/>
  <c r="K233" i="1" s="1"/>
  <c r="L91" i="4"/>
  <c r="L94" i="4" s="1"/>
  <c r="L78" i="4"/>
  <c r="N59" i="4"/>
  <c r="N75" i="4" s="1"/>
  <c r="M75" i="4"/>
  <c r="M62" i="4"/>
  <c r="F119" i="4"/>
  <c r="E219" i="1" s="1"/>
  <c r="E34" i="4"/>
  <c r="E25" i="9"/>
  <c r="F118" i="4"/>
  <c r="E218" i="1" s="1"/>
  <c r="G56" i="9"/>
  <c r="G58" i="9" s="1"/>
  <c r="G65" i="9" s="1"/>
  <c r="G103" i="9" s="1"/>
  <c r="F389" i="1" s="1"/>
  <c r="H55" i="9"/>
  <c r="H56" i="9" s="1"/>
  <c r="H58" i="9" s="1"/>
  <c r="H65" i="9" s="1"/>
  <c r="H103" i="9" s="1"/>
  <c r="G389" i="1" s="1"/>
  <c r="J249" i="1" l="1"/>
  <c r="J257" i="1" s="1"/>
  <c r="L220" i="1"/>
  <c r="E166" i="4"/>
  <c r="D231" i="1"/>
  <c r="D234" i="1" s="1"/>
  <c r="E151" i="4"/>
  <c r="D240" i="1" s="1"/>
  <c r="L152" i="4"/>
  <c r="K241" i="1" s="1"/>
  <c r="E150" i="4"/>
  <c r="D239" i="1" s="1"/>
  <c r="E167" i="4"/>
  <c r="F135" i="4"/>
  <c r="E232" i="1" s="1"/>
  <c r="E137" i="4"/>
  <c r="F134" i="4"/>
  <c r="E231" i="1" s="1"/>
  <c r="K54" i="9"/>
  <c r="L168" i="4"/>
  <c r="N120" i="4"/>
  <c r="M220" i="1" s="1"/>
  <c r="M136" i="4"/>
  <c r="L233" i="1" s="1"/>
  <c r="N62" i="4"/>
  <c r="M91" i="4"/>
  <c r="M94" i="4" s="1"/>
  <c r="M78" i="4"/>
  <c r="N91" i="4"/>
  <c r="N94" i="4" s="1"/>
  <c r="N78" i="4"/>
  <c r="G119" i="4"/>
  <c r="F219" i="1" s="1"/>
  <c r="F25" i="9"/>
  <c r="F38" i="9" s="1"/>
  <c r="E38" i="9"/>
  <c r="F34" i="4"/>
  <c r="G118" i="4"/>
  <c r="F218" i="1" s="1"/>
  <c r="E121" i="4"/>
  <c r="G25" i="9"/>
  <c r="G34" i="4"/>
  <c r="I55" i="9"/>
  <c r="I56" i="9" s="1"/>
  <c r="I58" i="9" s="1"/>
  <c r="I65" i="9" s="1"/>
  <c r="I103" i="9" s="1"/>
  <c r="H389" i="1" s="1"/>
  <c r="Q38" i="7"/>
  <c r="F271" i="1" l="1"/>
  <c r="G271" i="1"/>
  <c r="I271" i="1"/>
  <c r="E271" i="1"/>
  <c r="H271" i="1"/>
  <c r="D242" i="1"/>
  <c r="K249" i="1"/>
  <c r="K257" i="1" s="1"/>
  <c r="D248" i="1"/>
  <c r="D256" i="1" s="1"/>
  <c r="D247" i="1"/>
  <c r="E234" i="1"/>
  <c r="F137" i="4"/>
  <c r="F150" i="4"/>
  <c r="E239" i="1" s="1"/>
  <c r="M152" i="4"/>
  <c r="L241" i="1" s="1"/>
  <c r="F151" i="4"/>
  <c r="E240" i="1" s="1"/>
  <c r="E26" i="9"/>
  <c r="E37" i="9" s="1"/>
  <c r="E39" i="9" s="1"/>
  <c r="E42" i="9" s="1"/>
  <c r="E64" i="9" s="1"/>
  <c r="E102" i="9" s="1"/>
  <c r="E169" i="4"/>
  <c r="D11" i="11" s="1"/>
  <c r="F167" i="4"/>
  <c r="N136" i="4"/>
  <c r="G135" i="4"/>
  <c r="F232" i="1" s="1"/>
  <c r="G134" i="4"/>
  <c r="F231" i="1" s="1"/>
  <c r="F166" i="4"/>
  <c r="L54" i="9"/>
  <c r="M168" i="4"/>
  <c r="E153" i="4"/>
  <c r="H119" i="4"/>
  <c r="G219" i="1" s="1"/>
  <c r="H118" i="4"/>
  <c r="G218" i="1" s="1"/>
  <c r="F121" i="4"/>
  <c r="G38" i="9"/>
  <c r="H25" i="9"/>
  <c r="H38" i="9" s="1"/>
  <c r="H34" i="4"/>
  <c r="I25" i="9"/>
  <c r="J55" i="9"/>
  <c r="J56" i="9" s="1"/>
  <c r="J58" i="9" s="1"/>
  <c r="J65" i="9" s="1"/>
  <c r="J103" i="9" s="1"/>
  <c r="I389" i="1" s="1"/>
  <c r="E268" i="1"/>
  <c r="D250" i="1" l="1"/>
  <c r="D255" i="1"/>
  <c r="L249" i="1"/>
  <c r="L257" i="1" s="1"/>
  <c r="E242" i="1"/>
  <c r="E248" i="1"/>
  <c r="E256" i="1" s="1"/>
  <c r="E247" i="1"/>
  <c r="E255" i="1" s="1"/>
  <c r="F234" i="1"/>
  <c r="N168" i="4"/>
  <c r="M233" i="1"/>
  <c r="G151" i="4"/>
  <c r="F240" i="1" s="1"/>
  <c r="G150" i="4"/>
  <c r="F239" i="1" s="1"/>
  <c r="N152" i="4"/>
  <c r="E27" i="9"/>
  <c r="G167" i="4"/>
  <c r="E66" i="9"/>
  <c r="F169" i="4"/>
  <c r="E11" i="11" s="1"/>
  <c r="G166" i="4"/>
  <c r="G137" i="4"/>
  <c r="F26" i="9"/>
  <c r="F37" i="9" s="1"/>
  <c r="F39" i="9" s="1"/>
  <c r="F42" i="9" s="1"/>
  <c r="F64" i="9" s="1"/>
  <c r="F102" i="9" s="1"/>
  <c r="F104" i="9" s="1"/>
  <c r="F36" i="13" s="1"/>
  <c r="F38" i="13" s="1"/>
  <c r="H135" i="4"/>
  <c r="G232" i="1" s="1"/>
  <c r="H134" i="4"/>
  <c r="G231" i="1" s="1"/>
  <c r="M54" i="9"/>
  <c r="F153" i="4"/>
  <c r="I119" i="4"/>
  <c r="H219" i="1" s="1"/>
  <c r="I118" i="4"/>
  <c r="H218" i="1" s="1"/>
  <c r="G121" i="4"/>
  <c r="D388" i="1"/>
  <c r="D390" i="1" s="1"/>
  <c r="E104" i="9"/>
  <c r="I34" i="4"/>
  <c r="K55" i="9"/>
  <c r="K56" i="9" s="1"/>
  <c r="K58" i="9" s="1"/>
  <c r="K65" i="9" s="1"/>
  <c r="K103" i="9" s="1"/>
  <c r="J389" i="1" s="1"/>
  <c r="E46" i="13" l="1"/>
  <c r="E48" i="13" s="1"/>
  <c r="E36" i="13"/>
  <c r="E38" i="13" s="1"/>
  <c r="E21" i="13"/>
  <c r="E23" i="13" s="1"/>
  <c r="E11" i="13"/>
  <c r="E13" i="13" s="1"/>
  <c r="F242" i="1"/>
  <c r="E250" i="1"/>
  <c r="G234" i="1"/>
  <c r="F247" i="1"/>
  <c r="F255" i="1" s="1"/>
  <c r="M241" i="1"/>
  <c r="F248" i="1"/>
  <c r="F256" i="1" s="1"/>
  <c r="M249" i="1"/>
  <c r="N54" i="9"/>
  <c r="G26" i="9"/>
  <c r="G27" i="9" s="1"/>
  <c r="H150" i="4"/>
  <c r="G239" i="1" s="1"/>
  <c r="H151" i="4"/>
  <c r="G240" i="1" s="1"/>
  <c r="G169" i="4"/>
  <c r="F11" i="11" s="1"/>
  <c r="H167" i="4"/>
  <c r="H137" i="4"/>
  <c r="F66" i="9"/>
  <c r="F27" i="9"/>
  <c r="H166" i="4"/>
  <c r="I135" i="4"/>
  <c r="I134" i="4"/>
  <c r="E388" i="1"/>
  <c r="E390" i="1" s="1"/>
  <c r="G153" i="4"/>
  <c r="J119" i="4"/>
  <c r="I219" i="1" s="1"/>
  <c r="J118" i="4"/>
  <c r="I218" i="1" s="1"/>
  <c r="H121" i="4"/>
  <c r="J34" i="4"/>
  <c r="J25" i="9"/>
  <c r="J38" i="9" s="1"/>
  <c r="K25" i="9"/>
  <c r="K38" i="9" s="1"/>
  <c r="I38" i="9"/>
  <c r="L55" i="9"/>
  <c r="L56" i="9" s="1"/>
  <c r="L58" i="9" s="1"/>
  <c r="L65" i="9" s="1"/>
  <c r="L103" i="9" s="1"/>
  <c r="K389" i="1" s="1"/>
  <c r="K34" i="4"/>
  <c r="M257" i="1" l="1"/>
  <c r="F21" i="13"/>
  <c r="F23" i="13" s="1"/>
  <c r="F11" i="13"/>
  <c r="F13" i="13" s="1"/>
  <c r="D51" i="13"/>
  <c r="G396" i="1" s="1"/>
  <c r="D50" i="13"/>
  <c r="G395" i="1" s="1"/>
  <c r="G242" i="1"/>
  <c r="G247" i="1"/>
  <c r="G255" i="1" s="1"/>
  <c r="G248" i="1"/>
  <c r="G256" i="1" s="1"/>
  <c r="F250" i="1"/>
  <c r="I150" i="4"/>
  <c r="H239" i="1" s="1"/>
  <c r="H231" i="1"/>
  <c r="I167" i="4"/>
  <c r="H232" i="1"/>
  <c r="G37" i="9"/>
  <c r="G39" i="9" s="1"/>
  <c r="G42" i="9" s="1"/>
  <c r="G64" i="9" s="1"/>
  <c r="G66" i="9" s="1"/>
  <c r="I137" i="4"/>
  <c r="I151" i="4"/>
  <c r="H26" i="9"/>
  <c r="H37" i="9" s="1"/>
  <c r="H39" i="9" s="1"/>
  <c r="H42" i="9" s="1"/>
  <c r="H64" i="9" s="1"/>
  <c r="H169" i="4"/>
  <c r="G11" i="11" s="1"/>
  <c r="J135" i="4"/>
  <c r="I232" i="1" s="1"/>
  <c r="J134" i="4"/>
  <c r="I166" i="4"/>
  <c r="H153" i="4"/>
  <c r="K119" i="4"/>
  <c r="J219" i="1" s="1"/>
  <c r="K118" i="4"/>
  <c r="J218" i="1" s="1"/>
  <c r="I121" i="4"/>
  <c r="L25" i="9"/>
  <c r="L38" i="9" s="1"/>
  <c r="M55" i="9"/>
  <c r="M56" i="9" s="1"/>
  <c r="M58" i="9" s="1"/>
  <c r="M65" i="9" s="1"/>
  <c r="M103" i="9" s="1"/>
  <c r="L389" i="1" s="1"/>
  <c r="L34" i="4"/>
  <c r="G21" i="13" l="1"/>
  <c r="G23" i="13" s="1"/>
  <c r="G11" i="13"/>
  <c r="G13" i="13" s="1"/>
  <c r="H248" i="1"/>
  <c r="H247" i="1"/>
  <c r="H255" i="1" s="1"/>
  <c r="H240" i="1"/>
  <c r="H242" i="1" s="1"/>
  <c r="G250" i="1"/>
  <c r="H234" i="1"/>
  <c r="J150" i="4"/>
  <c r="I239" i="1" s="1"/>
  <c r="I231" i="1"/>
  <c r="I234" i="1" s="1"/>
  <c r="H27" i="9"/>
  <c r="G102" i="9"/>
  <c r="F388" i="1" s="1"/>
  <c r="F390" i="1" s="1"/>
  <c r="J151" i="4"/>
  <c r="I240" i="1" s="1"/>
  <c r="J137" i="4"/>
  <c r="J167" i="4"/>
  <c r="I26" i="9"/>
  <c r="I27" i="9" s="1"/>
  <c r="K135" i="4"/>
  <c r="K134" i="4"/>
  <c r="J231" i="1" s="1"/>
  <c r="I169" i="4"/>
  <c r="H11" i="11" s="1"/>
  <c r="J166" i="4"/>
  <c r="I247" i="1" s="1"/>
  <c r="H66" i="9"/>
  <c r="H102" i="9"/>
  <c r="I153" i="4"/>
  <c r="L119" i="4"/>
  <c r="K219" i="1" s="1"/>
  <c r="L118" i="4"/>
  <c r="K218" i="1" s="1"/>
  <c r="J121" i="4"/>
  <c r="K121" i="4"/>
  <c r="M25" i="9"/>
  <c r="M38" i="9" s="1"/>
  <c r="M34" i="4"/>
  <c r="H21" i="13" l="1"/>
  <c r="H23" i="13" s="1"/>
  <c r="H11" i="13"/>
  <c r="H13" i="13" s="1"/>
  <c r="I255" i="1"/>
  <c r="H256" i="1"/>
  <c r="H250" i="1"/>
  <c r="I242" i="1"/>
  <c r="I248" i="1"/>
  <c r="K167" i="4"/>
  <c r="J232" i="1"/>
  <c r="J234" i="1" s="1"/>
  <c r="G104" i="9"/>
  <c r="G36" i="13" s="1"/>
  <c r="G38" i="13" s="1"/>
  <c r="J169" i="4"/>
  <c r="I11" i="11" s="1"/>
  <c r="K137" i="4"/>
  <c r="K150" i="4"/>
  <c r="J239" i="1" s="1"/>
  <c r="K151" i="4"/>
  <c r="J240" i="1" s="1"/>
  <c r="I37" i="9"/>
  <c r="I39" i="9" s="1"/>
  <c r="I42" i="9" s="1"/>
  <c r="I64" i="9" s="1"/>
  <c r="I102" i="9" s="1"/>
  <c r="I104" i="9" s="1"/>
  <c r="I36" i="13" s="1"/>
  <c r="I38" i="13" s="1"/>
  <c r="L135" i="4"/>
  <c r="J26" i="9"/>
  <c r="L134" i="4"/>
  <c r="K231" i="1" s="1"/>
  <c r="K166" i="4"/>
  <c r="H104" i="9"/>
  <c r="H36" i="13" s="1"/>
  <c r="H38" i="13" s="1"/>
  <c r="G388" i="1"/>
  <c r="G390" i="1" s="1"/>
  <c r="J153" i="4"/>
  <c r="M119" i="4"/>
  <c r="L219" i="1" s="1"/>
  <c r="M118" i="4"/>
  <c r="L218" i="1" s="1"/>
  <c r="L121" i="4"/>
  <c r="N25" i="9"/>
  <c r="N55" i="9"/>
  <c r="N56" i="9" s="1"/>
  <c r="N58" i="9" s="1"/>
  <c r="N65" i="9" s="1"/>
  <c r="N103" i="9" s="1"/>
  <c r="M389" i="1" s="1"/>
  <c r="N34" i="4"/>
  <c r="I250" i="1" l="1"/>
  <c r="I256" i="1"/>
  <c r="J247" i="1"/>
  <c r="J255" i="1" s="1"/>
  <c r="J242" i="1"/>
  <c r="J248" i="1"/>
  <c r="J256" i="1" s="1"/>
  <c r="L167" i="4"/>
  <c r="K232" i="1"/>
  <c r="K234" i="1" s="1"/>
  <c r="K153" i="4"/>
  <c r="L151" i="4"/>
  <c r="K240" i="1" s="1"/>
  <c r="L137" i="4"/>
  <c r="L150" i="4"/>
  <c r="K239" i="1" s="1"/>
  <c r="H388" i="1"/>
  <c r="H390" i="1" s="1"/>
  <c r="I66" i="9"/>
  <c r="K169" i="4"/>
  <c r="J11" i="11" s="1"/>
  <c r="K26" i="9"/>
  <c r="K37" i="9" s="1"/>
  <c r="K39" i="9" s="1"/>
  <c r="K42" i="9" s="1"/>
  <c r="K64" i="9" s="1"/>
  <c r="K102" i="9" s="1"/>
  <c r="M135" i="4"/>
  <c r="L166" i="4"/>
  <c r="M134" i="4"/>
  <c r="L231" i="1" s="1"/>
  <c r="J37" i="9"/>
  <c r="J39" i="9" s="1"/>
  <c r="J42" i="9" s="1"/>
  <c r="J64" i="9" s="1"/>
  <c r="J27" i="9"/>
  <c r="N119" i="4"/>
  <c r="N118" i="4"/>
  <c r="M121" i="4"/>
  <c r="N38" i="9"/>
  <c r="I21" i="13" l="1"/>
  <c r="I23" i="13" s="1"/>
  <c r="I11" i="13"/>
  <c r="I13" i="13" s="1"/>
  <c r="K242" i="1"/>
  <c r="K247" i="1"/>
  <c r="K255" i="1" s="1"/>
  <c r="K248" i="1"/>
  <c r="K256" i="1" s="1"/>
  <c r="J250" i="1"/>
  <c r="M167" i="4"/>
  <c r="L232" i="1"/>
  <c r="L234" i="1" s="1"/>
  <c r="M218" i="1"/>
  <c r="M219" i="1"/>
  <c r="K27" i="9"/>
  <c r="L153" i="4"/>
  <c r="M137" i="4"/>
  <c r="M150" i="4"/>
  <c r="L239" i="1" s="1"/>
  <c r="M151" i="4"/>
  <c r="L240" i="1" s="1"/>
  <c r="K66" i="9"/>
  <c r="L26" i="9"/>
  <c r="L27" i="9" s="1"/>
  <c r="L169" i="4"/>
  <c r="K11" i="11" s="1"/>
  <c r="M166" i="4"/>
  <c r="J102" i="9"/>
  <c r="J66" i="9"/>
  <c r="K104" i="9"/>
  <c r="K36" i="13" s="1"/>
  <c r="K38" i="13" s="1"/>
  <c r="J388" i="1"/>
  <c r="J390" i="1" s="1"/>
  <c r="N134" i="4"/>
  <c r="M231" i="1" s="1"/>
  <c r="N135" i="4"/>
  <c r="M232" i="1" s="1"/>
  <c r="N121" i="4"/>
  <c r="K11" i="13" l="1"/>
  <c r="K13" i="13" s="1"/>
  <c r="K21" i="13"/>
  <c r="K23" i="13" s="1"/>
  <c r="J21" i="13"/>
  <c r="J23" i="13" s="1"/>
  <c r="J11" i="13"/>
  <c r="J13" i="13" s="1"/>
  <c r="L242" i="1"/>
  <c r="L248" i="1"/>
  <c r="L256" i="1" s="1"/>
  <c r="L247" i="1"/>
  <c r="K250" i="1"/>
  <c r="M234" i="1"/>
  <c r="M153" i="4"/>
  <c r="N150" i="4"/>
  <c r="M239" i="1" s="1"/>
  <c r="N151" i="4"/>
  <c r="M240" i="1" s="1"/>
  <c r="M26" i="9"/>
  <c r="M37" i="9" s="1"/>
  <c r="M39" i="9" s="1"/>
  <c r="M42" i="9" s="1"/>
  <c r="M64" i="9" s="1"/>
  <c r="L37" i="9"/>
  <c r="L39" i="9" s="1"/>
  <c r="L42" i="9" s="1"/>
  <c r="L64" i="9" s="1"/>
  <c r="L102" i="9" s="1"/>
  <c r="M169" i="4"/>
  <c r="L11" i="11" s="1"/>
  <c r="J104" i="9"/>
  <c r="J36" i="13" s="1"/>
  <c r="J38" i="13" s="1"/>
  <c r="I388" i="1"/>
  <c r="I390" i="1" s="1"/>
  <c r="N167" i="4"/>
  <c r="N166" i="4"/>
  <c r="N137" i="4"/>
  <c r="L250" i="1" l="1"/>
  <c r="L255" i="1"/>
  <c r="M242" i="1"/>
  <c r="M247" i="1"/>
  <c r="M255" i="1" s="1"/>
  <c r="M248" i="1"/>
  <c r="M256" i="1" s="1"/>
  <c r="M27" i="9"/>
  <c r="L66" i="9"/>
  <c r="N153" i="4"/>
  <c r="M66" i="9"/>
  <c r="M102" i="9"/>
  <c r="K388" i="1"/>
  <c r="K390" i="1" s="1"/>
  <c r="L104" i="9"/>
  <c r="L36" i="13" s="1"/>
  <c r="L38" i="13" s="1"/>
  <c r="N169" i="4"/>
  <c r="M11" i="11" s="1"/>
  <c r="N11" i="11" s="1"/>
  <c r="D438" i="1" s="1"/>
  <c r="N26" i="9"/>
  <c r="M11" i="13" l="1"/>
  <c r="M13" i="13" s="1"/>
  <c r="M21" i="13"/>
  <c r="M23" i="13" s="1"/>
  <c r="L11" i="13"/>
  <c r="L13" i="13" s="1"/>
  <c r="L21" i="13"/>
  <c r="L23" i="13" s="1"/>
  <c r="M250" i="1"/>
  <c r="N37" i="9"/>
  <c r="N39" i="9" s="1"/>
  <c r="N42" i="9" s="1"/>
  <c r="N64" i="9" s="1"/>
  <c r="N27" i="9"/>
  <c r="L388" i="1"/>
  <c r="L390" i="1" s="1"/>
  <c r="M104" i="9"/>
  <c r="M36" i="13" s="1"/>
  <c r="M38" i="13" s="1"/>
  <c r="N102" i="9" l="1"/>
  <c r="N66" i="9"/>
  <c r="N21" i="13" l="1"/>
  <c r="N23" i="13" s="1"/>
  <c r="N11" i="13"/>
  <c r="N13" i="13" s="1"/>
  <c r="N104" i="9"/>
  <c r="N36" i="13" s="1"/>
  <c r="N38" i="13" s="1"/>
  <c r="M388" i="1"/>
  <c r="M390" i="1" s="1"/>
  <c r="D40" i="13" l="1"/>
  <c r="F395" i="1" s="1"/>
  <c r="D41" i="13"/>
  <c r="F396" i="1" s="1"/>
  <c r="D15" i="13"/>
  <c r="D16" i="13"/>
  <c r="D26" i="13"/>
  <c r="D25" i="13"/>
</calcChain>
</file>

<file path=xl/sharedStrings.xml><?xml version="1.0" encoding="utf-8"?>
<sst xmlns="http://schemas.openxmlformats.org/spreadsheetml/2006/main" count="1175" uniqueCount="566">
  <si>
    <t>Alternativa 1</t>
  </si>
  <si>
    <t>Alternativa 2</t>
  </si>
  <si>
    <t>IMPACTOS NEGATIVOS</t>
  </si>
  <si>
    <t>MEDIDAS DE MITIGACIÓN</t>
  </si>
  <si>
    <t xml:space="preserve">4. UNIDAD FORMULADORA </t>
  </si>
  <si>
    <t>Responsable de la Unidad Formuladora</t>
  </si>
  <si>
    <t xml:space="preserve">Persona Responsable de la Unidad Formuladora </t>
  </si>
  <si>
    <t>Descripción</t>
  </si>
  <si>
    <t>Unidad de Medida</t>
  </si>
  <si>
    <t>…</t>
  </si>
  <si>
    <t>Cantidad</t>
  </si>
  <si>
    <t>Año 1</t>
  </si>
  <si>
    <t>Año 2</t>
  </si>
  <si>
    <t>….</t>
  </si>
  <si>
    <t>Año 10</t>
  </si>
  <si>
    <t>n</t>
  </si>
  <si>
    <t>Número de años del horizonte de evaluación</t>
  </si>
  <si>
    <t xml:space="preserve">6. UBICACIÓN GEOGRÁFICA </t>
  </si>
  <si>
    <t>Describir los factores de producción que determinan la oferta actual del servicio. Enunciar los principales parámetros y</t>
  </si>
  <si>
    <t>supuestos considerados para la proyección de la oferta.</t>
  </si>
  <si>
    <t>Causas Indirectas</t>
  </si>
  <si>
    <t>Nº</t>
  </si>
  <si>
    <t>TIPO DE EJECUCIÓN</t>
  </si>
  <si>
    <t>ADMINISTRACIÓN DIRECTA</t>
  </si>
  <si>
    <t>ADMINISTRACIÓN INDIRECTA – POR CONTRATA</t>
  </si>
  <si>
    <t xml:space="preserve">ADMINISTRACIÓN INDIRECTA – NÚCLEO EJECUTOR </t>
  </si>
  <si>
    <t>N°</t>
  </si>
  <si>
    <t>Año 3</t>
  </si>
  <si>
    <t>Elegir Modalidad de Ejecución (X)</t>
  </si>
  <si>
    <t>Durante la Ejecución</t>
  </si>
  <si>
    <t>Impacto 1:</t>
  </si>
  <si>
    <t>Impacto n:</t>
  </si>
  <si>
    <t>OBJETO</t>
  </si>
  <si>
    <t>3. RESPONSABILIDAD FUNCIONAL</t>
  </si>
  <si>
    <t>Principales Indicadores del Objetivo (máximo 3)</t>
  </si>
  <si>
    <t>Causas directas</t>
  </si>
  <si>
    <t>2. NOMBRE DEL PROYECTO</t>
  </si>
  <si>
    <t>Persona Responsable de la Unidad Ejecutora de Inversiones</t>
  </si>
  <si>
    <t>Tipo de población</t>
  </si>
  <si>
    <t>Efectos directos</t>
  </si>
  <si>
    <t>Efectos Indirectos</t>
  </si>
  <si>
    <t>Meta</t>
  </si>
  <si>
    <t>Fuente de verificación</t>
  </si>
  <si>
    <t>Unidad de medida</t>
  </si>
  <si>
    <t>Descripción del problema central</t>
  </si>
  <si>
    <t>Medios fundamentales</t>
  </si>
  <si>
    <t>Tipo</t>
  </si>
  <si>
    <t>1.     ARTICULACIÓN CON EL PROGRAMA MULTIANUAL DE INVERSIONES (PMI)</t>
  </si>
  <si>
    <t xml:space="preserve">Señalar las fuentes de información empleadas </t>
  </si>
  <si>
    <t>No</t>
  </si>
  <si>
    <t>PARCIALMENTE</t>
  </si>
  <si>
    <t>Documentos que sustentan los acuerdos institucionales u otros que garantizan el financiamiento de los gastos de operación y mantenimiento</t>
  </si>
  <si>
    <t>Documento</t>
  </si>
  <si>
    <t>Entidad / Organización</t>
  </si>
  <si>
    <t>Compromiso</t>
  </si>
  <si>
    <t>Acción 1</t>
  </si>
  <si>
    <t>Acción 2</t>
  </si>
  <si>
    <t>Acción "n"</t>
  </si>
  <si>
    <t>Medidas consideradas en el proyecto para mitigar el riesgo de desastre</t>
  </si>
  <si>
    <t>Sí</t>
  </si>
  <si>
    <t>Responsable de la formulación del proyecto</t>
  </si>
  <si>
    <t>(Referido a los aspectos técnicos y regulatorios que el proyecto deberá cumplir durante su fase de ejecución y fase de funcionamiento (como el saneamiento técnico legal, sustento de factibilidad de servicios de agua, desagüe y electricidad, certificado de parámetros urbanísticos, cumplimiento de permisos y autorizaciones, entre otros).</t>
  </si>
  <si>
    <t>Durante el Funcionamiento</t>
  </si>
  <si>
    <t>Descripción del Objetivo central</t>
  </si>
  <si>
    <t>III.  FORMULACIÓN Y EVALUACIÓN</t>
  </si>
  <si>
    <t>COSTO (S/)</t>
  </si>
  <si>
    <t>RECURSO, CIRCUITO, RUTA O CORREDOR TURÍSTICO</t>
  </si>
  <si>
    <t>5. UNIDAD EJECUTORA DE INVERSIONES</t>
  </si>
  <si>
    <t>5.1 ÓRGANO TÉCNICO</t>
  </si>
  <si>
    <t>Persona Responsable del Órgano Técnico</t>
  </si>
  <si>
    <t>7. DESCRIPCIÓN DE LA SITUACIÓN ACTUAL DEL SERVICIO TURÍSTICO</t>
  </si>
  <si>
    <t>10. PROBLEMA CENTRAL, CAUSAS Y EFECTOS</t>
  </si>
  <si>
    <t>11. DEFINICION DE LOS OBJETIVOS DEL PROYECTO</t>
  </si>
  <si>
    <t>11.1 Objetivo</t>
  </si>
  <si>
    <t>11.2 Medios fundamentales</t>
  </si>
  <si>
    <t>12. DESCRIPCIÓN DE LAS ALTERNATIVAS DE SOLUCIÓN AL PROBLEMA</t>
  </si>
  <si>
    <t>13. REQUERIMIENTOS INSTITUCIONALES Y/O NORMATIVOS</t>
  </si>
  <si>
    <t xml:space="preserve">(La información registrada tiene carácter de Declaración Jurada - D.S. N° 027-2017-EF)  </t>
  </si>
  <si>
    <t>NATURALEZA DE INTERVENCIÓN</t>
  </si>
  <si>
    <t>LOCALIZACIÓN</t>
  </si>
  <si>
    <t>7.2 LA ACCESIBILIDAD</t>
  </si>
  <si>
    <t>7.3 EL CENTRO SOPORTE</t>
  </si>
  <si>
    <t>1.1     SERVICIOS PÚBLICOS CON BRECHA IDENTIFICADA Y PRIORIZADA:</t>
  </si>
  <si>
    <t>1.2     INDICADOR DE PRODUCTO ASOCIADO A LA BRECHA DE SERVICIOS:</t>
  </si>
  <si>
    <t>Cuenta con la opinión favorable del Ministerio de Cultura (para el caso se recurso turisticos que tienen declaratoria de patrimonio cultural de la nación).</t>
  </si>
  <si>
    <t>Cuenta con la opinión favorable de otra entidad ………………………………………… (condición necesaria para la viabilidad)</t>
  </si>
  <si>
    <t>Sustento de la capacidad técnica y de gestión</t>
  </si>
  <si>
    <t>Año 4</t>
  </si>
  <si>
    <t>Año 5</t>
  </si>
  <si>
    <t>Año 6</t>
  </si>
  <si>
    <t>14. HORIZONTE DE EVALUACIÓN</t>
  </si>
  <si>
    <t>Año 7</t>
  </si>
  <si>
    <t>Año 8</t>
  </si>
  <si>
    <t>Año 9</t>
  </si>
  <si>
    <t>15. ESTUDIO DE MERCADO DEL SERVICIO PÚBLICO</t>
  </si>
  <si>
    <t>15.1 Definición del servicio público o de la cartera de servicios</t>
  </si>
  <si>
    <t>Turistas Extranjeros</t>
  </si>
  <si>
    <t>Turistas Nacionales</t>
  </si>
  <si>
    <t>Excursionistas</t>
  </si>
  <si>
    <t>Total</t>
  </si>
  <si>
    <t>15.3 Análisis de la demanda</t>
  </si>
  <si>
    <t>Capacidad de carga Física</t>
  </si>
  <si>
    <t>Capacidad de carga Efectiva</t>
  </si>
  <si>
    <t>Capacidad de Carga Efectiva</t>
  </si>
  <si>
    <t>N° del documento</t>
  </si>
  <si>
    <t>8. ANALISIS DE INVOLUCRADOS</t>
  </si>
  <si>
    <t>Involucrado</t>
  </si>
  <si>
    <t>Posición (Cooperante, Beneficiario, Oponente, Perjudicado)</t>
  </si>
  <si>
    <t>Intereses</t>
  </si>
  <si>
    <t>Contribución</t>
  </si>
  <si>
    <t>15.2 Principales parámetros y supuestos considerados en la proyeccion de la demanda</t>
  </si>
  <si>
    <t>15.4 Análisis de la oferta</t>
  </si>
  <si>
    <t>15.5 Balance oferta - demanda</t>
  </si>
  <si>
    <t>16. ANÁLISIS TÉCNICO</t>
  </si>
  <si>
    <t>16.1 Análisis del tamaño</t>
  </si>
  <si>
    <t>16.2 Análisis de la localización</t>
  </si>
  <si>
    <t>16.3 Análisis de la tecnología</t>
  </si>
  <si>
    <t>17. COSTOS DEL PROYECTO</t>
  </si>
  <si>
    <t>18. BENEFICIOS</t>
  </si>
  <si>
    <t>Descripcipón de los beneficios sociales</t>
  </si>
  <si>
    <t>19.CRITERIOS DE DECISIÓN DE INVERSIÓN</t>
  </si>
  <si>
    <t>20. SOSTENIBILIDAD</t>
  </si>
  <si>
    <t>20.1  Responsable de la operación y mantenimiento del proyecto</t>
  </si>
  <si>
    <t>20.2 Gestión Integral de riesgos</t>
  </si>
  <si>
    <t>¿Es la Unidad Ejecutora de Inversiones la responsable de la Operación y Mantenimiento del proyecto de inversión con cargo a su Presupuesto Institucional?</t>
  </si>
  <si>
    <t>¿El área donde se ubica el proyecto ha sido afectada por algún desastre?</t>
  </si>
  <si>
    <t>21. MODALIDAD DE EJECUCIÓN</t>
  </si>
  <si>
    <t>22. IMPACTO AMBIENTAL</t>
  </si>
  <si>
    <t>23. MATRIZ DE MARCO LÓGICO</t>
  </si>
  <si>
    <t>24. CONCLUSIONES Y RECOMENDACIONES</t>
  </si>
  <si>
    <t>25. FIRMAS</t>
  </si>
  <si>
    <t>Demanda Efectiva</t>
  </si>
  <si>
    <t>Demanda Con Proyecto</t>
  </si>
  <si>
    <t>Demanda Referencial</t>
  </si>
  <si>
    <t>NO</t>
  </si>
  <si>
    <t>Cuenta con la opinión favorable del Ministerio del Ambiente - SERNANP (para el caso se recurso turisticos en áreas naturales protegidas).</t>
  </si>
  <si>
    <t>7.1 EL RECURSO Y SERVICIO TURÍSTICO</t>
  </si>
  <si>
    <t>Turista</t>
  </si>
  <si>
    <t>9.1 VISITANTES</t>
  </si>
  <si>
    <t>¿El proyecto tiene aporte de los beneficiarios?</t>
  </si>
  <si>
    <t>SI</t>
  </si>
  <si>
    <t>Aporte de los beneficiarios (S/.):</t>
  </si>
  <si>
    <t xml:space="preserve">Fecha prevista de inicio de operaciones:  (mes / año): </t>
  </si>
  <si>
    <t>Horizonte de funcionamiento (años)</t>
  </si>
  <si>
    <t>COSTOS (Soles)</t>
  </si>
  <si>
    <t>Sin Proyecto</t>
  </si>
  <si>
    <t>Operación</t>
  </si>
  <si>
    <t>Mantenimiento</t>
  </si>
  <si>
    <t>Con Proyecto</t>
  </si>
  <si>
    <t>Alternativa 1 (Recomendada)</t>
  </si>
  <si>
    <t>Alternativa 3</t>
  </si>
  <si>
    <t>Costo de inversión a precios sociales</t>
  </si>
  <si>
    <t>Incremental</t>
  </si>
  <si>
    <t>Brecha Identificada:</t>
  </si>
  <si>
    <t>Objetivos estratégicos en los que se enmarca la intervención:</t>
  </si>
  <si>
    <t>Brecha en Servicios Turísticos Públicos en Recursos Turísticos</t>
  </si>
  <si>
    <t>Plan Estratégico Nacional de Turismo (PENTUR)</t>
  </si>
  <si>
    <t>Plan Estratégico Sectorial Multianual de Comercio Exterior y Turismo (PESEM)</t>
  </si>
  <si>
    <t>Plan de Desarrollo Concertado del Gobierno Regional (PDC-GR)</t>
  </si>
  <si>
    <t>Plan de Desarrollo Concertado del Gobierno Local (PDC-GL)</t>
  </si>
  <si>
    <t>Seleccione:</t>
  </si>
  <si>
    <t>Indicador de Producto:</t>
  </si>
  <si>
    <t>Creación</t>
  </si>
  <si>
    <t>Ampliación</t>
  </si>
  <si>
    <t>Mejoramiento</t>
  </si>
  <si>
    <t>Recuperación</t>
  </si>
  <si>
    <t>de Servicios Turísticos Públicos</t>
  </si>
  <si>
    <t>Función</t>
  </si>
  <si>
    <t>División Funcional</t>
  </si>
  <si>
    <t>Grupo Funcional</t>
  </si>
  <si>
    <t>Sector Responsable</t>
  </si>
  <si>
    <t>09 Turismo</t>
  </si>
  <si>
    <t>022 Turismo</t>
  </si>
  <si>
    <t>0045 Promoción del Turismo</t>
  </si>
  <si>
    <t>Comercio Exterior y Turismo</t>
  </si>
  <si>
    <t>Nombre de la Unidad Formuladora</t>
  </si>
  <si>
    <t>Nombre de la Unidad Ejecutora de Inversiones</t>
  </si>
  <si>
    <t>Nombre del Órgano Técnico</t>
  </si>
  <si>
    <t>Coordenada UTM Georeferenciado</t>
  </si>
  <si>
    <t>Región (Costa, Sierra, Selva)</t>
  </si>
  <si>
    <t>Zona Urbana/Rural</t>
  </si>
  <si>
    <t>I. DATOS GENERALES</t>
  </si>
  <si>
    <t>Código del Recurso Turístico Inventariado:</t>
  </si>
  <si>
    <t>Demanda Sin Proyecto</t>
  </si>
  <si>
    <t>Diferencia entre la situación con y sin proyecto (aplicable a la demanda efectiva para cada tipo de visitante)</t>
  </si>
  <si>
    <t>17.5 Costo de Inversión a Precios Sociales:</t>
  </si>
  <si>
    <t>17.6 Costo de inversión por beneficiario directo</t>
  </si>
  <si>
    <t>Costo Beneficio</t>
  </si>
  <si>
    <t>Valor Actual Neto (VAN)</t>
  </si>
  <si>
    <t>Tasa Interna de Retorno (TIR)</t>
  </si>
  <si>
    <r>
      <t xml:space="preserve">Adjuntar </t>
    </r>
    <r>
      <rPr>
        <b/>
        <sz val="9"/>
        <rFont val="Verdana"/>
        <family val="2"/>
      </rPr>
      <t xml:space="preserve">planilla electrónica </t>
    </r>
    <r>
      <rPr>
        <sz val="9"/>
        <rFont val="Verdana"/>
        <family val="2"/>
      </rPr>
      <t>que muestre los cálculos realizados.</t>
    </r>
  </si>
  <si>
    <t>N° de Operadores que comercializan el recurso turístico (intermediarios)</t>
  </si>
  <si>
    <t>Cuenta con la opinión favorable de DICAPI (para el caso de intervenciones que se encuentren dentro de los 50 metros de la línea de alta marea)</t>
  </si>
  <si>
    <t xml:space="preserve">Extranjero   </t>
  </si>
  <si>
    <t xml:space="preserve">Nacional   </t>
  </si>
  <si>
    <t>Excursionista</t>
  </si>
  <si>
    <t>9. POBLACIÓN AFECTADA RELACIONADA AL RECURSOS TURÍSTICO</t>
  </si>
  <si>
    <t>9.2 POBLACIÓN VINCULADA AL RECURSO TURÍSTICO</t>
  </si>
  <si>
    <t>Arrieros</t>
  </si>
  <si>
    <t xml:space="preserve">   Artesanos  </t>
  </si>
  <si>
    <t>Ámbito (Nacional, Regional, Local, Otros)</t>
  </si>
  <si>
    <t>Tipo de involucrado</t>
  </si>
  <si>
    <t>Público</t>
  </si>
  <si>
    <t>Privado</t>
  </si>
  <si>
    <t>Instrumento de Gestión:</t>
  </si>
  <si>
    <t>Otro</t>
  </si>
  <si>
    <t>Otro:</t>
  </si>
  <si>
    <t>Guías</t>
  </si>
  <si>
    <t>Los visitantes del recurso turístico están recibiendo inadecuados servicios turísticos públicos</t>
  </si>
  <si>
    <t>Incremento del número de visitantes al recurso turístico</t>
  </si>
  <si>
    <t>Visitantes que se encuentran satisfechos con los servicios recibidos</t>
  </si>
  <si>
    <t>Porcentaje</t>
  </si>
  <si>
    <t>Elementos en riesgo relacionados al recurso turístico, las instalaciones y los visitantes</t>
  </si>
  <si>
    <t>Medidas adoptadas para reducir el riesgo</t>
  </si>
  <si>
    <t>Costo de implementar las medidas</t>
  </si>
  <si>
    <t>Inadecuadas facilidades turísticas en el ámbito del recurso turístico</t>
  </si>
  <si>
    <t>Inadecuado estado del recurso turístico</t>
  </si>
  <si>
    <t>Deficiente gestión turística en el recurso turístico</t>
  </si>
  <si>
    <t>Inadecuadas condiciones para el recorrido que afectan el recurso turístico</t>
  </si>
  <si>
    <t>No se presentan servicios de interpretación y orientación en el recurso turístico</t>
  </si>
  <si>
    <t>Deficiente atención para el ingreso al recurso turístico</t>
  </si>
  <si>
    <t>Reducida capacidad de instalaciones complementarias para la visita al recurso turístico</t>
  </si>
  <si>
    <t>Insuficiente infraestructura vinculada a la seguridad y gestión de riesgo</t>
  </si>
  <si>
    <t>El recurso turístico presenta un visible deterioro</t>
  </si>
  <si>
    <t>Impactos de peligro sobre el recurso turístico</t>
  </si>
  <si>
    <t>Escasos conocimientos de calidad y gestión turística de los prestadores de servicios</t>
  </si>
  <si>
    <t>Escasa participación de la población en relación al recurso turístico</t>
  </si>
  <si>
    <t>Débil marketing turístico del recurso turístico</t>
  </si>
  <si>
    <t>Deficiente gestión en el manejo y cuidado en el recurso turístico</t>
  </si>
  <si>
    <t>Insatisfacción de los visitantes por los servicios recibidos</t>
  </si>
  <si>
    <t>Riesgos sobre la integridad de los visitantes</t>
  </si>
  <si>
    <t>Reducido flujo de visitantes durante todo el año</t>
  </si>
  <si>
    <t>Adecuadas condiciones para el recorrido del recurso turístico</t>
  </si>
  <si>
    <t>Se crean servicios de interpretación y orientación en el recurso turístico</t>
  </si>
  <si>
    <t>Eficiente atención para el ingreso al recurso turístico</t>
  </si>
  <si>
    <t>Amplia capacidad de instalaciones complementarias para la visita al recurso turístico</t>
  </si>
  <si>
    <t>Suficiente infraestructura vinculada a la seguridad y gestión de riesgo</t>
  </si>
  <si>
    <t>El recurso turístico esta adecuadamente conservado</t>
  </si>
  <si>
    <t>El recurso turístico se encuentra protegido de peligros</t>
  </si>
  <si>
    <t>Óptimos conocimientos de calidad y gestión turística de los prestadores de servicios</t>
  </si>
  <si>
    <t xml:space="preserve">Intensiva participación de la población en relación al recurso </t>
  </si>
  <si>
    <t>Fuerte marketing turístico del recurso turístico</t>
  </si>
  <si>
    <t>Eficiente gestión en el manejo y cuidado en el recurso turístico</t>
  </si>
  <si>
    <t xml:space="preserve">S = Superficie disponible </t>
  </si>
  <si>
    <t>Hv =</t>
  </si>
  <si>
    <t>CCF =</t>
  </si>
  <si>
    <t>Valor</t>
  </si>
  <si>
    <t>CM =</t>
  </si>
  <si>
    <t>CCE =</t>
  </si>
  <si>
    <r>
      <t>NV=Hv/</t>
    </r>
    <r>
      <rPr>
        <b/>
        <sz val="9"/>
        <color indexed="9"/>
        <rFont val="Verdana"/>
        <family val="2"/>
      </rPr>
      <t>tv</t>
    </r>
  </si>
  <si>
    <t>CÁLCULO PARA LA CAPACIDAD DE CARGA DEL RECURSO TURÍSTICO</t>
  </si>
  <si>
    <t>1) Capacidad de Carga Fisica (CCF)</t>
  </si>
  <si>
    <t>CCF =(S/sp)*Nv/día</t>
  </si>
  <si>
    <t>Sp = Superficie utilizada por una persona</t>
  </si>
  <si>
    <t>Fórmula</t>
  </si>
  <si>
    <t>Ejemplo</t>
  </si>
  <si>
    <t>Aplicación</t>
  </si>
  <si>
    <t>NV/día = 8 visitas día</t>
  </si>
  <si>
    <t>NV/día = Número de veces que el sitio puede ser visitado por una persona en un día</t>
  </si>
  <si>
    <t xml:space="preserve">CCF = </t>
  </si>
  <si>
    <t>Área ocupada por persona en m2 =</t>
  </si>
  <si>
    <t>Tv =</t>
  </si>
  <si>
    <t>NV =</t>
  </si>
  <si>
    <t>3) Capacidad de Manejo (CM)</t>
  </si>
  <si>
    <t>La capacidad de manejo está dada por las condiciones con las que debe contar un recurso turístico para desarrollar sus actividades, en ese sentido, estará determinado por el nivel de conservación y el servicio que se brinda en el recurso turístico.</t>
  </si>
  <si>
    <t xml:space="preserve">¿El recurso Turístico se encuentra bien conservado? Obtenido a partir del juicio experto del arqueólogo, biólogo, conservador, entre otros.
Sí______ No______ </t>
  </si>
  <si>
    <t>¿El servicio en el Recurso Turístico es de calidad ? Obtenido a partir de juicio experto del licenciado o administrador en turismo, especialista de la DIRCETUR o del MINCETUR, entre otros.
Sí______ No______</t>
  </si>
  <si>
    <t>En caso alguna de las respuestas sea “No”, la capacidad de manejo será 0. En caso ambas respuestas sean “Sí”, la capacidad de manejo será 1.</t>
  </si>
  <si>
    <t>4) Capacidad de Carga Efectiva (CCE)</t>
  </si>
  <si>
    <t>CCE = CCR x CM</t>
  </si>
  <si>
    <t>CCR = Capacidad de Carga Real</t>
  </si>
  <si>
    <t>CM = Capacidad de Manejo</t>
  </si>
  <si>
    <t>Variable</t>
  </si>
  <si>
    <t>Área total para la visita en m2 =</t>
  </si>
  <si>
    <t>NV/día =</t>
  </si>
  <si>
    <t>Área total para la visita en metros cuadrados =</t>
  </si>
  <si>
    <t>Área ocupada por persona en metros cuadrados =</t>
  </si>
  <si>
    <t>N° de horas disponibles para la visita al día =</t>
  </si>
  <si>
    <t>Hv: N° de horas disponibles para la visita al día</t>
  </si>
  <si>
    <t>N° de horas necesarias para la visita =</t>
  </si>
  <si>
    <t>Tv: N° de horas necesarias para la visita</t>
  </si>
  <si>
    <t xml:space="preserve">¿El recurso Turístico se encuentra bien conservado? Obtenido a partir del juicio experto del arqueólogo, biólogo, conservador, entre otros.
Sí__X___ No______ </t>
  </si>
  <si>
    <t>¿El servicio en el Recurso Turístico es de calidad ? Obtenido a partir de juicio experto del licenciado o administrador en turismo, especialista de la DIRCETUR o del MINCETUR, entre otros.
Sí__X___ No______</t>
  </si>
  <si>
    <t>Capacidad de Menejo =</t>
  </si>
  <si>
    <t xml:space="preserve">CM = </t>
  </si>
  <si>
    <t>Plan Estratégico Regional de Turismo (PERTUR)</t>
  </si>
  <si>
    <t>Recurso Turístico Intervenido</t>
  </si>
  <si>
    <t>a.</t>
  </si>
  <si>
    <t>b.</t>
  </si>
  <si>
    <t>c.</t>
  </si>
  <si>
    <t>N° de Recursos Turísticos Intervenidos</t>
  </si>
  <si>
    <t>II.  IDENTIFICACIÓN</t>
  </si>
  <si>
    <t>Meta de producto prevista en el PMI:</t>
  </si>
  <si>
    <t>Ampliación y mejoramiento</t>
  </si>
  <si>
    <t>Ampliación y recuperación</t>
  </si>
  <si>
    <t>Mejoramiento y recuperación</t>
  </si>
  <si>
    <t>Ampliación, mejoramiento y recuperación</t>
  </si>
  <si>
    <t>(Descripción de acuerdo a lo indicado en el ítem 7.2 del Instructivo)</t>
  </si>
  <si>
    <t>(Descripción de acuerdo a lo indicado en el ítem 7.1 del Instructivo)</t>
  </si>
  <si>
    <t>(Descripción de acuerdo a lo indicado en el ítem 7.3 del Instructivo)</t>
  </si>
  <si>
    <t>Documento que formaliza la contribución</t>
  </si>
  <si>
    <t>Tipo de visitante</t>
  </si>
  <si>
    <t>Cantidad en el último año</t>
  </si>
  <si>
    <t>IDH del distrito</t>
  </si>
  <si>
    <t>Los visitantes del recurso turístico no reciben servicios turísticos públicos</t>
  </si>
  <si>
    <t>Los visitantes del recurso turístico están recibiendo adecuados servicios turísticos públicos</t>
  </si>
  <si>
    <t>Los visitantes del recurso turístico están recibiendo servicios turísticos públicos</t>
  </si>
  <si>
    <t>Alternativas</t>
  </si>
  <si>
    <r>
      <t xml:space="preserve">12.1 Justificación </t>
    </r>
    <r>
      <rPr>
        <sz val="9"/>
        <rFont val="Verdana"/>
        <family val="2"/>
      </rPr>
      <t>(Para los casos en los que se presente una única Alternativa de Solución)</t>
    </r>
  </si>
  <si>
    <r>
      <t xml:space="preserve">14.1 Sustento técnico </t>
    </r>
    <r>
      <rPr>
        <sz val="9"/>
        <rFont val="Verdana"/>
        <family val="2"/>
      </rPr>
      <t xml:space="preserve">(cuando el horizonte de evaluación es mayor o menor al planteado en el instructivo). </t>
    </r>
  </si>
  <si>
    <t>ESTIMACIÓN DE LA DEMANDA</t>
  </si>
  <si>
    <t>Tasa de crecimiento "sin proyecto"</t>
  </si>
  <si>
    <t>Turista Extranjero</t>
  </si>
  <si>
    <t>Turista Nacional</t>
  </si>
  <si>
    <t>Año</t>
  </si>
  <si>
    <t>Proyección de la Demanda Efectiva "Sin Proyecto"</t>
  </si>
  <si>
    <t>Proyección de la Demanda Referencial</t>
  </si>
  <si>
    <t>Proyección de la Demanda Potencial</t>
  </si>
  <si>
    <t>Factor de demanda potencial</t>
  </si>
  <si>
    <t>Proyección de la Demanda Efectiva</t>
  </si>
  <si>
    <t>Factor de demanda efectiva</t>
  </si>
  <si>
    <t>17.2 Metas Físicas, Costos y Plazos</t>
  </si>
  <si>
    <t>Unidad físicas</t>
  </si>
  <si>
    <t>Tamaño, volumen u otras unidades representativas</t>
  </si>
  <si>
    <t>Fecha inicio</t>
  </si>
  <si>
    <t>Fecha término</t>
  </si>
  <si>
    <t>Acción 1.1</t>
  </si>
  <si>
    <t>Acción 1.2</t>
  </si>
  <si>
    <t>Acción 1.n</t>
  </si>
  <si>
    <t>Acción 2.1</t>
  </si>
  <si>
    <t>Acción 2.2</t>
  </si>
  <si>
    <t>Acción 2.n</t>
  </si>
  <si>
    <t>Descripción de las acciones</t>
  </si>
  <si>
    <t>Tipo de Ítem</t>
  </si>
  <si>
    <t>Costo a precio de mercado</t>
  </si>
  <si>
    <t>Expediente Técnico o Documento Equivalente</t>
  </si>
  <si>
    <t>Ejecución Física</t>
  </si>
  <si>
    <t>Capacidad de Carga</t>
  </si>
  <si>
    <t>Visitas x día</t>
  </si>
  <si>
    <t>Servicios en recursos turísticos</t>
  </si>
  <si>
    <t>17.1 Costos de Inversión Financiados con Recursos Públicos</t>
  </si>
  <si>
    <t>Vendedores</t>
  </si>
  <si>
    <t>17.3 Cronograma de Inversión según componentes</t>
  </si>
  <si>
    <t>Fecha prevista de inicio de ejecución:</t>
  </si>
  <si>
    <t>(mes y año)</t>
  </si>
  <si>
    <t>Periodo</t>
  </si>
  <si>
    <t>Número de periodos</t>
  </si>
  <si>
    <t>Costo estimado de inversión a precios de mercado (Soles)</t>
  </si>
  <si>
    <t>……….</t>
  </si>
  <si>
    <t>* El expediente técnico o documento equivalente y la supervisión no son items. Los gastos generales, la supervisión, la utilidad y el IGV deberían formar parte de los item cuando correspondan.</t>
  </si>
  <si>
    <t>** Incluye IGV.</t>
  </si>
  <si>
    <t>*** Su inclusión depende de la complejidad del proyecto</t>
  </si>
  <si>
    <t>17.4 Cronograma de Metas Física</t>
  </si>
  <si>
    <t>Ítem</t>
  </si>
  <si>
    <t>Unidad de medida representativa</t>
  </si>
  <si>
    <t>Periodo 1</t>
  </si>
  <si>
    <t>Periodo 2</t>
  </si>
  <si>
    <t>Periodo 3</t>
  </si>
  <si>
    <t>Periodo n</t>
  </si>
  <si>
    <t>Total Meta</t>
  </si>
  <si>
    <t>Infraestructura</t>
  </si>
  <si>
    <t>Equipamiento</t>
  </si>
  <si>
    <t>Mobiliario</t>
  </si>
  <si>
    <t>Vehículos</t>
  </si>
  <si>
    <t>Terrenos</t>
  </si>
  <si>
    <t>Intangibles</t>
  </si>
  <si>
    <t>Infraestructura natural</t>
  </si>
  <si>
    <t>Gestión del proyecto</t>
  </si>
  <si>
    <t>Expediente Técnico</t>
  </si>
  <si>
    <t>Supervisión</t>
  </si>
  <si>
    <t>Costo de Inversión Total</t>
  </si>
  <si>
    <t>Infraestructura*</t>
  </si>
  <si>
    <t>Equipamiento*</t>
  </si>
  <si>
    <t>Mobiliario*</t>
  </si>
  <si>
    <t>Vehículos*</t>
  </si>
  <si>
    <t>Intangibles**</t>
  </si>
  <si>
    <t>Gestión del proyecto***</t>
  </si>
  <si>
    <t>Subtotal por Periodo</t>
  </si>
  <si>
    <t>Nota: Los Gastos Generales, Utilidad e IGV no son subproductos y deberían formar parte de los items que correspondan</t>
  </si>
  <si>
    <t>Subtotal</t>
  </si>
  <si>
    <t>Unidad</t>
  </si>
  <si>
    <t>Incremental (ΔGP)</t>
  </si>
  <si>
    <t xml:space="preserve">Movilidad </t>
  </si>
  <si>
    <t>Alimentacion</t>
  </si>
  <si>
    <t>Souvenirs</t>
  </si>
  <si>
    <t>Artesanias</t>
  </si>
  <si>
    <t>Incremental (ΔT)</t>
  </si>
  <si>
    <t>Pernoctación adicional</t>
  </si>
  <si>
    <t>días x turista</t>
  </si>
  <si>
    <t xml:space="preserve">Demanda Efectiva </t>
  </si>
  <si>
    <t>Beneficios a Precios Privados</t>
  </si>
  <si>
    <t>Und.</t>
  </si>
  <si>
    <t>Demanda Incremental</t>
  </si>
  <si>
    <t>Nro. Turistas</t>
  </si>
  <si>
    <t>Nuevos Soles</t>
  </si>
  <si>
    <t>Elaboración: Equipo Consultor</t>
  </si>
  <si>
    <t>Nro. Excursionistas</t>
  </si>
  <si>
    <t>Gasto por Excursionista</t>
  </si>
  <si>
    <t>City Tours</t>
  </si>
  <si>
    <t>Guia de turismo</t>
  </si>
  <si>
    <t>Beneficios Incrementales T. Nacionales</t>
  </si>
  <si>
    <t>Beneficios Incrementales Excursionistas</t>
  </si>
  <si>
    <t>TOTAL BENEFICIOS INCREMENTALES</t>
  </si>
  <si>
    <t>FC</t>
  </si>
  <si>
    <t>Materiales transables</t>
  </si>
  <si>
    <t>Servicios y Otros</t>
  </si>
  <si>
    <t>S/. x excursionista</t>
  </si>
  <si>
    <t>Soles</t>
  </si>
  <si>
    <t>Total beneficios</t>
  </si>
  <si>
    <t>Estimación de los beneficios sociales</t>
  </si>
  <si>
    <t>Criterio de elección</t>
  </si>
  <si>
    <t>Estimación de la Tarifa</t>
  </si>
  <si>
    <t>Donde:</t>
  </si>
  <si>
    <t>Tarifa =</t>
  </si>
  <si>
    <t>Beneficios Incrementales Turistas</t>
  </si>
  <si>
    <t>ΔBS = (ΔGD x ΔT x ΔNP) x Factor de correción</t>
  </si>
  <si>
    <t>ΔBS = Incremento del beneficio social de los turistas por el proyecto</t>
  </si>
  <si>
    <t>ΔGD = Incremento en el “gasto diario del turista” a causa del proyecto.</t>
  </si>
  <si>
    <t>ΔT = Variaciones en el “período de permanencia del turista” en el ámbito o área de estudio, según el caso, derivado de la implementación del proyecto.</t>
  </si>
  <si>
    <t>ΔNP = Número adicional de turistas que genera el proyecto</t>
  </si>
  <si>
    <t>Incremento en el “gasto diario del turista” a causa del proyecto.</t>
  </si>
  <si>
    <t>Variación en el periodo de permanencia del turista</t>
  </si>
  <si>
    <t>Demanda Incremental (ΔT)</t>
  </si>
  <si>
    <t>Gasto Incremental por Turista (ΔGP)</t>
  </si>
  <si>
    <t>Incremental (ΔNP)</t>
  </si>
  <si>
    <t>Pernoctación adicional (ΔNP)</t>
  </si>
  <si>
    <t>Días</t>
  </si>
  <si>
    <t xml:space="preserve"> Número adicional de turistas que genera el proyecto</t>
  </si>
  <si>
    <t>Beneficios Incrementales a precios privados</t>
  </si>
  <si>
    <t>Beneficios Incrementales a Precios Sociales</t>
  </si>
  <si>
    <t>Factor de Corrección</t>
  </si>
  <si>
    <t>Incremento en el gasto promedio del excursionista</t>
  </si>
  <si>
    <t>Número adicional de excursionistas</t>
  </si>
  <si>
    <t>Beneficios Sociales</t>
  </si>
  <si>
    <t>Beneficio - Turistas</t>
  </si>
  <si>
    <t>Beneficio - Excursionistas</t>
  </si>
  <si>
    <t>Pregunta a turistas: ¿Cuanto está dispuesto a gastar por día adicional de viaje?</t>
  </si>
  <si>
    <t>Pregunta a operadores: ¿Cuanto considera que es el gasto diario por día adicional de viaje?</t>
  </si>
  <si>
    <t>Pregunta a turistas: Teniendo en cuenta las mejoras en el recurso turístico ¿Cuántos días adicionales prolongaría su permanencia?</t>
  </si>
  <si>
    <t>Pregunta a operadores: Teniendo en cuenta las mejoras en el recurso turístico ¿Cuántos días adicionales considera que se prolongaría la permanencia del turista?</t>
  </si>
  <si>
    <t>Gasto diario del turista</t>
  </si>
  <si>
    <t>S/ x turista</t>
  </si>
  <si>
    <t>Gastos del excursionista</t>
  </si>
  <si>
    <t xml:space="preserve">Sobre la base de la información estadística obtenida a través de los indicadores de ocupabilidad, se deberá calcular, apartir de datos para los últimos 5 años, la tasa de crecimiento de los visitantes. </t>
  </si>
  <si>
    <t>Factor Demanda Potencial</t>
  </si>
  <si>
    <r>
      <t xml:space="preserve">Cantidad en el último año </t>
    </r>
    <r>
      <rPr>
        <i/>
        <sz val="9"/>
        <rFont val="Verdana"/>
        <family val="2"/>
      </rPr>
      <t>(información en el centro soporte)</t>
    </r>
  </si>
  <si>
    <t>Factores de Demanda Potencial y Efectiva</t>
  </si>
  <si>
    <t>Sobre la base de las estadísticas (registro histórico de los últimos 5 años) de visitantes al recurso turístico, determinar la tasa de crecimiento para cada tipo de visitante.</t>
  </si>
  <si>
    <t>En base al número de visitantes al recurso turístico durante el último año y la tasa de crecimiento para cada tipo de visitante al recurso turístico, proyectar la demanda efectiva en la situación "sin proyecto" por cada tipo de visitante.</t>
  </si>
  <si>
    <t>1.2 Demanda Efectiva "Con Proyecto"</t>
  </si>
  <si>
    <t>Tasa de crecimiento "Sin Proyecto"</t>
  </si>
  <si>
    <t>La Demanda Efectiva "Con Proyecto" se calculará a partir de la población de referencia (obtenida a partir de los indicadores mensuales de capacidad y uso de la oferta de alojamiento), de la que se derivará la Demanda Potencial y de esta, la Demanda Efectiva.</t>
  </si>
  <si>
    <t>Población Referencial</t>
  </si>
  <si>
    <t>Tasa de crecimiento - población de referencia</t>
  </si>
  <si>
    <t xml:space="preserve">Sobre la base de la información estadística obtenida a través de los indicadores de ocupabilidad, se deberá calcular, apartir de datos para los últimos 5 años, la tasa de crecimiento para cada tipo de visitante al centro soporte. </t>
  </si>
  <si>
    <t>Considerando el número de visitantes durante el último año al centro soporte y la tasa de crecimiento de estos, proyectar la Demanda Referencial.</t>
  </si>
  <si>
    <t>2.1 Proyección de la Demanda Efectiva "Sin Proyecto"</t>
  </si>
  <si>
    <t>2. ESTIMACIÓN DE LA DEMANDA (sin información histórica ni actual de la llegada de visitantes al recurso turístico)</t>
  </si>
  <si>
    <t>2.2 Proyección de la Demanda Efectiva "Con Proyecto"</t>
  </si>
  <si>
    <t>Para los casos en los que no se cuenta con información en el recurso turístico</t>
  </si>
  <si>
    <t>La estimación de la demanda para el proyecto de inversión considerará dos contextos: a) estimación de la demanda en un escenario "sin proyecto" y b) estimación de la demanda en un escenario "con proyecto". A su vez, el cálculo de la demanda en un escenario "sin proyecto", estará sujeta a la disponibilidad de información con la que se cuente sobre la llegada de visitantes al recurso turístico materia de la intervención.</t>
  </si>
  <si>
    <t xml:space="preserve">1.1 Demanda Efectiva "Sin Proyecto" </t>
  </si>
  <si>
    <t>1. ESTIMACIÓN DE LA DEMANDA (con información histórica anual de la llegada de visitantes al recurso turístico de los últimos 5 años)</t>
  </si>
  <si>
    <t>El registro del número visitantes al recurso turístico durante el último año (año histórico 5), diferenciando entre turistas extranjeros, turistas nacionales y excursionistas, representa la demada efectiva actual del proyecto</t>
  </si>
  <si>
    <t xml:space="preserve"> Año histórico 5</t>
  </si>
  <si>
    <r>
      <t xml:space="preserve">En base a la información proporcionada en la página web del MINCETUR: Indicadores mensuales de ocupabilidad de establecimientos de hospedaje colectivo, se deberá identificar el número de visitantes (por cada tipo) que llegaron al centro soporte durante los </t>
    </r>
    <r>
      <rPr>
        <b/>
        <sz val="9"/>
        <rFont val="Verdana"/>
        <family val="2"/>
      </rPr>
      <t>últimos 5 años</t>
    </r>
    <r>
      <rPr>
        <sz val="9"/>
        <rFont val="Verdana"/>
        <family val="2"/>
      </rPr>
      <t>. El número de excursionistas estará determinado por la población del distrito u otra zona cercana al centro soporte, cuyo tiempo utilizado en el traslado entre la localidad - recurso - localidad en la visita al recurso turístico sea menor a 24 horas (no requiere permanencia)</t>
    </r>
  </si>
  <si>
    <r>
      <t xml:space="preserve">En base a la información de los "Indicadores mensuales de ocupabildad de establecimientos de hospedaje colectivo" del distrito, provincia o region, se deberá indicar el total de arribos turistas extranjeros y nacionales </t>
    </r>
    <r>
      <rPr>
        <b/>
        <sz val="9"/>
        <rFont val="Verdana"/>
        <family val="2"/>
      </rPr>
      <t>durante  los últimos 5 años</t>
    </r>
    <r>
      <rPr>
        <sz val="9"/>
        <rFont val="Verdana"/>
        <family val="2"/>
      </rPr>
      <t>. El número de excursionistas estará determinado por la población del distrito u otra zona cercana al centro soporte, cuyo tiempo utilizado en el traslado entre la localidad - recurso - localidad en la visita al recurso turístico sea menor a 24 horas (no requiere permanencia).</t>
    </r>
  </si>
  <si>
    <t xml:space="preserve">Número de visitantes en el histórico del último año </t>
  </si>
  <si>
    <t>La obtención de la demanda efectiva se determinará a partir del porcentaje de visitantes, tanto turístas como excursionistas, que tienen la disponibilidad de adquirir: uso y pago de los servicios turísticos ofrecidos por el proyecto vinculados al tipo de actividad turística. A este procentaje se le denomina factor de la demanda efectiva (fde). A continuación, se presenta las preguntas a ser tomadas al visitante o al operador (esta decisión la toma el formulador)</t>
  </si>
  <si>
    <t>Para el cálculo de la demanda potencial se deberá identificar el "factor de la demanda potencial - fdp" para el turista extranjero, el turista nacional y el excursionista, obtenidos a través de la encuesta a los turístas o las entrevistas a los operdores de turismo, en la que se consulta por la disposición de realizar actividades turísticas vinculadas con el tipo de recurso turístico materia de la intervención. A continuación, se presenta las preguntas a ser tomadas al visitante o al operador (esta decisión la toma el formulador (recordar que para el caso de la pregunta al visitante se fectuará sobre la base de una muestra)).</t>
  </si>
  <si>
    <t>La obtención de la demanda efectiva se determinará a partir del porcentaje de visitantes, tanto turístas extranjeros y nacionales como excursionistas, que adquirirán: uso y pago de los servicios turísticos ofrecidos en el recurso turistico a intervenir, vinculados al tipo de actividad turística. A este procentaje se le denomina factor de la demanda efectiva (fde). A continuación, se presenta las preguntas a ser tomadas al visitante o al operador (esta decisión la toma el formulador)</t>
  </si>
  <si>
    <t>Año histórico 5</t>
  </si>
  <si>
    <t>Para el cálculo de la demanda potencial se deberá identificar el "factor de la demanda potencial - fdp" para el turista extranjero, el turista nacional y el excursionista, obtenidos a través de la encuesta a los turístas o las entrevistas a los operdores de turismo, en la que se consulta por la disposición de realizar actividades turísticas vinculadas con el tipo de recurso turístico materia de la intervención.  A continuación, se presenta las preguntas a ser tomadas al visitante o al operador (esta decisión la toma el formulador (recordar que para el caso de la pregunta al visitante se fectuará sobre la base de una muestra)).</t>
  </si>
  <si>
    <r>
      <t xml:space="preserve">La obtención de la demanda efectiva se determinará a partir del porcentaje de visitantes, tanto turístas como excursionistas, que tienen la disponibilidad de adquirir: uso y pago de los servicios turísticos ofrecidos por el proyecto vinculados al tipo de actividad turística </t>
    </r>
    <r>
      <rPr>
        <b/>
        <sz val="9"/>
        <rFont val="Verdana"/>
        <family val="2"/>
      </rPr>
      <t>y que respondieron "No" a la pregunta del numeral o el % de vistantes que no iría al recurso identificado en el numeral 2.1</t>
    </r>
    <r>
      <rPr>
        <sz val="9"/>
        <rFont val="Verdana"/>
        <family val="2"/>
      </rPr>
      <t>. A este procentaje se le denomina factor de la demanda efectiva (fde). A continuación, se presenta las preguntas a ser tomadas al visitante o al operador (esta decisión la toma el formulador)</t>
    </r>
  </si>
  <si>
    <t>Factor Demanda Efectiva "Sin proyecto"</t>
  </si>
  <si>
    <t>Factor Demanda Efectiva "Con proyecto"</t>
  </si>
  <si>
    <t>Proyección de la Demanda Efectiva "Con Proyecto"</t>
  </si>
  <si>
    <t>CCE = CCF x CM</t>
  </si>
  <si>
    <t>Visitantes por año</t>
  </si>
  <si>
    <t>Descripción del Producto/Componente</t>
  </si>
  <si>
    <t>Producto/Componente 1</t>
  </si>
  <si>
    <t>Producto/Componente 2</t>
  </si>
  <si>
    <t>Costos de Inversión a precios de mercado</t>
  </si>
  <si>
    <t>Costo a precio social</t>
  </si>
  <si>
    <r>
      <t xml:space="preserve">Costos de Inversión a precios sociales </t>
    </r>
    <r>
      <rPr>
        <sz val="9"/>
        <rFont val="Verdana"/>
        <family val="2"/>
      </rPr>
      <t>(conforme al Anexo N° 03 de la Directiva N° 002-2017-EF/63.01)</t>
    </r>
  </si>
  <si>
    <t>Precio</t>
  </si>
  <si>
    <t>Costo total de Inversión</t>
  </si>
  <si>
    <t xml:space="preserve">Costos de Operación y Mantenimiento a precios sociales </t>
  </si>
  <si>
    <t>A Precios Sociales</t>
  </si>
  <si>
    <t>Flujo de Ingresos y Costos</t>
  </si>
  <si>
    <t>Beneficios Incrementales</t>
  </si>
  <si>
    <t>Costos Incrementales</t>
  </si>
  <si>
    <t>Flujo Neto Social</t>
  </si>
  <si>
    <t>Tasa Social de Descuento*</t>
  </si>
  <si>
    <t>(*) Anexo N° 03 de la Directiva N° 002-2017-EF/63.01</t>
  </si>
  <si>
    <t>Evaluación Social</t>
  </si>
  <si>
    <t>A Precios de Mercado</t>
  </si>
  <si>
    <t>VAN</t>
  </si>
  <si>
    <t>TIR</t>
  </si>
  <si>
    <t>VANS</t>
  </si>
  <si>
    <t>TIRS</t>
  </si>
  <si>
    <t>Alternativa N° 01</t>
  </si>
  <si>
    <t>Alternativa N° 02</t>
  </si>
  <si>
    <t>Costos de Operación y Mantenimiento</t>
  </si>
  <si>
    <t>Sin proyecto</t>
  </si>
  <si>
    <t>Con proyecto</t>
  </si>
  <si>
    <t>Costos</t>
  </si>
  <si>
    <r>
      <t xml:space="preserve">17.5 Costos de Operación y Mantenimiento </t>
    </r>
    <r>
      <rPr>
        <sz val="9"/>
        <rFont val="Verdana"/>
        <family val="2"/>
      </rPr>
      <t>(para la alternativa seleccionada)</t>
    </r>
  </si>
  <si>
    <t xml:space="preserve">Costos de Operación y Mantenimiento a precios de mercado </t>
  </si>
  <si>
    <r>
      <t>Alternativa N° 01</t>
    </r>
    <r>
      <rPr>
        <sz val="9"/>
        <rFont val="Verdana"/>
        <family val="2"/>
      </rPr>
      <t xml:space="preserve"> (conforme al Anexo N° 03 de la Directiva N° 002-2017-EF/63.01)</t>
    </r>
  </si>
  <si>
    <t>Flujo Neto</t>
  </si>
  <si>
    <t>OyM =</t>
  </si>
  <si>
    <t>Tarifa = OyM/Q</t>
  </si>
  <si>
    <t xml:space="preserve">Q = </t>
  </si>
  <si>
    <t xml:space="preserve">Cantidad de visitantes </t>
  </si>
  <si>
    <t>O&amp;M</t>
  </si>
  <si>
    <t>Año histórico 1</t>
  </si>
  <si>
    <t>Año histórico 2</t>
  </si>
  <si>
    <t>Año histórico 3</t>
  </si>
  <si>
    <t>Año histórico 4</t>
  </si>
  <si>
    <r>
      <t>Pregunta de la encuesta:</t>
    </r>
    <r>
      <rPr>
        <i/>
        <sz val="9"/>
        <rFont val="Verdana"/>
        <family val="2"/>
      </rPr>
      <t xml:space="preserve"> ¿En su viaje, usted tendría la disposición de realizar actividades turísticias como:  a) visita a recursos turisticos culturales (monumentos arqueológicos, monumentos históricos (coloniales y republicanos), museos, etc); b) visita a recursos de naturaleza (Areas Naturales Protegidas, humedales, etc); c) vista a recursos vinculados a turismo de aventura (treking, montañismo, canotaje, etc); o d) vista a playas? (las opciones a), b), c) y d)</t>
    </r>
    <r>
      <rPr>
        <sz val="9"/>
        <rFont val="Verdana"/>
        <family val="2"/>
      </rPr>
      <t xml:space="preserve"> deberán corresponder a las actividades que se realizarán en el recurso turístico a intervenir). Respuestas: Sí o No (la proporcion de turistas que responden "Sí" vendría a ser el factor de demanda potencial). Por ejemplo, de un total de 600 turistas extranjeros, 200 turistas responden que tendría la disposición de realizar actividades turísticias como "visitar a recursos de naturaleza", el factor de demanda portencial para turistas extranjeros sería de 200/600*100%=33.33%, este mismo ejercicio se realiza para el caso de los turistas nacionales y excursionistas.</t>
    </r>
  </si>
  <si>
    <r>
      <t xml:space="preserve">Pregunta a operadores:  </t>
    </r>
    <r>
      <rPr>
        <i/>
        <sz val="9"/>
        <rFont val="Verdana"/>
        <family val="2"/>
      </rPr>
      <t>¿En su opnión que porcentaje de visitantes (turistas y/o excursionistas), considera que tendría la disposición de realizar actividades turísticias como: a) visita a recursos turisticos culturales (monumentos arqueológicos, monumentos históricos (coloniales y republicanos), museos, etc); b) visita a recursos de naturaleza (Areas Naturales Protegidas, humedales, etc); c) vista a recursos vinculados a turismo de aventura (treking, montañismo, canotaje, etc); o d) vista a playas? (las opciones a), b), c) y d)</t>
    </r>
    <r>
      <rPr>
        <sz val="9"/>
        <rFont val="Verdana"/>
        <family val="2"/>
      </rPr>
      <t>deberán corresponder a las actividades turísticas que se realizarán en el recurso turístico a intervenir). Por ejemplo, el factor de demanda potencial se estimaría a partir del calculo del valor promedio de las respuestas a las entrevistas a 12 operadores, en relación a la respuesta sobre el porcentaje de visitantes extranjeros tendría la disposición de realizar actividades vincualdas a la vista a recursos de naturaleza (sumatoria de los porcentajes de las distintas respuestas a la precitada pregunta a 12 operadores entre 12). Este mismo ejercicio se realiza para el caso de los turistas nacionales y excursionistas.</t>
    </r>
  </si>
  <si>
    <r>
      <t xml:space="preserve">Pregunta de la encuesta: </t>
    </r>
    <r>
      <rPr>
        <i/>
        <sz val="9"/>
        <rFont val="Verdana"/>
        <family val="2"/>
      </rPr>
      <t>Teniendo conocimiento de las mejoras que se realizarán en el recurso turístico XXX, las cuales mejorarán la experiencia durante la visita al recurso ¿lo visitaría usted?</t>
    </r>
    <r>
      <rPr>
        <sz val="9"/>
        <rFont val="Verdana"/>
        <family val="2"/>
      </rPr>
      <t>. Respuestas: Sí o No (la proporcion de turistas que responden "Sí" vendría a ser el factor de demanda efectiva). Por ejemplo, de una demanda potencial de 200 turistas extranjeros, 100 turistas responden que visitarían el recurso de naturaleza XX", el factor de demanda efectiva para turistas extranjeros sería de 100/200*100%=50%, este mismo ejercicio se realiza para el caso de los turistas nacionales y excursionistas.</t>
    </r>
  </si>
  <si>
    <r>
      <t xml:space="preserve">Pregunta a operadores: </t>
    </r>
    <r>
      <rPr>
        <i/>
        <sz val="9"/>
        <rFont val="Verdana"/>
        <family val="2"/>
      </rPr>
      <t>Teniendo conocimiento de las mejoras que se realizarán en el recurso turístico XXX, las cuales mejorarán la experiencia durante la visita al recurso ¿Qué porcentaje de visitantes (extranjeros, nacionales o excursionistas) por día lo visitarían?.</t>
    </r>
    <r>
      <rPr>
        <sz val="9"/>
        <rFont val="Verdana"/>
        <family val="2"/>
      </rPr>
      <t xml:space="preserve"> Por ejemplo, a partir de la estimación de la demanda potencial, el factor de demanda efectiva se calculará a partir del valor promedio de las respuestas a las entrevistas a 12 operadores, en relación al porcentaje de visitantes extranjeros por día visitarían el recurso turistico XXX (sumatoria de los porcentajes de las distintas respuestas a la precitada pregunta a 12 operadores entre 12). Este mismo ejercicio se realiza para el caso de los turistas nacionales y excursionistas.</t>
    </r>
  </si>
  <si>
    <t>Pregunta de la encuesta: ¿Usted, vistará el recurso turistico XXX?. Respuestas: Sí o No (la proporcion de turistas que responden "Sí" vendría a ser el factor de demanda efectiva). Por ejemplo, de una demanda potencial de 200 turistas extranjeros, 100 turistas responden que visitarían el recurso de naturaleza XX", el factor de demanda efectiva para turistas extranjeros sería de 100/200*100%=50%, este mismo ejercicio se realiza para el caso de los turistas nacionales y excursionistas.</t>
  </si>
  <si>
    <t>Pregunta a operadores: ¿Qué porcentaje de visitantes (extranjeros, nacionales o excursionistas) por día visitarán el recurso turistico XXX?. Por ejemplo, a partir de la estimación de la demanda potencial, el factor de demanda efectiva se calculará a partir del valor promedio de las respuestas a las entrevistas a 12 operadores, en relación al porcentaje de visitantes extranjeros por día visitarían el recurso turistico XXX (sumatoria de los porcentajes de las distintas respuestas a la precitada pregunta a 12 operadores entre 12). Este mismo ejercicio se realiza para el caso de los turistas nacionales y excursionistas.</t>
  </si>
  <si>
    <r>
      <t xml:space="preserve">Pregunta a operadores:  </t>
    </r>
    <r>
      <rPr>
        <i/>
        <sz val="9"/>
        <rFont val="Verdana"/>
        <family val="2"/>
      </rPr>
      <t>Teniendo conocimiento de las mejoras que se realizarán en el recurso turístico XXX, las cuales mejorarán la experiencia durante la visita al recurso ¿Qué porcentaje de visitantes (extranjeros, nacionales o excursionistas) por día lo visitarían?.</t>
    </r>
    <r>
      <rPr>
        <sz val="9"/>
        <rFont val="Verdana"/>
        <family val="2"/>
      </rPr>
      <t xml:space="preserve"> Por ejemplo, a partir de la estimación de la demanda potencial, el factor de demanda efectiva se calculará a partir del valor promedio de las respuestas a las entrevistas a 12 operadores, en relación al porcentaje de visitantes extranjeros por día visitarían el recurso turistico XXX (sumatoria de los porcentajes de las distintas respuestas a la precitada pregunta a 12 operadores entre 12). Este mismo ejercicio se realiza para el caso de los turistas nacionales y excursionistas.</t>
    </r>
  </si>
  <si>
    <t>20.3 Cálculo de la Tarifa</t>
  </si>
  <si>
    <t>Valor de la Tarifa:</t>
  </si>
  <si>
    <t>Cuenta con la opinión favorable de la DIRCETUR (para el caso en que se intervenga un circuito, corredor o ruta turística).</t>
  </si>
  <si>
    <t>Fuente de información:</t>
  </si>
  <si>
    <t>Otros
Especificar______________</t>
  </si>
  <si>
    <t>Medio Fundamental 1:</t>
  </si>
  <si>
    <t>Medio Fundamental 2:</t>
  </si>
  <si>
    <t>Medio Fundamental 3:</t>
  </si>
  <si>
    <t>Acción 1.3</t>
  </si>
  <si>
    <t>Acción 2.3</t>
  </si>
  <si>
    <t>Acción 3.1</t>
  </si>
  <si>
    <t>Acción 3.2</t>
  </si>
  <si>
    <t>Acción 3.3</t>
  </si>
  <si>
    <t>FIN</t>
  </si>
  <si>
    <t>PROPÓSITO</t>
  </si>
  <si>
    <t>ENUNCIADO</t>
  </si>
  <si>
    <t>INDICADORES</t>
  </si>
  <si>
    <t>MEDIOS DE VERIFICACIÓN</t>
  </si>
  <si>
    <t>SUPUESTOS</t>
  </si>
  <si>
    <t>PRODUCTOS / COMPONENTES</t>
  </si>
  <si>
    <t>ACCIONES / ACTIVIDADES</t>
  </si>
  <si>
    <t>Departamento(s)</t>
  </si>
  <si>
    <t>Provincia(s)</t>
  </si>
  <si>
    <t>Distrito(s)</t>
  </si>
  <si>
    <t>Localidad(es)</t>
  </si>
  <si>
    <t>Ubigeo(s)</t>
  </si>
  <si>
    <t>ADMINISTRACIÓN INDIRECTA – Ley N° 29230 (OBRAS POR IMPUESTOS)</t>
  </si>
  <si>
    <t>FORMATO N° 05: 
FICHA TÉCNICA SIMPLIFICADA DEL SECTOR TURISMO
SERVICIO TURÍSTICO PÚBLICO EN RECURSOS TURÍSTICOS</t>
  </si>
  <si>
    <t>RUTA TURISTICO</t>
  </si>
  <si>
    <t>SAN EXALTACION DE COLPA</t>
  </si>
  <si>
    <t>AYACUCHO</t>
  </si>
  <si>
    <t>HUAMANGA</t>
  </si>
  <si>
    <t>ACOS VINCHOS</t>
  </si>
  <si>
    <t>SIERRA</t>
  </si>
  <si>
    <t>CENTRO POBLADO DE SAN EXALTACION DE COLPA</t>
  </si>
  <si>
    <t>RURAL</t>
  </si>
  <si>
    <t>El recurso turistico no esta bien cuidados porque falta mantenimiento adecuado. El recurso turistico no se encuentra expuesto a algun peligro natural, socio cultural y/o antropico porque la zona esta ubicada fuera de esos peligros. El visitante si se encuentra en peligro ya que la infraestructura no se encuentra adecuado. Las principales rutas turisticas son el baño termal que se encuentra en un estado de deteriorado, tenemos la cueva de murcielagos que falta mejorar la infraestructura, la catarata de colpa que se falta  mejorar los caminos y el area donde se encuentra, tambien tenemos el mirador de colpa que no tiene camino adecuados,por lo tanto en toda la ruta turistica hace falta la señalizacion, falta el area de descanso falta de paneles interpretativos, falta de estacionamiento falta el area administrativa. No cuenta con ninguna gestion turistica o manualidades en la atencion al visitante., no hay guias para el cuidado, conservacion y mantenimiento del recurso turistico, no hay protocolos de aseguramiento de la participacion de la poblacion, no existen planes de Marketing turistico, no planes de gestion de riesgos durante las lluvias, simos, incendios, entre otros.</t>
  </si>
  <si>
    <t>RAYDA LINARES GUTIERREZ</t>
  </si>
  <si>
    <t xml:space="preserve">ALEJANDRA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</si>
</sst>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8" formatCode="&quot;S/.&quot;\ #,##0.00;[Red]&quot;S/.&quot;\ \-#,##0.00"/>
    <numFmt numFmtId="43" formatCode="_ * #,##0.00_ ;_ * \-#,##0.00_ ;_ * &quot;-&quot;??_ ;_ @_ "/>
    <numFmt numFmtId="164" formatCode="_-* #,##0.00\ _€_-;\-* #,##0.00\ _€_-;_-* &quot;-&quot;??\ _€_-;_-@_-"/>
    <numFmt numFmtId="165" formatCode="_-* #,##0\ _€_-;\-* #,##0\ _€_-;_-* &quot;-&quot;??\ _€_-;_-@_-"/>
    <numFmt numFmtId="166" formatCode="0.0000%"/>
    <numFmt numFmtId="167" formatCode="0.0%"/>
    <numFmt numFmtId="168" formatCode="0.00000"/>
    <numFmt numFmtId="169" formatCode="0.0"/>
    <numFmt numFmtId="170" formatCode="#,##0.0"/>
    <numFmt numFmtId="171" formatCode="_ * #,##0.0_ ;_ * \-#,##0.0_ ;_ * &quot;-&quot;??_ ;_ @_ "/>
  </numFmts>
  <fonts count="33" x14ac:knownFonts="1">
    <font>
      <sz val="10"/>
      <name val="Arial"/>
    </font>
    <font>
      <sz val="11"/>
      <color theme="1"/>
      <name val="Calibri"/>
      <family val="2"/>
      <scheme val="minor"/>
    </font>
    <font>
      <sz val="11"/>
      <color theme="1"/>
      <name val="Calibri"/>
      <family val="2"/>
      <scheme val="minor"/>
    </font>
    <font>
      <u/>
      <sz val="6"/>
      <color indexed="12"/>
      <name val="Arial"/>
      <family val="2"/>
    </font>
    <font>
      <sz val="10"/>
      <name val="Arial"/>
      <family val="2"/>
    </font>
    <font>
      <sz val="10"/>
      <name val="Arial"/>
      <family val="2"/>
    </font>
    <font>
      <b/>
      <sz val="9"/>
      <name val="Verdana"/>
      <family val="2"/>
    </font>
    <font>
      <sz val="9"/>
      <name val="Verdana"/>
      <family val="2"/>
    </font>
    <font>
      <b/>
      <sz val="9"/>
      <color indexed="9"/>
      <name val="Verdana"/>
      <family val="2"/>
    </font>
    <font>
      <sz val="9"/>
      <color indexed="9"/>
      <name val="Verdana"/>
      <family val="2"/>
    </font>
    <font>
      <u/>
      <sz val="9"/>
      <color indexed="12"/>
      <name val="Verdana"/>
      <family val="2"/>
    </font>
    <font>
      <sz val="11"/>
      <name val="Arial"/>
      <family val="2"/>
    </font>
    <font>
      <b/>
      <i/>
      <sz val="10"/>
      <name val="Arial"/>
      <family val="2"/>
    </font>
    <font>
      <sz val="9"/>
      <color indexed="8"/>
      <name val="Verdana"/>
      <family val="2"/>
    </font>
    <font>
      <sz val="11"/>
      <color theme="1"/>
      <name val="Calibri"/>
      <family val="2"/>
      <scheme val="minor"/>
    </font>
    <font>
      <sz val="9"/>
      <color rgb="FFFF0000"/>
      <name val="Verdana"/>
      <family val="2"/>
    </font>
    <font>
      <sz val="9"/>
      <color rgb="FF0070C0"/>
      <name val="Verdana"/>
      <family val="2"/>
    </font>
    <font>
      <b/>
      <sz val="9"/>
      <color theme="1"/>
      <name val="Verdana"/>
      <family val="2"/>
    </font>
    <font>
      <sz val="9"/>
      <color theme="1"/>
      <name val="Verdana"/>
      <family val="2"/>
    </font>
    <font>
      <sz val="9"/>
      <color rgb="FF000000"/>
      <name val="Verdana"/>
      <family val="2"/>
    </font>
    <font>
      <b/>
      <sz val="9"/>
      <color rgb="FF000000"/>
      <name val="Verdana"/>
      <family val="2"/>
    </font>
    <font>
      <sz val="9"/>
      <color theme="3" tint="0.39997558519241921"/>
      <name val="Verdana"/>
      <family val="2"/>
    </font>
    <font>
      <b/>
      <sz val="9"/>
      <color theme="0"/>
      <name val="Verdana"/>
      <family val="2"/>
    </font>
    <font>
      <sz val="9"/>
      <color theme="0" tint="-0.499984740745262"/>
      <name val="Verdana"/>
      <family val="2"/>
    </font>
    <font>
      <sz val="9"/>
      <color theme="0"/>
      <name val="Verdana"/>
      <family val="2"/>
    </font>
    <font>
      <sz val="10"/>
      <color theme="1"/>
      <name val="Calibri"/>
      <family val="2"/>
      <scheme val="minor"/>
    </font>
    <font>
      <b/>
      <sz val="9"/>
      <color rgb="FFFF0000"/>
      <name val="Verdana"/>
      <family val="2"/>
    </font>
    <font>
      <i/>
      <sz val="9"/>
      <color theme="1"/>
      <name val="Verdana"/>
      <family val="2"/>
    </font>
    <font>
      <i/>
      <sz val="9"/>
      <name val="Verdana"/>
      <family val="2"/>
    </font>
    <font>
      <b/>
      <i/>
      <sz val="9"/>
      <color theme="1"/>
      <name val="Verdana"/>
      <family val="2"/>
    </font>
    <font>
      <sz val="8"/>
      <name val="Verdana"/>
      <family val="2"/>
    </font>
    <font>
      <b/>
      <sz val="16"/>
      <name val="Calibri"/>
      <family val="2"/>
      <scheme val="minor"/>
    </font>
    <font>
      <sz val="16"/>
      <name val="Calibri"/>
      <family val="2"/>
      <scheme val="minor"/>
    </font>
  </fonts>
  <fills count="2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3" tint="-0.249977111117893"/>
        <bgColor indexed="64"/>
      </patternFill>
    </fill>
    <fill>
      <patternFill patternType="solid">
        <fgColor indexed="65"/>
        <bgColor theme="0"/>
      </patternFill>
    </fill>
    <fill>
      <patternFill patternType="solid">
        <fgColor theme="0"/>
        <bgColor theme="0"/>
      </patternFill>
    </fill>
    <fill>
      <patternFill patternType="solid">
        <fgColor theme="7" tint="-0.249977111117893"/>
        <bgColor theme="0"/>
      </patternFill>
    </fill>
    <fill>
      <patternFill patternType="solid">
        <fgColor theme="6" tint="-0.249977111117893"/>
        <bgColor theme="0"/>
      </patternFill>
    </fill>
    <fill>
      <patternFill patternType="solid">
        <fgColor rgb="FF00206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4" tint="0.59999389629810485"/>
        <bgColor indexed="64"/>
      </patternFill>
    </fill>
    <fill>
      <patternFill patternType="solid">
        <fgColor theme="6" tint="-0.249977111117893"/>
        <bgColor rgb="FF000000"/>
      </patternFill>
    </fill>
    <fill>
      <patternFill patternType="solid">
        <fgColor theme="1" tint="4.9989318521683403E-2"/>
        <bgColor indexed="64"/>
      </patternFill>
    </fill>
    <fill>
      <patternFill patternType="solid">
        <fgColor theme="7" tint="-0.249977111117893"/>
        <bgColor indexed="64"/>
      </patternFill>
    </fill>
    <fill>
      <patternFill patternType="solid">
        <fgColor theme="9"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6" tint="-0.499984740745262"/>
      </left>
      <right style="thin">
        <color theme="6" tint="-0.499984740745262"/>
      </right>
      <top style="thin">
        <color theme="6" tint="-0.499984740745262"/>
      </top>
      <bottom style="thin">
        <color theme="6" tint="-0.499984740745262"/>
      </bottom>
      <diagonal/>
    </border>
    <border>
      <left style="thin">
        <color theme="6" tint="-0.499984740745262"/>
      </left>
      <right/>
      <top style="thin">
        <color indexed="64"/>
      </top>
      <bottom style="thin">
        <color theme="6" tint="-0.499984740745262"/>
      </bottom>
      <diagonal/>
    </border>
    <border>
      <left/>
      <right style="thin">
        <color indexed="64"/>
      </right>
      <top style="thin">
        <color indexed="64"/>
      </top>
      <bottom style="thin">
        <color theme="6" tint="-0.499984740745262"/>
      </bottom>
      <diagonal/>
    </border>
    <border>
      <left style="thin">
        <color theme="6" tint="-0.499984740745262"/>
      </left>
      <right style="thin">
        <color theme="6" tint="-0.499984740745262"/>
      </right>
      <top style="thin">
        <color theme="6" tint="-0.499984740745262"/>
      </top>
      <bottom/>
      <diagonal/>
    </border>
    <border>
      <left style="thin">
        <color theme="6" tint="-0.499984740745262"/>
      </left>
      <right style="thin">
        <color theme="6" tint="-0.499984740745262"/>
      </right>
      <top/>
      <bottom style="thin">
        <color indexed="64"/>
      </bottom>
      <diagonal/>
    </border>
    <border>
      <left/>
      <right style="thin">
        <color theme="6" tint="-0.499984740745262"/>
      </right>
      <top style="thin">
        <color theme="6" tint="-0.499984740745262"/>
      </top>
      <bottom style="thin">
        <color theme="6" tint="-0.499984740745262"/>
      </bottom>
      <diagonal/>
    </border>
    <border>
      <left style="double">
        <color indexed="64"/>
      </left>
      <right style="double">
        <color indexed="64"/>
      </right>
      <top style="double">
        <color indexed="64"/>
      </top>
      <bottom style="double">
        <color indexed="64"/>
      </bottom>
      <diagonal/>
    </border>
  </borders>
  <cellStyleXfs count="10">
    <xf numFmtId="0" fontId="0" fillId="0" borderId="0"/>
    <xf numFmtId="0" fontId="3" fillId="0" borderId="0" applyNumberFormat="0" applyFill="0" applyBorder="0" applyAlignment="0" applyProtection="0">
      <alignment vertical="top"/>
      <protection locked="0"/>
    </xf>
    <xf numFmtId="164" fontId="4" fillId="0" borderId="0" applyFont="0" applyFill="0" applyBorder="0" applyAlignment="0" applyProtection="0"/>
    <xf numFmtId="0" fontId="4" fillId="0" borderId="0"/>
    <xf numFmtId="9" fontId="5" fillId="0" borderId="0" applyFont="0" applyFill="0" applyBorder="0" applyAlignment="0" applyProtection="0"/>
    <xf numFmtId="9" fontId="14"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1" fillId="0" borderId="0"/>
  </cellStyleXfs>
  <cellXfs count="748">
    <xf numFmtId="0" fontId="0" fillId="0" borderId="0" xfId="0"/>
    <xf numFmtId="0" fontId="7" fillId="0" borderId="0" xfId="0" applyFont="1"/>
    <xf numFmtId="0" fontId="7" fillId="2" borderId="0" xfId="0" applyFont="1" applyFill="1"/>
    <xf numFmtId="0" fontId="7" fillId="0" borderId="0" xfId="0" applyFont="1" applyBorder="1" applyAlignment="1">
      <alignment horizontal="center"/>
    </xf>
    <xf numFmtId="0" fontId="6" fillId="0" borderId="0" xfId="0" applyFont="1" applyAlignment="1">
      <alignment vertical="center"/>
    </xf>
    <xf numFmtId="0" fontId="6" fillId="0" borderId="0" xfId="0" applyFont="1"/>
    <xf numFmtId="0" fontId="7" fillId="0" borderId="0" xfId="0" applyFont="1" applyBorder="1"/>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Fill="1" applyBorder="1"/>
    <xf numFmtId="0" fontId="7" fillId="0" borderId="4" xfId="0" applyFont="1" applyBorder="1" applyAlignment="1">
      <alignment horizontal="center"/>
    </xf>
    <xf numFmtId="0" fontId="7" fillId="0" borderId="0" xfId="0" applyFont="1" applyAlignment="1">
      <alignment horizontal="left"/>
    </xf>
    <xf numFmtId="0" fontId="7" fillId="0" borderId="0" xfId="0" applyFont="1" applyBorder="1" applyAlignment="1">
      <alignment horizontal="left"/>
    </xf>
    <xf numFmtId="0" fontId="15" fillId="0" borderId="0" xfId="0" applyFont="1"/>
    <xf numFmtId="0" fontId="7" fillId="0" borderId="1" xfId="0" applyFont="1" applyBorder="1" applyAlignment="1">
      <alignment horizontal="center"/>
    </xf>
    <xf numFmtId="0" fontId="7" fillId="3" borderId="0" xfId="0" applyFont="1" applyFill="1"/>
    <xf numFmtId="0" fontId="16" fillId="0" borderId="0" xfId="0" applyFont="1"/>
    <xf numFmtId="0" fontId="7" fillId="3" borderId="0" xfId="0" applyFont="1" applyFill="1" applyBorder="1" applyAlignment="1">
      <alignment horizontal="center"/>
    </xf>
    <xf numFmtId="0" fontId="16" fillId="3" borderId="0" xfId="0" applyFont="1" applyFill="1"/>
    <xf numFmtId="0" fontId="7" fillId="0" borderId="0" xfId="0" applyFont="1" applyFill="1" applyBorder="1"/>
    <xf numFmtId="0" fontId="6" fillId="0" borderId="0" xfId="0" applyFont="1" applyFill="1" applyBorder="1" applyAlignment="1">
      <alignment horizontal="center" vertical="center"/>
    </xf>
    <xf numFmtId="0" fontId="7" fillId="0" borderId="0" xfId="0" applyFont="1" applyFill="1" applyBorder="1" applyAlignment="1">
      <alignment vertical="center"/>
    </xf>
    <xf numFmtId="0" fontId="7" fillId="0" borderId="0" xfId="0" applyFont="1" applyAlignment="1">
      <alignment vertical="center"/>
    </xf>
    <xf numFmtId="0" fontId="7" fillId="0" borderId="0" xfId="0" applyFont="1" applyFill="1" applyBorder="1" applyAlignment="1">
      <alignment horizontal="center" vertical="center"/>
    </xf>
    <xf numFmtId="0" fontId="7" fillId="0" borderId="0" xfId="0" applyFont="1" applyBorder="1" applyAlignment="1">
      <alignment vertical="center"/>
    </xf>
    <xf numFmtId="0" fontId="7" fillId="0" borderId="0" xfId="0" applyFont="1" applyBorder="1" applyAlignment="1">
      <alignment horizontal="center" vertical="center"/>
    </xf>
    <xf numFmtId="0" fontId="7" fillId="0" borderId="1" xfId="0" applyFont="1" applyBorder="1"/>
    <xf numFmtId="0" fontId="6" fillId="0" borderId="0" xfId="0" applyFont="1" applyBorder="1" applyAlignment="1">
      <alignment horizontal="center" vertical="center" wrapText="1"/>
    </xf>
    <xf numFmtId="0" fontId="7" fillId="0" borderId="5" xfId="0" applyFont="1" applyFill="1" applyBorder="1" applyAlignment="1">
      <alignment vertical="center"/>
    </xf>
    <xf numFmtId="0" fontId="7" fillId="0" borderId="6" xfId="0" applyFont="1" applyFill="1" applyBorder="1" applyAlignment="1">
      <alignment vertical="center"/>
    </xf>
    <xf numFmtId="0" fontId="7" fillId="0" borderId="6" xfId="0" applyFont="1" applyBorder="1"/>
    <xf numFmtId="0" fontId="7" fillId="0" borderId="7" xfId="0" applyFont="1" applyBorder="1"/>
    <xf numFmtId="0" fontId="7" fillId="0" borderId="9" xfId="0" applyFont="1" applyBorder="1"/>
    <xf numFmtId="0" fontId="7" fillId="0" borderId="0" xfId="0" applyFont="1" applyFill="1" applyBorder="1" applyAlignment="1">
      <alignment horizontal="center"/>
    </xf>
    <xf numFmtId="0" fontId="7" fillId="0" borderId="11" xfId="0" applyFont="1" applyBorder="1" applyAlignment="1">
      <alignment horizontal="center"/>
    </xf>
    <xf numFmtId="0" fontId="7" fillId="0" borderId="11" xfId="0" applyFont="1" applyBorder="1"/>
    <xf numFmtId="0" fontId="7" fillId="0" borderId="12" xfId="0" applyFont="1" applyBorder="1"/>
    <xf numFmtId="0" fontId="7" fillId="0" borderId="0"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xf numFmtId="0" fontId="6" fillId="3" borderId="0" xfId="0" applyFont="1" applyFill="1"/>
    <xf numFmtId="0" fontId="7" fillId="3" borderId="0" xfId="0" applyFont="1" applyFill="1" applyBorder="1"/>
    <xf numFmtId="0" fontId="7" fillId="3" borderId="1" xfId="0" applyFont="1" applyFill="1" applyBorder="1" applyAlignment="1">
      <alignment horizontal="center"/>
    </xf>
    <xf numFmtId="0" fontId="6" fillId="2" borderId="0" xfId="0" applyFont="1" applyFill="1" applyBorder="1" applyAlignment="1">
      <alignment vertical="center"/>
    </xf>
    <xf numFmtId="0" fontId="6" fillId="0" borderId="0" xfId="0" applyFont="1" applyFill="1" applyBorder="1" applyAlignment="1">
      <alignment horizontal="center" vertical="center" wrapText="1"/>
    </xf>
    <xf numFmtId="0" fontId="7" fillId="0" borderId="0" xfId="0" applyFont="1" applyBorder="1" applyAlignment="1">
      <alignment vertical="top" wrapText="1"/>
    </xf>
    <xf numFmtId="0" fontId="7" fillId="3" borderId="0" xfId="0" applyFont="1" applyFill="1" applyBorder="1" applyAlignment="1">
      <alignment vertical="top" wrapText="1"/>
    </xf>
    <xf numFmtId="0" fontId="7" fillId="0" borderId="0" xfId="0" applyFont="1" applyBorder="1" applyAlignment="1">
      <alignment horizontal="left" vertical="center"/>
    </xf>
    <xf numFmtId="0" fontId="7" fillId="0" borderId="4" xfId="0" applyFont="1" applyBorder="1"/>
    <xf numFmtId="0" fontId="7" fillId="0" borderId="0" xfId="0" applyFont="1" applyBorder="1" applyAlignment="1">
      <alignment horizontal="justify" vertical="top" wrapText="1"/>
    </xf>
    <xf numFmtId="0" fontId="8" fillId="3" borderId="0" xfId="0" applyFont="1" applyFill="1" applyBorder="1" applyAlignment="1">
      <alignment horizontal="left" vertical="top"/>
    </xf>
    <xf numFmtId="0" fontId="9" fillId="3" borderId="0" xfId="0" applyFont="1" applyFill="1" applyBorder="1" applyAlignment="1">
      <alignment vertical="top" wrapText="1"/>
    </xf>
    <xf numFmtId="0" fontId="9" fillId="3" borderId="0" xfId="0" applyFont="1" applyFill="1" applyBorder="1" applyAlignment="1">
      <alignment horizontal="left" vertical="top" wrapText="1"/>
    </xf>
    <xf numFmtId="0" fontId="9" fillId="3" borderId="0" xfId="0" applyFont="1" applyFill="1"/>
    <xf numFmtId="0" fontId="7" fillId="0" borderId="0" xfId="0" applyFont="1" applyFill="1" applyBorder="1" applyAlignment="1">
      <alignment horizontal="justify" vertical="top" wrapText="1"/>
    </xf>
    <xf numFmtId="0" fontId="7" fillId="0" borderId="0" xfId="0" applyFont="1" applyFill="1"/>
    <xf numFmtId="0" fontId="7" fillId="0" borderId="0" xfId="0" applyFont="1" applyBorder="1" applyAlignment="1"/>
    <xf numFmtId="0" fontId="7" fillId="0" borderId="6" xfId="0" applyFont="1" applyBorder="1" applyAlignment="1"/>
    <xf numFmtId="0" fontId="6" fillId="0" borderId="0" xfId="0" applyFont="1" applyFill="1" applyBorder="1" applyAlignment="1">
      <alignment horizontal="left" vertical="top"/>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11" xfId="0" applyFont="1" applyBorder="1" applyAlignment="1">
      <alignment vertical="top" wrapText="1"/>
    </xf>
    <xf numFmtId="0" fontId="7" fillId="0" borderId="1" xfId="0" applyFont="1" applyBorder="1" applyAlignment="1">
      <alignment horizontal="left" vertical="top" wrapText="1"/>
    </xf>
    <xf numFmtId="0" fontId="6" fillId="0" borderId="11" xfId="0" applyFont="1" applyBorder="1" applyAlignment="1">
      <alignment vertical="top"/>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8" xfId="0" applyFont="1" applyBorder="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4" xfId="0" applyFont="1" applyBorder="1" applyAlignment="1">
      <alignment horizontal="left" vertical="top" wrapText="1"/>
    </xf>
    <xf numFmtId="0" fontId="7" fillId="0" borderId="2" xfId="0" applyFont="1" applyBorder="1" applyAlignment="1">
      <alignment horizontal="left" vertical="top" wrapText="1"/>
    </xf>
    <xf numFmtId="0" fontId="7" fillId="0" borderId="2" xfId="0" applyFont="1" applyBorder="1"/>
    <xf numFmtId="0" fontId="7" fillId="0" borderId="3" xfId="0" applyFont="1" applyBorder="1"/>
    <xf numFmtId="0" fontId="6" fillId="0" borderId="0" xfId="0" applyFont="1" applyBorder="1" applyAlignment="1">
      <alignment vertical="top"/>
    </xf>
    <xf numFmtId="0" fontId="7" fillId="0" borderId="0" xfId="0" applyFont="1" applyBorder="1" applyAlignment="1">
      <alignment horizontal="center" vertical="center" wrapText="1"/>
    </xf>
    <xf numFmtId="165" fontId="7" fillId="0" borderId="0" xfId="2" applyNumberFormat="1" applyFont="1" applyBorder="1" applyAlignment="1">
      <alignment vertical="center" wrapText="1"/>
    </xf>
    <xf numFmtId="0" fontId="7" fillId="0" borderId="0" xfId="0" applyFont="1" applyBorder="1" applyAlignment="1">
      <alignment horizontal="center" vertical="top"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6" fillId="0" borderId="1" xfId="0" applyFont="1" applyBorder="1" applyAlignment="1">
      <alignment vertical="center" wrapText="1"/>
    </xf>
    <xf numFmtId="0" fontId="16" fillId="0" borderId="0" xfId="0" applyFont="1" applyBorder="1"/>
    <xf numFmtId="0" fontId="18" fillId="0" borderId="1" xfId="0" applyFont="1" applyBorder="1" applyAlignment="1">
      <alignment vertical="center" wrapText="1"/>
    </xf>
    <xf numFmtId="0" fontId="7" fillId="0" borderId="0" xfId="0" applyFont="1" applyFill="1" applyBorder="1" applyAlignment="1"/>
    <xf numFmtId="0" fontId="7" fillId="0" borderId="0" xfId="0" applyFont="1" applyBorder="1" applyAlignment="1">
      <alignment horizontal="left" vertical="top"/>
    </xf>
    <xf numFmtId="0" fontId="7" fillId="0" borderId="0" xfId="0" applyFont="1" applyFill="1" applyBorder="1" applyAlignment="1">
      <alignment horizontal="left" vertical="top"/>
    </xf>
    <xf numFmtId="0" fontId="7" fillId="0" borderId="2" xfId="0" applyFont="1" applyBorder="1" applyAlignment="1"/>
    <xf numFmtId="0" fontId="7" fillId="0" borderId="0" xfId="0" applyFont="1" applyAlignment="1">
      <alignment horizontal="left" vertical="top"/>
    </xf>
    <xf numFmtId="0" fontId="7" fillId="0" borderId="0" xfId="0" applyFont="1" applyBorder="1" applyAlignment="1">
      <alignment horizontal="right"/>
    </xf>
    <xf numFmtId="0" fontId="7" fillId="0" borderId="5" xfId="0" applyFont="1" applyBorder="1" applyAlignment="1">
      <alignment horizontal="left" vertical="top"/>
    </xf>
    <xf numFmtId="0" fontId="7" fillId="0" borderId="6" xfId="0" applyFont="1" applyBorder="1" applyAlignment="1">
      <alignment horizontal="left" vertical="top"/>
    </xf>
    <xf numFmtId="0" fontId="7" fillId="0" borderId="10" xfId="0" applyFont="1" applyBorder="1" applyAlignment="1">
      <alignment horizontal="left" vertical="top"/>
    </xf>
    <xf numFmtId="0" fontId="7" fillId="0" borderId="11" xfId="0" applyFont="1" applyBorder="1" applyAlignment="1">
      <alignment horizontal="left" vertical="top"/>
    </xf>
    <xf numFmtId="0" fontId="7" fillId="0" borderId="0" xfId="0" applyFont="1" applyBorder="1" applyAlignment="1">
      <alignment wrapText="1"/>
    </xf>
    <xf numFmtId="0" fontId="6" fillId="0" borderId="0" xfId="0" applyFont="1" applyFill="1" applyBorder="1" applyAlignment="1">
      <alignment vertical="center"/>
    </xf>
    <xf numFmtId="0" fontId="7" fillId="0" borderId="0" xfId="0" applyFont="1" applyFill="1" applyAlignment="1">
      <alignment vertical="center"/>
    </xf>
    <xf numFmtId="0" fontId="19" fillId="3" borderId="1" xfId="0" applyFont="1" applyFill="1" applyBorder="1" applyAlignment="1">
      <alignment horizontal="center" vertical="top" wrapText="1"/>
    </xf>
    <xf numFmtId="0" fontId="6" fillId="0" borderId="4" xfId="0" applyFont="1" applyBorder="1" applyAlignment="1">
      <alignment horizontal="left"/>
    </xf>
    <xf numFmtId="0" fontId="6" fillId="0" borderId="3" xfId="0" applyFont="1" applyBorder="1" applyAlignment="1">
      <alignment horizontal="left"/>
    </xf>
    <xf numFmtId="0" fontId="7" fillId="0" borderId="5" xfId="0" applyFont="1" applyBorder="1" applyAlignment="1">
      <alignment horizontal="center"/>
    </xf>
    <xf numFmtId="0" fontId="7" fillId="0" borderId="1" xfId="0" applyFont="1" applyBorder="1" applyAlignment="1"/>
    <xf numFmtId="0" fontId="7" fillId="0" borderId="4" xfId="0" applyFont="1" applyBorder="1" applyAlignment="1">
      <alignment horizontal="left" indent="1"/>
    </xf>
    <xf numFmtId="0" fontId="7" fillId="0" borderId="3" xfId="0" applyFont="1" applyBorder="1" applyAlignment="1">
      <alignment horizontal="left" indent="1"/>
    </xf>
    <xf numFmtId="0" fontId="10" fillId="0" borderId="0" xfId="1" applyFont="1" applyAlignment="1" applyProtection="1">
      <alignment vertical="top"/>
    </xf>
    <xf numFmtId="0" fontId="6" fillId="0" borderId="0" xfId="0" applyFont="1" applyAlignment="1">
      <alignment horizontal="left" vertical="center"/>
    </xf>
    <xf numFmtId="0" fontId="6" fillId="0" borderId="0" xfId="0" applyFont="1" applyBorder="1" applyAlignment="1">
      <alignment horizontal="left" vertical="center"/>
    </xf>
    <xf numFmtId="0" fontId="4" fillId="0" borderId="0" xfId="0" applyFont="1" applyBorder="1" applyAlignment="1">
      <alignment vertical="justify"/>
    </xf>
    <xf numFmtId="0" fontId="11" fillId="4" borderId="0" xfId="0" applyFont="1" applyFill="1" applyBorder="1" applyAlignment="1">
      <alignment horizontal="center" vertical="center" wrapText="1"/>
    </xf>
    <xf numFmtId="0" fontId="6" fillId="0" borderId="0" xfId="0" applyFont="1" applyFill="1" applyBorder="1" applyAlignment="1">
      <alignment horizontal="left" vertical="center"/>
    </xf>
    <xf numFmtId="0" fontId="6" fillId="0" borderId="4" xfId="0" applyFont="1" applyFill="1" applyBorder="1" applyAlignment="1">
      <alignment horizontal="left" vertical="center"/>
    </xf>
    <xf numFmtId="0" fontId="6" fillId="0" borderId="2" xfId="0" applyFont="1" applyFill="1" applyBorder="1" applyAlignment="1">
      <alignment horizontal="left" vertical="center"/>
    </xf>
    <xf numFmtId="0" fontId="6" fillId="0" borderId="3" xfId="0" applyFont="1" applyFill="1" applyBorder="1" applyAlignment="1">
      <alignment horizontal="left" vertical="center"/>
    </xf>
    <xf numFmtId="0" fontId="6" fillId="0" borderId="0" xfId="0" applyFont="1" applyFill="1" applyAlignment="1">
      <alignment horizontal="left" vertical="center"/>
    </xf>
    <xf numFmtId="0" fontId="6" fillId="3" borderId="1" xfId="0" applyFont="1" applyFill="1" applyBorder="1" applyAlignment="1">
      <alignment horizontal="center" vertical="center" wrapText="1"/>
    </xf>
    <xf numFmtId="0" fontId="7" fillId="0" borderId="0" xfId="3" applyFont="1"/>
    <xf numFmtId="0" fontId="7" fillId="0" borderId="0" xfId="0" applyFont="1" applyBorder="1" applyAlignment="1">
      <alignment horizontal="left" vertical="center" wrapText="1"/>
    </xf>
    <xf numFmtId="0" fontId="7" fillId="0" borderId="2" xfId="0" applyFont="1" applyBorder="1" applyAlignment="1">
      <alignment horizontal="center" vertical="top" wrapText="1"/>
    </xf>
    <xf numFmtId="0" fontId="7" fillId="0" borderId="4" xfId="0" applyFont="1" applyBorder="1" applyAlignment="1">
      <alignment horizontal="left" vertical="center" wrapText="1"/>
    </xf>
    <xf numFmtId="0" fontId="6" fillId="0" borderId="0" xfId="0" applyFont="1" applyBorder="1"/>
    <xf numFmtId="0" fontId="7" fillId="0" borderId="0" xfId="0" applyFont="1" applyBorder="1" applyAlignment="1">
      <alignment horizontal="left" indent="1"/>
    </xf>
    <xf numFmtId="0" fontId="6" fillId="0" borderId="0" xfId="0" applyFont="1" applyFill="1" applyAlignment="1">
      <alignment vertical="center"/>
    </xf>
    <xf numFmtId="0" fontId="6" fillId="0" borderId="0" xfId="0" applyFont="1" applyFill="1"/>
    <xf numFmtId="0" fontId="7" fillId="3" borderId="0" xfId="0" applyFont="1" applyFill="1" applyBorder="1" applyAlignment="1">
      <alignment horizontal="left" vertical="center"/>
    </xf>
    <xf numFmtId="0" fontId="7" fillId="3" borderId="0" xfId="0" applyFont="1" applyFill="1" applyBorder="1" applyAlignment="1">
      <alignment horizontal="center" vertical="center"/>
    </xf>
    <xf numFmtId="0" fontId="7" fillId="3" borderId="1" xfId="0" applyFont="1" applyFill="1" applyBorder="1" applyAlignment="1">
      <alignment horizontal="left" vertical="center"/>
    </xf>
    <xf numFmtId="0" fontId="7" fillId="3" borderId="0" xfId="0" applyFont="1" applyFill="1" applyAlignment="1">
      <alignment horizontal="center"/>
    </xf>
    <xf numFmtId="0" fontId="9" fillId="3" borderId="0" xfId="0" applyFont="1" applyFill="1" applyAlignment="1">
      <alignment horizontal="left"/>
    </xf>
    <xf numFmtId="0" fontId="20" fillId="3" borderId="0" xfId="0" applyFont="1" applyFill="1" applyAlignment="1">
      <alignment vertical="center"/>
    </xf>
    <xf numFmtId="0" fontId="9" fillId="3" borderId="0" xfId="0" applyFont="1" applyFill="1" applyBorder="1" applyAlignment="1">
      <alignment horizontal="left"/>
    </xf>
    <xf numFmtId="0" fontId="9" fillId="3" borderId="0" xfId="0" applyFont="1" applyFill="1" applyBorder="1" applyAlignment="1">
      <alignment vertical="center"/>
    </xf>
    <xf numFmtId="0" fontId="19" fillId="3" borderId="0" xfId="0" applyFont="1" applyFill="1" applyAlignment="1">
      <alignment vertical="center"/>
    </xf>
    <xf numFmtId="0" fontId="6" fillId="3" borderId="0" xfId="0" applyFont="1" applyFill="1" applyAlignment="1">
      <alignment vertical="center"/>
    </xf>
    <xf numFmtId="0" fontId="7" fillId="3" borderId="0" xfId="0" applyFont="1" applyFill="1" applyAlignment="1">
      <alignment horizontal="center" vertical="top"/>
    </xf>
    <xf numFmtId="0" fontId="7" fillId="3" borderId="0" xfId="0" applyFont="1" applyFill="1" applyBorder="1" applyAlignment="1">
      <alignment horizontal="center" vertical="top"/>
    </xf>
    <xf numFmtId="0" fontId="6" fillId="3" borderId="0" xfId="0" applyFont="1" applyFill="1" applyAlignment="1"/>
    <xf numFmtId="0" fontId="7" fillId="3" borderId="0" xfId="0" applyFont="1" applyFill="1" applyAlignment="1"/>
    <xf numFmtId="0" fontId="6" fillId="3" borderId="0" xfId="0" applyFont="1" applyFill="1" applyBorder="1"/>
    <xf numFmtId="0" fontId="7" fillId="3" borderId="0" xfId="0" applyFont="1" applyFill="1" applyAlignment="1">
      <alignment horizontal="left"/>
    </xf>
    <xf numFmtId="0" fontId="7" fillId="3" borderId="0" xfId="0" applyFont="1" applyFill="1" applyBorder="1" applyAlignment="1">
      <alignment horizontal="left"/>
    </xf>
    <xf numFmtId="0" fontId="21" fillId="3" borderId="0" xfId="0" applyFont="1" applyFill="1"/>
    <xf numFmtId="0" fontId="15" fillId="3" borderId="0" xfId="0" applyFont="1" applyFill="1"/>
    <xf numFmtId="0" fontId="4" fillId="0" borderId="0" xfId="0" applyFont="1" applyFill="1"/>
    <xf numFmtId="0" fontId="4" fillId="0" borderId="0" xfId="0" applyFont="1" applyFill="1" applyBorder="1"/>
    <xf numFmtId="0" fontId="4" fillId="0" borderId="0" xfId="0" applyFont="1" applyFill="1" applyBorder="1" applyAlignment="1">
      <alignment vertical="center"/>
    </xf>
    <xf numFmtId="0" fontId="4" fillId="0" borderId="0" xfId="0" applyFont="1"/>
    <xf numFmtId="0" fontId="4" fillId="0" borderId="0" xfId="0" applyFont="1" applyBorder="1"/>
    <xf numFmtId="0" fontId="12" fillId="0" borderId="0" xfId="0" applyFont="1" applyAlignment="1">
      <alignment horizontal="left"/>
    </xf>
    <xf numFmtId="0" fontId="12" fillId="0" borderId="0" xfId="0" applyFont="1" applyFill="1" applyBorder="1" applyAlignment="1">
      <alignment vertical="center"/>
    </xf>
    <xf numFmtId="0" fontId="12" fillId="0" borderId="0" xfId="0" applyFont="1"/>
    <xf numFmtId="0" fontId="15" fillId="0" borderId="0" xfId="0" applyFont="1" applyFill="1" applyBorder="1" applyAlignment="1">
      <alignment vertical="center"/>
    </xf>
    <xf numFmtId="0" fontId="7" fillId="0" borderId="1" xfId="0" applyFont="1" applyFill="1" applyBorder="1" applyAlignment="1">
      <alignment horizontal="center" vertical="center"/>
    </xf>
    <xf numFmtId="0" fontId="7" fillId="0" borderId="4" xfId="0" applyFont="1" applyFill="1" applyBorder="1"/>
    <xf numFmtId="0" fontId="20" fillId="0" borderId="1" xfId="0" applyFont="1" applyFill="1" applyBorder="1" applyAlignment="1">
      <alignment horizontal="center" vertical="center" wrapText="1"/>
    </xf>
    <xf numFmtId="0" fontId="19" fillId="0" borderId="1" xfId="0" applyFont="1" applyFill="1" applyBorder="1" applyAlignment="1">
      <alignment vertical="center" wrapText="1"/>
    </xf>
    <xf numFmtId="0" fontId="20" fillId="3" borderId="0" xfId="0" applyFont="1" applyFill="1" applyBorder="1" applyAlignment="1">
      <alignment vertical="center"/>
    </xf>
    <xf numFmtId="0" fontId="7" fillId="0" borderId="0" xfId="0" applyFont="1" applyAlignment="1">
      <alignment horizontal="left" vertical="center"/>
    </xf>
    <xf numFmtId="0" fontId="6" fillId="3" borderId="0" xfId="0" applyFont="1" applyFill="1" applyBorder="1" applyAlignment="1">
      <alignment vertical="center"/>
    </xf>
    <xf numFmtId="166" fontId="7" fillId="0" borderId="0" xfId="4" applyNumberFormat="1" applyFont="1"/>
    <xf numFmtId="0" fontId="7" fillId="3" borderId="0" xfId="0" applyFont="1" applyFill="1" applyAlignment="1">
      <alignment horizontal="center" vertical="center"/>
    </xf>
    <xf numFmtId="0" fontId="6" fillId="5" borderId="1" xfId="0" applyFont="1" applyFill="1" applyBorder="1" applyAlignment="1">
      <alignment horizontal="center" vertical="center" wrapText="1"/>
    </xf>
    <xf numFmtId="0" fontId="6" fillId="5" borderId="1" xfId="0" applyFont="1" applyFill="1" applyBorder="1" applyAlignment="1">
      <alignment horizontal="center"/>
    </xf>
    <xf numFmtId="0" fontId="7" fillId="6" borderId="0" xfId="0" applyFont="1" applyFill="1" applyBorder="1" applyAlignment="1">
      <alignment vertical="center" wrapText="1"/>
    </xf>
    <xf numFmtId="0" fontId="7" fillId="6" borderId="0" xfId="0" applyFont="1" applyFill="1" applyBorder="1" applyAlignment="1">
      <alignment horizontal="left" vertical="center" wrapText="1"/>
    </xf>
    <xf numFmtId="0" fontId="7" fillId="6" borderId="0" xfId="0" applyFont="1" applyFill="1" applyAlignment="1">
      <alignment vertical="center"/>
    </xf>
    <xf numFmtId="0" fontId="22" fillId="6" borderId="0" xfId="0" applyFont="1" applyFill="1" applyBorder="1" applyAlignment="1">
      <alignment horizontal="left" vertical="center"/>
    </xf>
    <xf numFmtId="0" fontId="6" fillId="3" borderId="0" xfId="0" applyFont="1" applyFill="1" applyBorder="1" applyAlignment="1">
      <alignment horizontal="left" vertical="center"/>
    </xf>
    <xf numFmtId="0" fontId="6" fillId="3" borderId="0" xfId="0" applyFont="1" applyFill="1" applyBorder="1" applyAlignment="1">
      <alignment horizontal="left" vertical="top"/>
    </xf>
    <xf numFmtId="0" fontId="7" fillId="3" borderId="0" xfId="0" applyFont="1" applyFill="1" applyBorder="1" applyAlignment="1">
      <alignment horizontal="left" vertical="top" wrapText="1"/>
    </xf>
    <xf numFmtId="0" fontId="6" fillId="5" borderId="1" xfId="0" applyFont="1" applyFill="1" applyBorder="1" applyAlignment="1">
      <alignment vertical="center"/>
    </xf>
    <xf numFmtId="0" fontId="6" fillId="5" borderId="1" xfId="0" applyFont="1" applyFill="1" applyBorder="1" applyAlignment="1">
      <alignment horizontal="center" vertical="center"/>
    </xf>
    <xf numFmtId="0" fontId="7" fillId="3" borderId="1" xfId="0" applyFont="1" applyFill="1" applyBorder="1"/>
    <xf numFmtId="0" fontId="20" fillId="5" borderId="1" xfId="0" applyFont="1" applyFill="1" applyBorder="1" applyAlignment="1">
      <alignment horizontal="center" vertical="center" wrapText="1"/>
    </xf>
    <xf numFmtId="0" fontId="7" fillId="3" borderId="0" xfId="0" applyFont="1" applyFill="1" applyAlignment="1">
      <alignment vertical="center"/>
    </xf>
    <xf numFmtId="0" fontId="17" fillId="3" borderId="0" xfId="0" applyFont="1" applyFill="1" applyBorder="1" applyAlignment="1">
      <alignment vertical="center"/>
    </xf>
    <xf numFmtId="0" fontId="7" fillId="3" borderId="0" xfId="0" applyFont="1" applyFill="1" applyBorder="1" applyAlignment="1">
      <alignment vertical="center"/>
    </xf>
    <xf numFmtId="0" fontId="16" fillId="3" borderId="0" xfId="0" applyFont="1" applyFill="1" applyBorder="1" applyAlignment="1">
      <alignment vertical="center"/>
    </xf>
    <xf numFmtId="0" fontId="7" fillId="0" borderId="4" xfId="0" applyFont="1" applyBorder="1" applyAlignment="1">
      <alignment horizontal="left" vertical="center"/>
    </xf>
    <xf numFmtId="0" fontId="7" fillId="0" borderId="2" xfId="0" applyFont="1" applyBorder="1" applyAlignment="1">
      <alignment horizontal="left" vertical="center"/>
    </xf>
    <xf numFmtId="0" fontId="7" fillId="0" borderId="3" xfId="0" applyFont="1" applyBorder="1" applyAlignment="1">
      <alignment horizontal="left" vertical="center"/>
    </xf>
    <xf numFmtId="0" fontId="7" fillId="3" borderId="1" xfId="0" applyFont="1" applyFill="1" applyBorder="1" applyAlignment="1">
      <alignment horizontal="center"/>
    </xf>
    <xf numFmtId="0" fontId="7" fillId="7" borderId="0" xfId="0" applyFont="1" applyFill="1" applyAlignment="1">
      <alignment vertical="center"/>
    </xf>
    <xf numFmtId="0" fontId="6" fillId="7" borderId="0" xfId="0" applyFont="1" applyFill="1" applyAlignment="1">
      <alignment vertical="center"/>
    </xf>
    <xf numFmtId="0" fontId="0" fillId="3" borderId="0" xfId="0" applyFill="1"/>
    <xf numFmtId="0" fontId="20" fillId="3" borderId="0" xfId="0" applyFont="1" applyFill="1" applyAlignment="1">
      <alignment vertical="center"/>
    </xf>
    <xf numFmtId="0" fontId="0" fillId="3" borderId="0" xfId="0" applyFill="1" applyAlignment="1">
      <alignment horizontal="left" vertical="center"/>
    </xf>
    <xf numFmtId="0" fontId="7" fillId="5" borderId="1" xfId="0" applyFont="1" applyFill="1" applyBorder="1" applyAlignment="1">
      <alignment horizontal="center" vertical="center" wrapText="1"/>
    </xf>
    <xf numFmtId="0" fontId="7" fillId="7" borderId="6" xfId="0" applyFont="1" applyFill="1" applyBorder="1" applyAlignment="1">
      <alignment vertical="center"/>
    </xf>
    <xf numFmtId="0" fontId="7" fillId="7" borderId="7" xfId="0" applyFont="1" applyFill="1" applyBorder="1" applyAlignment="1">
      <alignment vertical="center"/>
    </xf>
    <xf numFmtId="0" fontId="7" fillId="7" borderId="8" xfId="0" applyFont="1" applyFill="1" applyBorder="1" applyAlignment="1">
      <alignment vertical="center"/>
    </xf>
    <xf numFmtId="0" fontId="7" fillId="7" borderId="0" xfId="0" applyFont="1" applyFill="1" applyBorder="1" applyAlignment="1">
      <alignment vertical="center"/>
    </xf>
    <xf numFmtId="0" fontId="22" fillId="8" borderId="9" xfId="0" applyFont="1" applyFill="1" applyBorder="1" applyAlignment="1">
      <alignment vertical="center"/>
    </xf>
    <xf numFmtId="0" fontId="7" fillId="7" borderId="9" xfId="0" applyFont="1" applyFill="1" applyBorder="1" applyAlignment="1">
      <alignment vertical="center"/>
    </xf>
    <xf numFmtId="0" fontId="18" fillId="7" borderId="0" xfId="0" applyFont="1" applyFill="1" applyBorder="1" applyAlignment="1">
      <alignment vertical="center"/>
    </xf>
    <xf numFmtId="164" fontId="7" fillId="7" borderId="0" xfId="2" applyFont="1" applyFill="1" applyBorder="1" applyAlignment="1">
      <alignment vertical="center"/>
    </xf>
    <xf numFmtId="164" fontId="7" fillId="0" borderId="0" xfId="2" applyFont="1" applyFill="1" applyBorder="1" applyAlignment="1">
      <alignment vertical="center"/>
    </xf>
    <xf numFmtId="0" fontId="22" fillId="9" borderId="0" xfId="0" applyFont="1" applyFill="1" applyBorder="1" applyAlignment="1">
      <alignment vertical="center"/>
    </xf>
    <xf numFmtId="164" fontId="22" fillId="9" borderId="0" xfId="2" applyFont="1" applyFill="1" applyBorder="1" applyAlignment="1">
      <alignment vertical="center"/>
    </xf>
    <xf numFmtId="3" fontId="7" fillId="7" borderId="0" xfId="0" applyNumberFormat="1" applyFont="1" applyFill="1" applyBorder="1" applyAlignment="1">
      <alignment vertical="center"/>
    </xf>
    <xf numFmtId="0" fontId="0" fillId="3" borderId="0" xfId="0" applyFill="1" applyBorder="1"/>
    <xf numFmtId="0" fontId="13" fillId="7" borderId="0" xfId="0" applyFont="1" applyFill="1" applyBorder="1" applyAlignment="1">
      <alignment vertical="center"/>
    </xf>
    <xf numFmtId="0" fontId="22" fillId="10" borderId="0" xfId="0" applyFont="1" applyFill="1" applyBorder="1" applyAlignment="1">
      <alignment vertical="center"/>
    </xf>
    <xf numFmtId="164" fontId="22" fillId="10" borderId="0" xfId="2" applyFont="1" applyFill="1" applyBorder="1" applyAlignment="1">
      <alignment vertical="center"/>
    </xf>
    <xf numFmtId="0" fontId="0" fillId="3" borderId="11" xfId="0" applyFill="1" applyBorder="1"/>
    <xf numFmtId="0" fontId="7" fillId="7" borderId="11" xfId="0" applyFont="1" applyFill="1" applyBorder="1" applyAlignment="1">
      <alignment vertical="center"/>
    </xf>
    <xf numFmtId="0" fontId="22" fillId="8" borderId="11" xfId="0" applyFont="1" applyFill="1" applyBorder="1" applyAlignment="1">
      <alignment vertical="center"/>
    </xf>
    <xf numFmtId="164" fontId="22" fillId="8" borderId="11" xfId="2" applyFont="1" applyFill="1" applyBorder="1" applyAlignment="1">
      <alignment vertical="center"/>
    </xf>
    <xf numFmtId="0" fontId="7" fillId="8" borderId="11" xfId="0" applyFont="1" applyFill="1" applyBorder="1" applyAlignment="1">
      <alignment vertical="center"/>
    </xf>
    <xf numFmtId="0" fontId="7" fillId="7" borderId="12" xfId="0" applyFont="1" applyFill="1" applyBorder="1" applyAlignment="1">
      <alignment vertical="center"/>
    </xf>
    <xf numFmtId="0" fontId="0" fillId="3" borderId="8" xfId="0" applyFill="1" applyBorder="1"/>
    <xf numFmtId="0" fontId="0" fillId="3" borderId="10" xfId="0" applyFill="1" applyBorder="1"/>
    <xf numFmtId="0" fontId="6" fillId="7" borderId="0" xfId="0" applyFont="1" applyFill="1" applyBorder="1" applyAlignment="1">
      <alignment vertical="center"/>
    </xf>
    <xf numFmtId="0" fontId="0" fillId="3" borderId="5" xfId="0" applyFill="1" applyBorder="1"/>
    <xf numFmtId="164" fontId="7" fillId="7" borderId="0" xfId="0" applyNumberFormat="1" applyFont="1" applyFill="1" applyBorder="1" applyAlignment="1">
      <alignment vertical="center"/>
    </xf>
    <xf numFmtId="0" fontId="0" fillId="3" borderId="6" xfId="0" applyFill="1" applyBorder="1"/>
    <xf numFmtId="0" fontId="7" fillId="7" borderId="0" xfId="0" applyFont="1" applyFill="1" applyBorder="1" applyAlignment="1">
      <alignment horizontal="left" vertical="center" wrapText="1"/>
    </xf>
    <xf numFmtId="0" fontId="7" fillId="7" borderId="0" xfId="0" applyFont="1" applyFill="1" applyBorder="1" applyAlignment="1">
      <alignment vertical="center" wrapText="1"/>
    </xf>
    <xf numFmtId="0" fontId="0" fillId="3" borderId="8" xfId="0" applyFill="1" applyBorder="1" applyAlignment="1">
      <alignment horizontal="left" vertical="center"/>
    </xf>
    <xf numFmtId="0" fontId="0" fillId="3" borderId="0" xfId="0" applyFill="1" applyBorder="1" applyAlignment="1">
      <alignment horizontal="left" vertical="center"/>
    </xf>
    <xf numFmtId="0" fontId="7" fillId="7" borderId="0" xfId="0" applyFont="1" applyFill="1" applyBorder="1" applyAlignment="1">
      <alignment horizontal="left" vertical="center"/>
    </xf>
    <xf numFmtId="0" fontId="7" fillId="7" borderId="9" xfId="0" applyFont="1" applyFill="1" applyBorder="1" applyAlignment="1">
      <alignment horizontal="left" vertical="center"/>
    </xf>
    <xf numFmtId="0" fontId="7" fillId="7" borderId="14" xfId="0" applyFont="1" applyFill="1" applyBorder="1" applyAlignment="1">
      <alignment vertical="center"/>
    </xf>
    <xf numFmtId="0" fontId="6" fillId="7" borderId="15" xfId="0" applyFont="1" applyFill="1" applyBorder="1" applyAlignment="1">
      <alignment vertical="center"/>
    </xf>
    <xf numFmtId="0" fontId="7" fillId="7" borderId="15" xfId="0" applyFont="1" applyFill="1" applyBorder="1" applyAlignment="1">
      <alignment vertical="center"/>
    </xf>
    <xf numFmtId="0" fontId="0" fillId="3" borderId="15" xfId="0" applyFill="1" applyBorder="1"/>
    <xf numFmtId="0" fontId="0" fillId="3" borderId="16" xfId="0" applyFill="1" applyBorder="1"/>
    <xf numFmtId="0" fontId="7" fillId="7" borderId="16" xfId="0" applyFont="1" applyFill="1" applyBorder="1" applyAlignment="1">
      <alignment vertical="center"/>
    </xf>
    <xf numFmtId="0" fontId="18" fillId="7" borderId="15" xfId="0" applyFont="1" applyFill="1" applyBorder="1" applyAlignment="1">
      <alignment horizontal="left" vertical="center" wrapText="1"/>
    </xf>
    <xf numFmtId="0" fontId="22" fillId="8" borderId="15" xfId="0" applyFont="1" applyFill="1" applyBorder="1" applyAlignment="1">
      <alignment horizontal="center" vertical="center"/>
    </xf>
    <xf numFmtId="0" fontId="7" fillId="8" borderId="15" xfId="0" applyFont="1" applyFill="1" applyBorder="1" applyAlignment="1">
      <alignment vertical="center"/>
    </xf>
    <xf numFmtId="164" fontId="7" fillId="8" borderId="15" xfId="2" applyFont="1" applyFill="1" applyBorder="1" applyAlignment="1">
      <alignment vertical="center"/>
    </xf>
    <xf numFmtId="164" fontId="7" fillId="3" borderId="15" xfId="2" applyFont="1" applyFill="1" applyBorder="1" applyAlignment="1">
      <alignment vertical="center"/>
    </xf>
    <xf numFmtId="164" fontId="22" fillId="8" borderId="15" xfId="2" applyFont="1" applyFill="1" applyBorder="1" applyAlignment="1">
      <alignment vertical="center"/>
    </xf>
    <xf numFmtId="164" fontId="22" fillId="8" borderId="16" xfId="2" applyFont="1" applyFill="1" applyBorder="1" applyAlignment="1">
      <alignment vertical="center"/>
    </xf>
    <xf numFmtId="164" fontId="7" fillId="8" borderId="15" xfId="0" applyNumberFormat="1" applyFont="1" applyFill="1" applyBorder="1" applyAlignment="1">
      <alignment vertical="center"/>
    </xf>
    <xf numFmtId="0" fontId="7" fillId="7" borderId="15" xfId="0" applyFont="1" applyFill="1" applyBorder="1" applyAlignment="1">
      <alignment horizontal="left" vertical="center" wrapText="1"/>
    </xf>
    <xf numFmtId="0" fontId="7" fillId="7" borderId="15" xfId="0" applyFont="1" applyFill="1" applyBorder="1" applyAlignment="1">
      <alignment horizontal="left" vertical="center"/>
    </xf>
    <xf numFmtId="0" fontId="0" fillId="3" borderId="14" xfId="0" applyFill="1" applyBorder="1"/>
    <xf numFmtId="0" fontId="0" fillId="3" borderId="15" xfId="0" applyFill="1" applyBorder="1" applyAlignment="1">
      <alignment horizontal="left" vertical="center"/>
    </xf>
    <xf numFmtId="164" fontId="7" fillId="0" borderId="1" xfId="2" applyFont="1" applyFill="1" applyBorder="1" applyAlignment="1">
      <alignment horizontal="left" vertical="center" wrapText="1"/>
    </xf>
    <xf numFmtId="0" fontId="23" fillId="3" borderId="0" xfId="0" applyFont="1" applyFill="1" applyBorder="1" applyAlignment="1">
      <alignment horizontal="center" vertical="center" wrapText="1"/>
    </xf>
    <xf numFmtId="0" fontId="4" fillId="0" borderId="4" xfId="0" applyFont="1" applyBorder="1"/>
    <xf numFmtId="0" fontId="4" fillId="0" borderId="2" xfId="0" applyFont="1" applyBorder="1"/>
    <xf numFmtId="0" fontId="4" fillId="0" borderId="3" xfId="0" applyFont="1" applyBorder="1"/>
    <xf numFmtId="0" fontId="7" fillId="2" borderId="4" xfId="0" applyFont="1" applyFill="1" applyBorder="1"/>
    <xf numFmtId="0" fontId="7" fillId="2" borderId="2" xfId="0" applyFont="1" applyFill="1" applyBorder="1"/>
    <xf numFmtId="0" fontId="7" fillId="2" borderId="3" xfId="0" applyFont="1" applyFill="1" applyBorder="1"/>
    <xf numFmtId="0" fontId="15" fillId="3" borderId="0" xfId="0" applyFont="1" applyFill="1" applyBorder="1" applyAlignment="1">
      <alignment horizontal="center" vertical="center"/>
    </xf>
    <xf numFmtId="0" fontId="7" fillId="0" borderId="4"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1" xfId="0" applyFont="1" applyBorder="1" applyAlignment="1">
      <alignment vertical="center"/>
    </xf>
    <xf numFmtId="0" fontId="7" fillId="0" borderId="6" xfId="0" applyFont="1" applyBorder="1"/>
    <xf numFmtId="0" fontId="7" fillId="0" borderId="7" xfId="0" applyFont="1" applyBorder="1"/>
    <xf numFmtId="0" fontId="7" fillId="0" borderId="0" xfId="0" applyFont="1" applyBorder="1"/>
    <xf numFmtId="0" fontId="7" fillId="0" borderId="9" xfId="0" applyFont="1" applyBorder="1"/>
    <xf numFmtId="0" fontId="7" fillId="0" borderId="11" xfId="0" applyFont="1" applyBorder="1"/>
    <xf numFmtId="0" fontId="7" fillId="0" borderId="12" xfId="0" applyFont="1" applyBorder="1"/>
    <xf numFmtId="0" fontId="6" fillId="0" borderId="0" xfId="0" applyFont="1" applyBorder="1" applyAlignment="1">
      <alignment horizontal="left" vertical="center"/>
    </xf>
    <xf numFmtId="0" fontId="7" fillId="0" borderId="0" xfId="0" applyFont="1" applyBorder="1" applyAlignment="1">
      <alignment horizontal="left" vertical="center"/>
    </xf>
    <xf numFmtId="0" fontId="7" fillId="0" borderId="0" xfId="0" applyFont="1" applyBorder="1" applyAlignment="1">
      <alignment horizontal="center"/>
    </xf>
    <xf numFmtId="0" fontId="7" fillId="0" borderId="0" xfId="0" applyFont="1" applyBorder="1"/>
    <xf numFmtId="0" fontId="6" fillId="5" borderId="1" xfId="0" applyFont="1" applyFill="1" applyBorder="1" applyAlignment="1">
      <alignment horizontal="center" vertical="center" wrapText="1"/>
    </xf>
    <xf numFmtId="165" fontId="7" fillId="0" borderId="0" xfId="2" applyNumberFormat="1" applyFont="1" applyBorder="1" applyAlignment="1">
      <alignment horizontal="center" vertical="center" wrapText="1"/>
    </xf>
    <xf numFmtId="0" fontId="6" fillId="0" borderId="0" xfId="0" applyFont="1" applyBorder="1" applyAlignment="1">
      <alignment horizontal="center" vertical="center" wrapText="1"/>
    </xf>
    <xf numFmtId="0" fontId="7" fillId="0" borderId="0" xfId="0" applyFont="1" applyFill="1" applyBorder="1" applyAlignment="1">
      <alignment horizontal="center" vertical="center"/>
    </xf>
    <xf numFmtId="0" fontId="6" fillId="13" borderId="4" xfId="0" applyFont="1" applyFill="1" applyBorder="1" applyAlignment="1">
      <alignment horizontal="center" vertical="center"/>
    </xf>
    <xf numFmtId="0" fontId="6" fillId="0" borderId="0" xfId="0" applyFont="1" applyBorder="1" applyAlignment="1">
      <alignment vertical="center"/>
    </xf>
    <xf numFmtId="0" fontId="7" fillId="5" borderId="1" xfId="0" applyFont="1" applyFill="1" applyBorder="1" applyAlignment="1">
      <alignment horizontal="center"/>
    </xf>
    <xf numFmtId="0" fontId="7" fillId="0" borderId="13" xfId="0" applyFont="1" applyBorder="1"/>
    <xf numFmtId="0" fontId="7" fillId="3" borderId="4" xfId="0" applyFont="1" applyFill="1" applyBorder="1" applyAlignment="1">
      <alignment vertical="center"/>
    </xf>
    <xf numFmtId="0" fontId="7" fillId="3" borderId="2" xfId="0" applyFont="1" applyFill="1" applyBorder="1" applyAlignment="1">
      <alignment vertical="center"/>
    </xf>
    <xf numFmtId="0" fontId="7" fillId="3" borderId="3" xfId="0" applyFont="1" applyFill="1" applyBorder="1" applyAlignment="1">
      <alignment vertical="center"/>
    </xf>
    <xf numFmtId="0" fontId="19" fillId="0" borderId="8" xfId="0" applyFont="1" applyBorder="1"/>
    <xf numFmtId="0" fontId="19" fillId="0" borderId="10" xfId="0" applyFont="1" applyBorder="1"/>
    <xf numFmtId="0" fontId="7" fillId="0" borderId="4" xfId="0" applyFont="1" applyBorder="1"/>
    <xf numFmtId="0" fontId="7" fillId="3" borderId="0" xfId="3" applyFont="1" applyFill="1"/>
    <xf numFmtId="0" fontId="6" fillId="3" borderId="0" xfId="3" applyFont="1" applyFill="1"/>
    <xf numFmtId="0" fontId="7" fillId="3" borderId="1" xfId="3" applyFont="1" applyFill="1" applyBorder="1"/>
    <xf numFmtId="0" fontId="7" fillId="3" borderId="0" xfId="3" applyFont="1" applyFill="1" applyBorder="1"/>
    <xf numFmtId="0" fontId="7" fillId="3" borderId="0" xfId="3" applyFont="1" applyFill="1" applyBorder="1" applyAlignment="1">
      <alignment vertical="center"/>
    </xf>
    <xf numFmtId="0" fontId="7" fillId="3" borderId="5" xfId="3" applyFont="1" applyFill="1" applyBorder="1"/>
    <xf numFmtId="0" fontId="7" fillId="3" borderId="6" xfId="3" applyFont="1" applyFill="1" applyBorder="1"/>
    <xf numFmtId="0" fontId="7" fillId="3" borderId="7" xfId="3" applyFont="1" applyFill="1" applyBorder="1"/>
    <xf numFmtId="0" fontId="7" fillId="3" borderId="8" xfId="3" applyFont="1" applyFill="1" applyBorder="1"/>
    <xf numFmtId="0" fontId="6" fillId="3" borderId="0" xfId="3" applyFont="1" applyFill="1" applyBorder="1"/>
    <xf numFmtId="0" fontId="7" fillId="3" borderId="9" xfId="3" applyFont="1" applyFill="1" applyBorder="1"/>
    <xf numFmtId="0" fontId="7" fillId="3" borderId="10" xfId="3" applyFont="1" applyFill="1" applyBorder="1"/>
    <xf numFmtId="0" fontId="7" fillId="3" borderId="11" xfId="3" applyFont="1" applyFill="1" applyBorder="1"/>
    <xf numFmtId="0" fontId="7" fillId="3" borderId="12" xfId="3" applyFont="1" applyFill="1" applyBorder="1"/>
    <xf numFmtId="0" fontId="22" fillId="14" borderId="1" xfId="3" applyFont="1" applyFill="1" applyBorder="1" applyAlignment="1">
      <alignment horizontal="center" vertical="center"/>
    </xf>
    <xf numFmtId="0" fontId="7" fillId="3" borderId="0" xfId="3" applyFont="1" applyFill="1" applyBorder="1" applyAlignment="1">
      <alignment vertical="center" wrapText="1"/>
    </xf>
    <xf numFmtId="0" fontId="7" fillId="3" borderId="9" xfId="3" applyFont="1" applyFill="1" applyBorder="1" applyAlignment="1">
      <alignment vertical="center" wrapText="1"/>
    </xf>
    <xf numFmtId="164" fontId="7" fillId="3" borderId="1" xfId="2" applyFont="1" applyFill="1" applyBorder="1"/>
    <xf numFmtId="43" fontId="7" fillId="3" borderId="1" xfId="3" applyNumberFormat="1" applyFont="1" applyFill="1" applyBorder="1"/>
    <xf numFmtId="0" fontId="7" fillId="3" borderId="0" xfId="3" applyFont="1" applyFill="1" applyBorder="1" applyAlignment="1">
      <alignment horizontal="center" vertical="center"/>
    </xf>
    <xf numFmtId="0" fontId="7" fillId="5" borderId="1" xfId="3" applyFont="1" applyFill="1" applyBorder="1" applyAlignment="1">
      <alignment horizontal="center" vertical="center" wrapText="1"/>
    </xf>
    <xf numFmtId="0" fontId="7" fillId="0" borderId="0" xfId="3" applyFont="1" applyFill="1"/>
    <xf numFmtId="165" fontId="7" fillId="0" borderId="1" xfId="0" applyNumberFormat="1" applyFont="1" applyFill="1" applyBorder="1" applyAlignment="1">
      <alignment horizontal="right" vertical="center" wrapText="1"/>
    </xf>
    <xf numFmtId="0" fontId="6" fillId="5" borderId="4" xfId="0" applyFont="1" applyFill="1" applyBorder="1" applyAlignment="1">
      <alignment vertical="center"/>
    </xf>
    <xf numFmtId="0" fontId="6" fillId="0" borderId="1" xfId="0" applyFont="1" applyFill="1" applyBorder="1" applyAlignment="1">
      <alignment horizontal="left" vertical="center" wrapText="1"/>
    </xf>
    <xf numFmtId="0" fontId="6" fillId="5" borderId="4" xfId="0" applyFont="1" applyFill="1" applyBorder="1" applyAlignment="1">
      <alignment vertical="center" wrapText="1"/>
    </xf>
    <xf numFmtId="0" fontId="6" fillId="13" borderId="1" xfId="0" applyFont="1" applyFill="1" applyBorder="1" applyAlignment="1">
      <alignment horizontal="center" vertical="center" wrapText="1"/>
    </xf>
    <xf numFmtId="0" fontId="7" fillId="0" borderId="4" xfId="0" applyFont="1" applyFill="1" applyBorder="1" applyAlignment="1">
      <alignment vertical="center"/>
    </xf>
    <xf numFmtId="0" fontId="7" fillId="0" borderId="2" xfId="0" applyFont="1" applyFill="1" applyBorder="1" applyAlignment="1">
      <alignment vertical="center"/>
    </xf>
    <xf numFmtId="0" fontId="7" fillId="0" borderId="1" xfId="0" applyFont="1" applyFill="1" applyBorder="1" applyAlignment="1">
      <alignment vertical="center"/>
    </xf>
    <xf numFmtId="0" fontId="6" fillId="13" borderId="1" xfId="0" applyFont="1" applyFill="1" applyBorder="1"/>
    <xf numFmtId="0" fontId="6" fillId="13" borderId="1" xfId="0" applyFont="1" applyFill="1" applyBorder="1" applyAlignment="1">
      <alignment horizontal="center" vertical="center"/>
    </xf>
    <xf numFmtId="0" fontId="4" fillId="0" borderId="1" xfId="0" applyFont="1" applyBorder="1"/>
    <xf numFmtId="0" fontId="0" fillId="0" borderId="1" xfId="0" applyBorder="1" applyAlignment="1">
      <alignment horizontal="center" vertical="center"/>
    </xf>
    <xf numFmtId="3" fontId="0" fillId="0" borderId="1" xfId="0" applyNumberFormat="1" applyBorder="1" applyAlignment="1">
      <alignment horizontal="center" vertical="center" wrapText="1"/>
    </xf>
    <xf numFmtId="0" fontId="25" fillId="0" borderId="1" xfId="0" applyFont="1" applyFill="1" applyBorder="1" applyAlignment="1">
      <alignment horizontal="left" vertical="center" wrapText="1"/>
    </xf>
    <xf numFmtId="0" fontId="0" fillId="0" borderId="1" xfId="0" applyFont="1" applyBorder="1" applyAlignment="1">
      <alignment horizontal="center" vertical="center" wrapText="1"/>
    </xf>
    <xf numFmtId="0" fontId="17" fillId="13" borderId="4"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6" fillId="0" borderId="6" xfId="0" applyFont="1" applyFill="1" applyBorder="1" applyAlignment="1">
      <alignment horizontal="center" vertical="center"/>
    </xf>
    <xf numFmtId="0" fontId="18" fillId="0" borderId="0" xfId="6" applyFont="1" applyAlignment="1">
      <alignment vertical="center" wrapText="1"/>
    </xf>
    <xf numFmtId="9" fontId="18" fillId="0" borderId="0" xfId="6" applyNumberFormat="1" applyFont="1" applyAlignment="1">
      <alignment vertical="center" wrapText="1"/>
    </xf>
    <xf numFmtId="167" fontId="18" fillId="0" borderId="0" xfId="6" applyNumberFormat="1" applyFont="1" applyAlignment="1">
      <alignment vertical="center" wrapText="1"/>
    </xf>
    <xf numFmtId="1" fontId="18" fillId="0" borderId="0" xfId="6" applyNumberFormat="1" applyFont="1" applyAlignment="1">
      <alignment vertical="center" wrapText="1"/>
    </xf>
    <xf numFmtId="0" fontId="18" fillId="0" borderId="1" xfId="6" applyFont="1" applyBorder="1" applyAlignment="1">
      <alignment vertical="center" wrapText="1"/>
    </xf>
    <xf numFmtId="169" fontId="18" fillId="0" borderId="1" xfId="6" applyNumberFormat="1" applyFont="1" applyBorder="1" applyAlignment="1">
      <alignment vertical="center" wrapText="1"/>
    </xf>
    <xf numFmtId="170" fontId="17" fillId="0" borderId="0" xfId="6" applyNumberFormat="1" applyFont="1" applyAlignment="1">
      <alignment vertical="center" wrapText="1"/>
    </xf>
    <xf numFmtId="9" fontId="17" fillId="0" borderId="0" xfId="7" applyFont="1" applyAlignment="1">
      <alignment vertical="center" wrapText="1"/>
    </xf>
    <xf numFmtId="3" fontId="18" fillId="0" borderId="1" xfId="6" applyNumberFormat="1" applyFont="1" applyBorder="1" applyAlignment="1">
      <alignment vertical="center" wrapText="1"/>
    </xf>
    <xf numFmtId="0" fontId="17" fillId="0" borderId="1" xfId="6" applyFont="1" applyBorder="1" applyAlignment="1">
      <alignment vertical="center" wrapText="1"/>
    </xf>
    <xf numFmtId="3" fontId="17" fillId="0" borderId="1" xfId="6" applyNumberFormat="1" applyFont="1" applyBorder="1" applyAlignment="1">
      <alignment vertical="center" wrapText="1"/>
    </xf>
    <xf numFmtId="0" fontId="17" fillId="0" borderId="0" xfId="6" applyFont="1" applyAlignment="1">
      <alignment vertical="center" wrapText="1"/>
    </xf>
    <xf numFmtId="0" fontId="27" fillId="0" borderId="0" xfId="6" applyFont="1" applyAlignment="1">
      <alignment vertical="center" wrapText="1"/>
    </xf>
    <xf numFmtId="0" fontId="27" fillId="0" borderId="1" xfId="6" applyFont="1" applyBorder="1" applyAlignment="1">
      <alignment vertical="center" wrapText="1"/>
    </xf>
    <xf numFmtId="170" fontId="17" fillId="0" borderId="1" xfId="6" applyNumberFormat="1" applyFont="1" applyBorder="1" applyAlignment="1">
      <alignment vertical="center" wrapText="1"/>
    </xf>
    <xf numFmtId="0" fontId="18" fillId="3" borderId="0" xfId="6" applyFont="1" applyFill="1" applyAlignment="1">
      <alignment vertical="center" wrapText="1"/>
    </xf>
    <xf numFmtId="0" fontId="24" fillId="0" borderId="0" xfId="6" applyFont="1" applyAlignment="1">
      <alignment vertical="center" wrapText="1"/>
    </xf>
    <xf numFmtId="170" fontId="18" fillId="0" borderId="1" xfId="6" applyNumberFormat="1" applyFont="1" applyBorder="1" applyAlignment="1">
      <alignment vertical="center" wrapText="1"/>
    </xf>
    <xf numFmtId="0" fontId="18" fillId="0" borderId="1" xfId="6" applyFont="1" applyBorder="1" applyAlignment="1">
      <alignment horizontal="center" vertical="center" wrapText="1"/>
    </xf>
    <xf numFmtId="168" fontId="18" fillId="0" borderId="1" xfId="6" applyNumberFormat="1" applyFont="1" applyBorder="1" applyAlignment="1">
      <alignment horizontal="center" vertical="center" wrapText="1"/>
    </xf>
    <xf numFmtId="0" fontId="28" fillId="3" borderId="0" xfId="6" applyFont="1" applyFill="1" applyAlignment="1">
      <alignment horizontal="left" vertical="center"/>
    </xf>
    <xf numFmtId="0" fontId="7" fillId="0" borderId="9" xfId="3" applyFont="1" applyBorder="1"/>
    <xf numFmtId="0" fontId="22" fillId="14" borderId="1" xfId="6" applyFont="1" applyFill="1" applyBorder="1" applyAlignment="1">
      <alignment horizontal="center" vertical="center" wrapText="1"/>
    </xf>
    <xf numFmtId="3" fontId="22" fillId="14" borderId="1" xfId="6" applyNumberFormat="1" applyFont="1" applyFill="1" applyBorder="1" applyAlignment="1">
      <alignment vertical="center" wrapText="1"/>
    </xf>
    <xf numFmtId="170" fontId="22" fillId="14" borderId="1" xfId="6" applyNumberFormat="1" applyFont="1" applyFill="1" applyBorder="1" applyAlignment="1">
      <alignment vertical="center" wrapText="1"/>
    </xf>
    <xf numFmtId="0" fontId="7" fillId="13" borderId="1" xfId="6" applyFont="1" applyFill="1" applyBorder="1" applyAlignment="1">
      <alignment vertical="center" wrapText="1"/>
    </xf>
    <xf numFmtId="170" fontId="7" fillId="13" borderId="1" xfId="6" applyNumberFormat="1" applyFont="1" applyFill="1" applyBorder="1" applyAlignment="1">
      <alignment vertical="center" wrapText="1"/>
    </xf>
    <xf numFmtId="0" fontId="7" fillId="13" borderId="1" xfId="6" applyFont="1" applyFill="1" applyBorder="1" applyAlignment="1">
      <alignment horizontal="center" vertical="center" wrapText="1"/>
    </xf>
    <xf numFmtId="0" fontId="7" fillId="0" borderId="0" xfId="6" applyFont="1" applyAlignment="1">
      <alignment vertical="center"/>
    </xf>
    <xf numFmtId="0" fontId="6" fillId="0" borderId="0" xfId="6" applyFont="1" applyAlignment="1">
      <alignment vertical="center"/>
    </xf>
    <xf numFmtId="0" fontId="7" fillId="0" borderId="0" xfId="3" applyFont="1" applyFill="1" applyBorder="1"/>
    <xf numFmtId="0" fontId="7" fillId="0" borderId="3" xfId="0" applyFont="1" applyFill="1" applyBorder="1" applyAlignment="1">
      <alignment vertical="center"/>
    </xf>
    <xf numFmtId="0" fontId="7" fillId="0" borderId="1" xfId="6" applyFont="1" applyBorder="1" applyAlignment="1">
      <alignment vertical="center"/>
    </xf>
    <xf numFmtId="0" fontId="7" fillId="0" borderId="1" xfId="3" applyFont="1" applyFill="1" applyBorder="1" applyAlignment="1">
      <alignment vertical="center"/>
    </xf>
    <xf numFmtId="0" fontId="18" fillId="0" borderId="0" xfId="6" applyFont="1" applyFill="1" applyAlignment="1">
      <alignment vertical="center" wrapText="1"/>
    </xf>
    <xf numFmtId="0" fontId="27" fillId="3" borderId="0" xfId="6" applyFont="1" applyFill="1" applyAlignment="1">
      <alignment vertical="center" wrapText="1"/>
    </xf>
    <xf numFmtId="0" fontId="17" fillId="3" borderId="0" xfId="6" applyFont="1" applyFill="1" applyAlignment="1">
      <alignment vertical="center" wrapText="1"/>
    </xf>
    <xf numFmtId="0" fontId="24" fillId="3" borderId="0" xfId="6" applyFont="1" applyFill="1" applyAlignment="1">
      <alignment vertical="center" wrapText="1"/>
    </xf>
    <xf numFmtId="0" fontId="22" fillId="3" borderId="1" xfId="6" applyFont="1" applyFill="1" applyBorder="1" applyAlignment="1">
      <alignment horizontal="center" vertical="center" wrapText="1"/>
    </xf>
    <xf numFmtId="0" fontId="22" fillId="3" borderId="24" xfId="6" applyFont="1" applyFill="1" applyBorder="1" applyAlignment="1">
      <alignment horizontal="center" vertical="center" wrapText="1"/>
    </xf>
    <xf numFmtId="0" fontId="22" fillId="3" borderId="19" xfId="6" applyFont="1" applyFill="1" applyBorder="1" applyAlignment="1">
      <alignment horizontal="center" vertical="center" wrapText="1"/>
    </xf>
    <xf numFmtId="170" fontId="18" fillId="3" borderId="1" xfId="6" applyNumberFormat="1" applyFont="1" applyFill="1" applyBorder="1" applyAlignment="1">
      <alignment vertical="center" wrapText="1"/>
    </xf>
    <xf numFmtId="170" fontId="18" fillId="3" borderId="3" xfId="6" applyNumberFormat="1" applyFont="1" applyFill="1" applyBorder="1" applyAlignment="1">
      <alignment vertical="center" wrapText="1"/>
    </xf>
    <xf numFmtId="3" fontId="17" fillId="3" borderId="1" xfId="6" applyNumberFormat="1" applyFont="1" applyFill="1" applyBorder="1" applyAlignment="1">
      <alignment vertical="center" wrapText="1"/>
    </xf>
    <xf numFmtId="3" fontId="17" fillId="3" borderId="3" xfId="6" applyNumberFormat="1" applyFont="1" applyFill="1" applyBorder="1" applyAlignment="1">
      <alignment vertical="center" wrapText="1"/>
    </xf>
    <xf numFmtId="0" fontId="17" fillId="3" borderId="0" xfId="6" applyFont="1" applyFill="1" applyAlignment="1">
      <alignment horizontal="center" vertical="center" wrapText="1"/>
    </xf>
    <xf numFmtId="0" fontId="18" fillId="3" borderId="0" xfId="6" applyFont="1" applyFill="1" applyAlignment="1">
      <alignment horizontal="left" vertical="center" wrapText="1"/>
    </xf>
    <xf numFmtId="0" fontId="17" fillId="3" borderId="0" xfId="6" applyFont="1" applyFill="1" applyBorder="1" applyAlignment="1">
      <alignment horizontal="left" vertical="center" wrapText="1"/>
    </xf>
    <xf numFmtId="3" fontId="17" fillId="3" borderId="0" xfId="6" applyNumberFormat="1" applyFont="1" applyFill="1" applyBorder="1" applyAlignment="1">
      <alignment vertical="center" wrapText="1"/>
    </xf>
    <xf numFmtId="169" fontId="19" fillId="0" borderId="1" xfId="0" applyNumberFormat="1" applyFont="1" applyFill="1" applyBorder="1" applyAlignment="1">
      <alignment vertical="center" wrapText="1"/>
    </xf>
    <xf numFmtId="0" fontId="19" fillId="0" borderId="1" xfId="0" applyFont="1" applyFill="1" applyBorder="1" applyAlignment="1">
      <alignment horizontal="center" vertical="center" wrapText="1"/>
    </xf>
    <xf numFmtId="0" fontId="22" fillId="3" borderId="0" xfId="6" applyFont="1" applyFill="1" applyBorder="1" applyAlignment="1">
      <alignment horizontal="center" vertical="center" wrapText="1"/>
    </xf>
    <xf numFmtId="3" fontId="22" fillId="3" borderId="0" xfId="6" applyNumberFormat="1" applyFont="1" applyFill="1" applyBorder="1" applyAlignment="1">
      <alignment vertical="center" wrapText="1"/>
    </xf>
    <xf numFmtId="0" fontId="18" fillId="3" borderId="5" xfId="6" applyFont="1" applyFill="1" applyBorder="1" applyAlignment="1">
      <alignment vertical="center" wrapText="1"/>
    </xf>
    <xf numFmtId="0" fontId="18" fillId="3" borderId="6" xfId="6" applyFont="1" applyFill="1" applyBorder="1" applyAlignment="1">
      <alignment horizontal="left" vertical="center" wrapText="1"/>
    </xf>
    <xf numFmtId="0" fontId="17" fillId="3" borderId="6" xfId="6" applyFont="1" applyFill="1" applyBorder="1" applyAlignment="1">
      <alignment horizontal="center" vertical="center" wrapText="1"/>
    </xf>
    <xf numFmtId="0" fontId="18" fillId="3" borderId="6" xfId="6" applyFont="1" applyFill="1" applyBorder="1" applyAlignment="1">
      <alignment vertical="center" wrapText="1"/>
    </xf>
    <xf numFmtId="0" fontId="18" fillId="3" borderId="7" xfId="6" applyFont="1" applyFill="1" applyBorder="1" applyAlignment="1">
      <alignment vertical="center" wrapText="1"/>
    </xf>
    <xf numFmtId="0" fontId="18" fillId="3" borderId="8" xfId="6" applyFont="1" applyFill="1" applyBorder="1" applyAlignment="1">
      <alignment vertical="center" wrapText="1"/>
    </xf>
    <xf numFmtId="0" fontId="17" fillId="3" borderId="0" xfId="6" applyFont="1" applyFill="1" applyBorder="1" applyAlignment="1">
      <alignment horizontal="center" vertical="center" wrapText="1"/>
    </xf>
    <xf numFmtId="0" fontId="18" fillId="3" borderId="0" xfId="6" applyFont="1" applyFill="1" applyBorder="1" applyAlignment="1">
      <alignment vertical="center" wrapText="1"/>
    </xf>
    <xf numFmtId="0" fontId="18" fillId="3" borderId="9" xfId="6" applyFont="1" applyFill="1" applyBorder="1" applyAlignment="1">
      <alignment vertical="center" wrapText="1"/>
    </xf>
    <xf numFmtId="9" fontId="18" fillId="3" borderId="9" xfId="6" applyNumberFormat="1" applyFont="1" applyFill="1" applyBorder="1" applyAlignment="1">
      <alignment vertical="center" wrapText="1"/>
    </xf>
    <xf numFmtId="0" fontId="15" fillId="3" borderId="0" xfId="6" applyFont="1" applyFill="1" applyBorder="1" applyAlignment="1">
      <alignment vertical="center" wrapText="1"/>
    </xf>
    <xf numFmtId="1" fontId="18" fillId="3" borderId="9" xfId="6" applyNumberFormat="1" applyFont="1" applyFill="1" applyBorder="1" applyAlignment="1">
      <alignment vertical="center" wrapText="1"/>
    </xf>
    <xf numFmtId="170" fontId="26" fillId="3" borderId="0" xfId="6" applyNumberFormat="1" applyFont="1" applyFill="1" applyBorder="1" applyAlignment="1">
      <alignment vertical="center" wrapText="1"/>
    </xf>
    <xf numFmtId="170" fontId="17" fillId="3" borderId="9" xfId="6" applyNumberFormat="1" applyFont="1" applyFill="1" applyBorder="1" applyAlignment="1">
      <alignment vertical="center" wrapText="1"/>
    </xf>
    <xf numFmtId="0" fontId="17" fillId="3" borderId="0" xfId="6" applyFont="1" applyFill="1" applyBorder="1" applyAlignment="1">
      <alignment vertical="center" wrapText="1"/>
    </xf>
    <xf numFmtId="0" fontId="27" fillId="3" borderId="8" xfId="6" applyFont="1" applyFill="1" applyBorder="1" applyAlignment="1">
      <alignment vertical="center" wrapText="1"/>
    </xf>
    <xf numFmtId="0" fontId="27" fillId="3" borderId="9" xfId="6" applyFont="1" applyFill="1" applyBorder="1" applyAlignment="1">
      <alignment vertical="center" wrapText="1"/>
    </xf>
    <xf numFmtId="0" fontId="17" fillId="3" borderId="8" xfId="6" applyFont="1" applyFill="1" applyBorder="1" applyAlignment="1">
      <alignment vertical="center" wrapText="1"/>
    </xf>
    <xf numFmtId="0" fontId="17" fillId="3" borderId="9" xfId="6" applyFont="1" applyFill="1" applyBorder="1" applyAlignment="1">
      <alignment vertical="center" wrapText="1"/>
    </xf>
    <xf numFmtId="0" fontId="18" fillId="3" borderId="10" xfId="6" applyFont="1" applyFill="1" applyBorder="1" applyAlignment="1">
      <alignment vertical="center" wrapText="1"/>
    </xf>
    <xf numFmtId="0" fontId="28" fillId="3" borderId="11" xfId="6" applyFont="1" applyFill="1" applyBorder="1" applyAlignment="1">
      <alignment horizontal="left" vertical="center"/>
    </xf>
    <xf numFmtId="0" fontId="18" fillId="3" borderId="11" xfId="6" applyFont="1" applyFill="1" applyBorder="1" applyAlignment="1">
      <alignment vertical="center" wrapText="1"/>
    </xf>
    <xf numFmtId="0" fontId="18" fillId="3" borderId="12" xfId="6" applyFont="1" applyFill="1" applyBorder="1" applyAlignment="1">
      <alignment vertical="center" wrapText="1"/>
    </xf>
    <xf numFmtId="0" fontId="18" fillId="3" borderId="0" xfId="6" applyFont="1" applyFill="1" applyBorder="1" applyAlignment="1">
      <alignment horizontal="center" vertical="center" wrapText="1"/>
    </xf>
    <xf numFmtId="169" fontId="22" fillId="3" borderId="0" xfId="6" applyNumberFormat="1" applyFont="1" applyFill="1" applyBorder="1" applyAlignment="1">
      <alignment vertical="center" wrapText="1"/>
    </xf>
    <xf numFmtId="0" fontId="22" fillId="16" borderId="1" xfId="0" applyFont="1" applyFill="1" applyBorder="1" applyAlignment="1">
      <alignment horizontal="center" vertical="center" wrapText="1"/>
    </xf>
    <xf numFmtId="0" fontId="28" fillId="3" borderId="6" xfId="6" applyFont="1" applyFill="1" applyBorder="1" applyAlignment="1">
      <alignment horizontal="left" vertical="center"/>
    </xf>
    <xf numFmtId="0" fontId="24" fillId="3" borderId="8" xfId="6" applyFont="1" applyFill="1" applyBorder="1" applyAlignment="1">
      <alignment vertical="center" wrapText="1"/>
    </xf>
    <xf numFmtId="0" fontId="24" fillId="3" borderId="9" xfId="6" applyFont="1" applyFill="1" applyBorder="1" applyAlignment="1">
      <alignment vertical="center" wrapText="1"/>
    </xf>
    <xf numFmtId="0" fontId="22" fillId="3" borderId="11" xfId="6" applyFont="1" applyFill="1" applyBorder="1" applyAlignment="1">
      <alignment horizontal="center" vertical="center" wrapText="1"/>
    </xf>
    <xf numFmtId="3" fontId="22" fillId="3" borderId="11" xfId="6" applyNumberFormat="1" applyFont="1" applyFill="1" applyBorder="1" applyAlignment="1">
      <alignment vertical="center" wrapText="1"/>
    </xf>
    <xf numFmtId="0" fontId="22" fillId="3" borderId="6" xfId="6" applyFont="1" applyFill="1" applyBorder="1" applyAlignment="1">
      <alignment horizontal="center" vertical="center" wrapText="1"/>
    </xf>
    <xf numFmtId="3" fontId="22" fillId="3" borderId="6" xfId="6" applyNumberFormat="1" applyFont="1" applyFill="1" applyBorder="1" applyAlignment="1">
      <alignment vertical="center" wrapText="1"/>
    </xf>
    <xf numFmtId="0" fontId="17" fillId="0" borderId="0" xfId="6" applyFont="1" applyBorder="1" applyAlignment="1">
      <alignment vertical="center" wrapText="1"/>
    </xf>
    <xf numFmtId="0" fontId="18" fillId="0" borderId="0" xfId="6" applyFont="1" applyBorder="1" applyAlignment="1">
      <alignment vertical="center" wrapText="1"/>
    </xf>
    <xf numFmtId="0" fontId="7" fillId="3" borderId="0" xfId="6" applyFont="1" applyFill="1" applyBorder="1" applyAlignment="1">
      <alignment horizontal="left" vertical="center"/>
    </xf>
    <xf numFmtId="0" fontId="7" fillId="0" borderId="0" xfId="6" applyFont="1" applyBorder="1" applyAlignment="1">
      <alignment horizontal="left" vertical="center"/>
    </xf>
    <xf numFmtId="0" fontId="18" fillId="3" borderId="0" xfId="6" applyFont="1" applyFill="1" applyBorder="1" applyAlignment="1">
      <alignment horizontal="left" vertical="center" wrapText="1"/>
    </xf>
    <xf numFmtId="0" fontId="18" fillId="3" borderId="11" xfId="6" applyFont="1" applyFill="1" applyBorder="1" applyAlignment="1">
      <alignment horizontal="left" vertical="center" wrapText="1"/>
    </xf>
    <xf numFmtId="0" fontId="17" fillId="3" borderId="11" xfId="6" applyFont="1" applyFill="1" applyBorder="1" applyAlignment="1">
      <alignment horizontal="center" vertical="center" wrapText="1"/>
    </xf>
    <xf numFmtId="0" fontId="6" fillId="3" borderId="0" xfId="6" applyFont="1" applyFill="1" applyBorder="1" applyAlignment="1">
      <alignment horizontal="left" vertical="center"/>
    </xf>
    <xf numFmtId="0" fontId="7" fillId="3" borderId="0" xfId="3" applyFont="1" applyFill="1" applyBorder="1" applyAlignment="1">
      <alignment horizontal="left" vertical="center" wrapText="1"/>
    </xf>
    <xf numFmtId="0" fontId="7" fillId="0" borderId="0" xfId="0" applyFont="1" applyBorder="1"/>
    <xf numFmtId="0" fontId="7" fillId="0" borderId="0" xfId="0" applyFont="1" applyBorder="1" applyAlignment="1">
      <alignment horizontal="left" vertical="center"/>
    </xf>
    <xf numFmtId="0" fontId="7" fillId="3" borderId="0" xfId="3" applyFont="1" applyFill="1" applyBorder="1" applyAlignment="1">
      <alignment horizontal="left" vertical="center" wrapText="1"/>
    </xf>
    <xf numFmtId="0" fontId="6" fillId="5" borderId="1" xfId="0" applyFont="1" applyFill="1" applyBorder="1" applyAlignment="1">
      <alignment horizontal="center" vertical="center"/>
    </xf>
    <xf numFmtId="165" fontId="7" fillId="3" borderId="1" xfId="2" applyNumberFormat="1" applyFont="1" applyFill="1" applyBorder="1"/>
    <xf numFmtId="10" fontId="7" fillId="12" borderId="1" xfId="4" applyNumberFormat="1" applyFont="1" applyFill="1" applyBorder="1"/>
    <xf numFmtId="9" fontId="7" fillId="12" borderId="1" xfId="4" applyFont="1" applyFill="1" applyBorder="1"/>
    <xf numFmtId="0" fontId="7" fillId="3" borderId="0" xfId="3" applyFont="1" applyFill="1" applyBorder="1" applyAlignment="1">
      <alignment horizontal="left" vertical="center" wrapText="1"/>
    </xf>
    <xf numFmtId="0" fontId="7" fillId="3" borderId="0" xfId="3" applyFont="1" applyFill="1" applyBorder="1" applyAlignment="1">
      <alignment vertical="center" wrapText="1"/>
    </xf>
    <xf numFmtId="0" fontId="7" fillId="3" borderId="9" xfId="3" applyFont="1" applyFill="1" applyBorder="1" applyAlignment="1">
      <alignment horizontal="left" vertical="center" wrapText="1"/>
    </xf>
    <xf numFmtId="0" fontId="6" fillId="3" borderId="11" xfId="3" applyFont="1" applyFill="1" applyBorder="1"/>
    <xf numFmtId="165" fontId="7" fillId="3" borderId="0" xfId="2" applyNumberFormat="1" applyFont="1" applyFill="1" applyBorder="1"/>
    <xf numFmtId="0" fontId="6" fillId="3" borderId="0" xfId="3" applyFont="1" applyFill="1" applyBorder="1" applyAlignment="1">
      <alignment vertical="center"/>
    </xf>
    <xf numFmtId="164" fontId="7" fillId="12" borderId="1" xfId="2" applyFont="1" applyFill="1" applyBorder="1"/>
    <xf numFmtId="0" fontId="22" fillId="14" borderId="1" xfId="3" applyFont="1" applyFill="1" applyBorder="1" applyAlignment="1">
      <alignment horizontal="center" vertical="center" wrapText="1"/>
    </xf>
    <xf numFmtId="0" fontId="7" fillId="0" borderId="0" xfId="0" applyFont="1" applyBorder="1"/>
    <xf numFmtId="0" fontId="6" fillId="5" borderId="1" xfId="0" applyFont="1" applyFill="1" applyBorder="1" applyAlignment="1">
      <alignment horizontal="center" vertical="center" wrapText="1"/>
    </xf>
    <xf numFmtId="0" fontId="7" fillId="3" borderId="1" xfId="3" applyFont="1" applyFill="1" applyBorder="1" applyAlignment="1">
      <alignment vertical="center"/>
    </xf>
    <xf numFmtId="0" fontId="6" fillId="13" borderId="1" xfId="3" applyFont="1" applyFill="1" applyBorder="1" applyAlignment="1">
      <alignment horizontal="center" vertical="center"/>
    </xf>
    <xf numFmtId="9" fontId="7" fillId="12" borderId="1" xfId="3" applyNumberFormat="1" applyFont="1" applyFill="1" applyBorder="1"/>
    <xf numFmtId="0" fontId="24" fillId="17" borderId="0" xfId="3" applyFont="1" applyFill="1" applyBorder="1"/>
    <xf numFmtId="0" fontId="7" fillId="17" borderId="0" xfId="3" applyFont="1" applyFill="1" applyBorder="1"/>
    <xf numFmtId="0" fontId="22" fillId="17" borderId="0" xfId="3" applyFont="1" applyFill="1" applyBorder="1" applyAlignment="1">
      <alignment vertical="center"/>
    </xf>
    <xf numFmtId="0" fontId="7" fillId="0" borderId="1" xfId="0" applyFont="1" applyFill="1" applyBorder="1" applyAlignment="1">
      <alignment horizontal="left" vertical="center"/>
    </xf>
    <xf numFmtId="0" fontId="7" fillId="3" borderId="1" xfId="0" applyFont="1" applyFill="1" applyBorder="1" applyAlignment="1">
      <alignment horizontal="center" vertical="center" wrapText="1"/>
    </xf>
    <xf numFmtId="0" fontId="7" fillId="3" borderId="1" xfId="0" applyFont="1" applyFill="1" applyBorder="1" applyAlignment="1">
      <alignment vertical="center"/>
    </xf>
    <xf numFmtId="0" fontId="26" fillId="3" borderId="0" xfId="0" applyFont="1" applyFill="1" applyAlignment="1">
      <alignment vertical="center"/>
    </xf>
    <xf numFmtId="0" fontId="7" fillId="0" borderId="0" xfId="0" applyFont="1" applyFill="1" applyAlignment="1">
      <alignment horizontal="center" vertical="center"/>
    </xf>
    <xf numFmtId="171" fontId="7" fillId="0" borderId="1" xfId="2" applyNumberFormat="1" applyFont="1" applyFill="1" applyBorder="1" applyAlignment="1">
      <alignment horizontal="right" vertical="center"/>
    </xf>
    <xf numFmtId="0" fontId="7" fillId="0" borderId="1" xfId="0" applyFont="1" applyFill="1" applyBorder="1" applyAlignment="1">
      <alignment horizontal="left" vertical="center" wrapText="1"/>
    </xf>
    <xf numFmtId="171" fontId="7" fillId="0" borderId="1" xfId="0" applyNumberFormat="1" applyFont="1" applyFill="1" applyBorder="1" applyAlignment="1">
      <alignment horizontal="center" vertical="center" wrapText="1"/>
    </xf>
    <xf numFmtId="171" fontId="7" fillId="0" borderId="1" xfId="0" applyNumberFormat="1" applyFont="1" applyFill="1" applyBorder="1" applyAlignment="1">
      <alignment horizontal="center" vertical="center"/>
    </xf>
    <xf numFmtId="8" fontId="7" fillId="3" borderId="0" xfId="0" applyNumberFormat="1" applyFont="1" applyFill="1" applyAlignment="1">
      <alignment vertical="center"/>
    </xf>
    <xf numFmtId="0" fontId="22" fillId="14" borderId="1" xfId="0" applyFont="1" applyFill="1" applyBorder="1" applyAlignment="1">
      <alignment horizontal="center" vertical="center" wrapText="1"/>
    </xf>
    <xf numFmtId="0" fontId="22" fillId="14" borderId="1" xfId="0" applyFont="1" applyFill="1" applyBorder="1" applyAlignment="1">
      <alignment horizontal="left" vertical="center"/>
    </xf>
    <xf numFmtId="171" fontId="22" fillId="14" borderId="1" xfId="0" applyNumberFormat="1" applyFont="1" applyFill="1" applyBorder="1" applyAlignment="1">
      <alignment horizontal="center" vertical="center" wrapText="1"/>
    </xf>
    <xf numFmtId="2" fontId="7" fillId="3" borderId="0" xfId="0" applyNumberFormat="1" applyFont="1" applyFill="1" applyBorder="1" applyAlignment="1">
      <alignment vertical="center"/>
    </xf>
    <xf numFmtId="0" fontId="30" fillId="3" borderId="0" xfId="0" applyFont="1" applyFill="1" applyBorder="1" applyAlignment="1">
      <alignment vertical="center"/>
    </xf>
    <xf numFmtId="9" fontId="7" fillId="3" borderId="1" xfId="0" applyNumberFormat="1" applyFont="1" applyFill="1" applyBorder="1" applyAlignment="1">
      <alignment vertical="center"/>
    </xf>
    <xf numFmtId="170" fontId="7" fillId="3" borderId="1" xfId="0" applyNumberFormat="1" applyFont="1" applyFill="1" applyBorder="1" applyAlignment="1">
      <alignment vertical="center"/>
    </xf>
    <xf numFmtId="167" fontId="7" fillId="3" borderId="1" xfId="0" applyNumberFormat="1" applyFont="1" applyFill="1" applyBorder="1" applyAlignment="1">
      <alignment vertical="center"/>
    </xf>
    <xf numFmtId="9" fontId="7" fillId="0" borderId="0" xfId="0" applyNumberFormat="1" applyFont="1"/>
    <xf numFmtId="0" fontId="6" fillId="3" borderId="0" xfId="0" applyFont="1" applyFill="1" applyBorder="1" applyAlignment="1">
      <alignment horizontal="center" vertical="center"/>
    </xf>
    <xf numFmtId="0" fontId="22" fillId="18" borderId="1" xfId="0" applyFont="1" applyFill="1" applyBorder="1" applyAlignment="1">
      <alignment vertical="center"/>
    </xf>
    <xf numFmtId="0" fontId="7" fillId="3" borderId="5" xfId="0" applyFont="1" applyFill="1" applyBorder="1"/>
    <xf numFmtId="0" fontId="7" fillId="3" borderId="6" xfId="0" applyFont="1" applyFill="1" applyBorder="1"/>
    <xf numFmtId="0" fontId="7" fillId="3" borderId="7" xfId="0" applyFont="1" applyFill="1" applyBorder="1"/>
    <xf numFmtId="0" fontId="7" fillId="3" borderId="8" xfId="0" applyFont="1" applyFill="1" applyBorder="1"/>
    <xf numFmtId="0" fontId="7" fillId="3" borderId="9" xfId="0" applyFont="1" applyFill="1" applyBorder="1" applyAlignment="1">
      <alignment vertical="center"/>
    </xf>
    <xf numFmtId="0" fontId="7" fillId="3" borderId="10" xfId="0" applyFont="1" applyFill="1" applyBorder="1"/>
    <xf numFmtId="0" fontId="6" fillId="3" borderId="11" xfId="0" applyFont="1" applyFill="1" applyBorder="1" applyAlignment="1">
      <alignment horizontal="center" vertical="center"/>
    </xf>
    <xf numFmtId="0" fontId="6" fillId="3" borderId="11" xfId="0" applyFont="1" applyFill="1" applyBorder="1" applyAlignment="1">
      <alignment vertical="center"/>
    </xf>
    <xf numFmtId="0" fontId="7" fillId="3" borderId="12" xfId="0" applyFont="1" applyFill="1" applyBorder="1" applyAlignment="1">
      <alignment vertical="center"/>
    </xf>
    <xf numFmtId="0" fontId="6" fillId="3" borderId="6" xfId="0" applyFont="1" applyFill="1" applyBorder="1" applyAlignment="1">
      <alignment horizontal="center" vertical="center"/>
    </xf>
    <xf numFmtId="0" fontId="6" fillId="3" borderId="6" xfId="0" applyFont="1" applyFill="1" applyBorder="1" applyAlignment="1">
      <alignment vertical="center"/>
    </xf>
    <xf numFmtId="0" fontId="7" fillId="3" borderId="6" xfId="0" applyFont="1" applyFill="1" applyBorder="1" applyAlignment="1">
      <alignment vertical="center"/>
    </xf>
    <xf numFmtId="0" fontId="7" fillId="3" borderId="9" xfId="0" applyFont="1" applyFill="1" applyBorder="1"/>
    <xf numFmtId="0" fontId="7" fillId="3" borderId="12" xfId="0" applyFont="1" applyFill="1" applyBorder="1"/>
    <xf numFmtId="0" fontId="7" fillId="3" borderId="11" xfId="0" applyFont="1" applyFill="1" applyBorder="1"/>
    <xf numFmtId="0" fontId="22" fillId="18" borderId="1" xfId="0" applyFont="1" applyFill="1" applyBorder="1"/>
    <xf numFmtId="0" fontId="26" fillId="3" borderId="0" xfId="0" applyFont="1" applyFill="1" applyBorder="1" applyAlignment="1">
      <alignment vertical="center"/>
    </xf>
    <xf numFmtId="8" fontId="7" fillId="3" borderId="0" xfId="0" applyNumberFormat="1" applyFont="1" applyFill="1" applyBorder="1" applyAlignment="1">
      <alignment vertical="center"/>
    </xf>
    <xf numFmtId="0" fontId="30" fillId="3" borderId="11" xfId="0" applyFont="1" applyFill="1" applyBorder="1" applyAlignment="1">
      <alignment vertical="center"/>
    </xf>
    <xf numFmtId="2" fontId="7" fillId="3" borderId="11" xfId="0" applyNumberFormat="1" applyFont="1" applyFill="1" applyBorder="1" applyAlignment="1">
      <alignment vertical="center"/>
    </xf>
    <xf numFmtId="0" fontId="7" fillId="3" borderId="11" xfId="0" applyFont="1" applyFill="1" applyBorder="1" applyAlignment="1">
      <alignment vertical="center"/>
    </xf>
    <xf numFmtId="0" fontId="7" fillId="0" borderId="1" xfId="0" applyFont="1" applyBorder="1" applyAlignment="1">
      <alignment horizontal="center"/>
    </xf>
    <xf numFmtId="0" fontId="7" fillId="0" borderId="0" xfId="0" applyFont="1" applyBorder="1"/>
    <xf numFmtId="0" fontId="6" fillId="13" borderId="1" xfId="0" applyFont="1" applyFill="1" applyBorder="1" applyAlignment="1">
      <alignment horizontal="center" vertical="center"/>
    </xf>
    <xf numFmtId="165" fontId="7" fillId="12" borderId="1" xfId="2" applyNumberFormat="1" applyFont="1" applyFill="1" applyBorder="1"/>
    <xf numFmtId="0" fontId="7" fillId="0" borderId="4" xfId="0" applyFont="1" applyBorder="1" applyAlignment="1">
      <alignment horizontal="left" vertical="center"/>
    </xf>
    <xf numFmtId="0" fontId="7" fillId="0" borderId="3" xfId="0" applyFont="1" applyBorder="1" applyAlignment="1">
      <alignment horizontal="left" vertical="center"/>
    </xf>
    <xf numFmtId="0" fontId="7" fillId="0" borderId="0" xfId="0" applyFont="1" applyBorder="1" applyAlignment="1">
      <alignment horizontal="center"/>
    </xf>
    <xf numFmtId="0" fontId="6" fillId="5" borderId="4" xfId="0" applyFont="1" applyFill="1" applyBorder="1" applyAlignment="1">
      <alignment horizontal="center" vertical="center" wrapText="1"/>
    </xf>
    <xf numFmtId="0" fontId="7" fillId="0" borderId="1" xfId="0" applyFont="1" applyBorder="1" applyAlignment="1">
      <alignment vertical="center"/>
    </xf>
    <xf numFmtId="0" fontId="7" fillId="0" borderId="0" xfId="0" applyFont="1" applyBorder="1" applyAlignment="1">
      <alignment horizontal="left" vertical="center"/>
    </xf>
    <xf numFmtId="0" fontId="7" fillId="0" borderId="1" xfId="0" applyFont="1" applyBorder="1" applyAlignment="1">
      <alignment horizontal="center"/>
    </xf>
    <xf numFmtId="0" fontId="7" fillId="0" borderId="1" xfId="0" applyFont="1" applyBorder="1" applyAlignment="1">
      <alignment horizontal="left" vertical="center" wrapText="1"/>
    </xf>
    <xf numFmtId="0" fontId="7" fillId="0" borderId="0" xfId="0" applyFont="1" applyBorder="1"/>
    <xf numFmtId="0" fontId="7" fillId="0" borderId="1" xfId="0" applyFont="1" applyBorder="1" applyAlignment="1">
      <alignment horizontal="left" indent="1"/>
    </xf>
    <xf numFmtId="0" fontId="7" fillId="0" borderId="1"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6" fillId="5" borderId="1" xfId="0" applyFont="1" applyFill="1" applyBorder="1" applyAlignment="1">
      <alignment horizontal="left" indent="1"/>
    </xf>
    <xf numFmtId="0" fontId="6" fillId="5" borderId="1" xfId="0" applyFont="1" applyFill="1" applyBorder="1" applyAlignment="1">
      <alignment horizontal="left" vertical="center"/>
    </xf>
    <xf numFmtId="0" fontId="6" fillId="0" borderId="0" xfId="0" applyFont="1" applyFill="1" applyBorder="1" applyAlignment="1">
      <alignment vertical="center" wrapText="1"/>
    </xf>
    <xf numFmtId="0" fontId="6" fillId="5" borderId="1" xfId="0" applyFont="1" applyFill="1" applyBorder="1" applyAlignment="1">
      <alignment horizontal="center" vertical="center" wrapText="1"/>
    </xf>
    <xf numFmtId="165" fontId="7" fillId="3" borderId="1" xfId="2" applyNumberFormat="1" applyFont="1" applyFill="1" applyBorder="1" applyAlignment="1">
      <alignment horizontal="right" vertical="center"/>
    </xf>
    <xf numFmtId="9" fontId="7" fillId="3" borderId="1" xfId="0" applyNumberFormat="1" applyFont="1" applyFill="1" applyBorder="1" applyAlignment="1">
      <alignment horizontal="right" vertical="center" wrapText="1"/>
    </xf>
    <xf numFmtId="9" fontId="7" fillId="3" borderId="1" xfId="4" applyFont="1" applyFill="1" applyBorder="1" applyAlignment="1">
      <alignment horizontal="right" vertical="center" wrapText="1"/>
    </xf>
    <xf numFmtId="165" fontId="7" fillId="3" borderId="1" xfId="0" applyNumberFormat="1" applyFont="1" applyFill="1" applyBorder="1" applyAlignment="1">
      <alignment horizontal="right" vertical="center" wrapText="1"/>
    </xf>
    <xf numFmtId="0" fontId="7" fillId="0" borderId="1" xfId="0" applyFont="1" applyBorder="1" applyAlignment="1">
      <alignment vertical="center"/>
    </xf>
    <xf numFmtId="0" fontId="7" fillId="0" borderId="1" xfId="0" applyFont="1" applyFill="1" applyBorder="1" applyAlignment="1">
      <alignment horizontal="center" vertical="center" wrapText="1"/>
    </xf>
    <xf numFmtId="0" fontId="6" fillId="0" borderId="4" xfId="0" applyFont="1" applyFill="1" applyBorder="1" applyAlignment="1">
      <alignment horizontal="left" vertical="center"/>
    </xf>
    <xf numFmtId="0" fontId="6" fillId="0" borderId="3" xfId="0" applyFont="1" applyFill="1" applyBorder="1" applyAlignment="1">
      <alignment horizontal="left" vertical="center"/>
    </xf>
    <xf numFmtId="0" fontId="17" fillId="13" borderId="17" xfId="0" applyFont="1" applyFill="1" applyBorder="1" applyAlignment="1">
      <alignment horizontal="center" vertical="center" wrapText="1"/>
    </xf>
    <xf numFmtId="0" fontId="17" fillId="13" borderId="13"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7" fillId="0" borderId="0" xfId="0" applyFont="1" applyFill="1" applyBorder="1" applyAlignment="1" applyProtection="1">
      <alignment horizontal="left" vertical="center" wrapText="1"/>
    </xf>
    <xf numFmtId="0" fontId="19" fillId="3" borderId="4" xfId="0" applyFont="1" applyFill="1" applyBorder="1" applyAlignment="1">
      <alignment horizontal="left" vertical="top" wrapText="1"/>
    </xf>
    <xf numFmtId="0" fontId="19" fillId="3" borderId="2" xfId="0" applyFont="1" applyFill="1" applyBorder="1" applyAlignment="1">
      <alignment horizontal="left" vertical="top" wrapText="1"/>
    </xf>
    <xf numFmtId="0" fontId="19" fillId="3" borderId="3" xfId="0" applyFont="1" applyFill="1" applyBorder="1" applyAlignment="1">
      <alignment horizontal="left" vertical="top" wrapText="1"/>
    </xf>
    <xf numFmtId="0" fontId="7" fillId="0" borderId="1" xfId="0" applyFont="1" applyBorder="1" applyAlignment="1">
      <alignment horizontal="center"/>
    </xf>
    <xf numFmtId="0" fontId="7" fillId="0" borderId="4"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5" borderId="4" xfId="0" applyFont="1" applyFill="1" applyBorder="1" applyAlignment="1">
      <alignment horizontal="center"/>
    </xf>
    <xf numFmtId="0" fontId="7" fillId="5" borderId="2" xfId="0" applyFont="1" applyFill="1" applyBorder="1" applyAlignment="1">
      <alignment horizontal="center"/>
    </xf>
    <xf numFmtId="0" fontId="7" fillId="5" borderId="3" xfId="0" applyFont="1" applyFill="1" applyBorder="1" applyAlignment="1">
      <alignment horizontal="center"/>
    </xf>
    <xf numFmtId="0" fontId="17" fillId="13" borderId="4" xfId="0" applyFont="1" applyFill="1" applyBorder="1" applyAlignment="1">
      <alignment horizontal="center" vertical="center" wrapText="1"/>
    </xf>
    <xf numFmtId="0" fontId="17" fillId="13" borderId="3" xfId="0" applyFont="1" applyFill="1" applyBorder="1" applyAlignment="1">
      <alignment horizontal="center" vertical="center" wrapText="1"/>
    </xf>
    <xf numFmtId="0" fontId="7" fillId="0" borderId="0" xfId="0" applyFont="1" applyAlignment="1">
      <alignment horizontal="left" vertical="center"/>
    </xf>
    <xf numFmtId="0" fontId="7" fillId="0" borderId="9" xfId="0" applyFont="1" applyBorder="1" applyAlignment="1">
      <alignment horizontal="left" vertical="center"/>
    </xf>
    <xf numFmtId="0" fontId="6" fillId="0" borderId="4" xfId="0" applyFont="1" applyBorder="1"/>
    <xf numFmtId="0" fontId="6" fillId="0" borderId="2" xfId="0" applyFont="1" applyBorder="1"/>
    <xf numFmtId="0" fontId="6" fillId="0" borderId="3" xfId="0" applyFont="1" applyBorder="1"/>
    <xf numFmtId="0" fontId="7" fillId="0" borderId="1" xfId="0" applyFont="1" applyFill="1" applyBorder="1" applyAlignment="1">
      <alignment horizontal="left" vertical="center"/>
    </xf>
    <xf numFmtId="0" fontId="6" fillId="13" borderId="4" xfId="0" applyFont="1" applyFill="1" applyBorder="1" applyAlignment="1">
      <alignment horizontal="center" vertical="center" wrapText="1"/>
    </xf>
    <xf numFmtId="0" fontId="6" fillId="13" borderId="2" xfId="0" applyFont="1" applyFill="1" applyBorder="1" applyAlignment="1">
      <alignment horizontal="center" vertical="center" wrapText="1"/>
    </xf>
    <xf numFmtId="0" fontId="6" fillId="13" borderId="3"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4" fillId="0" borderId="1" xfId="0" applyFont="1" applyFill="1" applyBorder="1" applyAlignment="1">
      <alignment horizontal="left" vertical="center"/>
    </xf>
    <xf numFmtId="0" fontId="6" fillId="13" borderId="1" xfId="0" applyFont="1" applyFill="1" applyBorder="1" applyAlignment="1">
      <alignment horizontal="center"/>
    </xf>
    <xf numFmtId="0" fontId="6" fillId="0" borderId="4" xfId="0" applyFont="1" applyFill="1" applyBorder="1" applyAlignment="1">
      <alignment horizontal="center" vertical="center"/>
    </xf>
    <xf numFmtId="0" fontId="6" fillId="0" borderId="3" xfId="0" applyFont="1" applyFill="1" applyBorder="1" applyAlignment="1">
      <alignment horizontal="center" vertical="center"/>
    </xf>
    <xf numFmtId="0" fontId="6" fillId="5" borderId="5" xfId="0" applyFont="1" applyFill="1" applyBorder="1" applyAlignment="1">
      <alignment horizontal="center" vertical="center" wrapText="1"/>
    </xf>
    <xf numFmtId="0" fontId="7" fillId="5" borderId="10" xfId="0" applyFont="1" applyFill="1" applyBorder="1" applyAlignment="1">
      <alignment horizontal="center" vertical="center"/>
    </xf>
    <xf numFmtId="0" fontId="7" fillId="5" borderId="11" xfId="0" applyFont="1" applyFill="1" applyBorder="1" applyAlignment="1">
      <alignment vertical="center"/>
    </xf>
    <xf numFmtId="0" fontId="7" fillId="5" borderId="12" xfId="0" applyFont="1" applyFill="1" applyBorder="1" applyAlignment="1">
      <alignment vertical="center"/>
    </xf>
    <xf numFmtId="0" fontId="7" fillId="3" borderId="4" xfId="0" applyFont="1" applyFill="1" applyBorder="1" applyAlignment="1">
      <alignment horizontal="left"/>
    </xf>
    <xf numFmtId="0" fontId="7" fillId="3" borderId="2" xfId="0" applyFont="1" applyFill="1" applyBorder="1" applyAlignment="1">
      <alignment horizontal="left"/>
    </xf>
    <xf numFmtId="0" fontId="7" fillId="3" borderId="3" xfId="0" applyFont="1" applyFill="1" applyBorder="1" applyAlignment="1">
      <alignment horizontal="left"/>
    </xf>
    <xf numFmtId="0" fontId="7" fillId="5" borderId="4" xfId="0" applyFont="1" applyFill="1" applyBorder="1" applyAlignment="1">
      <alignment horizontal="left"/>
    </xf>
    <xf numFmtId="0" fontId="7" fillId="5" borderId="2" xfId="0" applyFont="1" applyFill="1" applyBorder="1" applyAlignment="1">
      <alignment horizontal="left"/>
    </xf>
    <xf numFmtId="0" fontId="7" fillId="5" borderId="3" xfId="0" applyFont="1" applyFill="1" applyBorder="1" applyAlignment="1">
      <alignment horizontal="left"/>
    </xf>
    <xf numFmtId="0" fontId="7" fillId="3" borderId="1" xfId="0" applyFont="1" applyFill="1" applyBorder="1" applyAlignment="1">
      <alignment horizontal="left"/>
    </xf>
    <xf numFmtId="0" fontId="6" fillId="5" borderId="4"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20" fillId="3" borderId="0" xfId="0" applyFont="1" applyFill="1" applyAlignment="1">
      <alignment vertical="center"/>
    </xf>
    <xf numFmtId="0" fontId="7" fillId="3" borderId="4"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0" borderId="4" xfId="0" applyFont="1" applyBorder="1" applyAlignment="1">
      <alignment horizontal="left" vertical="center"/>
    </xf>
    <xf numFmtId="0" fontId="7" fillId="0" borderId="2" xfId="0" applyFont="1" applyBorder="1" applyAlignment="1">
      <alignment horizontal="left" vertical="center"/>
    </xf>
    <xf numFmtId="0" fontId="7" fillId="0" borderId="3" xfId="0" applyFont="1" applyBorder="1" applyAlignment="1">
      <alignment horizontal="left" vertical="center"/>
    </xf>
    <xf numFmtId="0" fontId="23" fillId="3" borderId="0" xfId="0" applyFont="1" applyFill="1" applyBorder="1" applyAlignment="1">
      <alignment horizontal="center" vertical="center" wrapText="1"/>
    </xf>
    <xf numFmtId="10" fontId="19" fillId="5" borderId="4" xfId="4" applyNumberFormat="1" applyFont="1" applyFill="1" applyBorder="1" applyAlignment="1">
      <alignment horizontal="left" vertical="center"/>
    </xf>
    <xf numFmtId="10" fontId="19" fillId="5" borderId="2" xfId="4" applyNumberFormat="1" applyFont="1" applyFill="1" applyBorder="1" applyAlignment="1">
      <alignment horizontal="left" vertical="center"/>
    </xf>
    <xf numFmtId="10" fontId="19" fillId="5" borderId="3" xfId="4" applyNumberFormat="1" applyFont="1" applyFill="1" applyBorder="1" applyAlignment="1">
      <alignment horizontal="left" vertical="center"/>
    </xf>
    <xf numFmtId="0" fontId="19" fillId="5" borderId="4" xfId="0" applyFont="1" applyFill="1" applyBorder="1" applyAlignment="1" applyProtection="1">
      <alignment vertical="center"/>
    </xf>
    <xf numFmtId="0" fontId="19" fillId="5" borderId="2" xfId="0" applyFont="1" applyFill="1" applyBorder="1" applyAlignment="1" applyProtection="1">
      <alignment vertical="center"/>
    </xf>
    <xf numFmtId="0" fontId="19" fillId="5" borderId="3" xfId="0" applyFont="1" applyFill="1" applyBorder="1" applyAlignment="1" applyProtection="1">
      <alignment vertical="center"/>
    </xf>
    <xf numFmtId="0" fontId="6" fillId="3" borderId="4" xfId="0" applyFont="1" applyFill="1" applyBorder="1" applyAlignment="1">
      <alignment horizontal="center" vertical="center"/>
    </xf>
    <xf numFmtId="0" fontId="6" fillId="3" borderId="3" xfId="0" applyFont="1" applyFill="1" applyBorder="1" applyAlignment="1">
      <alignment horizontal="center"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7" fillId="0" borderId="7" xfId="0" applyFont="1" applyBorder="1" applyAlignment="1">
      <alignment horizontal="left" vertical="center"/>
    </xf>
    <xf numFmtId="0" fontId="7" fillId="0" borderId="8" xfId="0" applyFont="1" applyBorder="1" applyAlignment="1">
      <alignment horizontal="left" vertical="center"/>
    </xf>
    <xf numFmtId="0" fontId="7" fillId="0" borderId="0" xfId="0" applyFont="1" applyBorder="1" applyAlignment="1">
      <alignment horizontal="left" vertical="center"/>
    </xf>
    <xf numFmtId="0" fontId="7" fillId="0" borderId="10" xfId="0" applyFont="1" applyBorder="1" applyAlignment="1">
      <alignment horizontal="left" vertical="center"/>
    </xf>
    <xf numFmtId="0" fontId="7" fillId="0" borderId="11" xfId="0" applyFont="1" applyBorder="1" applyAlignment="1">
      <alignment horizontal="left" vertical="center"/>
    </xf>
    <xf numFmtId="0" fontId="7" fillId="0" borderId="12" xfId="0" applyFont="1" applyBorder="1" applyAlignment="1">
      <alignment horizontal="left" vertical="center"/>
    </xf>
    <xf numFmtId="0" fontId="7" fillId="0" borderId="1" xfId="0" applyFont="1" applyBorder="1" applyAlignment="1">
      <alignment horizontal="left" vertical="center"/>
    </xf>
    <xf numFmtId="0" fontId="7" fillId="0" borderId="4"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6" fillId="5" borderId="1" xfId="0" applyFont="1" applyFill="1" applyBorder="1" applyAlignment="1">
      <alignment horizontal="center" vertical="center" wrapText="1"/>
    </xf>
    <xf numFmtId="0" fontId="6" fillId="5" borderId="1" xfId="0" applyFont="1" applyFill="1" applyBorder="1" applyAlignment="1">
      <alignment horizontal="center"/>
    </xf>
    <xf numFmtId="0" fontId="7" fillId="0" borderId="1" xfId="0" applyFont="1" applyBorder="1" applyAlignment="1">
      <alignment horizontal="left" vertical="center" wrapText="1"/>
    </xf>
    <xf numFmtId="0" fontId="6" fillId="5" borderId="17" xfId="0" applyFont="1" applyFill="1" applyBorder="1" applyAlignment="1">
      <alignment horizontal="center" vertical="center"/>
    </xf>
    <xf numFmtId="0" fontId="6" fillId="5" borderId="13" xfId="0" applyFont="1" applyFill="1" applyBorder="1" applyAlignment="1">
      <alignment horizontal="center" vertical="center"/>
    </xf>
    <xf numFmtId="0" fontId="7" fillId="3" borderId="4"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0" borderId="0" xfId="0" applyFont="1" applyAlignment="1">
      <alignment horizontal="left" vertical="center" wrapText="1"/>
    </xf>
    <xf numFmtId="0" fontId="6" fillId="13" borderId="1" xfId="0" applyFont="1" applyFill="1" applyBorder="1" applyAlignment="1">
      <alignment horizontal="center" vertical="center"/>
    </xf>
    <xf numFmtId="0" fontId="6" fillId="0" borderId="0" xfId="0" applyFont="1" applyBorder="1" applyAlignment="1">
      <alignment horizontal="left" vertical="center" wrapText="1"/>
    </xf>
    <xf numFmtId="0" fontId="7" fillId="0" borderId="1" xfId="0" applyFont="1" applyBorder="1" applyAlignment="1">
      <alignment horizontal="center" wrapText="1"/>
    </xf>
    <xf numFmtId="0" fontId="6" fillId="5" borderId="4"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7" fillId="0" borderId="1" xfId="0" applyFont="1" applyFill="1" applyBorder="1" applyAlignment="1">
      <alignment horizontal="center" vertical="center"/>
    </xf>
    <xf numFmtId="165" fontId="7" fillId="0" borderId="0" xfId="2" applyNumberFormat="1" applyFont="1" applyBorder="1" applyAlignment="1">
      <alignment horizontal="center" vertical="center" wrapText="1"/>
    </xf>
    <xf numFmtId="0" fontId="7" fillId="0" borderId="4" xfId="0" applyFont="1" applyBorder="1"/>
    <xf numFmtId="0" fontId="7" fillId="0" borderId="2" xfId="0" applyFont="1" applyBorder="1"/>
    <xf numFmtId="0" fontId="7" fillId="0" borderId="3" xfId="0" applyFont="1" applyBorder="1"/>
    <xf numFmtId="0" fontId="6" fillId="0" borderId="11" xfId="0" applyFont="1" applyFill="1" applyBorder="1" applyAlignment="1">
      <alignment horizontal="left" vertical="center"/>
    </xf>
    <xf numFmtId="0" fontId="7" fillId="0" borderId="17" xfId="0" applyFont="1" applyFill="1" applyBorder="1" applyAlignment="1">
      <alignment horizontal="left" vertical="center"/>
    </xf>
    <xf numFmtId="0" fontId="7" fillId="0" borderId="18" xfId="0" applyFont="1" applyFill="1" applyBorder="1" applyAlignment="1">
      <alignment horizontal="left" vertical="center"/>
    </xf>
    <xf numFmtId="0" fontId="7" fillId="0" borderId="13" xfId="0" applyFont="1" applyFill="1" applyBorder="1" applyAlignment="1">
      <alignment horizontal="left" vertical="center"/>
    </xf>
    <xf numFmtId="0" fontId="6" fillId="13" borderId="4" xfId="0" applyFont="1" applyFill="1" applyBorder="1" applyAlignment="1">
      <alignment horizontal="center" vertical="center"/>
    </xf>
    <xf numFmtId="0" fontId="6" fillId="13" borderId="2" xfId="0" applyFont="1" applyFill="1" applyBorder="1" applyAlignment="1">
      <alignment horizontal="center" vertical="center"/>
    </xf>
    <xf numFmtId="0" fontId="6" fillId="13" borderId="3" xfId="0" applyFont="1" applyFill="1" applyBorder="1" applyAlignment="1">
      <alignment horizontal="center" vertical="center"/>
    </xf>
    <xf numFmtId="0" fontId="6" fillId="13" borderId="5" xfId="0" applyFont="1" applyFill="1" applyBorder="1" applyAlignment="1">
      <alignment horizontal="center" vertical="center"/>
    </xf>
    <xf numFmtId="0" fontId="6" fillId="13" borderId="7" xfId="0" applyFont="1" applyFill="1" applyBorder="1" applyAlignment="1">
      <alignment horizontal="center" vertical="center"/>
    </xf>
    <xf numFmtId="0" fontId="6" fillId="13" borderId="10" xfId="0" applyFont="1" applyFill="1" applyBorder="1" applyAlignment="1">
      <alignment horizontal="center" vertical="center"/>
    </xf>
    <xf numFmtId="0" fontId="6" fillId="13" borderId="12" xfId="0" applyFont="1" applyFill="1" applyBorder="1" applyAlignment="1">
      <alignment horizontal="center" vertical="center"/>
    </xf>
    <xf numFmtId="0" fontId="6" fillId="0" borderId="0" xfId="0" applyFont="1" applyBorder="1" applyAlignment="1">
      <alignment horizontal="center" vertical="center" wrapText="1"/>
    </xf>
    <xf numFmtId="0" fontId="7" fillId="0" borderId="17" xfId="0" applyFont="1" applyFill="1" applyBorder="1" applyAlignment="1">
      <alignment horizontal="center" vertical="center"/>
    </xf>
    <xf numFmtId="0" fontId="7" fillId="5" borderId="1" xfId="3" applyFont="1" applyFill="1" applyBorder="1" applyAlignment="1">
      <alignment vertical="center"/>
    </xf>
    <xf numFmtId="0" fontId="6" fillId="0" borderId="2" xfId="0" applyFont="1" applyFill="1" applyBorder="1" applyAlignment="1">
      <alignment horizontal="left" vertical="center"/>
    </xf>
    <xf numFmtId="0" fontId="7" fillId="0" borderId="0" xfId="0" applyFont="1" applyFill="1" applyBorder="1" applyAlignment="1">
      <alignment horizontal="center" vertical="center"/>
    </xf>
    <xf numFmtId="0" fontId="7" fillId="0" borderId="6" xfId="0" applyFont="1" applyBorder="1" applyAlignment="1">
      <alignment horizontal="center"/>
    </xf>
    <xf numFmtId="0" fontId="7" fillId="0" borderId="0" xfId="0" applyFont="1" applyBorder="1"/>
    <xf numFmtId="0" fontId="7" fillId="0" borderId="0" xfId="0" applyFont="1" applyBorder="1" applyAlignment="1">
      <alignment horizontal="left" vertical="top" wrapText="1"/>
    </xf>
    <xf numFmtId="0" fontId="7" fillId="0" borderId="9" xfId="0" applyFont="1" applyBorder="1" applyAlignment="1">
      <alignment horizontal="left" vertical="top" wrapText="1"/>
    </xf>
    <xf numFmtId="0" fontId="4" fillId="0" borderId="0" xfId="0" applyFont="1" applyBorder="1" applyAlignment="1">
      <alignment horizontal="center" vertical="center" wrapText="1"/>
    </xf>
    <xf numFmtId="0" fontId="20" fillId="5" borderId="4" xfId="0" applyFont="1" applyFill="1" applyBorder="1" applyAlignment="1">
      <alignment horizontal="center" vertical="center" wrapText="1"/>
    </xf>
    <xf numFmtId="0" fontId="20" fillId="5" borderId="2"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7" fillId="0" borderId="0" xfId="0" applyFont="1" applyAlignment="1">
      <alignment horizontal="left" vertical="justify"/>
    </xf>
    <xf numFmtId="0" fontId="7" fillId="0" borderId="9" xfId="0" applyFont="1" applyBorder="1" applyAlignment="1">
      <alignment horizontal="left" vertical="justify"/>
    </xf>
    <xf numFmtId="0" fontId="6" fillId="0" borderId="0" xfId="0" applyFont="1" applyBorder="1" applyAlignment="1">
      <alignment horizontal="left" vertical="center"/>
    </xf>
    <xf numFmtId="0" fontId="7" fillId="0" borderId="1" xfId="0" applyFont="1" applyBorder="1" applyAlignment="1">
      <alignment horizontal="center" vertical="center" wrapText="1"/>
    </xf>
    <xf numFmtId="0" fontId="8" fillId="11" borderId="0" xfId="0" applyFont="1" applyFill="1" applyAlignment="1">
      <alignment horizontal="left" vertical="center"/>
    </xf>
    <xf numFmtId="0" fontId="19" fillId="3" borderId="4" xfId="0" quotePrefix="1" applyFont="1" applyFill="1" applyBorder="1" applyAlignment="1">
      <alignment horizontal="left" vertical="center"/>
    </xf>
    <xf numFmtId="0" fontId="19" fillId="3" borderId="2" xfId="0" quotePrefix="1" applyFont="1" applyFill="1" applyBorder="1" applyAlignment="1">
      <alignment horizontal="left" vertical="center"/>
    </xf>
    <xf numFmtId="0" fontId="19" fillId="3" borderId="3" xfId="0" quotePrefix="1" applyFont="1" applyFill="1" applyBorder="1" applyAlignment="1">
      <alignment horizontal="left" vertical="center"/>
    </xf>
    <xf numFmtId="0" fontId="7" fillId="5" borderId="1" xfId="0" applyFont="1" applyFill="1" applyBorder="1" applyAlignment="1">
      <alignment horizontal="center" vertical="center"/>
    </xf>
    <xf numFmtId="0" fontId="6" fillId="3" borderId="4"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1" xfId="0" applyFont="1" applyFill="1" applyBorder="1" applyAlignment="1">
      <alignment horizontal="center" vertical="center"/>
    </xf>
    <xf numFmtId="0" fontId="7" fillId="3" borderId="4"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3" borderId="3" xfId="0" applyFont="1" applyFill="1" applyBorder="1" applyAlignment="1">
      <alignment horizontal="left" vertical="center" wrapText="1"/>
    </xf>
    <xf numFmtId="0" fontId="19" fillId="5" borderId="4" xfId="0" applyFont="1" applyFill="1" applyBorder="1" applyAlignment="1">
      <alignment horizontal="left" vertical="center"/>
    </xf>
    <xf numFmtId="0" fontId="19" fillId="5" borderId="2" xfId="0" applyFont="1" applyFill="1" applyBorder="1" applyAlignment="1">
      <alignment horizontal="left" vertical="center"/>
    </xf>
    <xf numFmtId="0" fontId="19" fillId="5" borderId="3" xfId="0" applyFont="1" applyFill="1" applyBorder="1" applyAlignment="1">
      <alignment horizontal="left" vertical="center"/>
    </xf>
    <xf numFmtId="0" fontId="15" fillId="3" borderId="4" xfId="0" applyFont="1" applyFill="1" applyBorder="1" applyAlignment="1">
      <alignment horizontal="center"/>
    </xf>
    <xf numFmtId="0" fontId="15" fillId="3" borderId="2" xfId="0" applyFont="1" applyFill="1" applyBorder="1" applyAlignment="1">
      <alignment horizontal="center"/>
    </xf>
    <xf numFmtId="0" fontId="15" fillId="3" borderId="3" xfId="0" applyFont="1" applyFill="1" applyBorder="1" applyAlignment="1">
      <alignment horizontal="center"/>
    </xf>
    <xf numFmtId="0" fontId="15" fillId="3" borderId="4" xfId="0" applyFont="1" applyFill="1" applyBorder="1" applyAlignment="1">
      <alignment horizontal="center" vertical="center"/>
    </xf>
    <xf numFmtId="0" fontId="15" fillId="3" borderId="3" xfId="0" applyFont="1" applyFill="1" applyBorder="1" applyAlignment="1">
      <alignment horizontal="center" vertical="center"/>
    </xf>
    <xf numFmtId="0" fontId="11" fillId="12" borderId="0" xfId="0" applyFont="1" applyFill="1" applyBorder="1" applyAlignment="1">
      <alignment horizontal="center" vertical="center" wrapText="1"/>
    </xf>
    <xf numFmtId="0" fontId="7" fillId="3" borderId="1" xfId="0" applyFont="1" applyFill="1" applyBorder="1" applyAlignment="1">
      <alignment horizontal="center"/>
    </xf>
    <xf numFmtId="0" fontId="6" fillId="5" borderId="6"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7" fillId="0" borderId="0" xfId="0" applyFont="1" applyBorder="1" applyAlignment="1">
      <alignment horizontal="center"/>
    </xf>
    <xf numFmtId="0" fontId="15" fillId="0" borderId="4" xfId="0" applyFont="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xf>
    <xf numFmtId="0" fontId="19" fillId="3" borderId="0" xfId="0" applyFont="1" applyFill="1" applyAlignment="1">
      <alignment horizontal="left" vertical="center" wrapText="1"/>
    </xf>
    <xf numFmtId="0" fontId="6" fillId="5" borderId="4" xfId="0" applyFont="1" applyFill="1" applyBorder="1" applyAlignment="1">
      <alignment horizontal="center"/>
    </xf>
    <xf numFmtId="0" fontId="6" fillId="5" borderId="2" xfId="0" applyFont="1" applyFill="1" applyBorder="1" applyAlignment="1">
      <alignment horizontal="center"/>
    </xf>
    <xf numFmtId="0" fontId="6" fillId="5" borderId="3" xfId="0" applyFont="1" applyFill="1" applyBorder="1" applyAlignment="1">
      <alignment horizontal="center"/>
    </xf>
    <xf numFmtId="0" fontId="6" fillId="0" borderId="11" xfId="0" applyFont="1" applyBorder="1" applyAlignment="1">
      <alignment horizontal="left" wrapText="1"/>
    </xf>
    <xf numFmtId="0" fontId="17" fillId="13" borderId="5" xfId="0" applyFont="1" applyFill="1" applyBorder="1" applyAlignment="1">
      <alignment horizontal="left" vertical="center" wrapText="1"/>
    </xf>
    <xf numFmtId="0" fontId="17" fillId="13" borderId="7" xfId="0" applyFont="1" applyFill="1" applyBorder="1" applyAlignment="1">
      <alignment horizontal="left" vertical="center" wrapText="1"/>
    </xf>
    <xf numFmtId="0" fontId="17" fillId="13" borderId="10" xfId="0" applyFont="1" applyFill="1" applyBorder="1" applyAlignment="1">
      <alignment horizontal="left" vertical="center" wrapText="1"/>
    </xf>
    <xf numFmtId="0" fontId="17" fillId="13" borderId="12" xfId="0" applyFont="1" applyFill="1" applyBorder="1" applyAlignment="1">
      <alignment horizontal="left" vertical="center" wrapText="1"/>
    </xf>
    <xf numFmtId="0" fontId="7" fillId="0" borderId="4" xfId="0" applyFont="1" applyFill="1" applyBorder="1" applyAlignment="1">
      <alignment horizontal="left" vertical="center"/>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0" borderId="13" xfId="0" applyFont="1" applyBorder="1" applyAlignment="1">
      <alignment horizontal="center" vertical="center"/>
    </xf>
    <xf numFmtId="0" fontId="7" fillId="0" borderId="17" xfId="0" applyFont="1" applyBorder="1" applyAlignment="1">
      <alignment horizontal="center" wrapText="1"/>
    </xf>
    <xf numFmtId="0" fontId="7" fillId="0" borderId="18" xfId="0" applyFont="1" applyBorder="1" applyAlignment="1">
      <alignment horizontal="center" wrapText="1"/>
    </xf>
    <xf numFmtId="0" fontId="6" fillId="5" borderId="17" xfId="0" applyFont="1" applyFill="1" applyBorder="1" applyAlignment="1">
      <alignment horizontal="left" vertical="center" wrapText="1"/>
    </xf>
    <xf numFmtId="0" fontId="6" fillId="5" borderId="18" xfId="0" applyFont="1" applyFill="1" applyBorder="1" applyAlignment="1">
      <alignment horizontal="left" vertical="center" wrapText="1"/>
    </xf>
    <xf numFmtId="0" fontId="6" fillId="5" borderId="13" xfId="0" applyFont="1" applyFill="1" applyBorder="1" applyAlignment="1">
      <alignment horizontal="left" vertical="center" wrapText="1"/>
    </xf>
    <xf numFmtId="0" fontId="6" fillId="3" borderId="4" xfId="0" applyFont="1" applyFill="1" applyBorder="1" applyAlignment="1">
      <alignment horizontal="center" wrapText="1"/>
    </xf>
    <xf numFmtId="0" fontId="6" fillId="3" borderId="3" xfId="0" applyFont="1" applyFill="1" applyBorder="1" applyAlignment="1">
      <alignment horizontal="center" wrapText="1"/>
    </xf>
    <xf numFmtId="0" fontId="6" fillId="5" borderId="1" xfId="0" applyFont="1" applyFill="1" applyBorder="1" applyAlignment="1">
      <alignment horizontal="center" vertical="center"/>
    </xf>
    <xf numFmtId="0" fontId="7" fillId="0" borderId="4"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13" xfId="0" applyFont="1" applyFill="1" applyBorder="1" applyAlignment="1">
      <alignment horizontal="center" vertical="center"/>
    </xf>
    <xf numFmtId="0" fontId="7" fillId="5" borderId="1" xfId="0" applyFont="1" applyFill="1" applyBorder="1" applyAlignment="1">
      <alignment horizontal="center" vertical="center" wrapText="1"/>
    </xf>
    <xf numFmtId="0" fontId="23" fillId="3" borderId="4" xfId="0"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3" borderId="3" xfId="0" applyFont="1" applyFill="1" applyBorder="1" applyAlignment="1">
      <alignment horizontal="center" vertical="center" wrapText="1"/>
    </xf>
    <xf numFmtId="0" fontId="7" fillId="3" borderId="1" xfId="3" applyFont="1" applyFill="1" applyBorder="1" applyAlignment="1">
      <alignment vertical="center"/>
    </xf>
    <xf numFmtId="0" fontId="22" fillId="14" borderId="4" xfId="3" applyFont="1" applyFill="1" applyBorder="1" applyAlignment="1">
      <alignment horizontal="center"/>
    </xf>
    <xf numFmtId="0" fontId="22" fillId="14" borderId="2" xfId="3" applyFont="1" applyFill="1" applyBorder="1" applyAlignment="1">
      <alignment horizontal="center"/>
    </xf>
    <xf numFmtId="0" fontId="22" fillId="14" borderId="3" xfId="3" applyFont="1" applyFill="1" applyBorder="1" applyAlignment="1">
      <alignment horizontal="center"/>
    </xf>
    <xf numFmtId="0" fontId="7" fillId="3" borderId="0" xfId="3" applyFont="1" applyFill="1" applyBorder="1" applyAlignment="1">
      <alignment horizontal="left" vertical="center" wrapText="1"/>
    </xf>
    <xf numFmtId="0" fontId="7" fillId="3" borderId="4" xfId="3" applyFont="1" applyFill="1" applyBorder="1" applyAlignment="1">
      <alignment vertical="center"/>
    </xf>
    <xf numFmtId="0" fontId="7" fillId="3" borderId="3" xfId="3" applyFont="1" applyFill="1" applyBorder="1" applyAlignment="1">
      <alignment vertical="center"/>
    </xf>
    <xf numFmtId="0" fontId="7" fillId="3" borderId="0" xfId="3" applyFont="1" applyFill="1" applyBorder="1" applyAlignment="1">
      <alignment vertical="center" wrapText="1"/>
    </xf>
    <xf numFmtId="0" fontId="22" fillId="14" borderId="4" xfId="3" applyFont="1" applyFill="1" applyBorder="1" applyAlignment="1">
      <alignment horizontal="center" wrapText="1"/>
    </xf>
    <xf numFmtId="0" fontId="22" fillId="14" borderId="2" xfId="3" applyFont="1" applyFill="1" applyBorder="1" applyAlignment="1">
      <alignment horizontal="center" wrapText="1"/>
    </xf>
    <xf numFmtId="0" fontId="22" fillId="14" borderId="3" xfId="3" applyFont="1" applyFill="1" applyBorder="1" applyAlignment="1">
      <alignment horizontal="center" wrapText="1"/>
    </xf>
    <xf numFmtId="0" fontId="6" fillId="3" borderId="0" xfId="3" applyFont="1" applyFill="1" applyBorder="1" applyAlignment="1">
      <alignment horizontal="left" vertical="center" wrapText="1"/>
    </xf>
    <xf numFmtId="0" fontId="7" fillId="3" borderId="9" xfId="3" applyFont="1" applyFill="1" applyBorder="1" applyAlignment="1">
      <alignment horizontal="left" vertical="center" wrapText="1"/>
    </xf>
    <xf numFmtId="0" fontId="7" fillId="3" borderId="0" xfId="3" applyFont="1" applyFill="1" applyBorder="1" applyAlignment="1">
      <alignment horizontal="left" vertical="top" wrapText="1"/>
    </xf>
    <xf numFmtId="0" fontId="7" fillId="3" borderId="9" xfId="3" applyFont="1" applyFill="1" applyBorder="1" applyAlignment="1">
      <alignment horizontal="left" vertical="top" wrapText="1"/>
    </xf>
    <xf numFmtId="0" fontId="7" fillId="7" borderId="0" xfId="0" applyFont="1" applyFill="1" applyBorder="1" applyAlignment="1">
      <alignment horizontal="left" vertical="center" wrapText="1"/>
    </xf>
    <xf numFmtId="0" fontId="22" fillId="10" borderId="0" xfId="0" applyFont="1" applyFill="1" applyBorder="1" applyAlignment="1">
      <alignment horizontal="center" vertical="center"/>
    </xf>
    <xf numFmtId="0" fontId="7" fillId="7" borderId="1" xfId="0" applyFont="1" applyFill="1" applyBorder="1" applyAlignment="1">
      <alignment horizontal="center" vertical="center"/>
    </xf>
    <xf numFmtId="0" fontId="22" fillId="10" borderId="1" xfId="0" applyFont="1" applyFill="1" applyBorder="1" applyAlignment="1">
      <alignment horizontal="center" vertical="center"/>
    </xf>
    <xf numFmtId="0" fontId="22" fillId="10" borderId="1" xfId="0" applyFont="1" applyFill="1" applyBorder="1" applyAlignment="1">
      <alignment horizontal="center" vertical="center" wrapText="1"/>
    </xf>
    <xf numFmtId="0" fontId="22" fillId="10" borderId="0" xfId="0" applyFont="1" applyFill="1" applyBorder="1" applyAlignment="1">
      <alignment horizontal="center" vertical="center" wrapText="1"/>
    </xf>
    <xf numFmtId="0" fontId="18" fillId="7" borderId="0" xfId="0" applyFont="1" applyFill="1" applyBorder="1" applyAlignment="1">
      <alignment horizontal="left" vertical="center" wrapText="1"/>
    </xf>
    <xf numFmtId="0" fontId="7" fillId="3" borderId="17" xfId="0" applyFont="1" applyFill="1" applyBorder="1" applyAlignment="1">
      <alignment horizontal="left" vertical="center" wrapText="1"/>
    </xf>
    <xf numFmtId="0" fontId="7" fillId="3" borderId="13" xfId="0" applyFont="1" applyFill="1" applyBorder="1" applyAlignment="1">
      <alignment horizontal="left" vertical="center" wrapText="1"/>
    </xf>
    <xf numFmtId="0" fontId="22" fillId="18" borderId="17" xfId="0" applyFont="1" applyFill="1" applyBorder="1" applyAlignment="1">
      <alignment horizontal="left" vertical="center" wrapText="1"/>
    </xf>
    <xf numFmtId="0" fontId="22" fillId="18" borderId="13" xfId="0" applyFont="1" applyFill="1" applyBorder="1" applyAlignment="1">
      <alignment horizontal="left" vertical="center" wrapText="1"/>
    </xf>
    <xf numFmtId="0" fontId="22" fillId="14" borderId="1" xfId="0" applyFont="1" applyFill="1" applyBorder="1" applyAlignment="1">
      <alignment horizontal="center" vertical="center" wrapText="1"/>
    </xf>
    <xf numFmtId="0" fontId="22" fillId="18" borderId="1" xfId="0" applyFont="1" applyFill="1" applyBorder="1" applyAlignment="1">
      <alignment horizontal="center" vertical="center"/>
    </xf>
    <xf numFmtId="0" fontId="22" fillId="14" borderId="17" xfId="0" applyFont="1" applyFill="1" applyBorder="1" applyAlignment="1">
      <alignment horizontal="center" vertical="center" wrapText="1"/>
    </xf>
    <xf numFmtId="0" fontId="22" fillId="14" borderId="13" xfId="0" applyFont="1" applyFill="1" applyBorder="1" applyAlignment="1">
      <alignment horizontal="center" vertical="center" wrapText="1"/>
    </xf>
    <xf numFmtId="0" fontId="17" fillId="0" borderId="0" xfId="6" applyFont="1" applyAlignment="1">
      <alignment horizontal="center" vertical="center" wrapText="1"/>
    </xf>
    <xf numFmtId="0" fontId="29" fillId="3" borderId="0" xfId="9" applyFont="1" applyFill="1" applyBorder="1" applyAlignment="1">
      <alignment horizontal="left" vertical="center" wrapText="1"/>
    </xf>
    <xf numFmtId="0" fontId="17" fillId="3" borderId="11" xfId="6" applyFont="1" applyFill="1" applyBorder="1" applyAlignment="1">
      <alignment horizontal="left" vertical="center" wrapText="1"/>
    </xf>
    <xf numFmtId="0" fontId="22" fillId="14" borderId="1" xfId="6" applyFont="1" applyFill="1" applyBorder="1" applyAlignment="1">
      <alignment horizontal="center" vertical="center" wrapText="1"/>
    </xf>
    <xf numFmtId="0" fontId="17" fillId="3" borderId="0" xfId="6" applyFont="1" applyFill="1" applyBorder="1" applyAlignment="1">
      <alignment horizontal="center" vertical="center" wrapText="1"/>
    </xf>
    <xf numFmtId="0" fontId="22" fillId="14" borderId="5" xfId="6" applyFont="1" applyFill="1" applyBorder="1" applyAlignment="1">
      <alignment horizontal="center" vertical="center" wrapText="1"/>
    </xf>
    <xf numFmtId="0" fontId="22" fillId="14" borderId="7" xfId="6" applyFont="1" applyFill="1" applyBorder="1" applyAlignment="1">
      <alignment horizontal="center" vertical="center" wrapText="1"/>
    </xf>
    <xf numFmtId="0" fontId="18" fillId="0" borderId="4" xfId="6" applyFont="1" applyBorder="1" applyAlignment="1">
      <alignment horizontal="left" vertical="center" wrapText="1"/>
    </xf>
    <xf numFmtId="0" fontId="18" fillId="0" borderId="3" xfId="6" applyFont="1" applyBorder="1" applyAlignment="1">
      <alignment horizontal="left" vertical="center" wrapText="1"/>
    </xf>
    <xf numFmtId="0" fontId="17" fillId="0" borderId="4" xfId="6" applyFont="1" applyBorder="1" applyAlignment="1">
      <alignment horizontal="left" vertical="center" wrapText="1"/>
    </xf>
    <xf numFmtId="0" fontId="17" fillId="0" borderId="3" xfId="6" applyFont="1" applyBorder="1" applyAlignment="1">
      <alignment horizontal="left" vertical="center" wrapText="1"/>
    </xf>
    <xf numFmtId="0" fontId="29" fillId="3" borderId="0" xfId="6" applyFont="1" applyFill="1" applyBorder="1" applyAlignment="1">
      <alignment vertical="center" wrapText="1"/>
    </xf>
    <xf numFmtId="0" fontId="29" fillId="3" borderId="0" xfId="6" applyFont="1" applyFill="1" applyBorder="1" applyAlignment="1">
      <alignment horizontal="left" vertical="center" wrapText="1"/>
    </xf>
    <xf numFmtId="0" fontId="29" fillId="3" borderId="9" xfId="6" applyFont="1" applyFill="1" applyBorder="1" applyAlignment="1">
      <alignment horizontal="left" vertical="center" wrapText="1"/>
    </xf>
    <xf numFmtId="0" fontId="18" fillId="3" borderId="0" xfId="6" applyFont="1" applyFill="1" applyBorder="1" applyAlignment="1">
      <alignment horizontal="left" vertical="center" wrapText="1"/>
    </xf>
    <xf numFmtId="0" fontId="22" fillId="6" borderId="1" xfId="6" applyFont="1" applyFill="1" applyBorder="1" applyAlignment="1">
      <alignment horizontal="center" vertical="center" wrapText="1"/>
    </xf>
    <xf numFmtId="4" fontId="18" fillId="0" borderId="1" xfId="6" applyNumberFormat="1" applyFont="1" applyBorder="1" applyAlignment="1">
      <alignment horizontal="center" vertical="center" wrapText="1"/>
    </xf>
    <xf numFmtId="170" fontId="18" fillId="0" borderId="4" xfId="6" applyNumberFormat="1" applyFont="1" applyBorder="1" applyAlignment="1">
      <alignment horizontal="center" vertical="center" wrapText="1"/>
    </xf>
    <xf numFmtId="170" fontId="18" fillId="0" borderId="2" xfId="6" applyNumberFormat="1" applyFont="1" applyBorder="1" applyAlignment="1">
      <alignment horizontal="center" vertical="center" wrapText="1"/>
    </xf>
    <xf numFmtId="170" fontId="18" fillId="0" borderId="3" xfId="6" applyNumberFormat="1" applyFont="1" applyBorder="1" applyAlignment="1">
      <alignment horizontal="center" vertical="center" wrapText="1"/>
    </xf>
    <xf numFmtId="0" fontId="17" fillId="3" borderId="0" xfId="6" applyFont="1" applyFill="1" applyBorder="1" applyAlignment="1">
      <alignment horizontal="left" vertical="center" wrapText="1"/>
    </xf>
    <xf numFmtId="0" fontId="17" fillId="15" borderId="1" xfId="6" applyFont="1" applyFill="1" applyBorder="1" applyAlignment="1">
      <alignment horizontal="center" vertical="center" wrapText="1"/>
    </xf>
    <xf numFmtId="0" fontId="22" fillId="6" borderId="22" xfId="6" applyFont="1" applyFill="1" applyBorder="1" applyAlignment="1">
      <alignment horizontal="center" vertical="center" wrapText="1"/>
    </xf>
    <xf numFmtId="0" fontId="22" fillId="6" borderId="23" xfId="6" applyFont="1" applyFill="1" applyBorder="1" applyAlignment="1">
      <alignment horizontal="center" vertical="center" wrapText="1"/>
    </xf>
    <xf numFmtId="0" fontId="17" fillId="15" borderId="20" xfId="6" applyFont="1" applyFill="1" applyBorder="1" applyAlignment="1">
      <alignment horizontal="center" vertical="center" wrapText="1"/>
    </xf>
    <xf numFmtId="0" fontId="17" fillId="15" borderId="21" xfId="6" applyFont="1" applyFill="1" applyBorder="1" applyAlignment="1">
      <alignment horizontal="center" vertical="center" wrapText="1"/>
    </xf>
    <xf numFmtId="0" fontId="31" fillId="5" borderId="5" xfId="0" applyFont="1" applyFill="1" applyBorder="1" applyAlignment="1">
      <alignment horizontal="center" vertical="center" wrapText="1"/>
    </xf>
    <xf numFmtId="0" fontId="32" fillId="5" borderId="6" xfId="0" applyFont="1" applyFill="1" applyBorder="1" applyAlignment="1">
      <alignment vertical="center"/>
    </xf>
    <xf numFmtId="0" fontId="32" fillId="5" borderId="7" xfId="0" applyFont="1" applyFill="1" applyBorder="1" applyAlignment="1">
      <alignment vertical="center"/>
    </xf>
    <xf numFmtId="0" fontId="7" fillId="3" borderId="4" xfId="0" applyFont="1" applyFill="1" applyBorder="1" applyAlignment="1">
      <alignment horizontal="left" vertical="center"/>
    </xf>
    <xf numFmtId="0" fontId="7" fillId="3" borderId="2" xfId="0" applyFont="1" applyFill="1" applyBorder="1" applyAlignment="1">
      <alignment horizontal="left" vertical="center"/>
    </xf>
    <xf numFmtId="0" fontId="7" fillId="3" borderId="3" xfId="0" applyFont="1" applyFill="1" applyBorder="1" applyAlignment="1">
      <alignment horizontal="left" vertical="center"/>
    </xf>
    <xf numFmtId="3" fontId="7" fillId="0" borderId="4" xfId="0" applyNumberFormat="1" applyFont="1" applyBorder="1" applyAlignment="1">
      <alignment horizontal="left" vertical="center"/>
    </xf>
    <xf numFmtId="0" fontId="7" fillId="19" borderId="25" xfId="0" applyFont="1" applyFill="1" applyBorder="1" applyAlignment="1">
      <alignment horizontal="left" vertical="center" wrapText="1"/>
    </xf>
  </cellXfs>
  <cellStyles count="10">
    <cellStyle name="Hipervínculo" xfId="1" builtinId="8"/>
    <cellStyle name="Millares" xfId="2" builtinId="3"/>
    <cellStyle name="Millares 2" xfId="8"/>
    <cellStyle name="Normal" xfId="0" builtinId="0"/>
    <cellStyle name="Normal 2" xfId="3"/>
    <cellStyle name="Normal 3" xfId="6"/>
    <cellStyle name="Normal 3 2" xfId="9"/>
    <cellStyle name="Porcentaje" xfId="4" builtinId="5"/>
    <cellStyle name="Porcentaje 2" xfId="5"/>
    <cellStyle name="Porcentaje 3"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T487"/>
  <sheetViews>
    <sheetView showGridLines="0" tabSelected="1" view="pageBreakPreview" topLeftCell="A49" zoomScaleNormal="100" zoomScaleSheetLayoutView="100" workbookViewId="0">
      <selection activeCell="C84" sqref="C84:J90"/>
    </sheetView>
  </sheetViews>
  <sheetFormatPr baseColWidth="10" defaultRowHeight="11.25" x14ac:dyDescent="0.15"/>
  <cols>
    <col min="1" max="1" width="6.140625" style="1" customWidth="1"/>
    <col min="2" max="2" width="2" style="1" customWidth="1"/>
    <col min="3" max="3" width="24" style="1" customWidth="1"/>
    <col min="4" max="4" width="22.28515625" style="1" customWidth="1"/>
    <col min="5" max="5" width="18.85546875" style="1" customWidth="1"/>
    <col min="6" max="6" width="16.140625" style="1" customWidth="1"/>
    <col min="7" max="7" width="16.85546875" style="1" customWidth="1"/>
    <col min="8" max="8" width="17.140625" style="1" customWidth="1"/>
    <col min="9" max="9" width="13.7109375" style="1" customWidth="1"/>
    <col min="10" max="10" width="13.5703125" style="1" customWidth="1"/>
    <col min="11" max="11" width="12.28515625" style="1" customWidth="1"/>
    <col min="12" max="12" width="12.7109375" style="1" customWidth="1"/>
    <col min="13" max="13" width="10" style="1" customWidth="1"/>
    <col min="14" max="14" width="10.140625" style="1" customWidth="1"/>
    <col min="15" max="16384" width="11.42578125" style="1"/>
  </cols>
  <sheetData>
    <row r="2" spans="2:14" ht="56.25" customHeight="1" x14ac:dyDescent="0.15">
      <c r="B2" s="15"/>
      <c r="C2" s="740" t="s">
        <v>554</v>
      </c>
      <c r="D2" s="741"/>
      <c r="E2" s="741"/>
      <c r="F2" s="741"/>
      <c r="G2" s="741"/>
      <c r="H2" s="741"/>
      <c r="I2" s="741"/>
      <c r="J2" s="741"/>
      <c r="K2" s="742"/>
      <c r="L2" s="15"/>
      <c r="M2" s="15"/>
    </row>
    <row r="3" spans="2:14" ht="18.75" customHeight="1" x14ac:dyDescent="0.15">
      <c r="B3" s="15"/>
      <c r="C3" s="537" t="s">
        <v>77</v>
      </c>
      <c r="D3" s="538"/>
      <c r="E3" s="538"/>
      <c r="F3" s="538"/>
      <c r="G3" s="538"/>
      <c r="H3" s="538"/>
      <c r="I3" s="538"/>
      <c r="J3" s="538"/>
      <c r="K3" s="539"/>
      <c r="L3" s="15"/>
      <c r="M3" s="15"/>
    </row>
    <row r="4" spans="2:14" ht="15" customHeight="1" x14ac:dyDescent="0.15">
      <c r="B4" s="15"/>
      <c r="C4" s="125"/>
      <c r="D4" s="125"/>
      <c r="E4" s="125"/>
      <c r="F4" s="125"/>
      <c r="G4" s="125"/>
      <c r="H4" s="125"/>
      <c r="I4" s="125"/>
      <c r="J4" s="125"/>
      <c r="K4" s="125"/>
      <c r="L4" s="15"/>
      <c r="M4" s="15"/>
    </row>
    <row r="5" spans="2:14" ht="15" customHeight="1" x14ac:dyDescent="0.15">
      <c r="B5" s="15"/>
      <c r="C5" s="626" t="s">
        <v>181</v>
      </c>
      <c r="D5" s="626"/>
      <c r="E5" s="626"/>
      <c r="F5" s="626"/>
      <c r="G5" s="626"/>
      <c r="H5" s="626"/>
      <c r="I5" s="626"/>
      <c r="J5" s="626"/>
      <c r="K5" s="626"/>
      <c r="L5" s="15"/>
      <c r="M5" s="15"/>
    </row>
    <row r="6" spans="2:14" ht="15" customHeight="1" x14ac:dyDescent="0.15">
      <c r="B6" s="15"/>
      <c r="C6" s="125"/>
      <c r="D6" s="125"/>
      <c r="E6" s="125"/>
      <c r="F6" s="125"/>
      <c r="G6" s="125"/>
      <c r="H6" s="125"/>
      <c r="I6" s="125"/>
      <c r="J6" s="125"/>
      <c r="K6" s="125"/>
      <c r="L6" s="15"/>
      <c r="M6" s="15"/>
    </row>
    <row r="7" spans="2:14" s="2" customFormat="1" x14ac:dyDescent="0.15">
      <c r="B7" s="15"/>
      <c r="C7" s="550" t="s">
        <v>47</v>
      </c>
      <c r="D7" s="550"/>
      <c r="E7" s="550"/>
      <c r="F7" s="550"/>
      <c r="G7" s="126"/>
      <c r="H7" s="126"/>
      <c r="I7" s="126"/>
      <c r="J7" s="126"/>
      <c r="K7" s="126"/>
      <c r="L7" s="15"/>
      <c r="M7" s="15"/>
    </row>
    <row r="8" spans="2:14" s="2" customFormat="1" x14ac:dyDescent="0.15">
      <c r="B8" s="15"/>
      <c r="C8" s="127"/>
      <c r="D8" s="126"/>
      <c r="E8" s="126"/>
      <c r="F8" s="126"/>
      <c r="G8" s="126"/>
      <c r="H8" s="126"/>
      <c r="I8" s="126"/>
      <c r="J8" s="126"/>
      <c r="K8" s="126"/>
      <c r="L8" s="15"/>
      <c r="M8" s="15"/>
    </row>
    <row r="9" spans="2:14" s="2" customFormat="1" x14ac:dyDescent="0.15">
      <c r="B9" s="15"/>
      <c r="C9" s="550" t="s">
        <v>82</v>
      </c>
      <c r="D9" s="550"/>
      <c r="E9" s="550"/>
      <c r="F9" s="550"/>
      <c r="G9" s="128"/>
      <c r="H9" s="126"/>
      <c r="I9" s="126"/>
      <c r="J9" s="126"/>
      <c r="K9" s="126"/>
      <c r="L9" s="15"/>
      <c r="M9" s="15"/>
    </row>
    <row r="10" spans="2:14" s="2" customFormat="1" x14ac:dyDescent="0.15">
      <c r="B10" s="15"/>
      <c r="C10" s="127"/>
      <c r="D10" s="127"/>
      <c r="E10" s="127"/>
      <c r="F10" s="127"/>
      <c r="G10" s="128"/>
      <c r="H10" s="126"/>
      <c r="I10" s="126"/>
      <c r="J10" s="126"/>
      <c r="K10" s="126"/>
      <c r="L10" s="15"/>
      <c r="M10" s="15"/>
    </row>
    <row r="11" spans="2:14" s="2" customFormat="1" ht="14.25" customHeight="1" x14ac:dyDescent="0.15">
      <c r="B11" s="15"/>
      <c r="C11" s="130" t="s">
        <v>153</v>
      </c>
      <c r="D11" s="561" t="s">
        <v>155</v>
      </c>
      <c r="E11" s="562"/>
      <c r="F11" s="562"/>
      <c r="G11" s="563"/>
      <c r="H11" s="126"/>
      <c r="I11" s="126"/>
      <c r="J11" s="126"/>
      <c r="K11" s="126"/>
      <c r="L11" s="15"/>
      <c r="M11" s="15"/>
    </row>
    <row r="12" spans="2:14" s="2" customFormat="1" x14ac:dyDescent="0.15">
      <c r="B12" s="15"/>
      <c r="C12" s="127"/>
      <c r="D12" s="154"/>
      <c r="E12" s="154"/>
      <c r="F12" s="154"/>
      <c r="G12" s="154"/>
      <c r="H12" s="126"/>
      <c r="I12" s="126"/>
      <c r="J12" s="126"/>
      <c r="K12" s="126"/>
      <c r="L12" s="15"/>
      <c r="M12" s="15"/>
    </row>
    <row r="13" spans="2:14" s="2" customFormat="1" ht="13.5" customHeight="1" x14ac:dyDescent="0.15">
      <c r="B13" s="15"/>
      <c r="C13" s="130" t="s">
        <v>204</v>
      </c>
      <c r="D13" s="634" t="s">
        <v>159</v>
      </c>
      <c r="E13" s="635"/>
      <c r="F13" s="635"/>
      <c r="G13" s="635"/>
      <c r="H13" s="636"/>
      <c r="I13" s="158"/>
      <c r="J13" s="557"/>
      <c r="K13" s="557"/>
      <c r="L13" s="557"/>
      <c r="M13" s="557"/>
      <c r="N13" s="41"/>
    </row>
    <row r="14" spans="2:14" s="2" customFormat="1" x14ac:dyDescent="0.15">
      <c r="B14" s="15"/>
      <c r="C14" s="127"/>
      <c r="D14" s="154"/>
      <c r="E14" s="154"/>
      <c r="F14" s="154"/>
      <c r="G14" s="154"/>
      <c r="H14" s="126"/>
      <c r="I14" s="126"/>
      <c r="J14" s="126"/>
      <c r="K14" s="126"/>
      <c r="L14" s="15"/>
      <c r="M14" s="41"/>
    </row>
    <row r="15" spans="2:14" s="2" customFormat="1" x14ac:dyDescent="0.15">
      <c r="B15" s="15"/>
      <c r="C15" s="2" t="s">
        <v>206</v>
      </c>
      <c r="D15" s="243"/>
      <c r="E15" s="244"/>
      <c r="F15" s="244"/>
      <c r="G15" s="244"/>
      <c r="H15" s="245"/>
      <c r="I15" s="126"/>
      <c r="J15" s="126"/>
      <c r="K15" s="126"/>
      <c r="L15" s="15"/>
      <c r="M15" s="15"/>
    </row>
    <row r="16" spans="2:14" s="2" customFormat="1" x14ac:dyDescent="0.15">
      <c r="B16" s="15"/>
      <c r="I16" s="126"/>
      <c r="J16" s="126"/>
      <c r="K16" s="126"/>
      <c r="L16" s="15"/>
      <c r="M16" s="15"/>
    </row>
    <row r="17" spans="2:13" s="2" customFormat="1" x14ac:dyDescent="0.15">
      <c r="B17" s="15"/>
      <c r="C17" s="653" t="s">
        <v>154</v>
      </c>
      <c r="D17" s="627" t="s">
        <v>287</v>
      </c>
      <c r="E17" s="628"/>
      <c r="F17" s="628"/>
      <c r="G17" s="628"/>
      <c r="H17" s="629"/>
      <c r="I17" s="126"/>
      <c r="J17" s="126"/>
      <c r="K17" s="126"/>
      <c r="L17" s="15"/>
      <c r="M17" s="15"/>
    </row>
    <row r="18" spans="2:13" s="2" customFormat="1" x14ac:dyDescent="0.15">
      <c r="B18" s="15"/>
      <c r="C18" s="653"/>
      <c r="D18" s="627" t="s">
        <v>288</v>
      </c>
      <c r="E18" s="628"/>
      <c r="F18" s="628"/>
      <c r="G18" s="628"/>
      <c r="H18" s="629"/>
      <c r="I18" s="126"/>
      <c r="J18" s="126"/>
      <c r="K18" s="126"/>
      <c r="L18" s="15"/>
      <c r="M18" s="15"/>
    </row>
    <row r="19" spans="2:13" s="2" customFormat="1" x14ac:dyDescent="0.15">
      <c r="B19" s="15"/>
      <c r="C19" s="653"/>
      <c r="D19" s="627" t="s">
        <v>289</v>
      </c>
      <c r="E19" s="628"/>
      <c r="F19" s="628"/>
      <c r="G19" s="628"/>
      <c r="H19" s="629"/>
      <c r="I19" s="126"/>
      <c r="J19" s="126"/>
      <c r="K19" s="126"/>
      <c r="L19" s="15"/>
      <c r="M19" s="15"/>
    </row>
    <row r="20" spans="2:13" s="2" customFormat="1" x14ac:dyDescent="0.15">
      <c r="B20" s="15"/>
      <c r="C20" s="127"/>
      <c r="D20" s="126"/>
      <c r="E20" s="126"/>
      <c r="F20" s="126"/>
      <c r="G20" s="126"/>
      <c r="H20" s="128"/>
      <c r="I20" s="128"/>
      <c r="J20" s="128"/>
      <c r="K20" s="128"/>
      <c r="L20" s="41"/>
      <c r="M20" s="15"/>
    </row>
    <row r="21" spans="2:13" s="2" customFormat="1" x14ac:dyDescent="0.15">
      <c r="B21" s="15"/>
      <c r="C21" s="550" t="s">
        <v>83</v>
      </c>
      <c r="D21" s="550"/>
      <c r="E21" s="550"/>
      <c r="F21" s="550"/>
      <c r="G21" s="129"/>
      <c r="H21" s="129"/>
      <c r="I21" s="129"/>
      <c r="J21" s="129"/>
      <c r="K21" s="129"/>
      <c r="L21" s="41"/>
      <c r="M21" s="15"/>
    </row>
    <row r="22" spans="2:13" s="2" customFormat="1" x14ac:dyDescent="0.15">
      <c r="B22" s="15"/>
      <c r="C22" s="127"/>
      <c r="D22" s="127"/>
      <c r="E22" s="127"/>
      <c r="F22" s="127"/>
      <c r="G22" s="129"/>
      <c r="H22" s="129"/>
      <c r="I22" s="129"/>
      <c r="J22" s="129"/>
      <c r="K22" s="129"/>
      <c r="L22" s="41"/>
      <c r="M22" s="15"/>
    </row>
    <row r="23" spans="2:13" s="2" customFormat="1" ht="14.25" customHeight="1" x14ac:dyDescent="0.15">
      <c r="B23" s="15"/>
      <c r="C23" s="130" t="s">
        <v>292</v>
      </c>
      <c r="D23" s="127"/>
      <c r="E23" s="637" t="s">
        <v>286</v>
      </c>
      <c r="F23" s="638"/>
      <c r="G23" s="638"/>
      <c r="H23" s="639"/>
      <c r="I23" s="129"/>
      <c r="J23" s="129"/>
      <c r="K23" s="129"/>
      <c r="L23" s="41"/>
      <c r="M23" s="15"/>
    </row>
    <row r="24" spans="2:13" s="2" customFormat="1" x14ac:dyDescent="0.15">
      <c r="B24" s="15"/>
      <c r="C24" s="127"/>
      <c r="D24" s="127"/>
      <c r="E24" s="127"/>
      <c r="F24" s="127"/>
      <c r="G24" s="129"/>
      <c r="H24" s="129"/>
      <c r="I24" s="129"/>
      <c r="J24" s="129"/>
      <c r="K24" s="129"/>
      <c r="L24" s="41"/>
      <c r="M24" s="15"/>
    </row>
    <row r="25" spans="2:13" s="2" customFormat="1" x14ac:dyDescent="0.15">
      <c r="B25" s="15"/>
      <c r="C25" s="130" t="s">
        <v>161</v>
      </c>
      <c r="D25" s="127"/>
      <c r="F25" s="558" t="s">
        <v>290</v>
      </c>
      <c r="G25" s="559"/>
      <c r="H25" s="560"/>
      <c r="I25" s="129"/>
      <c r="J25" s="129"/>
      <c r="K25" s="129"/>
      <c r="L25" s="41"/>
      <c r="M25" s="15"/>
    </row>
    <row r="26" spans="2:13" s="2" customFormat="1" x14ac:dyDescent="0.15">
      <c r="B26" s="15"/>
      <c r="C26" s="127"/>
      <c r="D26" s="127"/>
      <c r="F26" s="127"/>
      <c r="G26" s="129"/>
      <c r="H26" s="129"/>
      <c r="I26" s="129"/>
      <c r="J26" s="129"/>
      <c r="K26" s="129"/>
      <c r="L26" s="41"/>
      <c r="M26" s="15"/>
    </row>
    <row r="27" spans="2:13" ht="12" customHeight="1" x14ac:dyDescent="0.15">
      <c r="B27" s="15"/>
      <c r="C27" s="131" t="s">
        <v>36</v>
      </c>
      <c r="D27" s="132"/>
      <c r="E27" s="15"/>
      <c r="F27" s="15"/>
      <c r="G27" s="15"/>
      <c r="H27" s="15"/>
      <c r="I27" s="15"/>
      <c r="J27" s="15"/>
      <c r="K27" s="15"/>
      <c r="L27" s="15"/>
      <c r="M27" s="15"/>
    </row>
    <row r="28" spans="2:13" ht="12" customHeight="1" x14ac:dyDescent="0.15">
      <c r="B28" s="15"/>
      <c r="C28" s="40"/>
      <c r="D28" s="132"/>
      <c r="E28" s="15"/>
      <c r="F28" s="15"/>
      <c r="G28" s="15"/>
      <c r="H28" s="15"/>
      <c r="I28" s="15"/>
      <c r="J28" s="15"/>
      <c r="K28" s="15"/>
      <c r="L28" s="15"/>
      <c r="M28" s="15"/>
    </row>
    <row r="29" spans="2:13" ht="26.25" customHeight="1" x14ac:dyDescent="0.15">
      <c r="B29" s="15"/>
      <c r="C29" s="633" t="s">
        <v>78</v>
      </c>
      <c r="D29" s="633"/>
      <c r="E29" s="633"/>
      <c r="F29" s="564" t="s">
        <v>32</v>
      </c>
      <c r="G29" s="565"/>
      <c r="H29" s="631" t="s">
        <v>66</v>
      </c>
      <c r="I29" s="632"/>
      <c r="J29" s="633" t="s">
        <v>79</v>
      </c>
      <c r="K29" s="633"/>
      <c r="L29" s="15"/>
      <c r="M29" s="15"/>
    </row>
    <row r="30" spans="2:13" ht="15.75" customHeight="1" x14ac:dyDescent="0.15">
      <c r="B30" s="15"/>
      <c r="C30" s="551" t="s">
        <v>160</v>
      </c>
      <c r="D30" s="552"/>
      <c r="E30" s="553"/>
      <c r="F30" s="630" t="s">
        <v>166</v>
      </c>
      <c r="G30" s="630"/>
      <c r="H30" s="643" t="s">
        <v>555</v>
      </c>
      <c r="I30" s="644"/>
      <c r="J30" s="551" t="s">
        <v>556</v>
      </c>
      <c r="K30" s="553"/>
      <c r="L30" s="15"/>
      <c r="M30" s="15"/>
    </row>
    <row r="31" spans="2:13" ht="12" customHeight="1" x14ac:dyDescent="0.15">
      <c r="B31" s="15"/>
      <c r="C31" s="133"/>
      <c r="D31" s="133"/>
      <c r="E31" s="133"/>
      <c r="F31" s="133"/>
      <c r="G31" s="133"/>
      <c r="H31" s="133"/>
      <c r="I31" s="133"/>
      <c r="J31" s="133"/>
      <c r="K31" s="133"/>
      <c r="L31" s="15"/>
      <c r="M31" s="15"/>
    </row>
    <row r="32" spans="2:13" x14ac:dyDescent="0.15">
      <c r="B32" s="15"/>
      <c r="C32" s="134" t="s">
        <v>33</v>
      </c>
      <c r="D32" s="135"/>
      <c r="E32" s="135"/>
      <c r="F32" s="135"/>
      <c r="G32" s="41"/>
      <c r="H32" s="41"/>
      <c r="I32" s="41"/>
      <c r="J32" s="41"/>
      <c r="K32" s="41"/>
      <c r="L32" s="41"/>
      <c r="M32" s="15"/>
    </row>
    <row r="33" spans="2:13" x14ac:dyDescent="0.15">
      <c r="B33" s="15"/>
      <c r="C33" s="15"/>
      <c r="D33" s="15"/>
      <c r="E33" s="15"/>
      <c r="F33" s="15"/>
      <c r="G33" s="41"/>
      <c r="H33" s="41"/>
      <c r="I33" s="41"/>
      <c r="J33" s="41"/>
      <c r="K33" s="41"/>
      <c r="L33" s="41"/>
      <c r="M33" s="15"/>
    </row>
    <row r="34" spans="2:13" x14ac:dyDescent="0.15">
      <c r="B34" s="15"/>
      <c r="C34" s="540" t="s">
        <v>167</v>
      </c>
      <c r="D34" s="541"/>
      <c r="E34" s="542"/>
      <c r="F34" s="543" t="s">
        <v>171</v>
      </c>
      <c r="G34" s="544"/>
      <c r="H34" s="545"/>
      <c r="I34" s="17"/>
      <c r="J34" s="17"/>
      <c r="K34" s="17"/>
      <c r="L34" s="41"/>
      <c r="M34" s="15"/>
    </row>
    <row r="35" spans="2:13" x14ac:dyDescent="0.15">
      <c r="B35" s="15"/>
      <c r="C35" s="540" t="s">
        <v>168</v>
      </c>
      <c r="D35" s="541"/>
      <c r="E35" s="542"/>
      <c r="F35" s="543" t="s">
        <v>172</v>
      </c>
      <c r="G35" s="544"/>
      <c r="H35" s="545"/>
      <c r="I35" s="17"/>
      <c r="J35" s="17"/>
      <c r="K35" s="17"/>
      <c r="L35" s="41"/>
      <c r="M35" s="15"/>
    </row>
    <row r="36" spans="2:13" x14ac:dyDescent="0.15">
      <c r="B36" s="15"/>
      <c r="C36" s="540" t="s">
        <v>169</v>
      </c>
      <c r="D36" s="541"/>
      <c r="E36" s="542"/>
      <c r="F36" s="543" t="s">
        <v>173</v>
      </c>
      <c r="G36" s="544"/>
      <c r="H36" s="545"/>
      <c r="I36" s="17"/>
      <c r="J36" s="17"/>
      <c r="K36" s="17"/>
      <c r="L36" s="41"/>
      <c r="M36" s="15"/>
    </row>
    <row r="37" spans="2:13" x14ac:dyDescent="0.15">
      <c r="B37" s="15"/>
      <c r="C37" s="540" t="s">
        <v>170</v>
      </c>
      <c r="D37" s="541"/>
      <c r="E37" s="542"/>
      <c r="F37" s="543" t="s">
        <v>174</v>
      </c>
      <c r="G37" s="544"/>
      <c r="H37" s="545"/>
      <c r="I37" s="17"/>
      <c r="J37" s="17"/>
      <c r="K37" s="17"/>
      <c r="L37" s="41"/>
      <c r="M37" s="15"/>
    </row>
    <row r="38" spans="2:13" x14ac:dyDescent="0.15">
      <c r="B38" s="15"/>
      <c r="C38" s="15"/>
      <c r="D38" s="15"/>
      <c r="E38" s="15"/>
      <c r="F38" s="15"/>
      <c r="G38" s="15"/>
      <c r="H38" s="15"/>
      <c r="I38" s="15"/>
      <c r="J38" s="15"/>
      <c r="K38" s="15"/>
      <c r="L38" s="15"/>
      <c r="M38" s="15"/>
    </row>
    <row r="39" spans="2:13" x14ac:dyDescent="0.15">
      <c r="B39" s="15"/>
      <c r="C39" s="136" t="s">
        <v>4</v>
      </c>
      <c r="D39" s="15"/>
      <c r="E39" s="15"/>
      <c r="F39" s="15"/>
      <c r="G39" s="15"/>
      <c r="H39" s="15"/>
      <c r="I39" s="15"/>
      <c r="J39" s="15"/>
      <c r="K39" s="15"/>
      <c r="L39" s="15"/>
      <c r="M39" s="15"/>
    </row>
    <row r="40" spans="2:13" x14ac:dyDescent="0.15">
      <c r="B40" s="15"/>
      <c r="C40" s="15"/>
      <c r="D40" s="15"/>
      <c r="E40" s="15"/>
      <c r="F40" s="15"/>
      <c r="G40" s="15"/>
      <c r="H40" s="15"/>
      <c r="I40" s="15"/>
      <c r="J40" s="15"/>
      <c r="K40" s="15"/>
      <c r="L40" s="15"/>
      <c r="M40" s="15"/>
    </row>
    <row r="41" spans="2:13" x14ac:dyDescent="0.15">
      <c r="B41" s="15"/>
      <c r="C41" s="15" t="s">
        <v>175</v>
      </c>
      <c r="D41" s="15"/>
      <c r="E41" s="15"/>
      <c r="F41" s="583"/>
      <c r="G41" s="584"/>
      <c r="H41" s="584"/>
      <c r="I41" s="584"/>
      <c r="J41" s="584"/>
      <c r="K41" s="585"/>
      <c r="L41" s="15"/>
      <c r="M41" s="15"/>
    </row>
    <row r="42" spans="2:13" x14ac:dyDescent="0.15">
      <c r="B42" s="15"/>
      <c r="C42" s="137" t="s">
        <v>6</v>
      </c>
      <c r="D42" s="137"/>
      <c r="E42" s="138"/>
      <c r="F42" s="583" t="s">
        <v>565</v>
      </c>
      <c r="G42" s="584"/>
      <c r="H42" s="584"/>
      <c r="I42" s="584"/>
      <c r="J42" s="584"/>
      <c r="K42" s="585"/>
      <c r="L42" s="15"/>
      <c r="M42" s="15"/>
    </row>
    <row r="43" spans="2:13" x14ac:dyDescent="0.15">
      <c r="B43" s="15"/>
      <c r="C43" s="15"/>
      <c r="D43" s="15"/>
      <c r="E43" s="15"/>
      <c r="F43" s="15"/>
      <c r="G43" s="15"/>
      <c r="H43" s="15"/>
      <c r="I43" s="15"/>
      <c r="J43" s="15"/>
      <c r="K43" s="15"/>
      <c r="L43" s="15"/>
      <c r="M43" s="15"/>
    </row>
    <row r="44" spans="2:13" x14ac:dyDescent="0.15">
      <c r="B44" s="15"/>
      <c r="C44" s="136" t="s">
        <v>67</v>
      </c>
      <c r="D44" s="15"/>
      <c r="E44" s="15"/>
      <c r="F44" s="139"/>
      <c r="G44" s="15"/>
      <c r="H44" s="15"/>
      <c r="I44" s="15"/>
      <c r="J44" s="15"/>
      <c r="K44" s="15"/>
      <c r="L44" s="15"/>
      <c r="M44" s="15"/>
    </row>
    <row r="45" spans="2:13" x14ac:dyDescent="0.15">
      <c r="B45" s="15"/>
      <c r="C45" s="15"/>
      <c r="D45" s="15"/>
      <c r="E45" s="41"/>
      <c r="F45" s="41"/>
      <c r="G45" s="41"/>
      <c r="H45" s="41"/>
      <c r="I45" s="41"/>
      <c r="J45" s="15"/>
      <c r="K45" s="15"/>
      <c r="L45" s="15"/>
      <c r="M45" s="15"/>
    </row>
    <row r="46" spans="2:13" x14ac:dyDescent="0.15">
      <c r="B46" s="15"/>
      <c r="C46" s="15" t="s">
        <v>176</v>
      </c>
      <c r="D46" s="140"/>
      <c r="E46" s="140"/>
      <c r="F46" s="640"/>
      <c r="G46" s="641"/>
      <c r="H46" s="641"/>
      <c r="I46" s="641"/>
      <c r="J46" s="641"/>
      <c r="K46" s="642"/>
      <c r="L46" s="15"/>
      <c r="M46" s="15"/>
    </row>
    <row r="47" spans="2:13" x14ac:dyDescent="0.15">
      <c r="B47" s="15"/>
      <c r="C47" s="15" t="s">
        <v>37</v>
      </c>
      <c r="D47" s="15"/>
      <c r="E47" s="15"/>
      <c r="F47" s="646" t="s">
        <v>564</v>
      </c>
      <c r="G47" s="646"/>
      <c r="H47" s="646"/>
      <c r="I47" s="646"/>
      <c r="J47" s="646"/>
      <c r="K47" s="646"/>
      <c r="L47" s="15"/>
      <c r="M47" s="15"/>
    </row>
    <row r="48" spans="2:13" x14ac:dyDescent="0.15">
      <c r="B48" s="15"/>
      <c r="C48" s="15" t="s">
        <v>86</v>
      </c>
      <c r="D48" s="15"/>
      <c r="E48" s="15"/>
      <c r="F48" s="646"/>
      <c r="G48" s="646"/>
      <c r="H48" s="646"/>
      <c r="I48" s="646"/>
      <c r="J48" s="646"/>
      <c r="K48" s="646"/>
      <c r="L48" s="15"/>
      <c r="M48" s="15"/>
    </row>
    <row r="50" spans="3:12" x14ac:dyDescent="0.15">
      <c r="C50" s="40" t="s">
        <v>68</v>
      </c>
      <c r="D50" s="15"/>
      <c r="E50" s="15"/>
      <c r="F50" s="649"/>
      <c r="G50" s="649"/>
      <c r="H50" s="649"/>
      <c r="I50" s="649"/>
      <c r="J50" s="649"/>
      <c r="K50" s="649"/>
      <c r="L50" s="16"/>
    </row>
    <row r="51" spans="3:12" x14ac:dyDescent="0.15">
      <c r="C51" s="15"/>
      <c r="D51" s="15"/>
      <c r="E51" s="15"/>
      <c r="F51" s="3"/>
      <c r="G51" s="3"/>
      <c r="H51" s="3"/>
      <c r="I51" s="3"/>
      <c r="J51" s="3"/>
      <c r="K51" s="3"/>
      <c r="L51" s="16"/>
    </row>
    <row r="52" spans="3:12" x14ac:dyDescent="0.15">
      <c r="C52" s="1" t="s">
        <v>177</v>
      </c>
      <c r="D52" s="13"/>
      <c r="E52" s="13"/>
      <c r="F52" s="650"/>
      <c r="G52" s="651"/>
      <c r="H52" s="651"/>
      <c r="I52" s="651"/>
      <c r="J52" s="651"/>
      <c r="K52" s="652"/>
      <c r="L52" s="16"/>
    </row>
    <row r="53" spans="3:12" s="15" customFormat="1" x14ac:dyDescent="0.15">
      <c r="C53" s="1" t="s">
        <v>69</v>
      </c>
      <c r="D53" s="1"/>
      <c r="E53" s="1"/>
      <c r="F53" s="513"/>
      <c r="G53" s="513"/>
      <c r="H53" s="513"/>
      <c r="I53" s="513"/>
      <c r="J53" s="513"/>
      <c r="K53" s="513"/>
      <c r="L53" s="18"/>
    </row>
    <row r="54" spans="3:12" s="15" customFormat="1" x14ac:dyDescent="0.15">
      <c r="C54" s="1"/>
      <c r="D54" s="1"/>
      <c r="E54" s="1"/>
      <c r="F54" s="3"/>
      <c r="G54" s="3"/>
      <c r="H54" s="3"/>
      <c r="I54" s="3"/>
      <c r="J54" s="3"/>
      <c r="K54" s="3"/>
      <c r="L54" s="18"/>
    </row>
    <row r="55" spans="3:12" x14ac:dyDescent="0.15">
      <c r="C55" s="5" t="s">
        <v>17</v>
      </c>
    </row>
    <row r="57" spans="3:12" x14ac:dyDescent="0.15">
      <c r="C57" s="1" t="s">
        <v>548</v>
      </c>
      <c r="F57" s="554" t="s">
        <v>557</v>
      </c>
      <c r="G57" s="555"/>
      <c r="H57" s="555"/>
      <c r="I57" s="555"/>
      <c r="J57" s="555"/>
      <c r="K57" s="556"/>
    </row>
    <row r="58" spans="3:12" x14ac:dyDescent="0.15">
      <c r="C58" s="1" t="s">
        <v>549</v>
      </c>
      <c r="F58" s="554" t="s">
        <v>558</v>
      </c>
      <c r="G58" s="555"/>
      <c r="H58" s="555"/>
      <c r="I58" s="555"/>
      <c r="J58" s="555"/>
      <c r="K58" s="556"/>
    </row>
    <row r="59" spans="3:12" x14ac:dyDescent="0.15">
      <c r="C59" s="1" t="s">
        <v>550</v>
      </c>
      <c r="F59" s="554" t="s">
        <v>559</v>
      </c>
      <c r="G59" s="555"/>
      <c r="H59" s="555"/>
      <c r="I59" s="555"/>
      <c r="J59" s="555"/>
      <c r="K59" s="556"/>
    </row>
    <row r="60" spans="3:12" x14ac:dyDescent="0.15">
      <c r="C60" s="1" t="s">
        <v>551</v>
      </c>
      <c r="F60" s="554" t="s">
        <v>561</v>
      </c>
      <c r="G60" s="555"/>
      <c r="H60" s="555"/>
      <c r="I60" s="555"/>
      <c r="J60" s="555"/>
      <c r="K60" s="556"/>
    </row>
    <row r="61" spans="3:12" x14ac:dyDescent="0.15">
      <c r="C61" s="1" t="s">
        <v>179</v>
      </c>
      <c r="F61" s="743" t="s">
        <v>560</v>
      </c>
      <c r="G61" s="744"/>
      <c r="H61" s="744"/>
      <c r="I61" s="744"/>
      <c r="J61" s="744"/>
      <c r="K61" s="745"/>
    </row>
    <row r="62" spans="3:12" x14ac:dyDescent="0.15">
      <c r="C62" s="1" t="s">
        <v>180</v>
      </c>
      <c r="F62" s="743" t="s">
        <v>562</v>
      </c>
      <c r="G62" s="744"/>
      <c r="H62" s="744"/>
      <c r="I62" s="744"/>
      <c r="J62" s="744"/>
      <c r="K62" s="745"/>
    </row>
    <row r="63" spans="3:12" x14ac:dyDescent="0.15">
      <c r="C63" s="1" t="s">
        <v>552</v>
      </c>
      <c r="F63" s="554">
        <v>50103</v>
      </c>
      <c r="G63" s="555"/>
      <c r="H63" s="555"/>
      <c r="I63" s="555"/>
      <c r="J63" s="555"/>
      <c r="K63" s="556"/>
    </row>
    <row r="64" spans="3:12" x14ac:dyDescent="0.15">
      <c r="C64" s="1" t="s">
        <v>178</v>
      </c>
      <c r="F64" s="746">
        <v>5965348552324</v>
      </c>
      <c r="G64" s="555"/>
      <c r="H64" s="555"/>
      <c r="I64" s="555"/>
      <c r="J64" s="555"/>
      <c r="K64" s="556"/>
    </row>
    <row r="65" spans="3:11" x14ac:dyDescent="0.15">
      <c r="F65" s="6"/>
    </row>
    <row r="66" spans="3:11" x14ac:dyDescent="0.15">
      <c r="C66" s="626" t="s">
        <v>291</v>
      </c>
      <c r="D66" s="626"/>
      <c r="E66" s="626"/>
      <c r="F66" s="626"/>
      <c r="G66" s="626"/>
      <c r="H66" s="626"/>
      <c r="I66" s="626"/>
      <c r="J66" s="626"/>
      <c r="K66" s="626"/>
    </row>
    <row r="67" spans="3:11" x14ac:dyDescent="0.15">
      <c r="F67" s="6"/>
    </row>
    <row r="68" spans="3:11" x14ac:dyDescent="0.15">
      <c r="C68" s="5" t="s">
        <v>70</v>
      </c>
      <c r="F68" s="6"/>
    </row>
    <row r="69" spans="3:11" x14ac:dyDescent="0.15">
      <c r="F69" s="6"/>
    </row>
    <row r="70" spans="3:11" x14ac:dyDescent="0.15">
      <c r="C70" s="266" t="s">
        <v>136</v>
      </c>
      <c r="D70" s="266"/>
      <c r="F70" s="122" t="s">
        <v>182</v>
      </c>
      <c r="I70" s="124"/>
      <c r="J70" s="266"/>
      <c r="K70" s="266"/>
    </row>
    <row r="71" spans="3:11" ht="12" thickBot="1" x14ac:dyDescent="0.2">
      <c r="C71" s="258" t="s">
        <v>298</v>
      </c>
      <c r="D71" s="105"/>
      <c r="E71" s="105"/>
      <c r="F71" s="105"/>
      <c r="G71" s="105"/>
      <c r="H71" s="105"/>
      <c r="I71" s="105"/>
      <c r="J71" s="105"/>
      <c r="K71" s="105"/>
    </row>
    <row r="72" spans="3:11" ht="106.5" customHeight="1" thickTop="1" thickBot="1" x14ac:dyDescent="0.2">
      <c r="C72" s="747" t="s">
        <v>563</v>
      </c>
      <c r="D72" s="747"/>
      <c r="E72" s="747"/>
      <c r="F72" s="747"/>
      <c r="G72" s="747"/>
      <c r="H72" s="747"/>
      <c r="I72" s="747"/>
      <c r="J72" s="747"/>
      <c r="K72" s="747"/>
    </row>
    <row r="73" spans="3:11" ht="12" thickTop="1" x14ac:dyDescent="0.15">
      <c r="C73" s="47"/>
      <c r="D73" s="47"/>
      <c r="E73" s="47"/>
      <c r="F73" s="47"/>
      <c r="G73" s="47"/>
      <c r="H73" s="47"/>
      <c r="I73" s="47"/>
      <c r="J73" s="47"/>
      <c r="K73" s="47"/>
    </row>
    <row r="74" spans="3:11" x14ac:dyDescent="0.15">
      <c r="C74" s="624" t="s">
        <v>80</v>
      </c>
      <c r="D74" s="624"/>
      <c r="E74" s="624"/>
      <c r="F74" s="624"/>
      <c r="G74" s="624"/>
      <c r="H74" s="624"/>
      <c r="I74" s="624"/>
      <c r="J74" s="624"/>
      <c r="K74" s="624"/>
    </row>
    <row r="75" spans="3:11" x14ac:dyDescent="0.15">
      <c r="C75" s="258" t="s">
        <v>297</v>
      </c>
      <c r="D75" s="257"/>
      <c r="E75" s="257"/>
      <c r="F75" s="257"/>
      <c r="G75" s="257"/>
      <c r="H75" s="257"/>
      <c r="I75" s="257"/>
      <c r="J75" s="257"/>
      <c r="K75" s="257"/>
    </row>
    <row r="76" spans="3:11" ht="39" customHeight="1" x14ac:dyDescent="0.15">
      <c r="C76" s="554"/>
      <c r="D76" s="555"/>
      <c r="E76" s="555"/>
      <c r="F76" s="555"/>
      <c r="G76" s="555"/>
      <c r="H76" s="555"/>
      <c r="I76" s="555"/>
      <c r="J76" s="555"/>
      <c r="K76" s="556"/>
    </row>
    <row r="77" spans="3:11" x14ac:dyDescent="0.15">
      <c r="F77" s="6"/>
    </row>
    <row r="78" spans="3:11" ht="14.25" customHeight="1" x14ac:dyDescent="0.15">
      <c r="C78" s="624" t="s">
        <v>81</v>
      </c>
      <c r="D78" s="624"/>
      <c r="E78" s="624"/>
      <c r="F78" s="624"/>
      <c r="G78" s="624"/>
      <c r="H78" s="624"/>
      <c r="I78" s="624"/>
      <c r="J78" s="624"/>
      <c r="K78" s="624"/>
    </row>
    <row r="79" spans="3:11" x14ac:dyDescent="0.15">
      <c r="C79" s="258" t="s">
        <v>299</v>
      </c>
      <c r="D79" s="257"/>
      <c r="E79" s="257"/>
      <c r="F79" s="257"/>
      <c r="G79" s="257"/>
      <c r="H79" s="257"/>
      <c r="I79" s="257"/>
      <c r="J79" s="257"/>
      <c r="K79" s="257"/>
    </row>
    <row r="80" spans="3:11" ht="47.25" customHeight="1" x14ac:dyDescent="0.15">
      <c r="C80" s="554"/>
      <c r="D80" s="555"/>
      <c r="E80" s="555"/>
      <c r="F80" s="555"/>
      <c r="G80" s="555"/>
      <c r="H80" s="555"/>
      <c r="I80" s="555"/>
      <c r="J80" s="555"/>
      <c r="K80" s="556"/>
    </row>
    <row r="81" spans="3:11" x14ac:dyDescent="0.15">
      <c r="C81" s="47"/>
      <c r="D81" s="47"/>
      <c r="E81" s="47"/>
      <c r="F81" s="47"/>
      <c r="G81" s="47"/>
      <c r="H81" s="47"/>
      <c r="I81" s="47"/>
      <c r="J81" s="47"/>
      <c r="K81" s="47"/>
    </row>
    <row r="82" spans="3:11" x14ac:dyDescent="0.15">
      <c r="C82" s="5" t="s">
        <v>105</v>
      </c>
      <c r="D82" s="24"/>
      <c r="E82" s="24"/>
      <c r="F82" s="24"/>
      <c r="G82" s="24"/>
      <c r="H82" s="24"/>
      <c r="I82" s="47"/>
      <c r="J82" s="47"/>
      <c r="K82" s="47"/>
    </row>
    <row r="83" spans="3:11" x14ac:dyDescent="0.15">
      <c r="C83" s="22"/>
      <c r="I83" s="47"/>
      <c r="J83" s="47"/>
      <c r="K83" s="47"/>
    </row>
    <row r="84" spans="3:11" ht="57.75" customHeight="1" x14ac:dyDescent="0.15">
      <c r="C84" s="495" t="s">
        <v>201</v>
      </c>
      <c r="D84" s="495" t="s">
        <v>106</v>
      </c>
      <c r="E84" s="495" t="s">
        <v>200</v>
      </c>
      <c r="F84" s="495" t="s">
        <v>107</v>
      </c>
      <c r="G84" s="495" t="s">
        <v>108</v>
      </c>
      <c r="H84" s="495" t="s">
        <v>109</v>
      </c>
      <c r="I84" s="495" t="s">
        <v>300</v>
      </c>
      <c r="K84" s="47"/>
    </row>
    <row r="85" spans="3:11" x14ac:dyDescent="0.15">
      <c r="C85" s="665" t="s">
        <v>202</v>
      </c>
      <c r="D85" s="79"/>
      <c r="E85" s="78"/>
      <c r="F85" s="77"/>
      <c r="G85" s="80"/>
      <c r="H85" s="80"/>
      <c r="I85" s="80"/>
      <c r="K85" s="47"/>
    </row>
    <row r="86" spans="3:11" x14ac:dyDescent="0.15">
      <c r="C86" s="666"/>
      <c r="D86" s="79"/>
      <c r="E86" s="78"/>
      <c r="F86" s="79"/>
      <c r="G86" s="79"/>
      <c r="H86" s="79"/>
      <c r="I86" s="79"/>
      <c r="K86" s="47"/>
    </row>
    <row r="87" spans="3:11" x14ac:dyDescent="0.15">
      <c r="C87" s="667"/>
      <c r="D87" s="79"/>
      <c r="E87" s="78"/>
      <c r="F87" s="79"/>
      <c r="G87" s="79"/>
      <c r="H87" s="79"/>
      <c r="I87" s="79"/>
      <c r="K87" s="47"/>
    </row>
    <row r="88" spans="3:11" x14ac:dyDescent="0.15">
      <c r="C88" s="665" t="s">
        <v>203</v>
      </c>
      <c r="D88" s="79"/>
      <c r="E88" s="78"/>
      <c r="F88" s="79"/>
      <c r="G88" s="79"/>
      <c r="H88" s="79"/>
      <c r="I88" s="79"/>
      <c r="K88" s="47"/>
    </row>
    <row r="89" spans="3:11" x14ac:dyDescent="0.15">
      <c r="C89" s="666"/>
      <c r="D89" s="79"/>
      <c r="E89" s="78"/>
      <c r="F89" s="79"/>
      <c r="G89" s="79"/>
      <c r="H89" s="79"/>
      <c r="I89" s="79"/>
      <c r="K89" s="47"/>
    </row>
    <row r="90" spans="3:11" x14ac:dyDescent="0.15">
      <c r="C90" s="667"/>
      <c r="D90" s="79"/>
      <c r="E90" s="78"/>
      <c r="F90" s="79"/>
      <c r="G90" s="79"/>
      <c r="H90" s="79"/>
      <c r="I90" s="79"/>
      <c r="K90" s="47"/>
    </row>
    <row r="91" spans="3:11" x14ac:dyDescent="0.15">
      <c r="C91" s="47"/>
      <c r="D91" s="47"/>
      <c r="E91" s="47"/>
      <c r="F91" s="47"/>
      <c r="G91" s="47"/>
      <c r="H91" s="47"/>
      <c r="I91" s="47"/>
      <c r="J91" s="47"/>
      <c r="K91" s="47"/>
    </row>
    <row r="92" spans="3:11" x14ac:dyDescent="0.15">
      <c r="C92" s="5" t="s">
        <v>196</v>
      </c>
      <c r="G92" s="47"/>
      <c r="H92" s="47"/>
      <c r="I92" s="47"/>
      <c r="J92" s="47"/>
      <c r="K92" s="47"/>
    </row>
    <row r="93" spans="3:11" x14ac:dyDescent="0.15">
      <c r="C93" s="22"/>
      <c r="G93" s="47"/>
      <c r="H93" s="47"/>
      <c r="I93" s="47"/>
      <c r="J93" s="47"/>
      <c r="K93" s="47"/>
    </row>
    <row r="94" spans="3:11" x14ac:dyDescent="0.15">
      <c r="C94" s="104" t="s">
        <v>138</v>
      </c>
      <c r="G94" s="47"/>
      <c r="H94" s="47"/>
      <c r="I94" s="47"/>
      <c r="J94" s="47"/>
      <c r="K94" s="47"/>
    </row>
    <row r="95" spans="3:11" x14ac:dyDescent="0.15">
      <c r="C95" s="22"/>
      <c r="G95" s="47"/>
      <c r="H95" s="47"/>
      <c r="I95" s="47"/>
      <c r="J95" s="47"/>
      <c r="K95" s="47"/>
    </row>
    <row r="96" spans="3:11" x14ac:dyDescent="0.15">
      <c r="C96" s="578" t="s">
        <v>301</v>
      </c>
      <c r="D96" s="578"/>
      <c r="E96" s="547" t="s">
        <v>137</v>
      </c>
      <c r="F96" s="549"/>
      <c r="G96" s="581" t="s">
        <v>195</v>
      </c>
      <c r="I96" s="47"/>
      <c r="J96" s="47"/>
      <c r="K96" s="47"/>
    </row>
    <row r="97" spans="3:14" x14ac:dyDescent="0.15">
      <c r="C97" s="578"/>
      <c r="D97" s="578"/>
      <c r="E97" s="267" t="s">
        <v>193</v>
      </c>
      <c r="F97" s="267" t="s">
        <v>194</v>
      </c>
      <c r="G97" s="582"/>
      <c r="I97" s="47"/>
      <c r="J97" s="47"/>
      <c r="K97" s="47"/>
    </row>
    <row r="98" spans="3:14" ht="27.75" customHeight="1" x14ac:dyDescent="0.15">
      <c r="C98" s="580" t="s">
        <v>445</v>
      </c>
      <c r="D98" s="580"/>
      <c r="E98" s="496"/>
      <c r="F98" s="496"/>
      <c r="G98" s="496"/>
      <c r="I98" s="411"/>
      <c r="J98" s="411"/>
      <c r="K98" s="411"/>
    </row>
    <row r="99" spans="3:14" x14ac:dyDescent="0.15">
      <c r="C99" s="486" t="s">
        <v>530</v>
      </c>
      <c r="D99" s="625"/>
      <c r="E99" s="625"/>
      <c r="F99" s="625"/>
      <c r="G99" s="625"/>
      <c r="I99" s="484"/>
      <c r="J99" s="484"/>
      <c r="K99" s="484"/>
    </row>
    <row r="100" spans="3:14" x14ac:dyDescent="0.15">
      <c r="C100" s="22"/>
      <c r="G100" s="47"/>
      <c r="H100" s="47"/>
      <c r="I100" s="47"/>
      <c r="J100" s="47"/>
      <c r="K100" s="47"/>
    </row>
    <row r="101" spans="3:14" x14ac:dyDescent="0.15">
      <c r="C101" s="104" t="s">
        <v>197</v>
      </c>
      <c r="G101" s="47"/>
      <c r="H101" s="47"/>
      <c r="I101" s="47"/>
      <c r="J101" s="47"/>
      <c r="K101" s="47"/>
    </row>
    <row r="102" spans="3:14" x14ac:dyDescent="0.15">
      <c r="C102" s="22"/>
      <c r="E102" s="27"/>
      <c r="F102" s="27"/>
      <c r="G102" s="47"/>
      <c r="H102" s="47"/>
      <c r="I102" s="47"/>
      <c r="J102" s="47"/>
      <c r="K102" s="47"/>
    </row>
    <row r="103" spans="3:14" ht="27.75" customHeight="1" x14ac:dyDescent="0.15">
      <c r="C103" s="168" t="s">
        <v>38</v>
      </c>
      <c r="D103" s="169" t="s">
        <v>198</v>
      </c>
      <c r="E103" s="169" t="s">
        <v>199</v>
      </c>
      <c r="F103" s="169" t="s">
        <v>341</v>
      </c>
      <c r="G103" s="169" t="s">
        <v>207</v>
      </c>
      <c r="H103" s="578" t="s">
        <v>531</v>
      </c>
      <c r="I103" s="578"/>
    </row>
    <row r="104" spans="3:14" ht="12.75" customHeight="1" x14ac:dyDescent="0.15">
      <c r="C104" s="250" t="s">
        <v>10</v>
      </c>
      <c r="D104" s="26"/>
      <c r="E104" s="26"/>
      <c r="F104" s="26"/>
      <c r="G104" s="26"/>
      <c r="H104" s="513"/>
      <c r="I104" s="513"/>
      <c r="J104" s="47"/>
    </row>
    <row r="105" spans="3:14" x14ac:dyDescent="0.15">
      <c r="C105" s="250" t="s">
        <v>303</v>
      </c>
      <c r="D105" s="268"/>
      <c r="F105" s="47"/>
      <c r="G105" s="47"/>
      <c r="H105" s="47"/>
      <c r="J105" s="47"/>
      <c r="K105" s="47"/>
    </row>
    <row r="106" spans="3:14" x14ac:dyDescent="0.15">
      <c r="C106" s="483" t="s">
        <v>530</v>
      </c>
      <c r="D106" s="26"/>
      <c r="F106" s="484"/>
      <c r="G106" s="484"/>
      <c r="H106" s="484"/>
      <c r="J106" s="484"/>
      <c r="K106" s="484"/>
    </row>
    <row r="107" spans="3:14" x14ac:dyDescent="0.15">
      <c r="C107" s="22"/>
      <c r="E107" s="6"/>
      <c r="F107" s="6"/>
      <c r="G107" s="47"/>
      <c r="H107" s="47"/>
      <c r="I107" s="47"/>
      <c r="J107" s="47"/>
      <c r="K107" s="47"/>
    </row>
    <row r="108" spans="3:14" x14ac:dyDescent="0.15">
      <c r="C108" s="155" t="s">
        <v>191</v>
      </c>
      <c r="E108" s="6"/>
      <c r="F108" s="26"/>
      <c r="G108" s="47"/>
      <c r="H108" s="47"/>
      <c r="I108" s="47"/>
      <c r="J108" s="47"/>
      <c r="K108" s="47"/>
    </row>
    <row r="109" spans="3:14" x14ac:dyDescent="0.15">
      <c r="C109" s="104"/>
      <c r="E109" s="6"/>
      <c r="F109" s="6"/>
      <c r="G109" s="47"/>
      <c r="H109" s="47"/>
      <c r="I109" s="47"/>
      <c r="J109" s="47"/>
      <c r="K109" s="47"/>
    </row>
    <row r="110" spans="3:14" x14ac:dyDescent="0.15">
      <c r="C110" s="5" t="s">
        <v>71</v>
      </c>
      <c r="J110" s="19"/>
      <c r="K110" s="19"/>
      <c r="L110" s="19"/>
      <c r="M110" s="19"/>
      <c r="N110" s="19"/>
    </row>
    <row r="111" spans="3:14" x14ac:dyDescent="0.15">
      <c r="C111" s="5"/>
      <c r="J111" s="19"/>
      <c r="K111" s="19"/>
      <c r="L111" s="19"/>
      <c r="M111" s="19"/>
      <c r="N111" s="19"/>
    </row>
    <row r="112" spans="3:14" x14ac:dyDescent="0.15">
      <c r="C112" s="654" t="s">
        <v>44</v>
      </c>
      <c r="D112" s="655"/>
      <c r="E112" s="655"/>
      <c r="F112" s="655"/>
      <c r="G112" s="655"/>
      <c r="H112" s="655"/>
      <c r="I112" s="655"/>
      <c r="J112" s="655"/>
      <c r="K112" s="656"/>
      <c r="L112" s="19"/>
      <c r="M112" s="19"/>
      <c r="N112" s="19"/>
    </row>
    <row r="113" spans="3:14" ht="13.5" customHeight="1" x14ac:dyDescent="0.15">
      <c r="C113" s="551" t="s">
        <v>160</v>
      </c>
      <c r="D113" s="552"/>
      <c r="E113" s="552"/>
      <c r="F113" s="552"/>
      <c r="G113" s="552"/>
      <c r="H113" s="552"/>
      <c r="I113" s="552"/>
      <c r="J113" s="552"/>
      <c r="K113" s="553"/>
      <c r="L113" s="16"/>
      <c r="M113" s="19"/>
      <c r="N113" s="19"/>
    </row>
    <row r="114" spans="3:14" x14ac:dyDescent="0.15">
      <c r="J114" s="19"/>
      <c r="K114" s="19"/>
      <c r="L114" s="19"/>
      <c r="M114" s="19"/>
      <c r="N114" s="19"/>
    </row>
    <row r="115" spans="3:14" s="22" customFormat="1" ht="25.5" customHeight="1" x14ac:dyDescent="0.15">
      <c r="C115" s="20"/>
      <c r="D115" s="536" t="s">
        <v>35</v>
      </c>
      <c r="E115" s="647"/>
      <c r="F115" s="648"/>
      <c r="G115" s="547" t="s">
        <v>20</v>
      </c>
      <c r="H115" s="548"/>
      <c r="I115" s="548"/>
      <c r="J115" s="548"/>
      <c r="K115" s="549"/>
      <c r="L115" s="16"/>
      <c r="M115" s="21"/>
      <c r="N115" s="21"/>
    </row>
    <row r="116" spans="3:14" s="22" customFormat="1" x14ac:dyDescent="0.2">
      <c r="C116" s="23"/>
      <c r="D116" s="566" t="s">
        <v>215</v>
      </c>
      <c r="E116" s="567"/>
      <c r="F116" s="568"/>
      <c r="G116" s="554" t="s">
        <v>218</v>
      </c>
      <c r="H116" s="555"/>
      <c r="I116" s="555"/>
      <c r="J116" s="555"/>
      <c r="K116" s="556"/>
      <c r="L116" s="21"/>
      <c r="M116" s="21"/>
      <c r="N116" s="21"/>
    </row>
    <row r="117" spans="3:14" s="22" customFormat="1" x14ac:dyDescent="0.2">
      <c r="C117" s="23"/>
      <c r="D117" s="569"/>
      <c r="E117" s="570"/>
      <c r="F117" s="523"/>
      <c r="G117" s="176" t="s">
        <v>219</v>
      </c>
      <c r="H117" s="177"/>
      <c r="I117" s="177"/>
      <c r="J117" s="177"/>
      <c r="K117" s="178"/>
      <c r="L117" s="21"/>
      <c r="M117" s="21"/>
      <c r="N117" s="21"/>
    </row>
    <row r="118" spans="3:14" s="22" customFormat="1" x14ac:dyDescent="0.2">
      <c r="C118" s="23"/>
      <c r="D118" s="569"/>
      <c r="E118" s="570"/>
      <c r="F118" s="523"/>
      <c r="G118" s="176" t="s">
        <v>220</v>
      </c>
      <c r="H118" s="177"/>
      <c r="I118" s="177"/>
      <c r="J118" s="177"/>
      <c r="K118" s="178"/>
      <c r="L118" s="21"/>
      <c r="M118" s="21"/>
      <c r="N118" s="21"/>
    </row>
    <row r="119" spans="3:14" s="22" customFormat="1" x14ac:dyDescent="0.2">
      <c r="C119" s="23"/>
      <c r="D119" s="569"/>
      <c r="E119" s="570"/>
      <c r="F119" s="523"/>
      <c r="G119" s="176" t="s">
        <v>221</v>
      </c>
      <c r="H119" s="177"/>
      <c r="I119" s="177"/>
      <c r="J119" s="177"/>
      <c r="K119" s="178"/>
      <c r="L119" s="21"/>
      <c r="M119" s="21"/>
      <c r="N119" s="21"/>
    </row>
    <row r="120" spans="3:14" s="22" customFormat="1" x14ac:dyDescent="0.2">
      <c r="C120" s="23"/>
      <c r="D120" s="571"/>
      <c r="E120" s="572"/>
      <c r="F120" s="573"/>
      <c r="G120" s="554" t="s">
        <v>222</v>
      </c>
      <c r="H120" s="555"/>
      <c r="I120" s="555"/>
      <c r="J120" s="555"/>
      <c r="K120" s="556"/>
      <c r="L120" s="21"/>
      <c r="M120" s="21"/>
      <c r="N120" s="21"/>
    </row>
    <row r="121" spans="3:14" s="22" customFormat="1" x14ac:dyDescent="0.2">
      <c r="C121" s="23"/>
      <c r="D121" s="566" t="s">
        <v>216</v>
      </c>
      <c r="E121" s="567"/>
      <c r="F121" s="568"/>
      <c r="G121" s="554" t="s">
        <v>223</v>
      </c>
      <c r="H121" s="555"/>
      <c r="I121" s="555"/>
      <c r="J121" s="555"/>
      <c r="K121" s="556"/>
      <c r="L121" s="21"/>
      <c r="M121" s="21"/>
      <c r="N121" s="21"/>
    </row>
    <row r="122" spans="3:14" s="22" customFormat="1" x14ac:dyDescent="0.2">
      <c r="C122" s="23"/>
      <c r="D122" s="571"/>
      <c r="E122" s="572"/>
      <c r="F122" s="573"/>
      <c r="G122" s="554" t="s">
        <v>224</v>
      </c>
      <c r="H122" s="555"/>
      <c r="I122" s="555"/>
      <c r="J122" s="555"/>
      <c r="K122" s="556"/>
      <c r="L122" s="21"/>
      <c r="M122" s="21"/>
      <c r="N122" s="21"/>
    </row>
    <row r="123" spans="3:14" s="22" customFormat="1" x14ac:dyDescent="0.2">
      <c r="C123" s="23"/>
      <c r="D123" s="566" t="s">
        <v>217</v>
      </c>
      <c r="E123" s="567"/>
      <c r="F123" s="568"/>
      <c r="G123" s="554" t="s">
        <v>225</v>
      </c>
      <c r="H123" s="555"/>
      <c r="I123" s="555"/>
      <c r="J123" s="555"/>
      <c r="K123" s="556"/>
      <c r="L123" s="21"/>
      <c r="M123" s="21"/>
      <c r="N123" s="21"/>
    </row>
    <row r="124" spans="3:14" s="22" customFormat="1" x14ac:dyDescent="0.2">
      <c r="C124" s="23"/>
      <c r="D124" s="569"/>
      <c r="E124" s="570"/>
      <c r="F124" s="523"/>
      <c r="G124" s="176" t="s">
        <v>226</v>
      </c>
      <c r="H124" s="177"/>
      <c r="I124" s="177"/>
      <c r="J124" s="177"/>
      <c r="K124" s="178"/>
      <c r="L124" s="21"/>
      <c r="M124" s="21"/>
      <c r="N124" s="21"/>
    </row>
    <row r="125" spans="3:14" s="22" customFormat="1" x14ac:dyDescent="0.2">
      <c r="C125" s="23"/>
      <c r="D125" s="569"/>
      <c r="E125" s="570"/>
      <c r="F125" s="523"/>
      <c r="G125" s="176" t="s">
        <v>227</v>
      </c>
      <c r="H125" s="177"/>
      <c r="I125" s="177"/>
      <c r="J125" s="177"/>
      <c r="K125" s="178"/>
      <c r="L125" s="21"/>
      <c r="M125" s="21"/>
      <c r="N125" s="21"/>
    </row>
    <row r="126" spans="3:14" s="22" customFormat="1" x14ac:dyDescent="0.2">
      <c r="C126" s="23"/>
      <c r="D126" s="571"/>
      <c r="E126" s="572"/>
      <c r="F126" s="573"/>
      <c r="G126" s="554" t="s">
        <v>228</v>
      </c>
      <c r="H126" s="555"/>
      <c r="I126" s="555"/>
      <c r="J126" s="555"/>
      <c r="K126" s="556"/>
      <c r="L126" s="21"/>
      <c r="M126" s="21"/>
      <c r="N126" s="21"/>
    </row>
    <row r="127" spans="3:14" s="22" customFormat="1" x14ac:dyDescent="0.2">
      <c r="C127" s="25"/>
      <c r="D127" s="24"/>
      <c r="E127" s="24"/>
      <c r="F127" s="24"/>
      <c r="G127" s="24"/>
      <c r="H127" s="24"/>
      <c r="I127" s="24"/>
      <c r="J127" s="24"/>
      <c r="K127" s="21"/>
      <c r="L127" s="21"/>
      <c r="M127" s="21"/>
      <c r="N127" s="21"/>
    </row>
    <row r="128" spans="3:14" s="22" customFormat="1" x14ac:dyDescent="0.2">
      <c r="C128" s="25"/>
      <c r="D128" s="24"/>
      <c r="E128" s="24"/>
      <c r="F128" s="24"/>
      <c r="G128" s="24"/>
      <c r="H128" s="24"/>
      <c r="I128" s="24"/>
      <c r="J128" s="24"/>
      <c r="K128" s="21"/>
      <c r="L128" s="21"/>
      <c r="M128" s="21"/>
      <c r="N128" s="21"/>
    </row>
    <row r="129" spans="3:14" s="22" customFormat="1" x14ac:dyDescent="0.2">
      <c r="C129" s="20"/>
      <c r="D129" s="590" t="s">
        <v>39</v>
      </c>
      <c r="E129" s="591"/>
      <c r="F129" s="592"/>
      <c r="G129" s="547" t="s">
        <v>40</v>
      </c>
      <c r="H129" s="548"/>
      <c r="I129" s="548"/>
      <c r="J129" s="548"/>
      <c r="K129" s="549"/>
      <c r="L129" s="21"/>
      <c r="M129" s="21"/>
      <c r="N129" s="21"/>
    </row>
    <row r="130" spans="3:14" s="22" customFormat="1" x14ac:dyDescent="0.2">
      <c r="C130" s="23"/>
      <c r="D130" s="574" t="s">
        <v>229</v>
      </c>
      <c r="E130" s="574"/>
      <c r="F130" s="574"/>
      <c r="G130" s="574" t="s">
        <v>231</v>
      </c>
      <c r="H130" s="574"/>
      <c r="I130" s="574"/>
      <c r="J130" s="574"/>
      <c r="K130" s="574"/>
      <c r="L130" s="21"/>
      <c r="M130" s="21"/>
      <c r="N130" s="21"/>
    </row>
    <row r="131" spans="3:14" s="22" customFormat="1" x14ac:dyDescent="0.2">
      <c r="C131" s="23"/>
      <c r="D131" s="574" t="s">
        <v>230</v>
      </c>
      <c r="E131" s="574"/>
      <c r="F131" s="574"/>
      <c r="G131" s="574"/>
      <c r="H131" s="574"/>
      <c r="I131" s="574"/>
      <c r="J131" s="574"/>
      <c r="K131" s="574"/>
      <c r="L131" s="21"/>
      <c r="M131" s="21"/>
      <c r="N131" s="21"/>
    </row>
    <row r="132" spans="3:14" s="22" customFormat="1" x14ac:dyDescent="0.2">
      <c r="C132" s="25"/>
      <c r="D132" s="24"/>
      <c r="E132" s="24"/>
      <c r="F132" s="24"/>
      <c r="G132" s="24"/>
      <c r="H132" s="24"/>
      <c r="I132" s="24"/>
      <c r="J132" s="24"/>
      <c r="K132" s="21"/>
      <c r="L132" s="21"/>
      <c r="M132" s="21"/>
      <c r="N132" s="21"/>
    </row>
    <row r="133" spans="3:14" x14ac:dyDescent="0.15">
      <c r="C133" s="5" t="s">
        <v>72</v>
      </c>
      <c r="H133" s="16"/>
      <c r="K133" s="6"/>
    </row>
    <row r="134" spans="3:14" x14ac:dyDescent="0.15">
      <c r="C134" s="5"/>
      <c r="H134" s="16"/>
      <c r="K134" s="6"/>
    </row>
    <row r="135" spans="3:14" x14ac:dyDescent="0.15">
      <c r="C135" s="5" t="s">
        <v>73</v>
      </c>
      <c r="K135" s="6"/>
    </row>
    <row r="136" spans="3:14" x14ac:dyDescent="0.15">
      <c r="C136" s="5"/>
      <c r="K136" s="6"/>
    </row>
    <row r="137" spans="3:14" x14ac:dyDescent="0.15">
      <c r="C137" s="547" t="s">
        <v>63</v>
      </c>
      <c r="D137" s="548"/>
      <c r="E137" s="548"/>
      <c r="F137" s="548"/>
      <c r="G137" s="548"/>
      <c r="H137" s="549"/>
      <c r="K137" s="6"/>
    </row>
    <row r="138" spans="3:14" x14ac:dyDescent="0.15">
      <c r="C138" s="575" t="s">
        <v>160</v>
      </c>
      <c r="D138" s="576"/>
      <c r="E138" s="576"/>
      <c r="F138" s="576"/>
      <c r="G138" s="576"/>
      <c r="H138" s="577"/>
      <c r="L138" s="19"/>
      <c r="M138" s="19"/>
      <c r="N138" s="19"/>
    </row>
    <row r="139" spans="3:14" ht="56.25" customHeight="1" x14ac:dyDescent="0.15">
      <c r="C139" s="590" t="s">
        <v>34</v>
      </c>
      <c r="D139" s="591"/>
      <c r="E139" s="592"/>
      <c r="F139" s="159" t="s">
        <v>43</v>
      </c>
      <c r="G139" s="159" t="s">
        <v>41</v>
      </c>
      <c r="H139" s="159" t="s">
        <v>42</v>
      </c>
      <c r="I139" s="19"/>
      <c r="J139" s="37"/>
      <c r="K139" s="37"/>
      <c r="L139" s="33"/>
      <c r="M139" s="33"/>
      <c r="N139" s="33"/>
    </row>
    <row r="140" spans="3:14" x14ac:dyDescent="0.15">
      <c r="C140" s="662" t="s">
        <v>209</v>
      </c>
      <c r="D140" s="663"/>
      <c r="E140" s="664"/>
      <c r="F140" s="38" t="s">
        <v>211</v>
      </c>
      <c r="G140" s="38"/>
      <c r="H140" s="39"/>
      <c r="I140" s="19"/>
      <c r="J140" s="37"/>
      <c r="K140" s="37"/>
      <c r="L140" s="33"/>
      <c r="M140" s="33"/>
      <c r="N140" s="33"/>
    </row>
    <row r="141" spans="3:14" x14ac:dyDescent="0.15">
      <c r="C141" s="662" t="s">
        <v>210</v>
      </c>
      <c r="D141" s="663"/>
      <c r="E141" s="664"/>
      <c r="F141" s="38" t="s">
        <v>211</v>
      </c>
      <c r="G141" s="38"/>
      <c r="H141" s="39"/>
      <c r="I141" s="19"/>
      <c r="J141" s="37"/>
      <c r="K141" s="37"/>
      <c r="L141" s="33"/>
      <c r="M141" s="33"/>
      <c r="N141" s="33"/>
    </row>
    <row r="142" spans="3:14" x14ac:dyDescent="0.15">
      <c r="C142" s="33"/>
      <c r="D142" s="19"/>
      <c r="E142" s="19"/>
      <c r="F142" s="37"/>
      <c r="G142" s="37"/>
      <c r="H142" s="19"/>
      <c r="I142" s="19"/>
      <c r="J142" s="37"/>
      <c r="K142" s="37"/>
      <c r="L142" s="33"/>
      <c r="M142" s="33"/>
      <c r="N142" s="33"/>
    </row>
    <row r="143" spans="3:14" x14ac:dyDescent="0.15">
      <c r="C143" s="40" t="s">
        <v>74</v>
      </c>
      <c r="D143" s="17"/>
      <c r="E143" s="17"/>
      <c r="F143" s="17"/>
      <c r="G143" s="41"/>
      <c r="H143" s="15"/>
      <c r="I143" s="15"/>
      <c r="J143" s="15"/>
      <c r="K143" s="16"/>
      <c r="L143" s="33"/>
      <c r="M143" s="33"/>
      <c r="N143" s="33"/>
    </row>
    <row r="144" spans="3:14" x14ac:dyDescent="0.15">
      <c r="C144" s="17"/>
      <c r="D144" s="17"/>
      <c r="E144" s="17"/>
      <c r="F144" s="17"/>
      <c r="G144" s="41"/>
      <c r="H144" s="15"/>
      <c r="I144" s="15"/>
      <c r="J144" s="15"/>
      <c r="L144" s="33"/>
      <c r="M144" s="33"/>
      <c r="N144" s="33"/>
    </row>
    <row r="145" spans="3:18" x14ac:dyDescent="0.15">
      <c r="C145" s="160" t="s">
        <v>26</v>
      </c>
      <c r="D145" s="579" t="s">
        <v>45</v>
      </c>
      <c r="E145" s="579"/>
      <c r="F145" s="579"/>
      <c r="G145" s="579"/>
      <c r="H145" s="579"/>
      <c r="I145" s="579"/>
      <c r="J145" s="579"/>
      <c r="L145" s="33"/>
      <c r="M145" s="33"/>
      <c r="N145" s="33"/>
    </row>
    <row r="146" spans="3:18" x14ac:dyDescent="0.15">
      <c r="C146" s="42">
        <v>1</v>
      </c>
      <c r="D146" s="546" t="s">
        <v>232</v>
      </c>
      <c r="E146" s="546"/>
      <c r="F146" s="546"/>
      <c r="G146" s="546"/>
      <c r="H146" s="546"/>
      <c r="I146" s="546"/>
      <c r="J146" s="546"/>
      <c r="L146" s="33"/>
      <c r="M146" s="33"/>
      <c r="N146" s="33"/>
    </row>
    <row r="147" spans="3:18" x14ac:dyDescent="0.15">
      <c r="C147" s="179">
        <v>2</v>
      </c>
      <c r="D147" s="546" t="s">
        <v>233</v>
      </c>
      <c r="E147" s="546"/>
      <c r="F147" s="546"/>
      <c r="G147" s="546"/>
      <c r="H147" s="546"/>
      <c r="I147" s="546"/>
      <c r="J147" s="546"/>
      <c r="L147" s="33"/>
      <c r="M147" s="33"/>
      <c r="N147" s="33"/>
    </row>
    <row r="148" spans="3:18" x14ac:dyDescent="0.15">
      <c r="C148" s="179">
        <v>3</v>
      </c>
      <c r="D148" s="546" t="s">
        <v>234</v>
      </c>
      <c r="E148" s="546"/>
      <c r="F148" s="546"/>
      <c r="G148" s="546"/>
      <c r="H148" s="546"/>
      <c r="I148" s="546"/>
      <c r="J148" s="546"/>
      <c r="L148" s="33"/>
      <c r="M148" s="33"/>
      <c r="N148" s="33"/>
    </row>
    <row r="149" spans="3:18" x14ac:dyDescent="0.15">
      <c r="C149" s="179">
        <v>4</v>
      </c>
      <c r="D149" s="546" t="s">
        <v>235</v>
      </c>
      <c r="E149" s="546"/>
      <c r="F149" s="546"/>
      <c r="G149" s="546"/>
      <c r="H149" s="546"/>
      <c r="I149" s="546"/>
      <c r="J149" s="546"/>
      <c r="L149" s="33"/>
      <c r="M149" s="33"/>
      <c r="N149" s="33"/>
    </row>
    <row r="150" spans="3:18" x14ac:dyDescent="0.15">
      <c r="C150" s="179">
        <v>5</v>
      </c>
      <c r="D150" s="546" t="s">
        <v>236</v>
      </c>
      <c r="E150" s="546"/>
      <c r="F150" s="546"/>
      <c r="G150" s="546"/>
      <c r="H150" s="546"/>
      <c r="I150" s="546"/>
      <c r="J150" s="546"/>
      <c r="L150" s="33"/>
      <c r="M150" s="33"/>
      <c r="N150" s="33"/>
    </row>
    <row r="151" spans="3:18" x14ac:dyDescent="0.15">
      <c r="C151" s="179">
        <v>6</v>
      </c>
      <c r="D151" s="546" t="s">
        <v>237</v>
      </c>
      <c r="E151" s="546"/>
      <c r="F151" s="546"/>
      <c r="G151" s="546"/>
      <c r="H151" s="546"/>
      <c r="I151" s="546"/>
      <c r="J151" s="546"/>
      <c r="L151" s="33"/>
      <c r="M151" s="33"/>
      <c r="N151" s="33"/>
    </row>
    <row r="152" spans="3:18" x14ac:dyDescent="0.15">
      <c r="C152" s="179">
        <v>7</v>
      </c>
      <c r="D152" s="546" t="s">
        <v>238</v>
      </c>
      <c r="E152" s="546"/>
      <c r="F152" s="546"/>
      <c r="G152" s="546"/>
      <c r="H152" s="546"/>
      <c r="I152" s="546"/>
      <c r="J152" s="546"/>
      <c r="L152" s="33"/>
      <c r="M152" s="33"/>
      <c r="N152" s="33"/>
    </row>
    <row r="153" spans="3:18" x14ac:dyDescent="0.15">
      <c r="C153" s="179">
        <v>8</v>
      </c>
      <c r="D153" s="546" t="s">
        <v>239</v>
      </c>
      <c r="E153" s="546"/>
      <c r="F153" s="546"/>
      <c r="G153" s="546"/>
      <c r="H153" s="546"/>
      <c r="I153" s="546"/>
      <c r="J153" s="546"/>
      <c r="L153" s="33"/>
      <c r="M153" s="33"/>
      <c r="N153" s="33"/>
    </row>
    <row r="154" spans="3:18" x14ac:dyDescent="0.15">
      <c r="C154" s="179">
        <v>9</v>
      </c>
      <c r="D154" s="546" t="s">
        <v>240</v>
      </c>
      <c r="E154" s="546"/>
      <c r="F154" s="546"/>
      <c r="G154" s="546"/>
      <c r="H154" s="546"/>
      <c r="I154" s="546"/>
      <c r="J154" s="546"/>
      <c r="L154" s="33"/>
      <c r="M154" s="33"/>
      <c r="N154" s="33"/>
    </row>
    <row r="155" spans="3:18" x14ac:dyDescent="0.15">
      <c r="C155" s="179">
        <v>10</v>
      </c>
      <c r="D155" s="546" t="s">
        <v>241</v>
      </c>
      <c r="E155" s="546"/>
      <c r="F155" s="546"/>
      <c r="G155" s="546"/>
      <c r="H155" s="546"/>
      <c r="I155" s="546"/>
      <c r="J155" s="546"/>
      <c r="L155" s="33"/>
      <c r="M155" s="33"/>
      <c r="N155" s="33"/>
    </row>
    <row r="156" spans="3:18" s="15" customFormat="1" x14ac:dyDescent="0.15">
      <c r="C156" s="179">
        <v>11</v>
      </c>
      <c r="D156" s="546" t="s">
        <v>242</v>
      </c>
      <c r="E156" s="546"/>
      <c r="F156" s="546"/>
      <c r="G156" s="546"/>
      <c r="H156" s="546"/>
      <c r="I156" s="546"/>
      <c r="J156" s="546"/>
      <c r="K156" s="1"/>
      <c r="L156" s="33"/>
      <c r="M156" s="33"/>
      <c r="N156" s="17"/>
    </row>
    <row r="157" spans="3:18" x14ac:dyDescent="0.15">
      <c r="C157" s="17"/>
      <c r="D157" s="17"/>
      <c r="E157" s="17"/>
      <c r="F157" s="17"/>
      <c r="G157" s="17"/>
      <c r="H157" s="17"/>
      <c r="I157" s="17"/>
      <c r="J157" s="17"/>
      <c r="L157" s="33"/>
      <c r="M157" s="33"/>
    </row>
    <row r="158" spans="3:18" ht="15" customHeight="1" x14ac:dyDescent="0.15">
      <c r="C158" s="5" t="s">
        <v>75</v>
      </c>
      <c r="G158" s="6"/>
      <c r="H158" s="16"/>
      <c r="I158" s="6"/>
      <c r="J158" s="6"/>
      <c r="K158" s="6"/>
      <c r="N158" s="24"/>
      <c r="O158" s="24"/>
      <c r="P158" s="24"/>
      <c r="Q158" s="24"/>
      <c r="R158" s="6"/>
    </row>
    <row r="159" spans="3:18" ht="15" customHeight="1" x14ac:dyDescent="0.15">
      <c r="G159" s="6"/>
      <c r="H159" s="6"/>
      <c r="I159" s="6"/>
      <c r="J159" s="6"/>
      <c r="K159" s="6"/>
      <c r="N159" s="24"/>
      <c r="O159" s="24"/>
      <c r="P159" s="24"/>
      <c r="Q159" s="24"/>
      <c r="R159" s="6"/>
    </row>
    <row r="160" spans="3:18" ht="42" customHeight="1" x14ac:dyDescent="0.15">
      <c r="C160" s="159" t="s">
        <v>307</v>
      </c>
      <c r="D160" s="482" t="s">
        <v>7</v>
      </c>
      <c r="E160" s="590" t="s">
        <v>7</v>
      </c>
      <c r="F160" s="591"/>
      <c r="G160" s="591"/>
      <c r="H160" s="592"/>
      <c r="I160" s="494"/>
      <c r="J160" s="494"/>
      <c r="K160" s="44"/>
      <c r="M160" s="43"/>
      <c r="N160" s="24"/>
      <c r="O160" s="24"/>
      <c r="P160" s="24"/>
      <c r="Q160" s="24"/>
      <c r="R160" s="6"/>
    </row>
    <row r="161" spans="3:18" x14ac:dyDescent="0.15">
      <c r="C161" s="574" t="s">
        <v>0</v>
      </c>
      <c r="D161" s="668"/>
      <c r="E161" s="566" t="s">
        <v>532</v>
      </c>
      <c r="F161" s="568"/>
      <c r="G161" s="479" t="s">
        <v>326</v>
      </c>
      <c r="H161" s="480"/>
      <c r="I161" s="21"/>
      <c r="J161" s="21"/>
      <c r="K161" s="21"/>
      <c r="M161" s="24"/>
      <c r="N161" s="24"/>
      <c r="O161" s="24"/>
      <c r="P161" s="24"/>
      <c r="Q161" s="24"/>
      <c r="R161" s="6"/>
    </row>
    <row r="162" spans="3:18" x14ac:dyDescent="0.15">
      <c r="C162" s="574"/>
      <c r="D162" s="669"/>
      <c r="E162" s="569"/>
      <c r="F162" s="523"/>
      <c r="G162" s="479" t="s">
        <v>327</v>
      </c>
      <c r="H162" s="480"/>
      <c r="I162" s="21"/>
      <c r="J162" s="21"/>
      <c r="K162" s="613"/>
      <c r="M162" s="24"/>
      <c r="N162" s="24"/>
      <c r="O162" s="24"/>
      <c r="P162" s="24"/>
      <c r="Q162" s="24"/>
      <c r="R162" s="6"/>
    </row>
    <row r="163" spans="3:18" x14ac:dyDescent="0.15">
      <c r="C163" s="574"/>
      <c r="D163" s="669"/>
      <c r="E163" s="571"/>
      <c r="F163" s="573"/>
      <c r="G163" s="479" t="s">
        <v>535</v>
      </c>
      <c r="H163" s="480"/>
      <c r="I163" s="21"/>
      <c r="J163" s="21"/>
      <c r="K163" s="613"/>
      <c r="M163" s="24"/>
      <c r="N163" s="24"/>
      <c r="O163" s="24"/>
      <c r="P163" s="24"/>
      <c r="Q163" s="24"/>
      <c r="R163" s="6"/>
    </row>
    <row r="164" spans="3:18" x14ac:dyDescent="0.15">
      <c r="C164" s="574"/>
      <c r="D164" s="669"/>
      <c r="E164" s="566" t="s">
        <v>533</v>
      </c>
      <c r="F164" s="568"/>
      <c r="G164" s="479" t="s">
        <v>329</v>
      </c>
      <c r="H164" s="480"/>
      <c r="I164" s="21"/>
      <c r="J164" s="21"/>
      <c r="K164" s="613"/>
      <c r="M164" s="24"/>
      <c r="N164" s="24"/>
      <c r="O164" s="24"/>
      <c r="P164" s="24"/>
      <c r="Q164" s="24"/>
      <c r="R164" s="6"/>
    </row>
    <row r="165" spans="3:18" x14ac:dyDescent="0.15">
      <c r="C165" s="574"/>
      <c r="D165" s="669"/>
      <c r="E165" s="569"/>
      <c r="F165" s="523"/>
      <c r="G165" s="479" t="s">
        <v>330</v>
      </c>
      <c r="H165" s="480"/>
      <c r="I165" s="21"/>
      <c r="J165" s="21"/>
      <c r="K165" s="613"/>
      <c r="M165" s="24"/>
      <c r="N165" s="24"/>
      <c r="O165" s="24"/>
      <c r="P165" s="24"/>
      <c r="Q165" s="24"/>
      <c r="R165" s="6"/>
    </row>
    <row r="166" spans="3:18" x14ac:dyDescent="0.15">
      <c r="C166" s="574"/>
      <c r="D166" s="669"/>
      <c r="E166" s="571"/>
      <c r="F166" s="573"/>
      <c r="G166" s="479" t="s">
        <v>536</v>
      </c>
      <c r="H166" s="480"/>
      <c r="I166" s="21"/>
      <c r="J166" s="21"/>
      <c r="K166" s="613"/>
      <c r="M166" s="24"/>
      <c r="N166" s="24"/>
      <c r="O166" s="24"/>
      <c r="P166" s="24"/>
      <c r="Q166" s="24"/>
      <c r="R166" s="6"/>
    </row>
    <row r="167" spans="3:18" x14ac:dyDescent="0.15">
      <c r="C167" s="574"/>
      <c r="D167" s="669"/>
      <c r="E167" s="566" t="s">
        <v>534</v>
      </c>
      <c r="F167" s="568"/>
      <c r="G167" s="479" t="s">
        <v>537</v>
      </c>
      <c r="H167" s="480"/>
      <c r="I167" s="21"/>
      <c r="J167" s="21"/>
      <c r="K167" s="613"/>
      <c r="M167" s="24"/>
      <c r="N167" s="24"/>
      <c r="O167" s="24"/>
      <c r="P167" s="24"/>
      <c r="Q167" s="24"/>
      <c r="R167" s="6"/>
    </row>
    <row r="168" spans="3:18" x14ac:dyDescent="0.15">
      <c r="C168" s="574"/>
      <c r="D168" s="669"/>
      <c r="E168" s="569"/>
      <c r="F168" s="523"/>
      <c r="G168" s="479" t="s">
        <v>538</v>
      </c>
      <c r="H168" s="480"/>
      <c r="I168" s="21"/>
      <c r="J168" s="21"/>
      <c r="K168" s="613"/>
      <c r="M168" s="24"/>
      <c r="N168" s="24"/>
      <c r="O168" s="24"/>
      <c r="P168" s="24"/>
      <c r="Q168" s="24"/>
      <c r="R168" s="6"/>
    </row>
    <row r="169" spans="3:18" x14ac:dyDescent="0.15">
      <c r="C169" s="574"/>
      <c r="D169" s="669"/>
      <c r="E169" s="571"/>
      <c r="F169" s="573"/>
      <c r="G169" s="479" t="s">
        <v>539</v>
      </c>
      <c r="H169" s="480"/>
      <c r="I169" s="21"/>
      <c r="J169" s="21"/>
      <c r="K169" s="613"/>
      <c r="M169" s="24"/>
      <c r="N169" s="24"/>
      <c r="O169" s="24"/>
      <c r="P169" s="24"/>
      <c r="Q169" s="24"/>
      <c r="R169" s="6"/>
    </row>
    <row r="170" spans="3:18" x14ac:dyDescent="0.15">
      <c r="C170" s="574" t="s">
        <v>1</v>
      </c>
      <c r="D170" s="589"/>
      <c r="E170" s="566" t="s">
        <v>532</v>
      </c>
      <c r="F170" s="568"/>
      <c r="G170" s="479" t="s">
        <v>326</v>
      </c>
      <c r="H170" s="480"/>
      <c r="I170" s="21"/>
      <c r="J170" s="21"/>
      <c r="K170" s="613"/>
      <c r="M170" s="24"/>
      <c r="N170" s="24"/>
      <c r="O170" s="24"/>
      <c r="P170" s="24"/>
      <c r="Q170" s="24"/>
      <c r="R170" s="6"/>
    </row>
    <row r="171" spans="3:18" x14ac:dyDescent="0.15">
      <c r="C171" s="574"/>
      <c r="D171" s="589"/>
      <c r="E171" s="569"/>
      <c r="F171" s="523"/>
      <c r="G171" s="479" t="s">
        <v>327</v>
      </c>
      <c r="H171" s="480"/>
      <c r="I171" s="21"/>
      <c r="J171" s="21"/>
      <c r="K171" s="613"/>
      <c r="M171" s="24"/>
      <c r="N171" s="24"/>
      <c r="O171" s="24"/>
      <c r="P171" s="24"/>
      <c r="Q171" s="24"/>
      <c r="R171" s="6"/>
    </row>
    <row r="172" spans="3:18" x14ac:dyDescent="0.15">
      <c r="C172" s="574"/>
      <c r="D172" s="589"/>
      <c r="E172" s="571"/>
      <c r="F172" s="573"/>
      <c r="G172" s="479" t="s">
        <v>535</v>
      </c>
      <c r="H172" s="480"/>
      <c r="I172" s="21"/>
      <c r="J172" s="21"/>
      <c r="K172" s="613"/>
      <c r="M172" s="24"/>
      <c r="N172" s="24"/>
      <c r="O172" s="24"/>
      <c r="P172" s="24"/>
      <c r="Q172" s="24"/>
      <c r="R172" s="6"/>
    </row>
    <row r="173" spans="3:18" x14ac:dyDescent="0.15">
      <c r="C173" s="574"/>
      <c r="D173" s="589"/>
      <c r="E173" s="566" t="s">
        <v>533</v>
      </c>
      <c r="F173" s="568"/>
      <c r="G173" s="479" t="s">
        <v>329</v>
      </c>
      <c r="H173" s="480"/>
      <c r="I173" s="21"/>
      <c r="J173" s="21"/>
      <c r="K173" s="613"/>
      <c r="M173" s="24"/>
      <c r="N173" s="24"/>
      <c r="O173" s="24"/>
      <c r="P173" s="24"/>
      <c r="Q173" s="24"/>
      <c r="R173" s="6"/>
    </row>
    <row r="174" spans="3:18" x14ac:dyDescent="0.15">
      <c r="C174" s="574"/>
      <c r="D174" s="589"/>
      <c r="E174" s="569"/>
      <c r="F174" s="523"/>
      <c r="G174" s="479" t="s">
        <v>330</v>
      </c>
      <c r="H174" s="480"/>
      <c r="I174" s="21"/>
      <c r="J174" s="21"/>
      <c r="K174" s="613"/>
      <c r="M174" s="24"/>
      <c r="N174" s="24"/>
      <c r="O174" s="24"/>
      <c r="P174" s="24"/>
      <c r="Q174" s="24"/>
      <c r="R174" s="6"/>
    </row>
    <row r="175" spans="3:18" x14ac:dyDescent="0.15">
      <c r="C175" s="574"/>
      <c r="D175" s="589"/>
      <c r="E175" s="571"/>
      <c r="F175" s="573"/>
      <c r="G175" s="479" t="s">
        <v>536</v>
      </c>
      <c r="H175" s="480"/>
      <c r="I175" s="21"/>
      <c r="J175" s="21"/>
      <c r="K175" s="613"/>
      <c r="M175" s="24"/>
      <c r="N175" s="24"/>
      <c r="O175" s="24"/>
      <c r="P175" s="24"/>
      <c r="Q175" s="24"/>
      <c r="R175" s="6"/>
    </row>
    <row r="176" spans="3:18" x14ac:dyDescent="0.15">
      <c r="C176" s="574"/>
      <c r="D176" s="589"/>
      <c r="E176" s="566" t="s">
        <v>534</v>
      </c>
      <c r="F176" s="568"/>
      <c r="G176" s="479" t="s">
        <v>537</v>
      </c>
      <c r="H176" s="480"/>
      <c r="I176" s="21"/>
      <c r="J176" s="21"/>
      <c r="K176" s="613"/>
      <c r="M176" s="24"/>
      <c r="N176" s="24"/>
      <c r="O176" s="24"/>
      <c r="P176" s="24"/>
      <c r="Q176" s="24"/>
      <c r="R176" s="6"/>
    </row>
    <row r="177" spans="3:18" s="6" customFormat="1" x14ac:dyDescent="0.15">
      <c r="C177" s="574"/>
      <c r="D177" s="589"/>
      <c r="E177" s="569"/>
      <c r="F177" s="523"/>
      <c r="G177" s="479" t="s">
        <v>538</v>
      </c>
      <c r="H177" s="480"/>
      <c r="I177" s="21"/>
      <c r="J177" s="21"/>
      <c r="K177" s="613"/>
      <c r="L177" s="1"/>
      <c r="M177" s="24"/>
      <c r="N177" s="45"/>
      <c r="O177" s="45"/>
      <c r="P177" s="45"/>
      <c r="Q177" s="45"/>
    </row>
    <row r="178" spans="3:18" s="41" customFormat="1" x14ac:dyDescent="0.15">
      <c r="C178" s="574"/>
      <c r="D178" s="589"/>
      <c r="E178" s="571"/>
      <c r="F178" s="573"/>
      <c r="G178" s="479" t="s">
        <v>539</v>
      </c>
      <c r="H178" s="480"/>
      <c r="I178" s="21"/>
      <c r="J178" s="21"/>
      <c r="K178" s="613"/>
      <c r="L178" s="1"/>
      <c r="M178" s="24"/>
      <c r="N178" s="46"/>
      <c r="O178" s="46"/>
      <c r="P178" s="46"/>
      <c r="Q178" s="46"/>
    </row>
    <row r="179" spans="3:18" s="41" customFormat="1" ht="12.75" customHeight="1" x14ac:dyDescent="0.15">
      <c r="C179" s="47"/>
      <c r="D179" s="47"/>
      <c r="E179" s="47"/>
      <c r="F179" s="47"/>
      <c r="G179" s="47"/>
      <c r="H179" s="47"/>
      <c r="I179" s="24"/>
      <c r="J179" s="24"/>
      <c r="K179" s="24"/>
      <c r="L179" s="24"/>
      <c r="M179" s="24"/>
      <c r="N179" s="46"/>
      <c r="O179" s="46"/>
      <c r="P179" s="46"/>
      <c r="Q179" s="46"/>
    </row>
    <row r="180" spans="3:18" s="41" customFormat="1" ht="12.75" customHeight="1" x14ac:dyDescent="0.15">
      <c r="C180" s="257" t="s">
        <v>308</v>
      </c>
      <c r="D180" s="258"/>
      <c r="E180" s="258"/>
      <c r="F180" s="258"/>
      <c r="G180" s="258"/>
      <c r="H180" s="258"/>
      <c r="I180" s="24"/>
      <c r="J180" s="24"/>
      <c r="K180" s="24"/>
      <c r="L180" s="24"/>
      <c r="M180" s="24"/>
      <c r="N180" s="46"/>
      <c r="O180" s="46"/>
      <c r="P180" s="46"/>
      <c r="Q180" s="46"/>
    </row>
    <row r="181" spans="3:18" s="41" customFormat="1" ht="36.75" customHeight="1" x14ac:dyDescent="0.15">
      <c r="C181" s="676"/>
      <c r="D181" s="677"/>
      <c r="E181" s="677"/>
      <c r="F181" s="677"/>
      <c r="G181" s="678"/>
      <c r="H181" s="258"/>
      <c r="I181" s="24"/>
      <c r="J181" s="24"/>
      <c r="K181" s="24"/>
      <c r="L181" s="24"/>
      <c r="M181" s="24"/>
      <c r="N181" s="46"/>
      <c r="O181" s="46"/>
      <c r="P181" s="46"/>
      <c r="Q181" s="46"/>
    </row>
    <row r="182" spans="3:18" s="6" customFormat="1" ht="12.75" customHeight="1" x14ac:dyDescent="0.15">
      <c r="C182" s="47"/>
      <c r="D182" s="47"/>
      <c r="E182" s="47"/>
      <c r="F182" s="47"/>
      <c r="G182" s="47"/>
      <c r="H182" s="47"/>
      <c r="I182" s="24"/>
      <c r="J182" s="24"/>
      <c r="K182" s="24"/>
      <c r="L182" s="24"/>
      <c r="M182" s="24"/>
      <c r="N182" s="45"/>
      <c r="O182" s="45"/>
      <c r="P182" s="45"/>
      <c r="Q182" s="45"/>
    </row>
    <row r="183" spans="3:18" s="6" customFormat="1" ht="12.75" customHeight="1" x14ac:dyDescent="0.15">
      <c r="C183" s="5" t="s">
        <v>76</v>
      </c>
      <c r="D183" s="47"/>
      <c r="E183" s="47"/>
      <c r="F183" s="47"/>
      <c r="G183" s="47"/>
      <c r="H183" s="47"/>
      <c r="I183" s="24"/>
      <c r="J183" s="24"/>
      <c r="K183" s="24"/>
      <c r="L183" s="24"/>
      <c r="M183" s="24"/>
      <c r="N183" s="45"/>
      <c r="O183" s="45"/>
      <c r="P183" s="45"/>
      <c r="Q183" s="45"/>
    </row>
    <row r="184" spans="3:18" s="6" customFormat="1" ht="40.5" customHeight="1" x14ac:dyDescent="0.15">
      <c r="C184" s="586" t="s">
        <v>61</v>
      </c>
      <c r="D184" s="586"/>
      <c r="E184" s="586"/>
      <c r="F184" s="586"/>
      <c r="G184" s="586"/>
      <c r="H184" s="586"/>
      <c r="I184" s="586"/>
      <c r="J184" s="24"/>
      <c r="K184" s="24"/>
      <c r="L184" s="24"/>
      <c r="M184" s="24"/>
      <c r="N184" s="45"/>
      <c r="O184" s="45"/>
      <c r="P184" s="45"/>
      <c r="Q184" s="45"/>
    </row>
    <row r="185" spans="3:18" s="6" customFormat="1" ht="12.75" customHeight="1" x14ac:dyDescent="0.15">
      <c r="C185" s="1"/>
      <c r="D185" s="47"/>
      <c r="E185" s="47"/>
      <c r="F185" s="47"/>
      <c r="G185" s="47"/>
      <c r="H185" s="47"/>
      <c r="I185" s="24"/>
      <c r="J185" s="24"/>
      <c r="K185" s="24"/>
      <c r="L185" s="24"/>
      <c r="M185" s="24"/>
      <c r="N185" s="45"/>
      <c r="O185" s="45"/>
      <c r="P185" s="45"/>
      <c r="Q185" s="45"/>
    </row>
    <row r="186" spans="3:18" s="6" customFormat="1" ht="37.5" customHeight="1" x14ac:dyDescent="0.15">
      <c r="C186" s="554"/>
      <c r="D186" s="555"/>
      <c r="E186" s="555"/>
      <c r="F186" s="555"/>
      <c r="G186" s="555"/>
      <c r="H186" s="555"/>
      <c r="I186" s="556"/>
      <c r="J186" s="24"/>
      <c r="K186" s="24"/>
      <c r="L186" s="24"/>
      <c r="M186" s="24"/>
      <c r="N186" s="45"/>
      <c r="O186" s="45"/>
      <c r="P186" s="45"/>
      <c r="Q186" s="45"/>
    </row>
    <row r="187" spans="3:18" s="6" customFormat="1" ht="12.75" customHeight="1" x14ac:dyDescent="0.15">
      <c r="C187" s="1"/>
      <c r="D187" s="47"/>
      <c r="E187" s="47"/>
      <c r="F187" s="47"/>
      <c r="G187" s="47"/>
      <c r="H187" s="47"/>
      <c r="I187" s="24"/>
      <c r="J187" s="24"/>
      <c r="K187" s="24"/>
      <c r="L187" s="24"/>
      <c r="M187" s="24"/>
      <c r="N187" s="45"/>
      <c r="O187" s="45"/>
      <c r="P187" s="45"/>
      <c r="Q187" s="45"/>
    </row>
    <row r="188" spans="3:18" ht="16.5" customHeight="1" x14ac:dyDescent="0.15">
      <c r="C188" s="47"/>
      <c r="D188" s="47"/>
      <c r="E188" s="47"/>
      <c r="F188" s="47"/>
      <c r="G188" s="47"/>
      <c r="H188" s="47"/>
      <c r="I188" s="24"/>
      <c r="J188" s="24"/>
      <c r="K188" s="24"/>
      <c r="L188" s="24"/>
      <c r="M188" s="24"/>
      <c r="N188" s="45"/>
      <c r="O188" s="45"/>
      <c r="P188" s="45"/>
      <c r="Q188" s="45"/>
      <c r="R188" s="6"/>
    </row>
    <row r="189" spans="3:18" ht="16.5" customHeight="1" x14ac:dyDescent="0.15">
      <c r="C189" s="164" t="s">
        <v>64</v>
      </c>
      <c r="D189" s="161"/>
      <c r="E189" s="161"/>
      <c r="F189" s="161"/>
      <c r="G189" s="161"/>
      <c r="H189" s="162"/>
      <c r="I189" s="162"/>
      <c r="J189" s="163"/>
      <c r="K189" s="163"/>
      <c r="L189" s="6"/>
      <c r="M189" s="45"/>
      <c r="N189" s="49"/>
      <c r="O189" s="49"/>
      <c r="P189" s="49"/>
      <c r="Q189" s="49"/>
      <c r="R189" s="6"/>
    </row>
    <row r="190" spans="3:18" s="55" customFormat="1" ht="16.5" customHeight="1" x14ac:dyDescent="0.15">
      <c r="C190" s="50"/>
      <c r="D190" s="51"/>
      <c r="E190" s="51"/>
      <c r="F190" s="51"/>
      <c r="G190" s="51"/>
      <c r="H190" s="52"/>
      <c r="I190" s="52"/>
      <c r="J190" s="53"/>
      <c r="K190" s="53"/>
      <c r="L190" s="41"/>
      <c r="M190" s="46"/>
      <c r="N190" s="54"/>
      <c r="O190" s="54"/>
      <c r="P190" s="54"/>
      <c r="Q190" s="54"/>
      <c r="R190" s="19"/>
    </row>
    <row r="191" spans="3:18" s="55" customFormat="1" x14ac:dyDescent="0.15">
      <c r="C191" s="165" t="s">
        <v>90</v>
      </c>
      <c r="D191" s="51"/>
      <c r="E191" s="51"/>
      <c r="F191" s="18"/>
      <c r="G191" s="51"/>
      <c r="H191" s="52"/>
      <c r="I191" s="52"/>
      <c r="J191" s="53"/>
      <c r="K191" s="53"/>
      <c r="L191" s="41"/>
      <c r="M191" s="46"/>
      <c r="N191" s="54"/>
      <c r="O191" s="54"/>
      <c r="P191" s="54"/>
      <c r="Q191" s="54"/>
      <c r="R191" s="19"/>
    </row>
    <row r="192" spans="3:18" s="55" customFormat="1" ht="20.25" customHeight="1" x14ac:dyDescent="0.15">
      <c r="C192" s="105" t="s">
        <v>16</v>
      </c>
      <c r="D192" s="6"/>
      <c r="E192" s="6"/>
      <c r="F192" s="6"/>
      <c r="G192" s="26"/>
      <c r="H192" s="49"/>
      <c r="I192" s="49"/>
      <c r="J192" s="49"/>
      <c r="K192" s="49"/>
      <c r="L192" s="6"/>
      <c r="M192" s="45"/>
      <c r="N192" s="54"/>
      <c r="O192" s="54"/>
      <c r="P192" s="54"/>
      <c r="Q192" s="54"/>
      <c r="R192" s="19"/>
    </row>
    <row r="193" spans="3:18" ht="2.25" customHeight="1" x14ac:dyDescent="0.15">
      <c r="C193" s="6"/>
      <c r="D193" s="6"/>
      <c r="E193" s="6"/>
      <c r="F193" s="6"/>
      <c r="G193" s="6"/>
      <c r="H193" s="49"/>
      <c r="I193" s="49"/>
      <c r="J193" s="49"/>
      <c r="K193" s="49"/>
      <c r="L193" s="6"/>
      <c r="M193" s="45"/>
      <c r="N193" s="49"/>
      <c r="O193" s="49"/>
      <c r="P193" s="49"/>
      <c r="Q193" s="49"/>
      <c r="R193" s="6"/>
    </row>
    <row r="194" spans="3:18" ht="16.5" customHeight="1" x14ac:dyDescent="0.15">
      <c r="C194" s="105" t="s">
        <v>309</v>
      </c>
      <c r="D194" s="6"/>
      <c r="E194" s="56"/>
      <c r="F194" s="56"/>
      <c r="G194" s="56"/>
      <c r="H194" s="56"/>
      <c r="I194" s="56"/>
      <c r="J194" s="56"/>
      <c r="K194" s="49"/>
      <c r="L194" s="6"/>
      <c r="M194" s="45"/>
      <c r="N194" s="49"/>
      <c r="O194" s="49"/>
      <c r="P194" s="49"/>
      <c r="Q194" s="49"/>
      <c r="R194" s="6"/>
    </row>
    <row r="195" spans="3:18" ht="24" customHeight="1" x14ac:dyDescent="0.15">
      <c r="C195" s="595"/>
      <c r="D195" s="596"/>
      <c r="E195" s="596"/>
      <c r="F195" s="596"/>
      <c r="G195" s="596"/>
      <c r="H195" s="596"/>
      <c r="I195" s="596"/>
      <c r="J195" s="596"/>
      <c r="K195" s="597"/>
      <c r="L195" s="6"/>
      <c r="M195" s="45"/>
      <c r="N195" s="49"/>
      <c r="O195" s="49"/>
      <c r="P195" s="49"/>
      <c r="Q195" s="49"/>
      <c r="R195" s="6"/>
    </row>
    <row r="196" spans="3:18" ht="8.25" customHeight="1" x14ac:dyDescent="0.15">
      <c r="C196" s="6"/>
      <c r="D196" s="6"/>
      <c r="E196" s="6"/>
      <c r="F196" s="6"/>
      <c r="G196" s="6"/>
      <c r="H196" s="6"/>
      <c r="I196" s="6"/>
      <c r="J196" s="6"/>
      <c r="K196" s="6"/>
      <c r="M196" s="45"/>
      <c r="N196" s="49"/>
      <c r="O196" s="49"/>
      <c r="P196" s="49"/>
      <c r="Q196" s="49"/>
      <c r="R196" s="6"/>
    </row>
    <row r="197" spans="3:18" ht="13.5" customHeight="1" x14ac:dyDescent="0.15">
      <c r="C197" s="166" t="s">
        <v>94</v>
      </c>
      <c r="D197" s="167"/>
      <c r="E197" s="167"/>
      <c r="F197" s="167"/>
      <c r="G197" s="167"/>
      <c r="H197" s="167"/>
      <c r="I197" s="167"/>
      <c r="J197" s="41"/>
      <c r="K197" s="41"/>
      <c r="M197" s="49"/>
      <c r="N197" s="49"/>
      <c r="O197" s="49"/>
      <c r="P197" s="49"/>
      <c r="Q197" s="49"/>
      <c r="R197" s="6"/>
    </row>
    <row r="198" spans="3:18" ht="13.5" customHeight="1" x14ac:dyDescent="0.15">
      <c r="C198" s="58"/>
      <c r="D198" s="59"/>
      <c r="E198" s="59"/>
      <c r="F198" s="59"/>
      <c r="G198" s="59"/>
      <c r="H198" s="59"/>
      <c r="I198" s="59"/>
      <c r="J198" s="19"/>
      <c r="K198" s="19"/>
      <c r="L198" s="55"/>
      <c r="M198" s="54"/>
      <c r="N198" s="49"/>
      <c r="O198" s="49"/>
      <c r="P198" s="49"/>
      <c r="Q198" s="49"/>
      <c r="R198" s="6"/>
    </row>
    <row r="199" spans="3:18" ht="16.5" customHeight="1" x14ac:dyDescent="0.15">
      <c r="C199" s="598" t="s">
        <v>95</v>
      </c>
      <c r="D199" s="598"/>
      <c r="E199" s="598"/>
      <c r="F199" s="59"/>
      <c r="G199" s="59"/>
      <c r="H199" s="59"/>
      <c r="I199" s="59"/>
      <c r="J199" s="19"/>
      <c r="K199" s="19"/>
      <c r="L199" s="55"/>
      <c r="M199" s="54"/>
      <c r="N199" s="49"/>
      <c r="O199" s="49"/>
      <c r="P199" s="49"/>
      <c r="Q199" s="49"/>
      <c r="R199" s="6"/>
    </row>
    <row r="200" spans="3:18" ht="23.25" customHeight="1" x14ac:dyDescent="0.15">
      <c r="C200" s="502"/>
      <c r="D200" s="612"/>
      <c r="E200" s="612"/>
      <c r="F200" s="612"/>
      <c r="G200" s="612"/>
      <c r="H200" s="612"/>
      <c r="I200" s="612"/>
      <c r="J200" s="612"/>
      <c r="K200" s="503"/>
      <c r="L200" s="55"/>
      <c r="M200" s="54"/>
      <c r="N200" s="49"/>
      <c r="O200" s="49"/>
      <c r="P200" s="49"/>
      <c r="Q200" s="49"/>
      <c r="R200" s="6"/>
    </row>
    <row r="201" spans="3:18" ht="7.5" customHeight="1" x14ac:dyDescent="0.15">
      <c r="C201" s="108"/>
      <c r="D201" s="108"/>
      <c r="E201" s="108"/>
      <c r="F201" s="108"/>
      <c r="G201" s="108"/>
      <c r="H201" s="108"/>
      <c r="I201" s="108"/>
      <c r="J201" s="108"/>
      <c r="K201" s="108"/>
      <c r="L201" s="55"/>
      <c r="M201" s="54"/>
      <c r="N201" s="49"/>
      <c r="O201" s="49"/>
      <c r="P201" s="49"/>
      <c r="Q201" s="49"/>
      <c r="R201" s="6"/>
    </row>
    <row r="202" spans="3:18" ht="16.5" customHeight="1" x14ac:dyDescent="0.15">
      <c r="C202" s="108" t="s">
        <v>110</v>
      </c>
      <c r="D202" s="108"/>
      <c r="E202" s="108"/>
      <c r="F202" s="108"/>
      <c r="G202" s="108"/>
      <c r="H202" s="108"/>
      <c r="I202" s="108"/>
      <c r="J202" s="108"/>
      <c r="K202" s="108"/>
      <c r="L202" s="55"/>
      <c r="M202" s="54"/>
      <c r="N202" s="49"/>
      <c r="O202" s="49"/>
      <c r="P202" s="49"/>
      <c r="Q202" s="49"/>
      <c r="R202" s="6"/>
    </row>
    <row r="203" spans="3:18" ht="23.25" customHeight="1" x14ac:dyDescent="0.15">
      <c r="C203" s="109"/>
      <c r="D203" s="110"/>
      <c r="E203" s="110"/>
      <c r="F203" s="110"/>
      <c r="G203" s="110"/>
      <c r="H203" s="110"/>
      <c r="I203" s="110"/>
      <c r="J203" s="110"/>
      <c r="K203" s="111"/>
      <c r="L203" s="55"/>
      <c r="M203" s="54"/>
      <c r="N203" s="49"/>
      <c r="O203" s="49"/>
      <c r="P203" s="49"/>
      <c r="Q203" s="49"/>
      <c r="R203" s="6"/>
    </row>
    <row r="204" spans="3:18" ht="9" customHeight="1" x14ac:dyDescent="0.15">
      <c r="C204" s="55"/>
      <c r="D204" s="59"/>
      <c r="E204" s="59"/>
      <c r="F204" s="59"/>
      <c r="G204" s="59"/>
      <c r="H204" s="58"/>
      <c r="I204" s="59"/>
      <c r="J204" s="19"/>
      <c r="K204" s="19"/>
      <c r="M204" s="49"/>
      <c r="N204" s="49"/>
      <c r="O204" s="49"/>
      <c r="P204" s="49"/>
      <c r="Q204" s="49"/>
      <c r="R204" s="6"/>
    </row>
    <row r="205" spans="3:18" x14ac:dyDescent="0.15">
      <c r="C205" s="112" t="s">
        <v>100</v>
      </c>
      <c r="D205" s="59"/>
      <c r="E205" s="59"/>
      <c r="F205" s="59"/>
      <c r="G205" s="59"/>
      <c r="H205" s="58"/>
      <c r="I205" s="59"/>
      <c r="J205" s="19"/>
      <c r="K205" s="19"/>
      <c r="M205" s="49"/>
      <c r="N205" s="49"/>
      <c r="O205" s="49"/>
      <c r="P205" s="49"/>
      <c r="Q205" s="49"/>
      <c r="R205" s="6"/>
    </row>
    <row r="206" spans="3:18" x14ac:dyDescent="0.15">
      <c r="C206" s="112"/>
      <c r="D206" s="59"/>
      <c r="E206" s="59"/>
      <c r="F206" s="59"/>
      <c r="G206" s="59"/>
      <c r="H206" s="58"/>
      <c r="I206" s="59"/>
      <c r="J206" s="19"/>
      <c r="K206" s="19"/>
      <c r="M206" s="49"/>
      <c r="N206" s="49"/>
      <c r="O206" s="49"/>
      <c r="P206" s="49"/>
      <c r="Q206" s="49"/>
      <c r="R206" s="253"/>
    </row>
    <row r="207" spans="3:18" x14ac:dyDescent="0.15">
      <c r="C207" s="112" t="s">
        <v>459</v>
      </c>
      <c r="D207" s="59"/>
      <c r="E207" s="59"/>
      <c r="F207" s="59"/>
      <c r="G207" s="59"/>
      <c r="H207" s="58"/>
      <c r="I207" s="59"/>
      <c r="J207" s="19"/>
      <c r="K207" s="19"/>
      <c r="M207" s="49"/>
      <c r="N207" s="49"/>
      <c r="O207" s="49"/>
      <c r="P207" s="49"/>
      <c r="Q207" s="49"/>
      <c r="R207" s="410"/>
    </row>
    <row r="208" spans="3:18" x14ac:dyDescent="0.15">
      <c r="C208" s="112"/>
      <c r="D208" s="59"/>
      <c r="E208" s="59"/>
      <c r="F208" s="59"/>
      <c r="G208" s="59"/>
      <c r="H208" s="58"/>
      <c r="I208" s="59"/>
      <c r="J208" s="19"/>
      <c r="K208" s="19"/>
      <c r="M208" s="49"/>
      <c r="N208" s="49"/>
      <c r="O208" s="49"/>
      <c r="P208" s="49"/>
      <c r="Q208" s="49"/>
      <c r="R208" s="410"/>
    </row>
    <row r="209" spans="3:18" ht="22.5" x14ac:dyDescent="0.15">
      <c r="C209" s="275"/>
      <c r="D209" s="275"/>
      <c r="E209" s="295" t="s">
        <v>302</v>
      </c>
      <c r="F209" s="294"/>
      <c r="G209" s="294"/>
      <c r="H209" s="294"/>
      <c r="I209" s="294"/>
      <c r="J209" s="19"/>
      <c r="K209" s="19"/>
      <c r="M209" s="49"/>
      <c r="N209" s="49"/>
      <c r="O209" s="49"/>
      <c r="P209" s="49"/>
      <c r="Q209" s="49"/>
      <c r="R209" s="410"/>
    </row>
    <row r="210" spans="3:18" x14ac:dyDescent="0.15">
      <c r="C210" s="611" t="s">
        <v>96</v>
      </c>
      <c r="D210" s="611"/>
      <c r="E210" s="297">
        <f>E98</f>
        <v>0</v>
      </c>
      <c r="F210" s="278"/>
      <c r="G210" s="278"/>
      <c r="H210" s="278"/>
      <c r="I210" s="278"/>
      <c r="J210" s="19"/>
      <c r="K210" s="19"/>
      <c r="M210" s="49"/>
      <c r="N210" s="49"/>
      <c r="O210" s="49"/>
      <c r="P210" s="49"/>
      <c r="Q210" s="49"/>
      <c r="R210" s="410"/>
    </row>
    <row r="211" spans="3:18" x14ac:dyDescent="0.15">
      <c r="C211" s="611" t="s">
        <v>97</v>
      </c>
      <c r="D211" s="611"/>
      <c r="E211" s="297">
        <f>F98</f>
        <v>0</v>
      </c>
      <c r="F211" s="278"/>
      <c r="G211" s="278"/>
      <c r="H211" s="278"/>
      <c r="I211" s="278"/>
      <c r="J211" s="19"/>
      <c r="K211" s="19"/>
      <c r="M211" s="49"/>
      <c r="N211" s="49"/>
      <c r="O211" s="49"/>
      <c r="P211" s="49"/>
      <c r="Q211" s="49"/>
      <c r="R211" s="410"/>
    </row>
    <row r="212" spans="3:18" x14ac:dyDescent="0.15">
      <c r="C212" s="611" t="s">
        <v>98</v>
      </c>
      <c r="D212" s="611"/>
      <c r="E212" s="297">
        <f>G98</f>
        <v>0</v>
      </c>
      <c r="F212" s="278"/>
      <c r="G212" s="278"/>
      <c r="H212" s="278"/>
      <c r="I212" s="278"/>
      <c r="J212" s="19"/>
      <c r="K212" s="19"/>
      <c r="M212" s="49"/>
      <c r="N212" s="49"/>
      <c r="O212" s="49"/>
      <c r="P212" s="49"/>
      <c r="Q212" s="49"/>
      <c r="R212" s="410"/>
    </row>
    <row r="213" spans="3:18" x14ac:dyDescent="0.15">
      <c r="C213" s="611" t="s">
        <v>99</v>
      </c>
      <c r="D213" s="611"/>
      <c r="E213" s="297">
        <f>SUM(E210:E212)</f>
        <v>0</v>
      </c>
      <c r="F213" s="278"/>
      <c r="G213" s="278"/>
      <c r="H213" s="278"/>
      <c r="I213" s="278"/>
      <c r="J213" s="19"/>
      <c r="K213" s="19"/>
      <c r="M213" s="49"/>
      <c r="N213" s="49"/>
      <c r="O213" s="49"/>
      <c r="P213" s="49"/>
      <c r="Q213" s="49"/>
      <c r="R213" s="410"/>
    </row>
    <row r="214" spans="3:18" x14ac:dyDescent="0.15">
      <c r="C214" s="279"/>
      <c r="D214" s="279"/>
      <c r="E214" s="278"/>
      <c r="F214" s="278"/>
      <c r="G214" s="278"/>
      <c r="H214" s="278"/>
      <c r="I214" s="278"/>
      <c r="J214" s="19"/>
      <c r="K214" s="19"/>
      <c r="M214" s="49"/>
      <c r="N214" s="49"/>
      <c r="O214" s="49"/>
      <c r="P214" s="49"/>
      <c r="Q214" s="49"/>
      <c r="R214" s="410"/>
    </row>
    <row r="215" spans="3:18" x14ac:dyDescent="0.15">
      <c r="C215" s="120" t="s">
        <v>316</v>
      </c>
      <c r="D215" s="59"/>
      <c r="E215" s="59"/>
      <c r="F215" s="59"/>
      <c r="G215" s="59"/>
      <c r="H215" s="58"/>
      <c r="I215" s="59"/>
      <c r="J215" s="19"/>
      <c r="K215" s="19"/>
      <c r="M215" s="49"/>
      <c r="N215" s="49"/>
      <c r="O215" s="49"/>
      <c r="P215" s="49"/>
      <c r="Q215" s="49"/>
      <c r="R215" s="425"/>
    </row>
    <row r="216" spans="3:18" x14ac:dyDescent="0.15">
      <c r="C216" s="112"/>
      <c r="D216" s="59"/>
      <c r="E216" s="59"/>
      <c r="F216" s="59"/>
      <c r="G216" s="59"/>
      <c r="H216" s="58"/>
      <c r="I216" s="59"/>
      <c r="J216" s="19"/>
      <c r="K216" s="19"/>
      <c r="M216" s="49"/>
      <c r="N216" s="49"/>
      <c r="O216" s="49"/>
      <c r="P216" s="49"/>
      <c r="Q216" s="49"/>
      <c r="R216" s="425"/>
    </row>
    <row r="217" spans="3:18" x14ac:dyDescent="0.15">
      <c r="C217" s="168"/>
      <c r="D217" s="426" t="s">
        <v>11</v>
      </c>
      <c r="E217" s="426" t="s">
        <v>12</v>
      </c>
      <c r="F217" s="426" t="s">
        <v>27</v>
      </c>
      <c r="G217" s="426" t="s">
        <v>87</v>
      </c>
      <c r="H217" s="413" t="s">
        <v>88</v>
      </c>
      <c r="I217" s="426" t="s">
        <v>89</v>
      </c>
      <c r="J217" s="426" t="s">
        <v>91</v>
      </c>
      <c r="K217" s="426" t="s">
        <v>92</v>
      </c>
      <c r="L217" s="426" t="s">
        <v>93</v>
      </c>
      <c r="M217" s="426" t="s">
        <v>14</v>
      </c>
      <c r="N217" s="49"/>
      <c r="O217" s="49"/>
      <c r="P217" s="49"/>
      <c r="Q217" s="49"/>
      <c r="R217" s="425"/>
    </row>
    <row r="218" spans="3:18" x14ac:dyDescent="0.15">
      <c r="C218" s="168" t="s">
        <v>96</v>
      </c>
      <c r="D218" s="297" t="e">
        <f>'Cálculo Demanda'!E118</f>
        <v>#DIV/0!</v>
      </c>
      <c r="E218" s="297" t="e">
        <f>'Cálculo Demanda'!F118</f>
        <v>#DIV/0!</v>
      </c>
      <c r="F218" s="297" t="e">
        <f>'Cálculo Demanda'!G118</f>
        <v>#DIV/0!</v>
      </c>
      <c r="G218" s="297" t="e">
        <f>'Cálculo Demanda'!H118</f>
        <v>#DIV/0!</v>
      </c>
      <c r="H218" s="297" t="e">
        <f>'Cálculo Demanda'!I118</f>
        <v>#DIV/0!</v>
      </c>
      <c r="I218" s="297" t="e">
        <f>'Cálculo Demanda'!J118</f>
        <v>#DIV/0!</v>
      </c>
      <c r="J218" s="297" t="e">
        <f>'Cálculo Demanda'!K118</f>
        <v>#DIV/0!</v>
      </c>
      <c r="K218" s="297" t="e">
        <f>'Cálculo Demanda'!L118</f>
        <v>#DIV/0!</v>
      </c>
      <c r="L218" s="297" t="e">
        <f>'Cálculo Demanda'!M118</f>
        <v>#DIV/0!</v>
      </c>
      <c r="M218" s="297" t="e">
        <f>'Cálculo Demanda'!N118</f>
        <v>#DIV/0!</v>
      </c>
      <c r="N218" s="49"/>
      <c r="O218" s="49"/>
      <c r="P218" s="49"/>
      <c r="Q218" s="49"/>
      <c r="R218" s="425"/>
    </row>
    <row r="219" spans="3:18" x14ac:dyDescent="0.15">
      <c r="C219" s="168" t="s">
        <v>97</v>
      </c>
      <c r="D219" s="297" t="e">
        <f>'Cálculo Demanda'!E119</f>
        <v>#DIV/0!</v>
      </c>
      <c r="E219" s="297" t="e">
        <f>'Cálculo Demanda'!F119</f>
        <v>#DIV/0!</v>
      </c>
      <c r="F219" s="297" t="e">
        <f>'Cálculo Demanda'!G119</f>
        <v>#DIV/0!</v>
      </c>
      <c r="G219" s="297" t="e">
        <f>'Cálculo Demanda'!H119</f>
        <v>#DIV/0!</v>
      </c>
      <c r="H219" s="297" t="e">
        <f>'Cálculo Demanda'!I119</f>
        <v>#DIV/0!</v>
      </c>
      <c r="I219" s="297" t="e">
        <f>'Cálculo Demanda'!J119</f>
        <v>#DIV/0!</v>
      </c>
      <c r="J219" s="297" t="e">
        <f>'Cálculo Demanda'!K119</f>
        <v>#DIV/0!</v>
      </c>
      <c r="K219" s="297" t="e">
        <f>'Cálculo Demanda'!L119</f>
        <v>#DIV/0!</v>
      </c>
      <c r="L219" s="297" t="e">
        <f>'Cálculo Demanda'!M119</f>
        <v>#DIV/0!</v>
      </c>
      <c r="M219" s="297" t="e">
        <f>'Cálculo Demanda'!N119</f>
        <v>#DIV/0!</v>
      </c>
      <c r="N219" s="49"/>
      <c r="O219" s="49"/>
      <c r="P219" s="49"/>
      <c r="Q219" s="49"/>
      <c r="R219" s="425"/>
    </row>
    <row r="220" spans="3:18" x14ac:dyDescent="0.15">
      <c r="C220" s="168" t="s">
        <v>98</v>
      </c>
      <c r="D220" s="297" t="e">
        <f>'Cálculo Demanda'!E120</f>
        <v>#DIV/0!</v>
      </c>
      <c r="E220" s="297" t="e">
        <f>'Cálculo Demanda'!F120</f>
        <v>#DIV/0!</v>
      </c>
      <c r="F220" s="297" t="e">
        <f>'Cálculo Demanda'!G120</f>
        <v>#DIV/0!</v>
      </c>
      <c r="G220" s="297" t="e">
        <f>'Cálculo Demanda'!H120</f>
        <v>#DIV/0!</v>
      </c>
      <c r="H220" s="297" t="e">
        <f>'Cálculo Demanda'!I120</f>
        <v>#DIV/0!</v>
      </c>
      <c r="I220" s="297" t="e">
        <f>'Cálculo Demanda'!J120</f>
        <v>#DIV/0!</v>
      </c>
      <c r="J220" s="297" t="e">
        <f>'Cálculo Demanda'!K120</f>
        <v>#DIV/0!</v>
      </c>
      <c r="K220" s="297" t="e">
        <f>'Cálculo Demanda'!L120</f>
        <v>#DIV/0!</v>
      </c>
      <c r="L220" s="297" t="e">
        <f>'Cálculo Demanda'!M120</f>
        <v>#DIV/0!</v>
      </c>
      <c r="M220" s="297" t="e">
        <f>'Cálculo Demanda'!N120</f>
        <v>#DIV/0!</v>
      </c>
      <c r="N220" s="49"/>
      <c r="O220" s="49"/>
      <c r="P220" s="49"/>
      <c r="Q220" s="49"/>
      <c r="R220" s="425"/>
    </row>
    <row r="221" spans="3:18" x14ac:dyDescent="0.15">
      <c r="C221" s="279"/>
      <c r="D221" s="279"/>
      <c r="E221" s="278"/>
      <c r="F221" s="278"/>
      <c r="G221" s="278"/>
      <c r="H221" s="278"/>
      <c r="I221" s="278"/>
      <c r="J221" s="19"/>
      <c r="K221" s="19"/>
      <c r="M221" s="49"/>
      <c r="N221" s="49"/>
      <c r="O221" s="49"/>
      <c r="P221" s="49"/>
      <c r="Q221" s="49"/>
      <c r="R221" s="425"/>
    </row>
    <row r="222" spans="3:18" x14ac:dyDescent="0.15">
      <c r="C222" s="121" t="s">
        <v>446</v>
      </c>
      <c r="D222" s="59"/>
      <c r="E222" s="59"/>
      <c r="F222" s="278"/>
      <c r="G222" s="278"/>
      <c r="H222" s="278"/>
      <c r="I222" s="278"/>
      <c r="J222" s="19"/>
      <c r="K222" s="19"/>
      <c r="M222" s="49"/>
      <c r="N222" s="49"/>
      <c r="O222" s="49"/>
      <c r="P222" s="49"/>
      <c r="Q222" s="49"/>
      <c r="R222" s="425"/>
    </row>
    <row r="223" spans="3:18" ht="33.75" x14ac:dyDescent="0.15">
      <c r="C223" s="168"/>
      <c r="D223" s="295" t="s">
        <v>444</v>
      </c>
      <c r="E223" s="295" t="s">
        <v>474</v>
      </c>
      <c r="F223" s="295" t="s">
        <v>475</v>
      </c>
      <c r="G223" s="278"/>
      <c r="H223" s="278"/>
      <c r="I223" s="278"/>
      <c r="J223" s="19"/>
      <c r="K223" s="19"/>
      <c r="M223" s="49"/>
      <c r="N223" s="49"/>
      <c r="O223" s="49"/>
      <c r="P223" s="49"/>
      <c r="Q223" s="49"/>
      <c r="R223" s="425"/>
    </row>
    <row r="224" spans="3:18" x14ac:dyDescent="0.15">
      <c r="C224" s="168" t="s">
        <v>96</v>
      </c>
      <c r="D224" s="497">
        <f>'Cálculo Demanda'!E129</f>
        <v>0</v>
      </c>
      <c r="E224" s="498">
        <f>'Cálculo Demanda'!E145</f>
        <v>0</v>
      </c>
      <c r="F224" s="498">
        <f>'Cálculo Demanda'!E161</f>
        <v>0</v>
      </c>
      <c r="G224" s="278"/>
      <c r="H224" s="278"/>
      <c r="I224" s="278"/>
      <c r="J224" s="19"/>
      <c r="K224" s="19"/>
      <c r="M224" s="49"/>
      <c r="N224" s="49"/>
      <c r="O224" s="49"/>
      <c r="P224" s="49"/>
      <c r="Q224" s="49"/>
      <c r="R224" s="425"/>
    </row>
    <row r="225" spans="3:18" x14ac:dyDescent="0.15">
      <c r="C225" s="168" t="s">
        <v>97</v>
      </c>
      <c r="D225" s="497">
        <f>'Cálculo Demanda'!E130</f>
        <v>0</v>
      </c>
      <c r="E225" s="498">
        <f>'Cálculo Demanda'!E146</f>
        <v>0</v>
      </c>
      <c r="F225" s="498">
        <f>'Cálculo Demanda'!E162</f>
        <v>0</v>
      </c>
      <c r="G225" s="278"/>
      <c r="H225" s="278"/>
      <c r="I225" s="278"/>
      <c r="J225" s="19"/>
      <c r="K225" s="19"/>
      <c r="M225" s="49"/>
      <c r="N225" s="49"/>
      <c r="O225" s="49"/>
      <c r="P225" s="49"/>
      <c r="Q225" s="49"/>
      <c r="R225" s="425"/>
    </row>
    <row r="226" spans="3:18" x14ac:dyDescent="0.15">
      <c r="C226" s="168" t="s">
        <v>98</v>
      </c>
      <c r="D226" s="497">
        <f>'Cálculo Demanda'!E131</f>
        <v>0</v>
      </c>
      <c r="E226" s="498">
        <f>'Cálculo Demanda'!E147</f>
        <v>0</v>
      </c>
      <c r="F226" s="498">
        <f>'Cálculo Demanda'!E163</f>
        <v>0</v>
      </c>
      <c r="G226" s="278"/>
      <c r="H226" s="278"/>
      <c r="I226" s="278"/>
      <c r="J226" s="19"/>
      <c r="K226" s="19"/>
      <c r="M226" s="49"/>
      <c r="N226" s="49"/>
      <c r="O226" s="49"/>
      <c r="P226" s="49"/>
      <c r="Q226" s="49"/>
      <c r="R226" s="425"/>
    </row>
    <row r="227" spans="3:18" x14ac:dyDescent="0.15">
      <c r="C227" s="279"/>
      <c r="D227" s="279"/>
      <c r="E227" s="278"/>
      <c r="F227" s="278"/>
      <c r="G227" s="278"/>
      <c r="H227" s="278"/>
      <c r="I227" s="278"/>
      <c r="J227" s="19"/>
      <c r="K227" s="19"/>
      <c r="M227" s="49"/>
      <c r="N227" s="49"/>
      <c r="O227" s="49"/>
      <c r="P227" s="49"/>
      <c r="Q227" s="49"/>
      <c r="R227" s="425"/>
    </row>
    <row r="228" spans="3:18" x14ac:dyDescent="0.15">
      <c r="C228" s="284" t="s">
        <v>317</v>
      </c>
      <c r="D228" s="279"/>
      <c r="E228" s="278"/>
      <c r="F228" s="278"/>
      <c r="G228" s="278"/>
      <c r="H228" s="278"/>
      <c r="I228" s="278"/>
      <c r="J228" s="19"/>
      <c r="K228" s="19"/>
      <c r="M228" s="49"/>
      <c r="N228" s="49"/>
      <c r="O228" s="49"/>
      <c r="P228" s="49"/>
      <c r="Q228" s="49"/>
      <c r="R228" s="425"/>
    </row>
    <row r="229" spans="3:18" x14ac:dyDescent="0.15">
      <c r="C229" s="279"/>
      <c r="D229" s="279"/>
      <c r="E229" s="278"/>
      <c r="F229" s="278"/>
      <c r="G229" s="278"/>
      <c r="H229" s="278"/>
      <c r="I229" s="278"/>
      <c r="J229" s="19"/>
      <c r="K229" s="19"/>
      <c r="M229" s="49"/>
      <c r="N229" s="49"/>
      <c r="O229" s="49"/>
      <c r="P229" s="49"/>
      <c r="Q229" s="49"/>
      <c r="R229" s="425"/>
    </row>
    <row r="230" spans="3:18" x14ac:dyDescent="0.15">
      <c r="C230" s="278"/>
      <c r="D230" s="428" t="s">
        <v>11</v>
      </c>
      <c r="E230" s="428" t="s">
        <v>12</v>
      </c>
      <c r="F230" s="428" t="s">
        <v>27</v>
      </c>
      <c r="G230" s="428" t="s">
        <v>87</v>
      </c>
      <c r="H230" s="428" t="s">
        <v>88</v>
      </c>
      <c r="I230" s="428" t="s">
        <v>89</v>
      </c>
      <c r="J230" s="428" t="s">
        <v>91</v>
      </c>
      <c r="K230" s="428" t="s">
        <v>92</v>
      </c>
      <c r="L230" s="428" t="s">
        <v>93</v>
      </c>
      <c r="M230" s="428" t="s">
        <v>14</v>
      </c>
      <c r="O230" s="49"/>
      <c r="P230" s="49"/>
      <c r="Q230" s="49"/>
      <c r="R230" s="425"/>
    </row>
    <row r="231" spans="3:18" x14ac:dyDescent="0.15">
      <c r="C231" s="427" t="s">
        <v>96</v>
      </c>
      <c r="D231" s="293" t="e">
        <f>'Cálculo Demanda'!E134</f>
        <v>#DIV/0!</v>
      </c>
      <c r="E231" s="293" t="e">
        <f>'Cálculo Demanda'!F134</f>
        <v>#DIV/0!</v>
      </c>
      <c r="F231" s="293" t="e">
        <f>'Cálculo Demanda'!G134</f>
        <v>#DIV/0!</v>
      </c>
      <c r="G231" s="293" t="e">
        <f>'Cálculo Demanda'!H134</f>
        <v>#DIV/0!</v>
      </c>
      <c r="H231" s="293" t="e">
        <f>'Cálculo Demanda'!I134</f>
        <v>#DIV/0!</v>
      </c>
      <c r="I231" s="293" t="e">
        <f>'Cálculo Demanda'!J134</f>
        <v>#DIV/0!</v>
      </c>
      <c r="J231" s="293" t="e">
        <f>'Cálculo Demanda'!K134</f>
        <v>#DIV/0!</v>
      </c>
      <c r="K231" s="293" t="e">
        <f>'Cálculo Demanda'!L134</f>
        <v>#DIV/0!</v>
      </c>
      <c r="L231" s="293" t="e">
        <f>'Cálculo Demanda'!M134</f>
        <v>#DIV/0!</v>
      </c>
      <c r="M231" s="293" t="e">
        <f>'Cálculo Demanda'!N134</f>
        <v>#DIV/0!</v>
      </c>
      <c r="O231" s="49"/>
      <c r="P231" s="49"/>
      <c r="Q231" s="49"/>
      <c r="R231" s="425"/>
    </row>
    <row r="232" spans="3:18" x14ac:dyDescent="0.15">
      <c r="C232" s="427" t="s">
        <v>97</v>
      </c>
      <c r="D232" s="293" t="e">
        <f>'Cálculo Demanda'!E135</f>
        <v>#DIV/0!</v>
      </c>
      <c r="E232" s="293" t="e">
        <f>'Cálculo Demanda'!F135</f>
        <v>#DIV/0!</v>
      </c>
      <c r="F232" s="293" t="e">
        <f>'Cálculo Demanda'!G135</f>
        <v>#DIV/0!</v>
      </c>
      <c r="G232" s="293" t="e">
        <f>'Cálculo Demanda'!H135</f>
        <v>#DIV/0!</v>
      </c>
      <c r="H232" s="293" t="e">
        <f>'Cálculo Demanda'!I135</f>
        <v>#DIV/0!</v>
      </c>
      <c r="I232" s="293" t="e">
        <f>'Cálculo Demanda'!J135</f>
        <v>#DIV/0!</v>
      </c>
      <c r="J232" s="293" t="e">
        <f>'Cálculo Demanda'!K135</f>
        <v>#DIV/0!</v>
      </c>
      <c r="K232" s="293" t="e">
        <f>'Cálculo Demanda'!L135</f>
        <v>#DIV/0!</v>
      </c>
      <c r="L232" s="293" t="e">
        <f>'Cálculo Demanda'!M135</f>
        <v>#DIV/0!</v>
      </c>
      <c r="M232" s="293" t="e">
        <f>'Cálculo Demanda'!N135</f>
        <v>#DIV/0!</v>
      </c>
      <c r="O232" s="49"/>
      <c r="P232" s="49"/>
      <c r="Q232" s="49"/>
      <c r="R232" s="425"/>
    </row>
    <row r="233" spans="3:18" x14ac:dyDescent="0.15">
      <c r="C233" s="427" t="s">
        <v>98</v>
      </c>
      <c r="D233" s="293" t="e">
        <f>'Cálculo Demanda'!E136</f>
        <v>#DIV/0!</v>
      </c>
      <c r="E233" s="293" t="e">
        <f>'Cálculo Demanda'!F136</f>
        <v>#DIV/0!</v>
      </c>
      <c r="F233" s="293" t="e">
        <f>'Cálculo Demanda'!G136</f>
        <v>#DIV/0!</v>
      </c>
      <c r="G233" s="293" t="e">
        <f>'Cálculo Demanda'!H136</f>
        <v>#DIV/0!</v>
      </c>
      <c r="H233" s="293" t="e">
        <f>'Cálculo Demanda'!I136</f>
        <v>#DIV/0!</v>
      </c>
      <c r="I233" s="293" t="e">
        <f>'Cálculo Demanda'!J136</f>
        <v>#DIV/0!</v>
      </c>
      <c r="J233" s="293" t="e">
        <f>'Cálculo Demanda'!K136</f>
        <v>#DIV/0!</v>
      </c>
      <c r="K233" s="293" t="e">
        <f>'Cálculo Demanda'!L136</f>
        <v>#DIV/0!</v>
      </c>
      <c r="L233" s="293" t="e">
        <f>'Cálculo Demanda'!M136</f>
        <v>#DIV/0!</v>
      </c>
      <c r="M233" s="293" t="e">
        <f>'Cálculo Demanda'!N136</f>
        <v>#DIV/0!</v>
      </c>
      <c r="O233" s="49"/>
      <c r="P233" s="49"/>
      <c r="Q233" s="49"/>
      <c r="R233" s="425"/>
    </row>
    <row r="234" spans="3:18" x14ac:dyDescent="0.15">
      <c r="C234" s="427" t="s">
        <v>99</v>
      </c>
      <c r="D234" s="293" t="e">
        <f t="shared" ref="D234:M234" si="0">SUM(D231:D233)</f>
        <v>#DIV/0!</v>
      </c>
      <c r="E234" s="293" t="e">
        <f t="shared" si="0"/>
        <v>#DIV/0!</v>
      </c>
      <c r="F234" s="293" t="e">
        <f t="shared" si="0"/>
        <v>#DIV/0!</v>
      </c>
      <c r="G234" s="293" t="e">
        <f t="shared" si="0"/>
        <v>#DIV/0!</v>
      </c>
      <c r="H234" s="293" t="e">
        <f t="shared" si="0"/>
        <v>#DIV/0!</v>
      </c>
      <c r="I234" s="293" t="e">
        <f t="shared" si="0"/>
        <v>#DIV/0!</v>
      </c>
      <c r="J234" s="293" t="e">
        <f t="shared" si="0"/>
        <v>#DIV/0!</v>
      </c>
      <c r="K234" s="293" t="e">
        <f t="shared" si="0"/>
        <v>#DIV/0!</v>
      </c>
      <c r="L234" s="293" t="e">
        <f t="shared" si="0"/>
        <v>#DIV/0!</v>
      </c>
      <c r="M234" s="293" t="e">
        <f t="shared" si="0"/>
        <v>#DIV/0!</v>
      </c>
      <c r="O234" s="49"/>
      <c r="P234" s="49"/>
      <c r="Q234" s="49"/>
      <c r="R234" s="425"/>
    </row>
    <row r="235" spans="3:18" x14ac:dyDescent="0.15">
      <c r="C235" s="279"/>
      <c r="D235" s="279"/>
      <c r="E235" s="278"/>
      <c r="F235" s="278"/>
      <c r="G235" s="278"/>
      <c r="H235" s="278"/>
      <c r="I235" s="278"/>
      <c r="J235" s="19"/>
      <c r="K235" s="19"/>
      <c r="M235" s="49"/>
      <c r="N235" s="49"/>
      <c r="O235" s="49"/>
      <c r="P235" s="49"/>
      <c r="Q235" s="49"/>
      <c r="R235" s="425"/>
    </row>
    <row r="236" spans="3:18" x14ac:dyDescent="0.15">
      <c r="C236" s="284" t="s">
        <v>315</v>
      </c>
      <c r="D236" s="279"/>
      <c r="E236" s="278"/>
      <c r="F236" s="278"/>
      <c r="G236" s="278"/>
      <c r="H236" s="278"/>
      <c r="I236" s="278"/>
      <c r="J236" s="19"/>
      <c r="K236" s="19"/>
      <c r="M236" s="49"/>
      <c r="N236" s="49"/>
      <c r="O236" s="49"/>
      <c r="P236" s="49"/>
      <c r="Q236" s="49"/>
      <c r="R236" s="425"/>
    </row>
    <row r="237" spans="3:18" x14ac:dyDescent="0.15">
      <c r="C237" s="279"/>
      <c r="D237" s="279"/>
      <c r="E237" s="278"/>
      <c r="F237" s="278"/>
      <c r="G237" s="278"/>
      <c r="H237" s="278"/>
      <c r="I237" s="278"/>
      <c r="J237" s="19"/>
      <c r="K237" s="19"/>
      <c r="M237" s="49"/>
      <c r="N237" s="49"/>
      <c r="O237" s="49"/>
      <c r="P237" s="49"/>
      <c r="Q237" s="49"/>
      <c r="R237" s="425"/>
    </row>
    <row r="238" spans="3:18" x14ac:dyDescent="0.15">
      <c r="C238" s="278"/>
      <c r="D238" s="428" t="s">
        <v>11</v>
      </c>
      <c r="E238" s="428" t="s">
        <v>12</v>
      </c>
      <c r="F238" s="428" t="s">
        <v>27</v>
      </c>
      <c r="G238" s="428" t="s">
        <v>87</v>
      </c>
      <c r="H238" s="428" t="s">
        <v>88</v>
      </c>
      <c r="I238" s="428" t="s">
        <v>89</v>
      </c>
      <c r="J238" s="428" t="s">
        <v>91</v>
      </c>
      <c r="K238" s="428" t="s">
        <v>92</v>
      </c>
      <c r="L238" s="428" t="s">
        <v>93</v>
      </c>
      <c r="M238" s="428" t="s">
        <v>14</v>
      </c>
      <c r="N238" s="49"/>
      <c r="O238" s="49"/>
      <c r="P238" s="49"/>
      <c r="Q238" s="49"/>
      <c r="R238" s="425"/>
    </row>
    <row r="239" spans="3:18" x14ac:dyDescent="0.15">
      <c r="C239" s="427" t="s">
        <v>96</v>
      </c>
      <c r="D239" s="293" t="e">
        <f>'Cálculo Demanda'!E150</f>
        <v>#DIV/0!</v>
      </c>
      <c r="E239" s="293" t="e">
        <f>'Cálculo Demanda'!F150</f>
        <v>#DIV/0!</v>
      </c>
      <c r="F239" s="293" t="e">
        <f>'Cálculo Demanda'!G150</f>
        <v>#DIV/0!</v>
      </c>
      <c r="G239" s="293" t="e">
        <f>'Cálculo Demanda'!H150</f>
        <v>#DIV/0!</v>
      </c>
      <c r="H239" s="293" t="e">
        <f>'Cálculo Demanda'!I150</f>
        <v>#DIV/0!</v>
      </c>
      <c r="I239" s="293" t="e">
        <f>'Cálculo Demanda'!J150</f>
        <v>#DIV/0!</v>
      </c>
      <c r="J239" s="293" t="e">
        <f>'Cálculo Demanda'!K150</f>
        <v>#DIV/0!</v>
      </c>
      <c r="K239" s="293" t="e">
        <f>'Cálculo Demanda'!L150</f>
        <v>#DIV/0!</v>
      </c>
      <c r="L239" s="293" t="e">
        <f>'Cálculo Demanda'!M150</f>
        <v>#DIV/0!</v>
      </c>
      <c r="M239" s="293" t="e">
        <f>'Cálculo Demanda'!N150</f>
        <v>#DIV/0!</v>
      </c>
      <c r="N239" s="49"/>
      <c r="O239" s="49"/>
      <c r="P239" s="49"/>
      <c r="Q239" s="49"/>
      <c r="R239" s="425"/>
    </row>
    <row r="240" spans="3:18" x14ac:dyDescent="0.15">
      <c r="C240" s="427" t="s">
        <v>97</v>
      </c>
      <c r="D240" s="293" t="e">
        <f>'Cálculo Demanda'!E151</f>
        <v>#DIV/0!</v>
      </c>
      <c r="E240" s="293" t="e">
        <f>'Cálculo Demanda'!F151</f>
        <v>#DIV/0!</v>
      </c>
      <c r="F240" s="293" t="e">
        <f>'Cálculo Demanda'!G151</f>
        <v>#DIV/0!</v>
      </c>
      <c r="G240" s="293" t="e">
        <f>'Cálculo Demanda'!H151</f>
        <v>#DIV/0!</v>
      </c>
      <c r="H240" s="293" t="e">
        <f>'Cálculo Demanda'!I151</f>
        <v>#DIV/0!</v>
      </c>
      <c r="I240" s="293" t="e">
        <f>'Cálculo Demanda'!J151</f>
        <v>#DIV/0!</v>
      </c>
      <c r="J240" s="293" t="e">
        <f>'Cálculo Demanda'!K151</f>
        <v>#DIV/0!</v>
      </c>
      <c r="K240" s="293" t="e">
        <f>'Cálculo Demanda'!L151</f>
        <v>#DIV/0!</v>
      </c>
      <c r="L240" s="293" t="e">
        <f>'Cálculo Demanda'!M151</f>
        <v>#DIV/0!</v>
      </c>
      <c r="M240" s="293" t="e">
        <f>'Cálculo Demanda'!N151</f>
        <v>#DIV/0!</v>
      </c>
      <c r="N240" s="49"/>
      <c r="O240" s="49"/>
      <c r="P240" s="49"/>
      <c r="Q240" s="49"/>
      <c r="R240" s="425"/>
    </row>
    <row r="241" spans="3:18" x14ac:dyDescent="0.15">
      <c r="C241" s="427" t="s">
        <v>98</v>
      </c>
      <c r="D241" s="293" t="e">
        <f>'Cálculo Demanda'!E152</f>
        <v>#DIV/0!</v>
      </c>
      <c r="E241" s="293" t="e">
        <f>'Cálculo Demanda'!F152</f>
        <v>#DIV/0!</v>
      </c>
      <c r="F241" s="293" t="e">
        <f>'Cálculo Demanda'!G152</f>
        <v>#DIV/0!</v>
      </c>
      <c r="G241" s="293" t="e">
        <f>'Cálculo Demanda'!H152</f>
        <v>#DIV/0!</v>
      </c>
      <c r="H241" s="293" t="e">
        <f>'Cálculo Demanda'!I152</f>
        <v>#DIV/0!</v>
      </c>
      <c r="I241" s="293" t="e">
        <f>'Cálculo Demanda'!J152</f>
        <v>#DIV/0!</v>
      </c>
      <c r="J241" s="293" t="e">
        <f>'Cálculo Demanda'!K152</f>
        <v>#DIV/0!</v>
      </c>
      <c r="K241" s="293" t="e">
        <f>'Cálculo Demanda'!L152</f>
        <v>#DIV/0!</v>
      </c>
      <c r="L241" s="293" t="e">
        <f>'Cálculo Demanda'!M152</f>
        <v>#DIV/0!</v>
      </c>
      <c r="M241" s="293" t="e">
        <f>'Cálculo Demanda'!N152</f>
        <v>#DIV/0!</v>
      </c>
      <c r="N241" s="49"/>
      <c r="O241" s="49"/>
      <c r="P241" s="49"/>
      <c r="Q241" s="49"/>
      <c r="R241" s="425"/>
    </row>
    <row r="242" spans="3:18" x14ac:dyDescent="0.15">
      <c r="C242" s="427" t="s">
        <v>99</v>
      </c>
      <c r="D242" s="293" t="e">
        <f t="shared" ref="D242:M242" si="1">SUM(D239:D241)</f>
        <v>#DIV/0!</v>
      </c>
      <c r="E242" s="293" t="e">
        <f t="shared" si="1"/>
        <v>#DIV/0!</v>
      </c>
      <c r="F242" s="293" t="e">
        <f t="shared" si="1"/>
        <v>#DIV/0!</v>
      </c>
      <c r="G242" s="293" t="e">
        <f t="shared" si="1"/>
        <v>#DIV/0!</v>
      </c>
      <c r="H242" s="293" t="e">
        <f t="shared" si="1"/>
        <v>#DIV/0!</v>
      </c>
      <c r="I242" s="293" t="e">
        <f t="shared" si="1"/>
        <v>#DIV/0!</v>
      </c>
      <c r="J242" s="293" t="e">
        <f t="shared" si="1"/>
        <v>#DIV/0!</v>
      </c>
      <c r="K242" s="293" t="e">
        <f t="shared" si="1"/>
        <v>#DIV/0!</v>
      </c>
      <c r="L242" s="293" t="e">
        <f t="shared" si="1"/>
        <v>#DIV/0!</v>
      </c>
      <c r="M242" s="293" t="e">
        <f t="shared" si="1"/>
        <v>#DIV/0!</v>
      </c>
      <c r="N242" s="49"/>
      <c r="O242" s="49"/>
      <c r="P242" s="49"/>
      <c r="Q242" s="49"/>
      <c r="R242" s="425"/>
    </row>
    <row r="243" spans="3:18" x14ac:dyDescent="0.15">
      <c r="C243" s="279"/>
      <c r="D243" s="279"/>
      <c r="E243" s="278"/>
      <c r="F243" s="278"/>
      <c r="G243" s="278"/>
      <c r="H243" s="278"/>
      <c r="I243" s="278"/>
      <c r="J243" s="19"/>
      <c r="K243" s="19"/>
      <c r="M243" s="49"/>
      <c r="N243" s="49"/>
      <c r="O243" s="49"/>
      <c r="P243" s="49"/>
      <c r="Q243" s="49"/>
      <c r="R243" s="425"/>
    </row>
    <row r="244" spans="3:18" x14ac:dyDescent="0.15">
      <c r="C244" s="284" t="s">
        <v>476</v>
      </c>
      <c r="D244" s="279"/>
      <c r="E244" s="278"/>
      <c r="F244" s="278"/>
      <c r="G244" s="278"/>
      <c r="H244" s="278"/>
      <c r="I244" s="278"/>
      <c r="J244" s="19"/>
      <c r="K244" s="19"/>
      <c r="M244" s="49"/>
      <c r="N244" s="49"/>
      <c r="O244" s="49"/>
      <c r="P244" s="49"/>
      <c r="Q244" s="49"/>
      <c r="R244" s="425"/>
    </row>
    <row r="245" spans="3:18" x14ac:dyDescent="0.15">
      <c r="C245" s="279"/>
      <c r="D245" s="279"/>
      <c r="E245" s="278"/>
      <c r="F245" s="278"/>
      <c r="G245" s="278"/>
      <c r="H245" s="278"/>
      <c r="I245" s="278"/>
      <c r="J245" s="19"/>
      <c r="K245" s="19"/>
      <c r="M245" s="49"/>
      <c r="N245" s="49"/>
      <c r="O245" s="49"/>
      <c r="P245" s="49"/>
      <c r="Q245" s="49"/>
      <c r="R245" s="425"/>
    </row>
    <row r="246" spans="3:18" x14ac:dyDescent="0.15">
      <c r="C246" s="278"/>
      <c r="D246" s="428" t="s">
        <v>11</v>
      </c>
      <c r="E246" s="428" t="s">
        <v>12</v>
      </c>
      <c r="F246" s="428" t="s">
        <v>27</v>
      </c>
      <c r="G246" s="428" t="s">
        <v>87</v>
      </c>
      <c r="H246" s="428" t="s">
        <v>88</v>
      </c>
      <c r="I246" s="428" t="s">
        <v>89</v>
      </c>
      <c r="J246" s="428" t="s">
        <v>91</v>
      </c>
      <c r="K246" s="428" t="s">
        <v>92</v>
      </c>
      <c r="L246" s="428" t="s">
        <v>93</v>
      </c>
      <c r="M246" s="428" t="s">
        <v>14</v>
      </c>
      <c r="N246" s="49"/>
      <c r="O246" s="49"/>
      <c r="P246" s="49"/>
      <c r="Q246" s="49"/>
      <c r="R246" s="425"/>
    </row>
    <row r="247" spans="3:18" x14ac:dyDescent="0.15">
      <c r="C247" s="427" t="s">
        <v>96</v>
      </c>
      <c r="D247" s="293" t="e">
        <f>'Cálculo Demanda'!E166</f>
        <v>#DIV/0!</v>
      </c>
      <c r="E247" s="293" t="e">
        <f>'Cálculo Demanda'!F166</f>
        <v>#DIV/0!</v>
      </c>
      <c r="F247" s="293" t="e">
        <f>'Cálculo Demanda'!G166</f>
        <v>#DIV/0!</v>
      </c>
      <c r="G247" s="293" t="e">
        <f>'Cálculo Demanda'!H166</f>
        <v>#DIV/0!</v>
      </c>
      <c r="H247" s="293" t="e">
        <f>'Cálculo Demanda'!I166</f>
        <v>#DIV/0!</v>
      </c>
      <c r="I247" s="293" t="e">
        <f>'Cálculo Demanda'!J166</f>
        <v>#DIV/0!</v>
      </c>
      <c r="J247" s="293" t="e">
        <f>'Cálculo Demanda'!K166</f>
        <v>#DIV/0!</v>
      </c>
      <c r="K247" s="293" t="e">
        <f>'Cálculo Demanda'!L166</f>
        <v>#DIV/0!</v>
      </c>
      <c r="L247" s="293" t="e">
        <f>'Cálculo Demanda'!M166</f>
        <v>#DIV/0!</v>
      </c>
      <c r="M247" s="293" t="e">
        <f>'Cálculo Demanda'!N166</f>
        <v>#DIV/0!</v>
      </c>
      <c r="N247" s="49"/>
      <c r="O247" s="49"/>
      <c r="P247" s="49"/>
      <c r="Q247" s="49"/>
      <c r="R247" s="425"/>
    </row>
    <row r="248" spans="3:18" x14ac:dyDescent="0.15">
      <c r="C248" s="427" t="s">
        <v>97</v>
      </c>
      <c r="D248" s="293" t="e">
        <f>'Cálculo Demanda'!E167</f>
        <v>#DIV/0!</v>
      </c>
      <c r="E248" s="293" t="e">
        <f>'Cálculo Demanda'!F167</f>
        <v>#DIV/0!</v>
      </c>
      <c r="F248" s="293" t="e">
        <f>'Cálculo Demanda'!G167</f>
        <v>#DIV/0!</v>
      </c>
      <c r="G248" s="293" t="e">
        <f>'Cálculo Demanda'!H167</f>
        <v>#DIV/0!</v>
      </c>
      <c r="H248" s="293" t="e">
        <f>'Cálculo Demanda'!I167</f>
        <v>#DIV/0!</v>
      </c>
      <c r="I248" s="293" t="e">
        <f>'Cálculo Demanda'!J167</f>
        <v>#DIV/0!</v>
      </c>
      <c r="J248" s="293" t="e">
        <f>'Cálculo Demanda'!K167</f>
        <v>#DIV/0!</v>
      </c>
      <c r="K248" s="293" t="e">
        <f>'Cálculo Demanda'!L167</f>
        <v>#DIV/0!</v>
      </c>
      <c r="L248" s="293" t="e">
        <f>'Cálculo Demanda'!M167</f>
        <v>#DIV/0!</v>
      </c>
      <c r="M248" s="293" t="e">
        <f>'Cálculo Demanda'!N167</f>
        <v>#DIV/0!</v>
      </c>
      <c r="N248" s="49"/>
      <c r="O248" s="49"/>
      <c r="P248" s="49"/>
      <c r="Q248" s="49"/>
      <c r="R248" s="425"/>
    </row>
    <row r="249" spans="3:18" x14ac:dyDescent="0.15">
      <c r="C249" s="427" t="s">
        <v>98</v>
      </c>
      <c r="D249" s="293" t="e">
        <f>'Cálculo Demanda'!E168</f>
        <v>#DIV/0!</v>
      </c>
      <c r="E249" s="293" t="e">
        <f>'Cálculo Demanda'!F168</f>
        <v>#DIV/0!</v>
      </c>
      <c r="F249" s="293" t="e">
        <f>'Cálculo Demanda'!G168</f>
        <v>#DIV/0!</v>
      </c>
      <c r="G249" s="293" t="e">
        <f>'Cálculo Demanda'!H168</f>
        <v>#DIV/0!</v>
      </c>
      <c r="H249" s="293" t="e">
        <f>'Cálculo Demanda'!I168</f>
        <v>#DIV/0!</v>
      </c>
      <c r="I249" s="293" t="e">
        <f>'Cálculo Demanda'!J168</f>
        <v>#DIV/0!</v>
      </c>
      <c r="J249" s="293" t="e">
        <f>'Cálculo Demanda'!K168</f>
        <v>#DIV/0!</v>
      </c>
      <c r="K249" s="293" t="e">
        <f>'Cálculo Demanda'!L168</f>
        <v>#DIV/0!</v>
      </c>
      <c r="L249" s="293" t="e">
        <f>'Cálculo Demanda'!M168</f>
        <v>#DIV/0!</v>
      </c>
      <c r="M249" s="293" t="e">
        <f>'Cálculo Demanda'!N168</f>
        <v>#DIV/0!</v>
      </c>
      <c r="N249" s="49"/>
      <c r="O249" s="49"/>
      <c r="P249" s="49"/>
      <c r="Q249" s="49"/>
      <c r="R249" s="425"/>
    </row>
    <row r="250" spans="3:18" x14ac:dyDescent="0.15">
      <c r="C250" s="427" t="s">
        <v>99</v>
      </c>
      <c r="D250" s="293" t="e">
        <f t="shared" ref="D250:M250" si="2">SUM(D247:D249)</f>
        <v>#DIV/0!</v>
      </c>
      <c r="E250" s="293" t="e">
        <f t="shared" si="2"/>
        <v>#DIV/0!</v>
      </c>
      <c r="F250" s="293" t="e">
        <f t="shared" si="2"/>
        <v>#DIV/0!</v>
      </c>
      <c r="G250" s="293" t="e">
        <f t="shared" si="2"/>
        <v>#DIV/0!</v>
      </c>
      <c r="H250" s="293" t="e">
        <f t="shared" si="2"/>
        <v>#DIV/0!</v>
      </c>
      <c r="I250" s="293" t="e">
        <f t="shared" si="2"/>
        <v>#DIV/0!</v>
      </c>
      <c r="J250" s="293" t="e">
        <f t="shared" si="2"/>
        <v>#DIV/0!</v>
      </c>
      <c r="K250" s="293" t="e">
        <f t="shared" si="2"/>
        <v>#DIV/0!</v>
      </c>
      <c r="L250" s="293" t="e">
        <f t="shared" si="2"/>
        <v>#DIV/0!</v>
      </c>
      <c r="M250" s="293" t="e">
        <f t="shared" si="2"/>
        <v>#DIV/0!</v>
      </c>
      <c r="N250" s="49"/>
      <c r="O250" s="49"/>
      <c r="P250" s="49"/>
      <c r="Q250" s="49"/>
      <c r="R250" s="425"/>
    </row>
    <row r="251" spans="3:18" x14ac:dyDescent="0.15">
      <c r="C251" s="279"/>
      <c r="D251" s="279"/>
      <c r="E251" s="278"/>
      <c r="F251" s="278"/>
      <c r="G251" s="278"/>
      <c r="H251" s="278"/>
      <c r="I251" s="278"/>
      <c r="J251" s="19"/>
      <c r="K251" s="19"/>
      <c r="M251" s="49"/>
      <c r="N251" s="49"/>
      <c r="O251" s="49"/>
      <c r="P251" s="49"/>
      <c r="Q251" s="49"/>
      <c r="R251" s="425"/>
    </row>
    <row r="252" spans="3:18" x14ac:dyDescent="0.15">
      <c r="C252" s="94" t="s">
        <v>184</v>
      </c>
      <c r="D252" s="59"/>
      <c r="E252" s="59"/>
      <c r="F252" s="59"/>
      <c r="G252" s="59"/>
      <c r="H252" s="58"/>
      <c r="I252" s="59"/>
      <c r="J252" s="58"/>
      <c r="K252" s="59"/>
      <c r="L252" s="58"/>
      <c r="M252" s="59"/>
      <c r="N252" s="49"/>
      <c r="O252" s="49"/>
      <c r="P252" s="49"/>
      <c r="Q252" s="49"/>
      <c r="R252" s="6"/>
    </row>
    <row r="253" spans="3:18" x14ac:dyDescent="0.15">
      <c r="C253" s="94"/>
      <c r="D253" s="59"/>
      <c r="E253" s="59"/>
      <c r="F253" s="59"/>
      <c r="G253" s="59"/>
      <c r="H253" s="58"/>
      <c r="I253" s="59"/>
      <c r="J253" s="58"/>
      <c r="K253" s="59"/>
      <c r="L253" s="58"/>
      <c r="M253" s="59"/>
      <c r="N253" s="49"/>
      <c r="O253" s="49"/>
      <c r="P253" s="49"/>
      <c r="Q253" s="49"/>
      <c r="R253" s="425"/>
    </row>
    <row r="254" spans="3:18" ht="16.5" customHeight="1" x14ac:dyDescent="0.15">
      <c r="C254" s="168"/>
      <c r="D254" s="159" t="s">
        <v>11</v>
      </c>
      <c r="E254" s="159" t="s">
        <v>12</v>
      </c>
      <c r="F254" s="159" t="s">
        <v>27</v>
      </c>
      <c r="G254" s="159" t="s">
        <v>87</v>
      </c>
      <c r="H254" s="169" t="s">
        <v>88</v>
      </c>
      <c r="I254" s="159" t="s">
        <v>89</v>
      </c>
      <c r="J254" s="169" t="s">
        <v>91</v>
      </c>
      <c r="K254" s="159" t="s">
        <v>92</v>
      </c>
      <c r="L254" s="169" t="s">
        <v>93</v>
      </c>
      <c r="M254" s="159" t="s">
        <v>14</v>
      </c>
      <c r="N254" s="49"/>
      <c r="O254" s="49"/>
      <c r="P254" s="49"/>
      <c r="Q254" s="49"/>
      <c r="R254" s="6"/>
    </row>
    <row r="255" spans="3:18" x14ac:dyDescent="0.15">
      <c r="C255" s="168" t="s">
        <v>96</v>
      </c>
      <c r="D255" s="297" t="e">
        <f>D247-D239</f>
        <v>#DIV/0!</v>
      </c>
      <c r="E255" s="297" t="e">
        <f t="shared" ref="E255:M255" si="3">E247-E239</f>
        <v>#DIV/0!</v>
      </c>
      <c r="F255" s="297" t="e">
        <f t="shared" si="3"/>
        <v>#DIV/0!</v>
      </c>
      <c r="G255" s="297" t="e">
        <f t="shared" si="3"/>
        <v>#DIV/0!</v>
      </c>
      <c r="H255" s="297" t="e">
        <f t="shared" si="3"/>
        <v>#DIV/0!</v>
      </c>
      <c r="I255" s="297" t="e">
        <f t="shared" si="3"/>
        <v>#DIV/0!</v>
      </c>
      <c r="J255" s="297" t="e">
        <f t="shared" si="3"/>
        <v>#DIV/0!</v>
      </c>
      <c r="K255" s="297" t="e">
        <f t="shared" si="3"/>
        <v>#DIV/0!</v>
      </c>
      <c r="L255" s="297" t="e">
        <f t="shared" si="3"/>
        <v>#DIV/0!</v>
      </c>
      <c r="M255" s="297" t="e">
        <f t="shared" si="3"/>
        <v>#DIV/0!</v>
      </c>
      <c r="N255" s="49"/>
      <c r="O255" s="49"/>
      <c r="P255" s="49"/>
      <c r="Q255" s="49"/>
      <c r="R255" s="6"/>
    </row>
    <row r="256" spans="3:18" x14ac:dyDescent="0.15">
      <c r="C256" s="168" t="s">
        <v>97</v>
      </c>
      <c r="D256" s="297" t="e">
        <f t="shared" ref="D256:M256" si="4">D248-D240</f>
        <v>#DIV/0!</v>
      </c>
      <c r="E256" s="297" t="e">
        <f t="shared" si="4"/>
        <v>#DIV/0!</v>
      </c>
      <c r="F256" s="297" t="e">
        <f t="shared" si="4"/>
        <v>#DIV/0!</v>
      </c>
      <c r="G256" s="297" t="e">
        <f t="shared" si="4"/>
        <v>#DIV/0!</v>
      </c>
      <c r="H256" s="297" t="e">
        <f t="shared" si="4"/>
        <v>#DIV/0!</v>
      </c>
      <c r="I256" s="297" t="e">
        <f t="shared" si="4"/>
        <v>#DIV/0!</v>
      </c>
      <c r="J256" s="297" t="e">
        <f t="shared" si="4"/>
        <v>#DIV/0!</v>
      </c>
      <c r="K256" s="297" t="e">
        <f t="shared" si="4"/>
        <v>#DIV/0!</v>
      </c>
      <c r="L256" s="297" t="e">
        <f t="shared" si="4"/>
        <v>#DIV/0!</v>
      </c>
      <c r="M256" s="297" t="e">
        <f t="shared" si="4"/>
        <v>#DIV/0!</v>
      </c>
      <c r="N256" s="49"/>
      <c r="O256" s="49"/>
      <c r="P256" s="49"/>
      <c r="Q256" s="49"/>
      <c r="R256" s="6"/>
    </row>
    <row r="257" spans="3:18" x14ac:dyDescent="0.15">
      <c r="C257" s="168" t="s">
        <v>98</v>
      </c>
      <c r="D257" s="297" t="e">
        <f t="shared" ref="D257:M257" si="5">D249-D241</f>
        <v>#DIV/0!</v>
      </c>
      <c r="E257" s="297" t="e">
        <f t="shared" si="5"/>
        <v>#DIV/0!</v>
      </c>
      <c r="F257" s="297" t="e">
        <f t="shared" si="5"/>
        <v>#DIV/0!</v>
      </c>
      <c r="G257" s="297" t="e">
        <f t="shared" si="5"/>
        <v>#DIV/0!</v>
      </c>
      <c r="H257" s="297" t="e">
        <f t="shared" si="5"/>
        <v>#DIV/0!</v>
      </c>
      <c r="I257" s="297" t="e">
        <f t="shared" si="5"/>
        <v>#DIV/0!</v>
      </c>
      <c r="J257" s="297" t="e">
        <f t="shared" si="5"/>
        <v>#DIV/0!</v>
      </c>
      <c r="K257" s="297" t="e">
        <f t="shared" si="5"/>
        <v>#DIV/0!</v>
      </c>
      <c r="L257" s="297" t="e">
        <f t="shared" si="5"/>
        <v>#DIV/0!</v>
      </c>
      <c r="M257" s="297" t="e">
        <f t="shared" si="5"/>
        <v>#DIV/0!</v>
      </c>
      <c r="N257" s="49"/>
      <c r="O257" s="49"/>
      <c r="P257" s="49"/>
      <c r="Q257" s="49"/>
      <c r="R257" s="6"/>
    </row>
    <row r="258" spans="3:18" x14ac:dyDescent="0.15">
      <c r="D258" s="59"/>
      <c r="E258" s="59"/>
      <c r="F258" s="59"/>
      <c r="G258" s="59"/>
      <c r="H258" s="58"/>
      <c r="I258" s="59"/>
      <c r="J258" s="58"/>
      <c r="K258" s="59"/>
      <c r="L258" s="58"/>
      <c r="M258" s="59"/>
      <c r="N258" s="49"/>
      <c r="O258" s="49"/>
      <c r="P258" s="49"/>
      <c r="Q258" s="49"/>
      <c r="R258" s="6"/>
    </row>
    <row r="259" spans="3:18" x14ac:dyDescent="0.15">
      <c r="C259" s="108" t="s">
        <v>111</v>
      </c>
      <c r="D259" s="59"/>
      <c r="E259" s="59"/>
      <c r="F259" s="59"/>
      <c r="G259" s="59"/>
      <c r="H259" s="59"/>
      <c r="I259" s="59"/>
      <c r="J259" s="19"/>
      <c r="K259" s="19"/>
      <c r="M259" s="49"/>
      <c r="N259" s="49"/>
      <c r="O259" s="49"/>
      <c r="P259" s="49"/>
      <c r="Q259" s="49"/>
      <c r="R259" s="6"/>
    </row>
    <row r="260" spans="3:18" x14ac:dyDescent="0.15">
      <c r="C260" s="108"/>
      <c r="D260" s="680" t="s">
        <v>272</v>
      </c>
      <c r="E260" s="680"/>
      <c r="F260" s="680"/>
      <c r="G260" s="185" t="s">
        <v>246</v>
      </c>
      <c r="H260" s="59"/>
      <c r="I260" s="59"/>
      <c r="J260" s="19"/>
      <c r="K260" s="19"/>
      <c r="M260" s="49"/>
      <c r="N260" s="49"/>
      <c r="O260" s="49"/>
      <c r="P260" s="49"/>
      <c r="Q260" s="49"/>
      <c r="R260" s="6"/>
    </row>
    <row r="261" spans="3:18" x14ac:dyDescent="0.15">
      <c r="C261" s="108"/>
      <c r="D261" s="501" t="s">
        <v>275</v>
      </c>
      <c r="E261" s="501"/>
      <c r="F261" s="501"/>
      <c r="G261" s="499"/>
      <c r="H261" s="59"/>
      <c r="I261" s="59"/>
      <c r="J261" s="19"/>
      <c r="K261" s="19"/>
      <c r="M261" s="49"/>
      <c r="N261" s="49"/>
      <c r="O261" s="49"/>
      <c r="P261" s="49"/>
      <c r="Q261" s="49"/>
      <c r="R261" s="6"/>
    </row>
    <row r="262" spans="3:18" x14ac:dyDescent="0.15">
      <c r="C262" s="108"/>
      <c r="D262" s="501" t="s">
        <v>276</v>
      </c>
      <c r="E262" s="501"/>
      <c r="F262" s="501"/>
      <c r="G262" s="499"/>
      <c r="H262" s="59"/>
      <c r="I262" s="59"/>
      <c r="J262" s="19"/>
      <c r="K262" s="19"/>
      <c r="M262" s="49"/>
      <c r="N262" s="49"/>
      <c r="O262" s="49"/>
      <c r="P262" s="49"/>
      <c r="Q262" s="49"/>
      <c r="R262" s="6"/>
    </row>
    <row r="263" spans="3:18" x14ac:dyDescent="0.15">
      <c r="C263" s="108"/>
      <c r="D263" s="501" t="s">
        <v>277</v>
      </c>
      <c r="E263" s="501"/>
      <c r="F263" s="501"/>
      <c r="G263" s="499"/>
      <c r="H263" s="59"/>
      <c r="I263" s="59"/>
      <c r="J263" s="19"/>
      <c r="K263" s="19"/>
      <c r="M263" s="49"/>
      <c r="N263" s="49"/>
      <c r="O263" s="49"/>
      <c r="P263" s="49"/>
      <c r="Q263" s="49"/>
      <c r="R263" s="6"/>
    </row>
    <row r="264" spans="3:18" x14ac:dyDescent="0.15">
      <c r="C264" s="108"/>
      <c r="D264" s="501" t="s">
        <v>279</v>
      </c>
      <c r="E264" s="501"/>
      <c r="F264" s="501"/>
      <c r="G264" s="499"/>
      <c r="H264" s="59"/>
      <c r="I264" s="59"/>
      <c r="J264" s="19"/>
      <c r="K264" s="19"/>
      <c r="M264" s="49"/>
      <c r="N264" s="49"/>
      <c r="O264" s="49"/>
      <c r="P264" s="49"/>
      <c r="Q264" s="49"/>
      <c r="R264" s="6"/>
    </row>
    <row r="265" spans="3:18" x14ac:dyDescent="0.15">
      <c r="C265" s="108"/>
      <c r="D265" s="501" t="s">
        <v>283</v>
      </c>
      <c r="E265" s="501"/>
      <c r="F265" s="501"/>
      <c r="G265" s="499"/>
      <c r="H265" s="59"/>
      <c r="I265" s="59"/>
      <c r="J265" s="19"/>
      <c r="K265" s="19"/>
      <c r="M265" s="49"/>
      <c r="N265" s="49"/>
      <c r="O265" s="49"/>
      <c r="P265" s="49"/>
      <c r="Q265" s="49"/>
      <c r="R265" s="6"/>
    </row>
    <row r="266" spans="3:18" x14ac:dyDescent="0.15">
      <c r="C266" s="108"/>
      <c r="D266" s="59"/>
      <c r="E266" s="59"/>
      <c r="F266" s="59"/>
      <c r="G266" s="59"/>
      <c r="H266" s="59"/>
      <c r="I266" s="59"/>
      <c r="J266" s="19"/>
      <c r="K266" s="19"/>
      <c r="M266" s="49"/>
      <c r="N266" s="49"/>
      <c r="O266" s="49"/>
      <c r="P266" s="49"/>
      <c r="Q266" s="49"/>
      <c r="R266" s="6"/>
    </row>
    <row r="267" spans="3:18" x14ac:dyDescent="0.15">
      <c r="C267" s="502" t="s">
        <v>101</v>
      </c>
      <c r="D267" s="503"/>
      <c r="E267" s="238" t="e">
        <f>'Cálculo Capacidad de Carga'!Q20</f>
        <v>#DIV/0!</v>
      </c>
      <c r="F267" s="59"/>
      <c r="G267" s="59"/>
      <c r="H267" s="59"/>
      <c r="I267" s="59"/>
      <c r="J267" s="19"/>
      <c r="K267" s="19"/>
      <c r="M267" s="49"/>
      <c r="N267" s="49"/>
      <c r="O267" s="49"/>
      <c r="P267" s="49"/>
      <c r="Q267" s="49"/>
      <c r="R267" s="6"/>
    </row>
    <row r="268" spans="3:18" x14ac:dyDescent="0.15">
      <c r="C268" s="502" t="s">
        <v>102</v>
      </c>
      <c r="D268" s="503"/>
      <c r="E268" s="238" t="e">
        <f>'Cálculo Capacidad de Carga'!Q38</f>
        <v>#DIV/0!</v>
      </c>
      <c r="F268" s="59"/>
      <c r="G268" s="59"/>
      <c r="H268" s="59"/>
      <c r="I268" s="59"/>
      <c r="J268" s="19"/>
      <c r="K268" s="19"/>
      <c r="M268" s="49"/>
      <c r="N268" s="49"/>
      <c r="O268" s="49"/>
      <c r="P268" s="49"/>
      <c r="Q268" s="49"/>
      <c r="R268" s="6"/>
    </row>
    <row r="269" spans="3:18" x14ac:dyDescent="0.15">
      <c r="C269" s="60"/>
      <c r="D269" s="60"/>
      <c r="E269" s="61"/>
      <c r="F269" s="61"/>
      <c r="G269" s="61"/>
      <c r="H269" s="61"/>
      <c r="I269" s="61"/>
      <c r="J269" s="45"/>
      <c r="K269" s="6"/>
      <c r="M269" s="49"/>
      <c r="N269" s="49"/>
      <c r="O269" s="49"/>
      <c r="P269" s="49"/>
      <c r="Q269" s="49"/>
      <c r="R269" s="6"/>
    </row>
    <row r="270" spans="3:18" ht="38.25" customHeight="1" x14ac:dyDescent="0.15">
      <c r="C270" s="298" t="s">
        <v>337</v>
      </c>
      <c r="D270" s="159" t="s">
        <v>8</v>
      </c>
      <c r="E270" s="159" t="s">
        <v>11</v>
      </c>
      <c r="F270" s="159" t="s">
        <v>12</v>
      </c>
      <c r="G270" s="159" t="s">
        <v>27</v>
      </c>
      <c r="H270" s="159" t="s">
        <v>13</v>
      </c>
      <c r="I270" s="261" t="s">
        <v>14</v>
      </c>
      <c r="J270" s="260"/>
      <c r="M270" s="49"/>
      <c r="N270" s="49"/>
      <c r="O270" s="49"/>
      <c r="P270" s="49"/>
      <c r="Q270" s="49"/>
      <c r="R270" s="6"/>
    </row>
    <row r="271" spans="3:18" ht="26.25" customHeight="1" x14ac:dyDescent="0.15">
      <c r="C271" s="299" t="s">
        <v>103</v>
      </c>
      <c r="D271" s="434" t="s">
        <v>478</v>
      </c>
      <c r="E271" s="113" t="e">
        <f>'Cálculo Capacidad de Carga'!$Q$38</f>
        <v>#DIV/0!</v>
      </c>
      <c r="F271" s="113" t="e">
        <f>'Cálculo Capacidad de Carga'!$Q$38</f>
        <v>#DIV/0!</v>
      </c>
      <c r="G271" s="113" t="e">
        <f>'Cálculo Capacidad de Carga'!$Q$38</f>
        <v>#DIV/0!</v>
      </c>
      <c r="H271" s="113" t="e">
        <f>'Cálculo Capacidad de Carga'!$Q$38</f>
        <v>#DIV/0!</v>
      </c>
      <c r="I271" s="113" t="e">
        <f>'Cálculo Capacidad de Carga'!$Q$38</f>
        <v>#DIV/0!</v>
      </c>
      <c r="M271" s="49"/>
      <c r="N271" s="49"/>
      <c r="O271" s="49"/>
      <c r="P271" s="49"/>
      <c r="Q271" s="49"/>
      <c r="R271" s="6"/>
    </row>
    <row r="272" spans="3:18" ht="14.25" customHeight="1" x14ac:dyDescent="0.15">
      <c r="C272" s="60"/>
      <c r="D272" s="60"/>
      <c r="E272" s="60"/>
      <c r="F272" s="60"/>
      <c r="G272" s="60"/>
      <c r="H272" s="60"/>
      <c r="I272" s="60"/>
      <c r="J272" s="6"/>
      <c r="K272" s="6"/>
      <c r="M272" s="49"/>
      <c r="N272" s="49"/>
      <c r="O272" s="49"/>
      <c r="P272" s="49"/>
      <c r="Q272" s="49"/>
      <c r="R272" s="6"/>
    </row>
    <row r="273" spans="3:18" ht="16.5" customHeight="1" x14ac:dyDescent="0.15">
      <c r="C273" s="73" t="s">
        <v>18</v>
      </c>
      <c r="D273" s="6"/>
      <c r="E273" s="45"/>
      <c r="F273" s="45"/>
      <c r="G273" s="45"/>
      <c r="H273" s="45"/>
      <c r="I273" s="45"/>
      <c r="J273" s="45"/>
      <c r="K273" s="45"/>
      <c r="M273" s="49"/>
      <c r="N273" s="49"/>
      <c r="O273" s="49"/>
      <c r="P273" s="49"/>
      <c r="Q273" s="49"/>
      <c r="R273" s="6"/>
    </row>
    <row r="274" spans="3:18" x14ac:dyDescent="0.15">
      <c r="C274" s="73" t="s">
        <v>19</v>
      </c>
      <c r="D274" s="6"/>
      <c r="E274" s="45"/>
      <c r="F274" s="45"/>
      <c r="G274" s="45"/>
      <c r="H274" s="45"/>
      <c r="I274" s="45"/>
      <c r="J274" s="45"/>
      <c r="K274" s="45"/>
      <c r="M274" s="49"/>
      <c r="N274" s="49"/>
      <c r="O274" s="49"/>
      <c r="P274" s="49"/>
      <c r="Q274" s="49"/>
      <c r="R274" s="6"/>
    </row>
    <row r="275" spans="3:18" ht="12.75" customHeight="1" x14ac:dyDescent="0.15">
      <c r="C275" s="64"/>
      <c r="D275" s="65"/>
      <c r="E275" s="65"/>
      <c r="F275" s="65"/>
      <c r="G275" s="65"/>
      <c r="H275" s="65"/>
      <c r="I275" s="65"/>
      <c r="J275" s="30"/>
      <c r="K275" s="31"/>
      <c r="M275" s="49"/>
      <c r="N275" s="49"/>
      <c r="O275" s="49"/>
      <c r="P275" s="49"/>
      <c r="Q275" s="49"/>
      <c r="R275" s="6"/>
    </row>
    <row r="276" spans="3:18" ht="12.75" customHeight="1" x14ac:dyDescent="0.15">
      <c r="C276" s="66"/>
      <c r="D276" s="60"/>
      <c r="E276" s="60"/>
      <c r="F276" s="60"/>
      <c r="G276" s="60"/>
      <c r="H276" s="60"/>
      <c r="I276" s="60"/>
      <c r="J276" s="6"/>
      <c r="K276" s="32"/>
      <c r="M276" s="49"/>
      <c r="N276" s="49"/>
      <c r="O276" s="49"/>
      <c r="P276" s="49"/>
      <c r="Q276" s="49"/>
      <c r="R276" s="6"/>
    </row>
    <row r="277" spans="3:18" ht="12.75" customHeight="1" x14ac:dyDescent="0.15">
      <c r="C277" s="67"/>
      <c r="D277" s="68"/>
      <c r="E277" s="68"/>
      <c r="F277" s="68"/>
      <c r="G277" s="68"/>
      <c r="H277" s="68"/>
      <c r="I277" s="68"/>
      <c r="J277" s="35"/>
      <c r="K277" s="36"/>
      <c r="M277" s="49"/>
      <c r="N277" s="49"/>
      <c r="O277" s="49"/>
      <c r="P277" s="49"/>
      <c r="Q277" s="49"/>
      <c r="R277" s="6"/>
    </row>
    <row r="278" spans="3:18" ht="12.75" customHeight="1" x14ac:dyDescent="0.15">
      <c r="C278" s="60"/>
      <c r="D278" s="60"/>
      <c r="E278" s="60"/>
      <c r="F278" s="60"/>
      <c r="G278" s="60"/>
      <c r="H278" s="60"/>
      <c r="I278" s="60"/>
      <c r="J278" s="6"/>
      <c r="K278" s="6"/>
      <c r="M278" s="49"/>
      <c r="N278" s="49"/>
      <c r="O278" s="49"/>
      <c r="P278" s="49"/>
      <c r="Q278" s="49"/>
      <c r="R278" s="6"/>
    </row>
    <row r="279" spans="3:18" ht="12" customHeight="1" x14ac:dyDescent="0.15">
      <c r="C279" s="63" t="s">
        <v>48</v>
      </c>
      <c r="D279" s="60"/>
      <c r="E279" s="60"/>
      <c r="F279" s="60"/>
      <c r="G279" s="60"/>
      <c r="H279" s="60"/>
      <c r="I279" s="60"/>
      <c r="J279" s="6"/>
      <c r="K279" s="6"/>
      <c r="M279" s="49"/>
      <c r="N279" s="49"/>
      <c r="O279" s="49"/>
      <c r="P279" s="49"/>
      <c r="Q279" s="49"/>
      <c r="R279" s="6"/>
    </row>
    <row r="280" spans="3:18" ht="39" customHeight="1" x14ac:dyDescent="0.15">
      <c r="C280" s="69"/>
      <c r="D280" s="70"/>
      <c r="E280" s="70"/>
      <c r="F280" s="70"/>
      <c r="G280" s="70"/>
      <c r="H280" s="70"/>
      <c r="I280" s="70"/>
      <c r="J280" s="71"/>
      <c r="K280" s="72"/>
      <c r="M280" s="49"/>
    </row>
    <row r="281" spans="3:18" x14ac:dyDescent="0.15">
      <c r="C281" s="60"/>
      <c r="D281" s="60"/>
      <c r="E281" s="60"/>
      <c r="F281" s="60"/>
      <c r="G281" s="60"/>
      <c r="H281" s="60"/>
      <c r="I281" s="60"/>
      <c r="J281" s="6"/>
      <c r="K281" s="6"/>
      <c r="M281" s="49"/>
    </row>
    <row r="282" spans="3:18" x14ac:dyDescent="0.15">
      <c r="C282" s="58" t="s">
        <v>112</v>
      </c>
      <c r="D282" s="59"/>
      <c r="E282" s="59"/>
      <c r="F282" s="59"/>
      <c r="G282" s="59"/>
      <c r="H282" s="59"/>
      <c r="I282" s="59"/>
      <c r="J282" s="19"/>
      <c r="K282" s="19"/>
      <c r="M282" s="49"/>
    </row>
    <row r="283" spans="3:18" ht="28.5" customHeight="1" x14ac:dyDescent="0.15">
      <c r="C283" s="300" t="s">
        <v>339</v>
      </c>
      <c r="D283" s="261" t="s">
        <v>8</v>
      </c>
      <c r="E283" s="261" t="s">
        <v>11</v>
      </c>
      <c r="F283" s="261" t="s">
        <v>12</v>
      </c>
      <c r="G283" s="261" t="s">
        <v>27</v>
      </c>
      <c r="H283" s="159" t="s">
        <v>13</v>
      </c>
      <c r="I283" s="159" t="s">
        <v>14</v>
      </c>
      <c r="M283" s="49"/>
    </row>
    <row r="284" spans="3:18" ht="17.25" customHeight="1" x14ac:dyDescent="0.15">
      <c r="C284" s="117"/>
      <c r="D284" s="78" t="s">
        <v>338</v>
      </c>
      <c r="E284" s="62"/>
      <c r="F284" s="62"/>
      <c r="G284" s="62"/>
      <c r="H284" s="26"/>
      <c r="I284" s="26"/>
      <c r="M284" s="49"/>
    </row>
    <row r="285" spans="3:18" x14ac:dyDescent="0.15">
      <c r="C285" s="115"/>
      <c r="D285" s="76"/>
      <c r="E285" s="76"/>
      <c r="F285" s="60"/>
      <c r="G285" s="60"/>
      <c r="H285" s="60"/>
      <c r="I285" s="60"/>
      <c r="J285" s="6"/>
      <c r="K285" s="6"/>
      <c r="M285" s="49"/>
    </row>
    <row r="286" spans="3:18" x14ac:dyDescent="0.15">
      <c r="C286" s="136" t="s">
        <v>113</v>
      </c>
      <c r="D286" s="41"/>
      <c r="E286" s="41"/>
      <c r="F286" s="41"/>
      <c r="G286" s="41"/>
      <c r="H286" s="41"/>
      <c r="I286" s="41"/>
      <c r="J286" s="41"/>
      <c r="K286" s="15"/>
      <c r="M286" s="49"/>
    </row>
    <row r="287" spans="3:18" x14ac:dyDescent="0.15">
      <c r="C287" s="115"/>
      <c r="D287" s="76"/>
      <c r="E287" s="76"/>
      <c r="F287" s="60"/>
      <c r="G287" s="60"/>
      <c r="H287" s="60"/>
      <c r="I287" s="60"/>
      <c r="J287" s="6"/>
      <c r="K287" s="6"/>
      <c r="M287" s="49"/>
    </row>
    <row r="288" spans="3:18" ht="17.25" customHeight="1" x14ac:dyDescent="0.15">
      <c r="C288" s="588" t="s">
        <v>114</v>
      </c>
      <c r="D288" s="588"/>
      <c r="E288" s="76"/>
      <c r="F288" s="60"/>
      <c r="G288" s="60"/>
      <c r="H288" s="60"/>
      <c r="I288" s="60"/>
      <c r="J288" s="6"/>
      <c r="K288" s="6"/>
      <c r="M288" s="49"/>
    </row>
    <row r="289" spans="3:20" ht="36" customHeight="1" x14ac:dyDescent="0.15">
      <c r="C289" s="117"/>
      <c r="D289" s="116"/>
      <c r="E289" s="116"/>
      <c r="F289" s="70"/>
      <c r="G289" s="70"/>
      <c r="H289" s="70"/>
      <c r="I289" s="70"/>
      <c r="J289" s="71"/>
      <c r="K289" s="72"/>
      <c r="M289" s="49"/>
    </row>
    <row r="290" spans="3:20" ht="5.25" customHeight="1" x14ac:dyDescent="0.15">
      <c r="C290" s="115"/>
      <c r="D290" s="76"/>
      <c r="E290" s="76"/>
      <c r="F290" s="60"/>
      <c r="G290" s="60"/>
      <c r="H290" s="60"/>
      <c r="I290" s="60"/>
      <c r="J290" s="6"/>
      <c r="K290" s="6"/>
      <c r="M290" s="49"/>
    </row>
    <row r="291" spans="3:20" ht="15" customHeight="1" x14ac:dyDescent="0.15">
      <c r="C291" s="588" t="s">
        <v>115</v>
      </c>
      <c r="D291" s="588"/>
      <c r="E291" s="76"/>
      <c r="F291" s="60"/>
      <c r="G291" s="60"/>
      <c r="H291" s="60"/>
      <c r="I291" s="60"/>
      <c r="J291" s="6"/>
      <c r="K291" s="6"/>
      <c r="M291" s="49"/>
    </row>
    <row r="292" spans="3:20" ht="32.25" customHeight="1" x14ac:dyDescent="0.15">
      <c r="C292" s="117"/>
      <c r="D292" s="116"/>
      <c r="E292" s="116"/>
      <c r="F292" s="70"/>
      <c r="G292" s="70"/>
      <c r="H292" s="70"/>
      <c r="I292" s="70"/>
      <c r="J292" s="71"/>
      <c r="K292" s="72"/>
      <c r="M292" s="49"/>
    </row>
    <row r="293" spans="3:20" ht="8.25" customHeight="1" x14ac:dyDescent="0.15">
      <c r="C293" s="115"/>
      <c r="D293" s="76"/>
      <c r="E293" s="76"/>
      <c r="F293" s="60"/>
      <c r="G293" s="60"/>
      <c r="H293" s="60"/>
      <c r="I293" s="60"/>
      <c r="J293" s="6"/>
      <c r="K293" s="6"/>
      <c r="M293" s="49"/>
    </row>
    <row r="294" spans="3:20" ht="17.25" customHeight="1" x14ac:dyDescent="0.15">
      <c r="C294" s="588" t="s">
        <v>116</v>
      </c>
      <c r="D294" s="588"/>
      <c r="E294" s="76"/>
      <c r="F294" s="60"/>
      <c r="G294" s="60"/>
      <c r="H294" s="60"/>
      <c r="I294" s="60"/>
      <c r="J294" s="6"/>
      <c r="K294" s="6"/>
      <c r="M294" s="49"/>
    </row>
    <row r="295" spans="3:20" ht="27.75" customHeight="1" x14ac:dyDescent="0.15">
      <c r="C295" s="117"/>
      <c r="D295" s="116"/>
      <c r="E295" s="116"/>
      <c r="F295" s="70"/>
      <c r="G295" s="70"/>
      <c r="H295" s="70"/>
      <c r="I295" s="70"/>
      <c r="J295" s="71"/>
      <c r="K295" s="72"/>
      <c r="M295" s="49"/>
    </row>
    <row r="296" spans="3:20" x14ac:dyDescent="0.15">
      <c r="C296" s="60"/>
      <c r="D296" s="76"/>
      <c r="E296" s="76"/>
      <c r="F296" s="60"/>
      <c r="G296" s="60"/>
      <c r="H296" s="60"/>
      <c r="I296" s="60"/>
      <c r="J296" s="6"/>
      <c r="K296" s="6"/>
      <c r="M296" s="49"/>
      <c r="O296" s="74"/>
      <c r="P296" s="75"/>
      <c r="Q296" s="75"/>
      <c r="R296" s="609"/>
      <c r="S296" s="594"/>
      <c r="T296" s="6"/>
    </row>
    <row r="297" spans="3:20" x14ac:dyDescent="0.15">
      <c r="C297" s="136" t="s">
        <v>117</v>
      </c>
      <c r="D297" s="41"/>
      <c r="E297" s="41"/>
      <c r="F297" s="41"/>
      <c r="G297" s="41"/>
      <c r="H297" s="41"/>
      <c r="I297" s="41"/>
      <c r="J297" s="41"/>
      <c r="K297" s="15"/>
      <c r="O297" s="74"/>
      <c r="P297" s="75"/>
      <c r="Q297" s="75"/>
      <c r="R297" s="609"/>
      <c r="S297" s="594"/>
      <c r="T297" s="6"/>
    </row>
    <row r="298" spans="3:20" ht="15.75" customHeight="1" x14ac:dyDescent="0.15">
      <c r="C298" s="6"/>
      <c r="D298" s="6"/>
      <c r="E298" s="6"/>
      <c r="F298" s="6"/>
      <c r="G298" s="6"/>
      <c r="H298" s="6"/>
      <c r="I298" s="6"/>
      <c r="J298" s="6"/>
      <c r="N298" s="6"/>
      <c r="O298" s="6"/>
      <c r="P298" s="6"/>
      <c r="Q298" s="6"/>
      <c r="R298" s="6"/>
      <c r="S298" s="6"/>
      <c r="T298" s="6"/>
    </row>
    <row r="299" spans="3:20" ht="12.75" x14ac:dyDescent="0.2">
      <c r="C299" s="121" t="s">
        <v>340</v>
      </c>
      <c r="E299" s="19"/>
      <c r="F299" s="55"/>
      <c r="G299" s="39"/>
      <c r="H299" s="55"/>
      <c r="I299" s="55"/>
      <c r="J299" s="142"/>
      <c r="K299" s="142"/>
      <c r="L299" s="142"/>
      <c r="N299" s="6"/>
      <c r="O299" s="6"/>
      <c r="P299" s="6"/>
      <c r="Q299" s="6"/>
      <c r="R299" s="6"/>
      <c r="S299" s="6"/>
      <c r="T299" s="6"/>
    </row>
    <row r="300" spans="3:20" ht="12.75" x14ac:dyDescent="0.2">
      <c r="C300" s="21" t="s">
        <v>139</v>
      </c>
      <c r="E300" s="55"/>
      <c r="F300" s="55"/>
      <c r="G300" s="55"/>
      <c r="H300" s="55"/>
      <c r="I300" s="55"/>
      <c r="J300" s="141"/>
      <c r="K300" s="141"/>
      <c r="L300" s="141"/>
      <c r="N300" s="6"/>
      <c r="O300" s="6"/>
      <c r="P300" s="6"/>
      <c r="Q300" s="6"/>
      <c r="R300" s="6"/>
      <c r="S300" s="6"/>
      <c r="T300" s="6"/>
    </row>
    <row r="301" spans="3:20" ht="12.75" x14ac:dyDescent="0.2">
      <c r="D301" s="21"/>
      <c r="J301" s="144"/>
      <c r="K301" s="144"/>
      <c r="L301" s="144"/>
      <c r="N301" s="6"/>
      <c r="O301" s="6"/>
      <c r="P301" s="6"/>
      <c r="Q301" s="6"/>
      <c r="R301" s="6"/>
      <c r="S301" s="6"/>
      <c r="T301" s="6"/>
    </row>
    <row r="302" spans="3:20" ht="12.75" x14ac:dyDescent="0.2">
      <c r="C302" s="21" t="s">
        <v>140</v>
      </c>
      <c r="D302" s="26"/>
      <c r="F302" s="1" t="s">
        <v>141</v>
      </c>
      <c r="H302" s="26"/>
      <c r="J302" s="142"/>
      <c r="K302" s="142"/>
      <c r="L302" s="142"/>
      <c r="N302" s="6"/>
      <c r="O302" s="6"/>
      <c r="P302" s="6"/>
      <c r="Q302" s="6"/>
      <c r="R302" s="6"/>
      <c r="S302" s="6"/>
      <c r="T302" s="6"/>
    </row>
    <row r="303" spans="3:20" ht="12.75" x14ac:dyDescent="0.2">
      <c r="C303" s="21"/>
      <c r="J303" s="142"/>
      <c r="K303" s="142"/>
      <c r="L303" s="142"/>
      <c r="N303" s="6"/>
      <c r="O303" s="6"/>
      <c r="P303" s="6"/>
      <c r="Q303" s="6"/>
      <c r="R303" s="6"/>
      <c r="S303" s="6"/>
      <c r="T303" s="6"/>
    </row>
    <row r="304" spans="3:20" ht="12.75" x14ac:dyDescent="0.2">
      <c r="C304" s="1" t="s">
        <v>134</v>
      </c>
      <c r="D304" s="26"/>
      <c r="J304" s="142"/>
      <c r="K304" s="142"/>
      <c r="L304" s="142"/>
      <c r="N304" s="6"/>
      <c r="O304" s="6"/>
      <c r="P304" s="6"/>
      <c r="Q304" s="6"/>
      <c r="R304" s="6"/>
      <c r="S304" s="6"/>
      <c r="T304" s="6"/>
    </row>
    <row r="305" spans="3:20" ht="12.75" x14ac:dyDescent="0.2">
      <c r="C305" s="144"/>
      <c r="D305" s="144"/>
      <c r="E305" s="145"/>
      <c r="F305" s="144"/>
      <c r="G305" s="144"/>
      <c r="H305" s="144"/>
      <c r="I305" s="144"/>
      <c r="J305" s="142"/>
      <c r="K305" s="142"/>
      <c r="L305" s="142"/>
      <c r="N305" s="6"/>
      <c r="O305" s="6"/>
      <c r="P305" s="6"/>
      <c r="Q305" s="6"/>
      <c r="R305" s="6"/>
      <c r="S305" s="6"/>
      <c r="T305" s="6"/>
    </row>
    <row r="306" spans="3:20" ht="12.75" x14ac:dyDescent="0.2">
      <c r="C306" s="9" t="s">
        <v>321</v>
      </c>
      <c r="K306" s="144"/>
      <c r="L306" s="144"/>
      <c r="N306" s="6"/>
      <c r="O306" s="6"/>
      <c r="P306" s="6"/>
      <c r="Q306" s="6"/>
      <c r="R306" s="6"/>
      <c r="S306" s="6"/>
      <c r="T306" s="6"/>
    </row>
    <row r="307" spans="3:20" ht="12.75" x14ac:dyDescent="0.2">
      <c r="D307" s="19"/>
      <c r="K307" s="144"/>
      <c r="L307" s="144"/>
      <c r="N307" s="6"/>
      <c r="O307" s="6"/>
      <c r="P307" s="6"/>
      <c r="Q307" s="6"/>
      <c r="R307" s="6"/>
      <c r="S307" s="6"/>
      <c r="T307" s="6"/>
    </row>
    <row r="308" spans="3:20" ht="37.5" customHeight="1" x14ac:dyDescent="0.15">
      <c r="C308" s="531" t="s">
        <v>479</v>
      </c>
      <c r="D308" s="531" t="s">
        <v>332</v>
      </c>
      <c r="E308" s="587" t="s">
        <v>333</v>
      </c>
      <c r="F308" s="531" t="s">
        <v>322</v>
      </c>
      <c r="G308" s="531"/>
      <c r="H308" s="531" t="s">
        <v>323</v>
      </c>
      <c r="I308" s="531"/>
      <c r="J308" s="531" t="s">
        <v>334</v>
      </c>
      <c r="K308" s="531" t="s">
        <v>335</v>
      </c>
      <c r="L308" s="531"/>
      <c r="M308" s="531" t="s">
        <v>336</v>
      </c>
      <c r="N308" s="531"/>
      <c r="O308" s="260"/>
      <c r="P308" s="260"/>
      <c r="Q308" s="260"/>
      <c r="R308" s="260"/>
      <c r="S308" s="260"/>
      <c r="T308" s="260"/>
    </row>
    <row r="309" spans="3:20" ht="27.75" customHeight="1" x14ac:dyDescent="0.15">
      <c r="C309" s="531"/>
      <c r="D309" s="531"/>
      <c r="E309" s="587"/>
      <c r="F309" s="301" t="s">
        <v>43</v>
      </c>
      <c r="G309" s="301" t="s">
        <v>10</v>
      </c>
      <c r="H309" s="301" t="s">
        <v>43</v>
      </c>
      <c r="I309" s="301" t="s">
        <v>10</v>
      </c>
      <c r="J309" s="531"/>
      <c r="K309" s="301" t="s">
        <v>324</v>
      </c>
      <c r="L309" s="301" t="s">
        <v>325</v>
      </c>
      <c r="M309" s="301" t="s">
        <v>324</v>
      </c>
      <c r="N309" s="301" t="s">
        <v>325</v>
      </c>
      <c r="O309" s="260"/>
      <c r="P309" s="260"/>
      <c r="Q309" s="260"/>
      <c r="R309" s="260"/>
      <c r="S309" s="260"/>
      <c r="T309" s="260"/>
    </row>
    <row r="310" spans="3:20" x14ac:dyDescent="0.15">
      <c r="C310" s="599" t="s">
        <v>480</v>
      </c>
      <c r="D310" s="39" t="s">
        <v>326</v>
      </c>
      <c r="E310" s="39"/>
      <c r="F310" s="39"/>
      <c r="G310" s="39"/>
      <c r="H310" s="39"/>
      <c r="I310" s="39"/>
      <c r="J310" s="39"/>
      <c r="K310" s="39"/>
      <c r="L310" s="39"/>
      <c r="M310" s="39"/>
      <c r="N310" s="39"/>
      <c r="O310" s="260"/>
      <c r="P310" s="260"/>
      <c r="Q310" s="260"/>
      <c r="R310" s="260"/>
      <c r="S310" s="260"/>
      <c r="T310" s="260"/>
    </row>
    <row r="311" spans="3:20" x14ac:dyDescent="0.15">
      <c r="C311" s="600"/>
      <c r="D311" s="39" t="s">
        <v>327</v>
      </c>
      <c r="E311" s="39"/>
      <c r="F311" s="39"/>
      <c r="G311" s="39"/>
      <c r="H311" s="39"/>
      <c r="I311" s="39"/>
      <c r="J311" s="39"/>
      <c r="K311" s="39"/>
      <c r="L311" s="39"/>
      <c r="M311" s="39"/>
      <c r="N311" s="39"/>
      <c r="O311" s="260"/>
      <c r="P311" s="260"/>
      <c r="Q311" s="260"/>
      <c r="R311" s="260"/>
      <c r="S311" s="260"/>
      <c r="T311" s="260"/>
    </row>
    <row r="312" spans="3:20" x14ac:dyDescent="0.15">
      <c r="C312" s="601"/>
      <c r="D312" s="39" t="s">
        <v>328</v>
      </c>
      <c r="E312" s="39"/>
      <c r="F312" s="39"/>
      <c r="G312" s="39"/>
      <c r="H312" s="39"/>
      <c r="I312" s="39"/>
      <c r="J312" s="39"/>
      <c r="K312" s="39"/>
      <c r="L312" s="39"/>
      <c r="M312" s="39"/>
      <c r="N312" s="39"/>
      <c r="O312" s="260"/>
      <c r="P312" s="260"/>
      <c r="Q312" s="260"/>
      <c r="R312" s="260"/>
      <c r="S312" s="260"/>
      <c r="T312" s="260"/>
    </row>
    <row r="313" spans="3:20" x14ac:dyDescent="0.15">
      <c r="C313" s="527" t="s">
        <v>481</v>
      </c>
      <c r="D313" s="39" t="s">
        <v>329</v>
      </c>
      <c r="E313" s="39"/>
      <c r="F313" s="39"/>
      <c r="G313" s="39"/>
      <c r="H313" s="39"/>
      <c r="I313" s="39"/>
      <c r="J313" s="39"/>
      <c r="K313" s="39"/>
      <c r="L313" s="39"/>
      <c r="M313" s="39"/>
      <c r="N313" s="39"/>
      <c r="O313" s="260"/>
      <c r="P313" s="260"/>
      <c r="Q313" s="260"/>
      <c r="R313" s="260"/>
      <c r="S313" s="260"/>
      <c r="T313" s="260"/>
    </row>
    <row r="314" spans="3:20" x14ac:dyDescent="0.15">
      <c r="C314" s="527"/>
      <c r="D314" s="39" t="s">
        <v>330</v>
      </c>
      <c r="E314" s="39"/>
      <c r="F314" s="39"/>
      <c r="G314" s="39"/>
      <c r="H314" s="39"/>
      <c r="I314" s="39"/>
      <c r="J314" s="39"/>
      <c r="K314" s="39"/>
      <c r="L314" s="39"/>
      <c r="M314" s="39"/>
      <c r="N314" s="39"/>
      <c r="O314" s="260"/>
      <c r="P314" s="260"/>
      <c r="Q314" s="260"/>
      <c r="R314" s="260"/>
      <c r="S314" s="260"/>
      <c r="T314" s="260"/>
    </row>
    <row r="315" spans="3:20" x14ac:dyDescent="0.15">
      <c r="C315" s="527"/>
      <c r="D315" s="39" t="s">
        <v>331</v>
      </c>
      <c r="E315" s="39"/>
      <c r="F315" s="39"/>
      <c r="G315" s="39"/>
      <c r="H315" s="39"/>
      <c r="I315" s="39"/>
      <c r="J315" s="39"/>
      <c r="K315" s="39"/>
      <c r="L315" s="39"/>
      <c r="M315" s="39"/>
      <c r="N315" s="39"/>
      <c r="O315" s="260"/>
      <c r="P315" s="260"/>
      <c r="Q315" s="260"/>
      <c r="R315" s="260"/>
      <c r="S315" s="260"/>
      <c r="T315" s="260"/>
    </row>
    <row r="316" spans="3:20" x14ac:dyDescent="0.15">
      <c r="C316" s="19"/>
      <c r="D316" s="55"/>
      <c r="E316" s="55"/>
      <c r="F316" s="55"/>
      <c r="G316" s="55"/>
      <c r="H316" s="55"/>
      <c r="I316" s="150" t="s">
        <v>379</v>
      </c>
      <c r="J316" s="39"/>
      <c r="K316" s="55"/>
      <c r="L316" s="55"/>
      <c r="M316" s="55"/>
      <c r="N316" s="55"/>
      <c r="O316" s="260"/>
      <c r="P316" s="260"/>
      <c r="Q316" s="260"/>
      <c r="R316" s="260"/>
      <c r="S316" s="260"/>
      <c r="T316" s="260"/>
    </row>
    <row r="317" spans="3:20" ht="12.75" x14ac:dyDescent="0.2">
      <c r="C317" s="9" t="s">
        <v>342</v>
      </c>
      <c r="D317" s="19"/>
      <c r="K317" s="144"/>
      <c r="L317" s="144"/>
      <c r="N317" s="260"/>
      <c r="O317" s="260"/>
      <c r="P317" s="260"/>
      <c r="Q317" s="260"/>
      <c r="R317" s="260"/>
      <c r="S317" s="260"/>
      <c r="T317" s="260"/>
    </row>
    <row r="318" spans="3:20" ht="12.75" x14ac:dyDescent="0.2">
      <c r="C318" s="9"/>
      <c r="D318" s="19"/>
      <c r="K318" s="144"/>
      <c r="L318" s="144"/>
      <c r="N318" s="260"/>
      <c r="O318" s="260"/>
      <c r="P318" s="260"/>
      <c r="Q318" s="260"/>
      <c r="R318" s="260"/>
      <c r="S318" s="260"/>
      <c r="T318" s="260"/>
    </row>
    <row r="319" spans="3:20" ht="12.75" x14ac:dyDescent="0.2">
      <c r="C319" s="19" t="s">
        <v>343</v>
      </c>
      <c r="D319" s="55"/>
      <c r="E319" s="55" t="s">
        <v>344</v>
      </c>
      <c r="F319" s="39"/>
      <c r="G319" s="55"/>
      <c r="H319" s="55"/>
      <c r="I319" s="55"/>
      <c r="J319" s="55"/>
      <c r="L319" s="144"/>
      <c r="N319" s="260"/>
      <c r="O319" s="260"/>
      <c r="P319" s="260"/>
      <c r="Q319" s="260"/>
      <c r="R319" s="260"/>
      <c r="S319" s="260"/>
      <c r="T319" s="260"/>
    </row>
    <row r="320" spans="3:20" ht="12.75" x14ac:dyDescent="0.2">
      <c r="C320" s="55"/>
      <c r="D320" s="55"/>
      <c r="E320" s="55"/>
      <c r="F320" s="55"/>
      <c r="G320" s="55"/>
      <c r="H320" s="55"/>
      <c r="I320" s="55"/>
      <c r="J320" s="55"/>
      <c r="L320" s="144"/>
      <c r="N320" s="260"/>
      <c r="O320" s="260"/>
      <c r="P320" s="260"/>
      <c r="Q320" s="260"/>
      <c r="R320" s="260"/>
      <c r="S320" s="260"/>
      <c r="T320" s="260"/>
    </row>
    <row r="321" spans="3:20" ht="12.75" x14ac:dyDescent="0.2">
      <c r="C321" s="305" t="s">
        <v>345</v>
      </c>
      <c r="D321" s="39"/>
      <c r="E321" s="55"/>
      <c r="F321" s="55"/>
      <c r="G321" s="55"/>
      <c r="H321" s="55"/>
      <c r="I321" s="55"/>
      <c r="J321" s="55"/>
      <c r="L321" s="144"/>
      <c r="N321" s="260"/>
      <c r="O321" s="260"/>
      <c r="P321" s="260"/>
      <c r="Q321" s="260"/>
      <c r="R321" s="260"/>
      <c r="S321" s="260"/>
      <c r="T321" s="260"/>
    </row>
    <row r="322" spans="3:20" ht="12.75" x14ac:dyDescent="0.2">
      <c r="C322" s="305" t="s">
        <v>346</v>
      </c>
      <c r="D322" s="39"/>
      <c r="E322" s="55"/>
      <c r="F322" s="55"/>
      <c r="G322" s="55"/>
      <c r="H322" s="55"/>
      <c r="I322" s="55"/>
      <c r="J322" s="55"/>
      <c r="L322" s="144"/>
      <c r="N322" s="260"/>
      <c r="O322" s="260"/>
      <c r="P322" s="260"/>
      <c r="Q322" s="260"/>
      <c r="R322" s="260"/>
      <c r="S322" s="260"/>
      <c r="T322" s="260"/>
    </row>
    <row r="323" spans="3:20" ht="12.75" x14ac:dyDescent="0.2">
      <c r="C323" s="55"/>
      <c r="D323" s="55"/>
      <c r="E323" s="55"/>
      <c r="F323" s="55"/>
      <c r="G323" s="55"/>
      <c r="H323" s="55"/>
      <c r="I323" s="55"/>
      <c r="J323" s="55"/>
      <c r="L323" s="144"/>
      <c r="N323" s="260"/>
      <c r="O323" s="260"/>
      <c r="P323" s="260"/>
      <c r="Q323" s="260"/>
      <c r="R323" s="260"/>
      <c r="S323" s="260"/>
      <c r="T323" s="260"/>
    </row>
    <row r="324" spans="3:20" ht="24.75" customHeight="1" x14ac:dyDescent="0.2">
      <c r="C324" s="605" t="s">
        <v>333</v>
      </c>
      <c r="D324" s="606"/>
      <c r="E324" s="602" t="s">
        <v>345</v>
      </c>
      <c r="F324" s="603"/>
      <c r="G324" s="603"/>
      <c r="H324" s="603"/>
      <c r="I324" s="604"/>
      <c r="J324" s="531" t="s">
        <v>347</v>
      </c>
      <c r="K324" s="531"/>
      <c r="L324" s="144"/>
      <c r="N324" s="260"/>
      <c r="O324" s="260"/>
      <c r="P324" s="260"/>
      <c r="Q324" s="260"/>
      <c r="R324" s="260"/>
      <c r="S324" s="260"/>
      <c r="T324" s="260"/>
    </row>
    <row r="325" spans="3:20" ht="21" customHeight="1" x14ac:dyDescent="0.2">
      <c r="C325" s="607"/>
      <c r="D325" s="608"/>
      <c r="E325" s="306">
        <v>1</v>
      </c>
      <c r="F325" s="306">
        <v>2</v>
      </c>
      <c r="G325" s="306">
        <v>3</v>
      </c>
      <c r="H325" s="306" t="s">
        <v>348</v>
      </c>
      <c r="I325" s="265" t="s">
        <v>15</v>
      </c>
      <c r="J325" s="531"/>
      <c r="K325" s="531"/>
      <c r="L325" s="144"/>
      <c r="N325" s="260"/>
      <c r="O325" s="260"/>
      <c r="P325" s="260"/>
      <c r="Q325" s="260"/>
      <c r="R325" s="260"/>
      <c r="S325" s="260"/>
      <c r="T325" s="260"/>
    </row>
    <row r="326" spans="3:20" ht="12.75" x14ac:dyDescent="0.2">
      <c r="C326" s="302" t="s">
        <v>371</v>
      </c>
      <c r="D326" s="303"/>
      <c r="E326" s="304"/>
      <c r="F326" s="304"/>
      <c r="G326" s="304"/>
      <c r="H326" s="304"/>
      <c r="I326" s="302"/>
      <c r="J326" s="593"/>
      <c r="K326" s="593"/>
      <c r="L326" s="144"/>
      <c r="N326" s="260"/>
      <c r="O326" s="260"/>
      <c r="P326" s="260"/>
      <c r="Q326" s="260"/>
      <c r="R326" s="260"/>
      <c r="S326" s="260"/>
      <c r="T326" s="260"/>
    </row>
    <row r="327" spans="3:20" ht="12.75" x14ac:dyDescent="0.2">
      <c r="C327" s="302" t="s">
        <v>372</v>
      </c>
      <c r="D327" s="303"/>
      <c r="E327" s="304"/>
      <c r="F327" s="304"/>
      <c r="G327" s="304"/>
      <c r="H327" s="304"/>
      <c r="I327" s="302"/>
      <c r="J327" s="593"/>
      <c r="K327" s="593"/>
      <c r="L327" s="144"/>
      <c r="N327" s="260"/>
      <c r="O327" s="260"/>
      <c r="P327" s="260"/>
      <c r="Q327" s="260"/>
      <c r="R327" s="260"/>
      <c r="S327" s="260"/>
      <c r="T327" s="260"/>
    </row>
    <row r="328" spans="3:20" ht="12.75" x14ac:dyDescent="0.2">
      <c r="C328" s="302" t="s">
        <v>373</v>
      </c>
      <c r="D328" s="303"/>
      <c r="E328" s="304"/>
      <c r="F328" s="304"/>
      <c r="G328" s="304"/>
      <c r="H328" s="304"/>
      <c r="I328" s="302"/>
      <c r="J328" s="593"/>
      <c r="K328" s="593"/>
      <c r="L328" s="144"/>
      <c r="N328" s="260"/>
      <c r="O328" s="260"/>
      <c r="P328" s="260"/>
      <c r="Q328" s="260"/>
      <c r="R328" s="260"/>
      <c r="S328" s="260"/>
      <c r="T328" s="260"/>
    </row>
    <row r="329" spans="3:20" ht="12.75" x14ac:dyDescent="0.2">
      <c r="C329" s="302" t="s">
        <v>374</v>
      </c>
      <c r="D329" s="303"/>
      <c r="E329" s="304"/>
      <c r="F329" s="304"/>
      <c r="G329" s="304"/>
      <c r="H329" s="304"/>
      <c r="I329" s="302"/>
      <c r="J329" s="593"/>
      <c r="K329" s="593"/>
      <c r="L329" s="144"/>
      <c r="N329" s="260"/>
      <c r="O329" s="260"/>
      <c r="P329" s="260"/>
      <c r="Q329" s="260"/>
      <c r="R329" s="260"/>
      <c r="S329" s="260"/>
      <c r="T329" s="260"/>
    </row>
    <row r="330" spans="3:20" ht="12.75" x14ac:dyDescent="0.2">
      <c r="C330" s="532" t="s">
        <v>364</v>
      </c>
      <c r="D330" s="532"/>
      <c r="E330" s="304"/>
      <c r="F330" s="304"/>
      <c r="G330" s="304"/>
      <c r="H330" s="304"/>
      <c r="I330" s="302"/>
      <c r="J330" s="593"/>
      <c r="K330" s="593"/>
      <c r="L330" s="144"/>
      <c r="N330" s="260"/>
      <c r="O330" s="260"/>
      <c r="P330" s="260"/>
      <c r="Q330" s="260"/>
      <c r="R330" s="260"/>
      <c r="S330" s="260"/>
      <c r="T330" s="260"/>
    </row>
    <row r="331" spans="3:20" ht="12.75" x14ac:dyDescent="0.2">
      <c r="C331" s="302" t="s">
        <v>375</v>
      </c>
      <c r="D331" s="303"/>
      <c r="E331" s="304"/>
      <c r="F331" s="304"/>
      <c r="G331" s="304"/>
      <c r="H331" s="304"/>
      <c r="I331" s="302"/>
      <c r="J331" s="593"/>
      <c r="K331" s="593"/>
      <c r="L331" s="144"/>
      <c r="N331" s="260"/>
      <c r="O331" s="260"/>
      <c r="P331" s="260"/>
      <c r="Q331" s="260"/>
      <c r="R331" s="260"/>
      <c r="S331" s="260"/>
      <c r="T331" s="260"/>
    </row>
    <row r="332" spans="3:20" ht="12.75" x14ac:dyDescent="0.2">
      <c r="C332" s="532" t="s">
        <v>366</v>
      </c>
      <c r="D332" s="532"/>
      <c r="E332" s="304"/>
      <c r="F332" s="304"/>
      <c r="G332" s="304"/>
      <c r="H332" s="304"/>
      <c r="I332" s="302"/>
      <c r="J332" s="593"/>
      <c r="K332" s="593"/>
      <c r="L332" s="144"/>
      <c r="N332" s="260"/>
      <c r="O332" s="260"/>
      <c r="P332" s="260"/>
      <c r="Q332" s="260"/>
      <c r="R332" s="260"/>
      <c r="S332" s="260"/>
      <c r="T332" s="260"/>
    </row>
    <row r="333" spans="3:20" ht="12.75" x14ac:dyDescent="0.2">
      <c r="C333" s="534" t="s">
        <v>377</v>
      </c>
      <c r="D333" s="535"/>
      <c r="E333" s="304"/>
      <c r="F333" s="304"/>
      <c r="G333" s="304"/>
      <c r="H333" s="304"/>
      <c r="I333" s="302"/>
      <c r="J333" s="593"/>
      <c r="K333" s="593"/>
      <c r="L333" s="144"/>
      <c r="N333" s="260"/>
      <c r="O333" s="260"/>
      <c r="P333" s="260"/>
      <c r="Q333" s="260"/>
      <c r="R333" s="260"/>
      <c r="S333" s="260"/>
      <c r="T333" s="260"/>
    </row>
    <row r="334" spans="3:20" ht="12.75" x14ac:dyDescent="0.2">
      <c r="C334" s="302" t="s">
        <v>376</v>
      </c>
      <c r="D334" s="303"/>
      <c r="E334" s="304"/>
      <c r="F334" s="304"/>
      <c r="G334" s="304"/>
      <c r="H334" s="304"/>
      <c r="I334" s="302"/>
      <c r="J334" s="593"/>
      <c r="K334" s="593"/>
      <c r="L334" s="144"/>
      <c r="N334" s="260"/>
      <c r="O334" s="260"/>
      <c r="P334" s="260"/>
      <c r="Q334" s="260"/>
      <c r="R334" s="260"/>
      <c r="S334" s="260"/>
      <c r="T334" s="260"/>
    </row>
    <row r="335" spans="3:20" ht="12.75" x14ac:dyDescent="0.2">
      <c r="C335" s="302" t="s">
        <v>368</v>
      </c>
      <c r="D335" s="303"/>
      <c r="E335" s="304"/>
      <c r="F335" s="304"/>
      <c r="G335" s="304"/>
      <c r="H335" s="304"/>
      <c r="I335" s="302"/>
      <c r="J335" s="593"/>
      <c r="K335" s="593"/>
      <c r="L335" s="144"/>
      <c r="N335" s="260"/>
      <c r="O335" s="260"/>
      <c r="P335" s="260"/>
      <c r="Q335" s="260"/>
      <c r="R335" s="260"/>
      <c r="S335" s="260"/>
      <c r="T335" s="260"/>
    </row>
    <row r="336" spans="3:20" ht="12.75" x14ac:dyDescent="0.2">
      <c r="C336" s="302" t="s">
        <v>369</v>
      </c>
      <c r="D336" s="303"/>
      <c r="E336" s="304"/>
      <c r="F336" s="304"/>
      <c r="G336" s="304"/>
      <c r="H336" s="304"/>
      <c r="I336" s="302"/>
      <c r="J336" s="610"/>
      <c r="K336" s="610"/>
      <c r="L336" s="144"/>
      <c r="N336" s="260"/>
      <c r="O336" s="260"/>
      <c r="P336" s="260"/>
      <c r="Q336" s="260"/>
      <c r="R336" s="260"/>
      <c r="S336" s="260"/>
      <c r="T336" s="260"/>
    </row>
    <row r="337" spans="3:20" ht="12.75" x14ac:dyDescent="0.2">
      <c r="C337" s="534" t="s">
        <v>370</v>
      </c>
      <c r="D337" s="535"/>
      <c r="E337" s="304"/>
      <c r="F337" s="304"/>
      <c r="G337" s="304"/>
      <c r="H337" s="304"/>
      <c r="I337" s="302"/>
      <c r="J337" s="274"/>
      <c r="K337" s="346"/>
      <c r="L337" s="144"/>
      <c r="N337" s="260"/>
      <c r="O337" s="260"/>
      <c r="P337" s="260"/>
      <c r="Q337" s="260"/>
      <c r="R337" s="260"/>
      <c r="S337" s="260"/>
      <c r="T337" s="260"/>
    </row>
    <row r="338" spans="3:20" ht="12.75" x14ac:dyDescent="0.2">
      <c r="C338" s="314"/>
      <c r="D338" s="20"/>
      <c r="E338" s="21"/>
      <c r="F338" s="21"/>
      <c r="G338" s="21"/>
      <c r="H338" s="21"/>
      <c r="I338" s="21"/>
      <c r="J338" s="264"/>
      <c r="K338" s="264"/>
      <c r="L338" s="144"/>
      <c r="N338" s="260"/>
      <c r="O338" s="260"/>
      <c r="P338" s="260"/>
      <c r="Q338" s="260"/>
      <c r="R338" s="260"/>
      <c r="S338" s="260"/>
      <c r="T338" s="260"/>
    </row>
    <row r="339" spans="3:20" ht="12.75" x14ac:dyDescent="0.2">
      <c r="C339" s="588" t="s">
        <v>378</v>
      </c>
      <c r="D339" s="588"/>
      <c r="E339" s="588"/>
      <c r="F339" s="588"/>
      <c r="G339" s="588"/>
      <c r="H339" s="588"/>
      <c r="I339" s="588"/>
      <c r="J339" s="264"/>
      <c r="K339" s="264"/>
      <c r="L339" s="144"/>
      <c r="N339" s="260"/>
      <c r="O339" s="260"/>
      <c r="P339" s="260"/>
      <c r="Q339" s="260"/>
      <c r="R339" s="260"/>
      <c r="S339" s="260"/>
      <c r="T339" s="260"/>
    </row>
    <row r="340" spans="3:20" ht="12.75" x14ac:dyDescent="0.2">
      <c r="C340" s="21" t="s">
        <v>349</v>
      </c>
      <c r="D340" s="55"/>
      <c r="E340" s="55"/>
      <c r="F340" s="55"/>
      <c r="G340" s="55"/>
      <c r="H340" s="55"/>
      <c r="I340" s="55"/>
      <c r="J340" s="55"/>
      <c r="L340" s="144"/>
      <c r="N340" s="260"/>
      <c r="O340" s="260"/>
      <c r="P340" s="260"/>
      <c r="Q340" s="260"/>
      <c r="R340" s="260"/>
      <c r="S340" s="260"/>
      <c r="T340" s="260"/>
    </row>
    <row r="341" spans="3:20" ht="12.75" x14ac:dyDescent="0.2">
      <c r="C341" s="21" t="s">
        <v>350</v>
      </c>
      <c r="D341" s="55"/>
      <c r="E341" s="55"/>
      <c r="F341" s="55"/>
      <c r="G341" s="55"/>
      <c r="H341" s="55"/>
      <c r="I341" s="55"/>
      <c r="J341" s="55"/>
      <c r="L341" s="144"/>
      <c r="N341" s="260"/>
      <c r="O341" s="260"/>
      <c r="P341" s="260"/>
      <c r="Q341" s="260"/>
      <c r="R341" s="260"/>
      <c r="S341" s="260"/>
      <c r="T341" s="260"/>
    </row>
    <row r="342" spans="3:20" ht="12.75" x14ac:dyDescent="0.2">
      <c r="C342" s="21" t="s">
        <v>351</v>
      </c>
      <c r="D342" s="55"/>
      <c r="E342" s="55"/>
      <c r="F342" s="55"/>
      <c r="G342" s="55"/>
      <c r="H342" s="55"/>
      <c r="I342" s="55"/>
      <c r="J342" s="55"/>
      <c r="L342" s="144"/>
      <c r="N342" s="260"/>
      <c r="O342" s="260"/>
      <c r="P342" s="260"/>
      <c r="Q342" s="260"/>
      <c r="R342" s="260"/>
      <c r="S342" s="260"/>
      <c r="T342" s="260"/>
    </row>
    <row r="343" spans="3:20" ht="12.75" x14ac:dyDescent="0.2">
      <c r="D343" s="19"/>
      <c r="K343" s="144"/>
      <c r="L343" s="144"/>
      <c r="N343" s="260"/>
      <c r="O343" s="260"/>
      <c r="P343" s="260"/>
      <c r="Q343" s="260"/>
      <c r="R343" s="260"/>
      <c r="S343" s="260"/>
      <c r="T343" s="260"/>
    </row>
    <row r="344" spans="3:20" ht="12.75" x14ac:dyDescent="0.2">
      <c r="C344" s="9" t="s">
        <v>352</v>
      </c>
      <c r="D344" s="19"/>
      <c r="K344" s="144"/>
      <c r="L344" s="144"/>
      <c r="N344" s="260"/>
      <c r="O344" s="260"/>
      <c r="P344" s="260"/>
      <c r="Q344" s="260"/>
      <c r="R344" s="260"/>
      <c r="S344" s="260"/>
      <c r="T344" s="260"/>
    </row>
    <row r="345" spans="3:20" ht="12.75" x14ac:dyDescent="0.2">
      <c r="D345" s="19"/>
      <c r="K345" s="144"/>
      <c r="L345" s="144"/>
      <c r="N345" s="260"/>
      <c r="O345" s="260"/>
      <c r="P345" s="260"/>
      <c r="Q345" s="260"/>
      <c r="R345" s="260"/>
      <c r="S345" s="260"/>
      <c r="T345" s="260"/>
    </row>
    <row r="346" spans="3:20" ht="12.75" x14ac:dyDescent="0.2">
      <c r="C346" s="508" t="s">
        <v>353</v>
      </c>
      <c r="D346" s="508"/>
      <c r="E346" s="504" t="s">
        <v>354</v>
      </c>
      <c r="F346" s="312" t="s">
        <v>355</v>
      </c>
      <c r="G346" s="312" t="s">
        <v>356</v>
      </c>
      <c r="H346" s="312" t="s">
        <v>357</v>
      </c>
      <c r="I346" s="312" t="s">
        <v>9</v>
      </c>
      <c r="J346" s="312" t="s">
        <v>358</v>
      </c>
      <c r="K346" s="504" t="s">
        <v>359</v>
      </c>
      <c r="L346" s="144"/>
      <c r="N346" s="260"/>
      <c r="O346" s="260"/>
      <c r="P346" s="260"/>
      <c r="Q346" s="260"/>
      <c r="R346" s="260"/>
      <c r="S346" s="260"/>
      <c r="T346" s="260"/>
    </row>
    <row r="347" spans="3:20" ht="12.75" x14ac:dyDescent="0.2">
      <c r="C347" s="508"/>
      <c r="D347" s="508"/>
      <c r="E347" s="505"/>
      <c r="F347" s="313" t="s">
        <v>41</v>
      </c>
      <c r="G347" s="313" t="s">
        <v>41</v>
      </c>
      <c r="H347" s="313" t="s">
        <v>41</v>
      </c>
      <c r="I347" s="313" t="s">
        <v>41</v>
      </c>
      <c r="J347" s="313" t="s">
        <v>41</v>
      </c>
      <c r="K347" s="505"/>
      <c r="L347" s="144"/>
      <c r="N347" s="260"/>
      <c r="O347" s="260"/>
      <c r="P347" s="260"/>
      <c r="Q347" s="260"/>
      <c r="R347" s="260"/>
      <c r="S347" s="260"/>
      <c r="T347" s="260"/>
    </row>
    <row r="348" spans="3:20" ht="12.75" x14ac:dyDescent="0.2">
      <c r="C348" s="527" t="s">
        <v>360</v>
      </c>
      <c r="D348" s="527"/>
      <c r="E348" s="307"/>
      <c r="F348" s="308"/>
      <c r="G348" s="308"/>
      <c r="H348" s="308"/>
      <c r="I348" s="308"/>
      <c r="J348" s="308"/>
      <c r="K348" s="308"/>
      <c r="L348" s="144"/>
      <c r="N348" s="260"/>
      <c r="O348" s="260"/>
      <c r="P348" s="260"/>
      <c r="Q348" s="260"/>
      <c r="R348" s="260"/>
      <c r="S348" s="260"/>
      <c r="T348" s="260"/>
    </row>
    <row r="349" spans="3:20" ht="12.75" x14ac:dyDescent="0.2">
      <c r="C349" s="527" t="s">
        <v>361</v>
      </c>
      <c r="D349" s="527"/>
      <c r="E349" s="307"/>
      <c r="F349" s="308"/>
      <c r="G349" s="308"/>
      <c r="H349" s="308"/>
      <c r="I349" s="308"/>
      <c r="J349" s="308"/>
      <c r="K349" s="308"/>
      <c r="L349" s="144"/>
      <c r="N349" s="260"/>
      <c r="O349" s="260"/>
      <c r="P349" s="260"/>
      <c r="Q349" s="260"/>
      <c r="R349" s="260"/>
      <c r="S349" s="260"/>
      <c r="T349" s="260"/>
    </row>
    <row r="350" spans="3:20" ht="12.75" x14ac:dyDescent="0.2">
      <c r="C350" s="527" t="s">
        <v>362</v>
      </c>
      <c r="D350" s="527"/>
      <c r="E350" s="307"/>
      <c r="F350" s="308"/>
      <c r="G350" s="308"/>
      <c r="H350" s="308"/>
      <c r="I350" s="308"/>
      <c r="J350" s="308"/>
      <c r="K350" s="308"/>
      <c r="L350" s="144"/>
      <c r="N350" s="260"/>
      <c r="O350" s="260"/>
      <c r="P350" s="260"/>
      <c r="Q350" s="260"/>
      <c r="R350" s="260"/>
      <c r="S350" s="260"/>
      <c r="T350" s="260"/>
    </row>
    <row r="351" spans="3:20" ht="12.75" x14ac:dyDescent="0.2">
      <c r="C351" s="527" t="s">
        <v>363</v>
      </c>
      <c r="D351" s="527"/>
      <c r="E351" s="307"/>
      <c r="F351" s="309"/>
      <c r="G351" s="308"/>
      <c r="H351" s="308"/>
      <c r="I351" s="308"/>
      <c r="J351" s="308"/>
      <c r="K351" s="308"/>
      <c r="L351" s="144"/>
      <c r="N351" s="260"/>
      <c r="O351" s="260"/>
      <c r="P351" s="260"/>
      <c r="Q351" s="260"/>
      <c r="R351" s="260"/>
      <c r="S351" s="260"/>
      <c r="T351" s="260"/>
    </row>
    <row r="352" spans="3:20" ht="12.75" x14ac:dyDescent="0.2">
      <c r="C352" s="527" t="s">
        <v>364</v>
      </c>
      <c r="D352" s="527"/>
      <c r="E352" s="307"/>
      <c r="F352" s="309"/>
      <c r="G352" s="308"/>
      <c r="H352" s="308"/>
      <c r="I352" s="308"/>
      <c r="J352" s="308"/>
      <c r="K352" s="308"/>
      <c r="L352" s="144"/>
      <c r="N352" s="260"/>
      <c r="O352" s="260"/>
      <c r="P352" s="260"/>
      <c r="Q352" s="260"/>
      <c r="R352" s="260"/>
      <c r="S352" s="260"/>
      <c r="T352" s="260"/>
    </row>
    <row r="353" spans="3:20" ht="12.75" x14ac:dyDescent="0.2">
      <c r="C353" s="527" t="s">
        <v>365</v>
      </c>
      <c r="D353" s="527"/>
      <c r="E353" s="307"/>
      <c r="F353" s="310"/>
      <c r="G353" s="310"/>
      <c r="H353" s="311"/>
      <c r="I353" s="309"/>
      <c r="J353" s="308"/>
      <c r="K353" s="308"/>
      <c r="L353" s="144"/>
      <c r="N353" s="260"/>
      <c r="O353" s="260"/>
      <c r="P353" s="260"/>
      <c r="Q353" s="260"/>
      <c r="R353" s="260"/>
      <c r="S353" s="260"/>
      <c r="T353" s="260"/>
    </row>
    <row r="354" spans="3:20" ht="12.75" x14ac:dyDescent="0.2">
      <c r="C354" s="527" t="s">
        <v>366</v>
      </c>
      <c r="D354" s="527"/>
      <c r="E354" s="307"/>
      <c r="F354" s="310"/>
      <c r="G354" s="310"/>
      <c r="H354" s="311"/>
      <c r="I354" s="309"/>
      <c r="J354" s="308"/>
      <c r="K354" s="308"/>
      <c r="L354" s="144"/>
      <c r="N354" s="260"/>
      <c r="O354" s="260"/>
      <c r="P354" s="260"/>
      <c r="Q354" s="260"/>
      <c r="R354" s="260"/>
      <c r="S354" s="260"/>
      <c r="T354" s="260"/>
    </row>
    <row r="355" spans="3:20" ht="12.75" x14ac:dyDescent="0.2">
      <c r="C355" s="527" t="s">
        <v>367</v>
      </c>
      <c r="D355" s="527"/>
      <c r="E355" s="307"/>
      <c r="F355" s="310"/>
      <c r="G355" s="310"/>
      <c r="H355" s="311"/>
      <c r="I355" s="309"/>
      <c r="J355" s="308"/>
      <c r="K355" s="308"/>
      <c r="L355" s="144"/>
      <c r="N355" s="260"/>
      <c r="O355" s="260"/>
      <c r="P355" s="260"/>
      <c r="Q355" s="260"/>
      <c r="R355" s="260"/>
      <c r="S355" s="260"/>
      <c r="T355" s="260"/>
    </row>
    <row r="356" spans="3:20" ht="12.75" x14ac:dyDescent="0.2">
      <c r="C356" s="527" t="s">
        <v>368</v>
      </c>
      <c r="D356" s="527"/>
      <c r="E356" s="307"/>
      <c r="F356" s="310"/>
      <c r="G356" s="310"/>
      <c r="H356" s="311"/>
      <c r="I356" s="309"/>
      <c r="J356" s="308"/>
      <c r="K356" s="308"/>
      <c r="L356" s="144"/>
      <c r="N356" s="260"/>
      <c r="O356" s="260"/>
      <c r="P356" s="260"/>
      <c r="Q356" s="260"/>
      <c r="R356" s="260"/>
      <c r="S356" s="260"/>
      <c r="T356" s="260"/>
    </row>
    <row r="357" spans="3:20" ht="12.75" x14ac:dyDescent="0.2">
      <c r="C357" s="527" t="s">
        <v>369</v>
      </c>
      <c r="D357" s="527"/>
      <c r="E357" s="307"/>
      <c r="F357" s="310"/>
      <c r="G357" s="310"/>
      <c r="H357" s="311"/>
      <c r="I357" s="309"/>
      <c r="J357" s="308"/>
      <c r="K357" s="308"/>
      <c r="L357" s="144"/>
      <c r="N357" s="260"/>
      <c r="O357" s="260"/>
      <c r="P357" s="260"/>
      <c r="Q357" s="260"/>
      <c r="R357" s="260"/>
      <c r="S357" s="260"/>
      <c r="T357" s="260"/>
    </row>
    <row r="358" spans="3:20" ht="12.75" x14ac:dyDescent="0.2">
      <c r="D358" s="19"/>
      <c r="K358" s="144"/>
      <c r="L358" s="144"/>
      <c r="N358" s="260"/>
      <c r="O358" s="260"/>
      <c r="P358" s="260"/>
      <c r="Q358" s="260"/>
      <c r="R358" s="260"/>
      <c r="S358" s="260"/>
      <c r="T358" s="260"/>
    </row>
    <row r="359" spans="3:20" ht="12.75" x14ac:dyDescent="0.2">
      <c r="C359" s="4" t="s">
        <v>507</v>
      </c>
      <c r="D359" s="147"/>
      <c r="E359" s="148"/>
      <c r="F359" s="148"/>
      <c r="G359" s="148"/>
      <c r="H359" s="148"/>
      <c r="I359" s="148"/>
      <c r="J359" s="148"/>
      <c r="K359" s="148"/>
      <c r="L359" s="148"/>
      <c r="N359" s="6"/>
      <c r="O359" s="6"/>
      <c r="P359" s="6"/>
      <c r="Q359" s="6"/>
      <c r="R359" s="6"/>
      <c r="S359" s="6"/>
      <c r="T359" s="6"/>
    </row>
    <row r="360" spans="3:20" ht="12.75" x14ac:dyDescent="0.2">
      <c r="C360" s="146"/>
      <c r="D360" s="147"/>
      <c r="E360" s="148"/>
      <c r="F360" s="148"/>
      <c r="G360" s="148"/>
      <c r="H360" s="148"/>
      <c r="I360" s="148"/>
      <c r="J360" s="148"/>
      <c r="K360" s="148"/>
      <c r="L360" s="148"/>
      <c r="N360" s="6"/>
      <c r="O360" s="6"/>
      <c r="P360" s="6"/>
      <c r="Q360" s="6"/>
      <c r="R360" s="6"/>
      <c r="S360" s="6"/>
      <c r="T360" s="6"/>
    </row>
    <row r="361" spans="3:20" ht="12.75" x14ac:dyDescent="0.2">
      <c r="C361" s="21" t="s">
        <v>142</v>
      </c>
      <c r="F361" s="26"/>
      <c r="H361" s="144"/>
      <c r="I361" s="144"/>
      <c r="J361" s="144"/>
      <c r="K361" s="144"/>
      <c r="L361" s="144"/>
      <c r="N361" s="6"/>
      <c r="O361" s="6"/>
      <c r="P361" s="6"/>
      <c r="Q361" s="6"/>
      <c r="R361" s="6"/>
      <c r="S361" s="6"/>
      <c r="T361" s="6"/>
    </row>
    <row r="362" spans="3:20" ht="3" customHeight="1" x14ac:dyDescent="0.2">
      <c r="C362" s="21"/>
      <c r="F362" s="6"/>
      <c r="H362" s="144"/>
      <c r="I362" s="144"/>
      <c r="J362" s="144"/>
      <c r="K362" s="144"/>
      <c r="L362" s="144"/>
      <c r="N362" s="6"/>
      <c r="O362" s="6"/>
      <c r="P362" s="6"/>
      <c r="Q362" s="6"/>
      <c r="R362" s="6"/>
      <c r="S362" s="6"/>
      <c r="T362" s="6"/>
    </row>
    <row r="363" spans="3:20" ht="12.75" x14ac:dyDescent="0.2">
      <c r="C363" s="21" t="s">
        <v>143</v>
      </c>
      <c r="D363" s="55"/>
      <c r="F363" s="39"/>
      <c r="H363" s="141"/>
      <c r="I363" s="141"/>
      <c r="J363" s="141"/>
      <c r="K363" s="141"/>
      <c r="L363" s="141"/>
      <c r="N363" s="6"/>
      <c r="O363" s="6"/>
      <c r="P363" s="6"/>
      <c r="Q363" s="6"/>
      <c r="R363" s="6"/>
      <c r="S363" s="6"/>
      <c r="T363" s="6"/>
    </row>
    <row r="364" spans="3:20" ht="12.75" x14ac:dyDescent="0.2">
      <c r="D364" s="149"/>
      <c r="E364" s="55"/>
      <c r="F364" s="55"/>
      <c r="G364" s="141"/>
      <c r="H364" s="141"/>
      <c r="I364" s="141"/>
      <c r="J364" s="141"/>
      <c r="K364" s="141"/>
      <c r="L364" s="141"/>
      <c r="N364" s="6"/>
      <c r="O364" s="6"/>
      <c r="P364" s="6"/>
      <c r="Q364" s="6"/>
      <c r="R364" s="6"/>
      <c r="S364" s="6"/>
      <c r="T364" s="6"/>
    </row>
    <row r="365" spans="3:20" x14ac:dyDescent="0.15">
      <c r="C365" s="605" t="s">
        <v>144</v>
      </c>
      <c r="D365" s="606"/>
      <c r="E365" s="533" t="s">
        <v>345</v>
      </c>
      <c r="F365" s="533"/>
      <c r="G365" s="533"/>
      <c r="H365" s="533"/>
      <c r="I365" s="533"/>
      <c r="J365" s="533"/>
      <c r="K365" s="533"/>
      <c r="L365" s="533"/>
      <c r="M365" s="533"/>
      <c r="N365" s="533"/>
      <c r="O365" s="6"/>
      <c r="P365" s="6"/>
      <c r="Q365" s="6"/>
      <c r="R365" s="6"/>
      <c r="S365" s="6"/>
      <c r="T365" s="6"/>
    </row>
    <row r="366" spans="3:20" x14ac:dyDescent="0.15">
      <c r="C366" s="607"/>
      <c r="D366" s="608"/>
      <c r="E366" s="477" t="s">
        <v>11</v>
      </c>
      <c r="F366" s="477" t="s">
        <v>12</v>
      </c>
      <c r="G366" s="477" t="s">
        <v>27</v>
      </c>
      <c r="H366" s="477" t="s">
        <v>87</v>
      </c>
      <c r="I366" s="477" t="s">
        <v>88</v>
      </c>
      <c r="J366" s="477" t="s">
        <v>89</v>
      </c>
      <c r="K366" s="477" t="s">
        <v>91</v>
      </c>
      <c r="L366" s="477" t="s">
        <v>92</v>
      </c>
      <c r="M366" s="477" t="s">
        <v>93</v>
      </c>
      <c r="N366" s="477" t="s">
        <v>14</v>
      </c>
      <c r="O366" s="6"/>
      <c r="P366" s="6"/>
      <c r="Q366" s="6"/>
      <c r="R366" s="6"/>
      <c r="S366" s="6"/>
      <c r="T366" s="6"/>
    </row>
    <row r="367" spans="3:20" x14ac:dyDescent="0.15">
      <c r="C367" s="610" t="s">
        <v>145</v>
      </c>
      <c r="D367" s="151" t="s">
        <v>146</v>
      </c>
      <c r="E367" s="150"/>
      <c r="F367" s="150"/>
      <c r="G367" s="150"/>
      <c r="H367" s="150"/>
      <c r="I367" s="150"/>
      <c r="J367" s="150"/>
      <c r="K367" s="150"/>
      <c r="L367" s="150"/>
      <c r="M367" s="150"/>
      <c r="N367" s="150"/>
      <c r="O367" s="6"/>
      <c r="P367" s="6"/>
      <c r="Q367" s="6"/>
      <c r="R367" s="6"/>
      <c r="S367" s="6"/>
      <c r="T367" s="6"/>
    </row>
    <row r="368" spans="3:20" x14ac:dyDescent="0.15">
      <c r="C368" s="679"/>
      <c r="D368" s="151" t="s">
        <v>147</v>
      </c>
      <c r="E368" s="150"/>
      <c r="F368" s="150"/>
      <c r="G368" s="150"/>
      <c r="H368" s="150"/>
      <c r="I368" s="150"/>
      <c r="J368" s="150"/>
      <c r="K368" s="150"/>
      <c r="L368" s="150"/>
      <c r="M368" s="150"/>
      <c r="N368" s="150"/>
      <c r="O368" s="6"/>
      <c r="P368" s="6"/>
      <c r="Q368" s="6"/>
      <c r="R368" s="6"/>
      <c r="S368" s="6"/>
      <c r="T368" s="6"/>
    </row>
    <row r="369" spans="3:20" x14ac:dyDescent="0.15">
      <c r="C369" s="610" t="s">
        <v>148</v>
      </c>
      <c r="D369" s="151" t="s">
        <v>146</v>
      </c>
      <c r="E369" s="150"/>
      <c r="F369" s="150"/>
      <c r="G369" s="150"/>
      <c r="H369" s="150"/>
      <c r="I369" s="150"/>
      <c r="J369" s="150"/>
      <c r="K369" s="150"/>
      <c r="L369" s="150"/>
      <c r="M369" s="150"/>
      <c r="N369" s="150"/>
      <c r="O369" s="6"/>
      <c r="P369" s="6"/>
      <c r="Q369" s="6"/>
      <c r="R369" s="6"/>
      <c r="S369" s="6"/>
      <c r="T369" s="6"/>
    </row>
    <row r="370" spans="3:20" x14ac:dyDescent="0.15">
      <c r="C370" s="679"/>
      <c r="D370" s="151" t="s">
        <v>147</v>
      </c>
      <c r="E370" s="150"/>
      <c r="F370" s="150"/>
      <c r="G370" s="150"/>
      <c r="H370" s="150"/>
      <c r="I370" s="150"/>
      <c r="J370" s="150"/>
      <c r="K370" s="150"/>
      <c r="L370" s="150"/>
      <c r="M370" s="150"/>
      <c r="N370" s="150"/>
      <c r="O370" s="6"/>
      <c r="P370" s="6"/>
      <c r="Q370" s="6"/>
      <c r="R370" s="6"/>
      <c r="S370" s="6"/>
      <c r="T370" s="6"/>
    </row>
    <row r="371" spans="3:20" x14ac:dyDescent="0.15">
      <c r="C371" s="610" t="s">
        <v>152</v>
      </c>
      <c r="D371" s="151" t="s">
        <v>146</v>
      </c>
      <c r="E371" s="150"/>
      <c r="F371" s="150"/>
      <c r="G371" s="150"/>
      <c r="H371" s="150"/>
      <c r="I371" s="150"/>
      <c r="J371" s="150"/>
      <c r="K371" s="150"/>
      <c r="L371" s="150"/>
      <c r="M371" s="150"/>
      <c r="N371" s="150"/>
      <c r="O371" s="6"/>
      <c r="P371" s="6"/>
      <c r="Q371" s="6"/>
      <c r="R371" s="6"/>
      <c r="S371" s="6"/>
      <c r="T371" s="6"/>
    </row>
    <row r="372" spans="3:20" x14ac:dyDescent="0.15">
      <c r="C372" s="679"/>
      <c r="D372" s="151" t="s">
        <v>147</v>
      </c>
      <c r="E372" s="150"/>
      <c r="F372" s="150"/>
      <c r="G372" s="150"/>
      <c r="H372" s="150"/>
      <c r="I372" s="150"/>
      <c r="J372" s="150"/>
      <c r="K372" s="150"/>
      <c r="L372" s="150"/>
      <c r="M372" s="150"/>
      <c r="N372" s="150"/>
      <c r="O372" s="6"/>
      <c r="P372" s="6"/>
      <c r="Q372" s="6"/>
      <c r="R372" s="6"/>
      <c r="S372" s="6"/>
      <c r="T372" s="6"/>
    </row>
    <row r="373" spans="3:20" ht="12.75" x14ac:dyDescent="0.2">
      <c r="C373" s="141"/>
      <c r="D373" s="142"/>
      <c r="E373" s="141"/>
      <c r="F373" s="141"/>
      <c r="G373" s="141"/>
      <c r="H373" s="141"/>
      <c r="I373" s="141"/>
      <c r="J373" s="141"/>
      <c r="K373" s="141"/>
      <c r="L373" s="141"/>
      <c r="N373" s="6"/>
      <c r="O373" s="6"/>
      <c r="P373" s="6"/>
      <c r="Q373" s="6"/>
      <c r="R373" s="6"/>
      <c r="S373" s="6"/>
      <c r="T373" s="6"/>
    </row>
    <row r="374" spans="3:20" ht="12.75" x14ac:dyDescent="0.2">
      <c r="C374" s="4" t="s">
        <v>185</v>
      </c>
      <c r="D374" s="143"/>
      <c r="E374" s="143"/>
      <c r="F374" s="143"/>
      <c r="G374" s="143"/>
      <c r="H374" s="143"/>
      <c r="I374" s="141"/>
      <c r="J374" s="141"/>
      <c r="K374" s="144"/>
      <c r="L374" s="144"/>
      <c r="N374" s="6"/>
      <c r="O374" s="6"/>
      <c r="P374" s="6"/>
      <c r="Q374" s="6"/>
      <c r="R374" s="6"/>
      <c r="S374" s="6"/>
      <c r="T374" s="6"/>
    </row>
    <row r="375" spans="3:20" ht="12.75" x14ac:dyDescent="0.2">
      <c r="C375" s="141"/>
      <c r="D375" s="142"/>
      <c r="E375" s="141"/>
      <c r="F375" s="141"/>
      <c r="G375" s="141"/>
      <c r="H375" s="141"/>
      <c r="I375" s="141"/>
      <c r="J375" s="141"/>
      <c r="K375" s="144"/>
      <c r="L375" s="144"/>
      <c r="N375" s="6"/>
      <c r="O375" s="6"/>
      <c r="P375" s="6"/>
      <c r="Q375" s="6"/>
      <c r="R375" s="6"/>
      <c r="S375" s="6"/>
      <c r="T375" s="6"/>
    </row>
    <row r="376" spans="3:20" ht="22.5" x14ac:dyDescent="0.2">
      <c r="C376" s="19"/>
      <c r="D376" s="55"/>
      <c r="E376" s="152" t="s">
        <v>149</v>
      </c>
      <c r="F376" s="152" t="s">
        <v>1</v>
      </c>
      <c r="G376" s="152" t="s">
        <v>150</v>
      </c>
      <c r="I376" s="141"/>
      <c r="J376" s="141"/>
      <c r="K376" s="144"/>
      <c r="L376" s="144"/>
      <c r="N376" s="6"/>
      <c r="O376" s="6"/>
      <c r="P376" s="6"/>
      <c r="Q376" s="6"/>
      <c r="R376" s="6"/>
      <c r="S376" s="6"/>
      <c r="T376" s="6"/>
    </row>
    <row r="377" spans="3:20" ht="13.5" customHeight="1" x14ac:dyDescent="0.2">
      <c r="C377" s="506" t="s">
        <v>151</v>
      </c>
      <c r="D377" s="507"/>
      <c r="E377" s="153"/>
      <c r="F377" s="153"/>
      <c r="G377" s="39"/>
      <c r="I377" s="141"/>
      <c r="J377" s="141"/>
      <c r="K377" s="144"/>
      <c r="L377" s="144"/>
      <c r="N377" s="6"/>
      <c r="O377" s="6"/>
      <c r="P377" s="6"/>
      <c r="Q377" s="6"/>
      <c r="R377" s="6"/>
      <c r="S377" s="6"/>
      <c r="T377" s="6"/>
    </row>
    <row r="378" spans="3:20" x14ac:dyDescent="0.15">
      <c r="J378" s="19"/>
      <c r="L378" s="6"/>
      <c r="M378" s="6"/>
      <c r="N378" s="6"/>
      <c r="O378" s="6"/>
      <c r="P378" s="6"/>
      <c r="Q378" s="6"/>
      <c r="R378" s="6"/>
      <c r="S378" s="6"/>
      <c r="T378" s="6"/>
    </row>
    <row r="379" spans="3:20" s="19" customFormat="1" x14ac:dyDescent="0.15">
      <c r="C379" s="5" t="s">
        <v>186</v>
      </c>
      <c r="D379" s="1"/>
      <c r="E379" s="1"/>
      <c r="F379" s="1"/>
      <c r="G379" s="170"/>
      <c r="H379" s="1"/>
      <c r="I379" s="1"/>
      <c r="J379" s="1"/>
      <c r="K379" s="6"/>
      <c r="L379" s="1"/>
      <c r="M379" s="1"/>
    </row>
    <row r="380" spans="3:20" s="19" customFormat="1" x14ac:dyDescent="0.15">
      <c r="C380" s="5"/>
      <c r="D380" s="1"/>
      <c r="E380" s="1"/>
      <c r="F380" s="1"/>
      <c r="G380" s="41"/>
      <c r="H380" s="1"/>
      <c r="I380" s="1"/>
      <c r="J380" s="1"/>
      <c r="K380" s="6"/>
      <c r="L380" s="1"/>
      <c r="M380" s="1"/>
    </row>
    <row r="381" spans="3:20" s="19" customFormat="1" x14ac:dyDescent="0.15">
      <c r="C381" s="136" t="s">
        <v>118</v>
      </c>
      <c r="D381" s="136"/>
      <c r="E381" s="136"/>
      <c r="F381" s="136"/>
      <c r="G381" s="136"/>
      <c r="H381" s="136"/>
      <c r="I381" s="136"/>
      <c r="J381" s="136"/>
      <c r="K381" s="136"/>
      <c r="L381" s="1"/>
      <c r="M381" s="1"/>
    </row>
    <row r="382" spans="3:20" s="19" customFormat="1" x14ac:dyDescent="0.15">
      <c r="C382" s="5"/>
      <c r="D382" s="1"/>
      <c r="E382" s="1"/>
      <c r="F382" s="1"/>
      <c r="G382" s="41"/>
      <c r="H382" s="1"/>
      <c r="I382" s="1"/>
      <c r="J382" s="1"/>
      <c r="K382" s="6"/>
      <c r="L382" s="1"/>
      <c r="M382" s="1"/>
    </row>
    <row r="383" spans="3:20" s="19" customFormat="1" x14ac:dyDescent="0.15">
      <c r="C383" s="1" t="s">
        <v>119</v>
      </c>
      <c r="D383" s="1"/>
      <c r="E383" s="1"/>
      <c r="F383" s="1"/>
      <c r="G383" s="41"/>
      <c r="H383" s="1"/>
      <c r="I383" s="1"/>
      <c r="J383" s="1"/>
      <c r="K383" s="6"/>
      <c r="L383" s="1"/>
      <c r="M383" s="1"/>
    </row>
    <row r="384" spans="3:20" s="19" customFormat="1" ht="39" customHeight="1" x14ac:dyDescent="0.15">
      <c r="C384" s="524"/>
      <c r="D384" s="525"/>
      <c r="E384" s="525"/>
      <c r="F384" s="525"/>
      <c r="G384" s="525"/>
      <c r="H384" s="525"/>
      <c r="I384" s="525"/>
      <c r="J384" s="525"/>
      <c r="K384" s="526"/>
      <c r="L384" s="1"/>
      <c r="M384" s="1"/>
    </row>
    <row r="385" spans="3:13" s="19" customFormat="1" x14ac:dyDescent="0.15">
      <c r="C385" s="118"/>
      <c r="D385" s="118"/>
      <c r="E385" s="118"/>
      <c r="F385" s="118"/>
      <c r="G385" s="118"/>
      <c r="H385" s="118"/>
      <c r="I385" s="118"/>
      <c r="J385" s="118"/>
      <c r="K385" s="118"/>
      <c r="L385" s="1"/>
      <c r="M385" s="1"/>
    </row>
    <row r="386" spans="3:13" s="19" customFormat="1" x14ac:dyDescent="0.15">
      <c r="C386" s="118" t="s">
        <v>409</v>
      </c>
      <c r="D386" s="118"/>
      <c r="E386" s="118"/>
      <c r="F386" s="118"/>
      <c r="G386" s="118"/>
      <c r="H386" s="118"/>
      <c r="I386" s="118"/>
      <c r="J386" s="118"/>
      <c r="K386" s="118"/>
      <c r="L386" s="1"/>
      <c r="M386" s="1"/>
    </row>
    <row r="387" spans="3:13" s="19" customFormat="1" x14ac:dyDescent="0.15">
      <c r="C387" s="342" t="s">
        <v>314</v>
      </c>
      <c r="D387" s="342">
        <v>1</v>
      </c>
      <c r="E387" s="342">
        <v>2</v>
      </c>
      <c r="F387" s="342">
        <v>3</v>
      </c>
      <c r="G387" s="342">
        <v>4</v>
      </c>
      <c r="H387" s="342">
        <v>5</v>
      </c>
      <c r="I387" s="342">
        <v>6</v>
      </c>
      <c r="J387" s="342">
        <v>7</v>
      </c>
      <c r="K387" s="342">
        <v>8</v>
      </c>
      <c r="L387" s="342">
        <v>9</v>
      </c>
      <c r="M387" s="342">
        <v>10</v>
      </c>
    </row>
    <row r="388" spans="3:13" s="19" customFormat="1" ht="22.5" x14ac:dyDescent="0.15">
      <c r="C388" s="319" t="s">
        <v>414</v>
      </c>
      <c r="D388" s="332" t="e">
        <f>'Beneficios '!E102</f>
        <v>#DIV/0!</v>
      </c>
      <c r="E388" s="332" t="e">
        <f>'Beneficios '!F102</f>
        <v>#DIV/0!</v>
      </c>
      <c r="F388" s="332" t="e">
        <f>'Beneficios '!G102</f>
        <v>#DIV/0!</v>
      </c>
      <c r="G388" s="332" t="e">
        <f>'Beneficios '!H102</f>
        <v>#DIV/0!</v>
      </c>
      <c r="H388" s="332" t="e">
        <f>'Beneficios '!I102</f>
        <v>#DIV/0!</v>
      </c>
      <c r="I388" s="332" t="e">
        <f>'Beneficios '!J102</f>
        <v>#DIV/0!</v>
      </c>
      <c r="J388" s="332" t="e">
        <f>'Beneficios '!K102</f>
        <v>#DIV/0!</v>
      </c>
      <c r="K388" s="332" t="e">
        <f>'Beneficios '!L102</f>
        <v>#DIV/0!</v>
      </c>
      <c r="L388" s="332" t="e">
        <f>'Beneficios '!M102</f>
        <v>#DIV/0!</v>
      </c>
      <c r="M388" s="332" t="e">
        <f>'Beneficios '!N102</f>
        <v>#DIV/0!</v>
      </c>
    </row>
    <row r="389" spans="3:13" s="19" customFormat="1" ht="22.5" x14ac:dyDescent="0.15">
      <c r="C389" s="319" t="s">
        <v>401</v>
      </c>
      <c r="D389" s="332" t="e">
        <f>'Beneficios '!E103</f>
        <v>#DIV/0!</v>
      </c>
      <c r="E389" s="332" t="e">
        <f>'Beneficios '!F103</f>
        <v>#DIV/0!</v>
      </c>
      <c r="F389" s="332" t="e">
        <f>'Beneficios '!G103</f>
        <v>#DIV/0!</v>
      </c>
      <c r="G389" s="332" t="e">
        <f>'Beneficios '!H103</f>
        <v>#DIV/0!</v>
      </c>
      <c r="H389" s="332" t="e">
        <f>'Beneficios '!I103</f>
        <v>#DIV/0!</v>
      </c>
      <c r="I389" s="332" t="e">
        <f>'Beneficios '!J103</f>
        <v>#DIV/0!</v>
      </c>
      <c r="J389" s="332" t="e">
        <f>'Beneficios '!K103</f>
        <v>#DIV/0!</v>
      </c>
      <c r="K389" s="332" t="e">
        <f>'Beneficios '!L103</f>
        <v>#DIV/0!</v>
      </c>
      <c r="L389" s="332" t="e">
        <f>'Beneficios '!M103</f>
        <v>#DIV/0!</v>
      </c>
      <c r="M389" s="332" t="e">
        <f>'Beneficios '!N103</f>
        <v>#DIV/0!</v>
      </c>
    </row>
    <row r="390" spans="3:13" s="19" customFormat="1" ht="11.25" customHeight="1" x14ac:dyDescent="0.15">
      <c r="C390" s="340" t="s">
        <v>408</v>
      </c>
      <c r="D390" s="341" t="e">
        <f t="shared" ref="D390:M390" si="6">SUM(D388:D389)</f>
        <v>#DIV/0!</v>
      </c>
      <c r="E390" s="341" t="e">
        <f t="shared" si="6"/>
        <v>#DIV/0!</v>
      </c>
      <c r="F390" s="341" t="e">
        <f t="shared" si="6"/>
        <v>#DIV/0!</v>
      </c>
      <c r="G390" s="341" t="e">
        <f t="shared" si="6"/>
        <v>#DIV/0!</v>
      </c>
      <c r="H390" s="341" t="e">
        <f t="shared" si="6"/>
        <v>#DIV/0!</v>
      </c>
      <c r="I390" s="341" t="e">
        <f t="shared" si="6"/>
        <v>#DIV/0!</v>
      </c>
      <c r="J390" s="341" t="e">
        <f t="shared" si="6"/>
        <v>#DIV/0!</v>
      </c>
      <c r="K390" s="341" t="e">
        <f t="shared" si="6"/>
        <v>#DIV/0!</v>
      </c>
      <c r="L390" s="341" t="e">
        <f t="shared" si="6"/>
        <v>#DIV/0!</v>
      </c>
      <c r="M390" s="341" t="e">
        <f t="shared" si="6"/>
        <v>#DIV/0!</v>
      </c>
    </row>
    <row r="391" spans="3:13" s="19" customFormat="1" x14ac:dyDescent="0.15">
      <c r="C391" s="118"/>
      <c r="D391" s="118"/>
      <c r="E391" s="118"/>
      <c r="F391" s="118"/>
      <c r="G391" s="118"/>
      <c r="H391" s="118"/>
      <c r="I391" s="118"/>
      <c r="J391" s="118"/>
      <c r="K391" s="118"/>
      <c r="L391" s="1"/>
      <c r="M391" s="1"/>
    </row>
    <row r="392" spans="3:13" s="55" customFormat="1" x14ac:dyDescent="0.15">
      <c r="C392" s="136" t="s">
        <v>120</v>
      </c>
      <c r="D392" s="136"/>
      <c r="E392" s="136"/>
      <c r="F392" s="136"/>
      <c r="G392" s="136"/>
      <c r="H392" s="136"/>
      <c r="I392" s="136"/>
      <c r="J392" s="136"/>
      <c r="K392" s="136"/>
      <c r="L392" s="1"/>
      <c r="M392" s="1"/>
    </row>
    <row r="393" spans="3:13" ht="18" customHeight="1" x14ac:dyDescent="0.15">
      <c r="C393" s="509" t="s">
        <v>190</v>
      </c>
      <c r="D393" s="509"/>
      <c r="E393" s="509"/>
      <c r="F393" s="509"/>
      <c r="G393" s="509"/>
      <c r="H393" s="509"/>
      <c r="I393" s="509"/>
      <c r="J393" s="509"/>
      <c r="K393" s="509"/>
      <c r="L393" s="19"/>
      <c r="M393" s="55"/>
    </row>
    <row r="394" spans="3:13" s="55" customFormat="1" ht="24.75" customHeight="1" x14ac:dyDescent="0.15">
      <c r="C394" s="520" t="s">
        <v>46</v>
      </c>
      <c r="D394" s="521"/>
      <c r="E394" s="313" t="s">
        <v>410</v>
      </c>
      <c r="F394" s="313" t="s">
        <v>0</v>
      </c>
      <c r="G394" s="313" t="s">
        <v>1</v>
      </c>
      <c r="H394" s="19"/>
      <c r="I394" s="19"/>
      <c r="J394" s="19"/>
      <c r="K394" s="19"/>
      <c r="L394" s="19"/>
      <c r="M394" s="19"/>
    </row>
    <row r="395" spans="3:13" s="55" customFormat="1" ht="30.75" customHeight="1" x14ac:dyDescent="0.15">
      <c r="C395" s="658" t="s">
        <v>187</v>
      </c>
      <c r="D395" s="659"/>
      <c r="E395" s="313" t="s">
        <v>188</v>
      </c>
      <c r="F395" s="82" t="e">
        <f>'Evaluación Social'!D40</f>
        <v>#DIV/0!</v>
      </c>
      <c r="G395" s="82" t="e">
        <f>'Evaluación Social'!D50</f>
        <v>#DIV/0!</v>
      </c>
      <c r="H395" s="83"/>
      <c r="I395" s="83"/>
      <c r="J395" s="83"/>
      <c r="K395" s="83"/>
      <c r="L395" s="19"/>
      <c r="M395" s="19"/>
    </row>
    <row r="396" spans="3:13" s="55" customFormat="1" ht="27.75" customHeight="1" x14ac:dyDescent="0.15">
      <c r="C396" s="660"/>
      <c r="D396" s="661"/>
      <c r="E396" s="313" t="s">
        <v>189</v>
      </c>
      <c r="F396" s="82" t="e">
        <f>'Evaluación Social'!D41</f>
        <v>#VALUE!</v>
      </c>
      <c r="G396" s="82" t="e">
        <f>'Evaluación Social'!D51</f>
        <v>#VALUE!</v>
      </c>
      <c r="H396" s="83"/>
      <c r="I396" s="83"/>
      <c r="J396" s="83"/>
      <c r="K396" s="83"/>
      <c r="L396" s="19"/>
      <c r="M396" s="19"/>
    </row>
    <row r="397" spans="3:13" s="55" customFormat="1" x14ac:dyDescent="0.15">
      <c r="C397" s="6"/>
      <c r="D397" s="6"/>
      <c r="E397" s="6"/>
      <c r="F397" s="6"/>
      <c r="G397" s="6"/>
      <c r="H397" s="6"/>
      <c r="I397" s="6"/>
      <c r="J397" s="6"/>
      <c r="K397" s="84"/>
      <c r="L397" s="6"/>
      <c r="M397" s="1"/>
    </row>
    <row r="398" spans="3:13" s="55" customFormat="1" x14ac:dyDescent="0.15">
      <c r="C398" s="156" t="s">
        <v>121</v>
      </c>
      <c r="D398" s="174"/>
      <c r="E398" s="174"/>
      <c r="F398" s="174"/>
      <c r="G398" s="172"/>
      <c r="H398" s="172"/>
      <c r="I398" s="172"/>
      <c r="J398" s="172"/>
      <c r="K398" s="1"/>
      <c r="L398" s="6"/>
      <c r="M398" s="1"/>
    </row>
    <row r="399" spans="3:13" s="55" customFormat="1" ht="18" customHeight="1" x14ac:dyDescent="0.15">
      <c r="C399" s="657" t="s">
        <v>122</v>
      </c>
      <c r="D399" s="657"/>
      <c r="E399" s="657"/>
      <c r="F399" s="657"/>
      <c r="G399" s="657"/>
      <c r="H399" s="657"/>
      <c r="I399" s="657"/>
      <c r="J399" s="657"/>
      <c r="K399" s="657"/>
      <c r="L399" s="19"/>
    </row>
    <row r="400" spans="3:13" s="55" customFormat="1" ht="18" customHeight="1" x14ac:dyDescent="0.15">
      <c r="C400" s="48"/>
      <c r="D400" s="71"/>
      <c r="E400" s="71"/>
      <c r="F400" s="86"/>
      <c r="G400" s="86"/>
      <c r="H400" s="86"/>
      <c r="I400" s="86"/>
      <c r="J400" s="86"/>
      <c r="K400" s="72"/>
      <c r="L400" s="19"/>
    </row>
    <row r="401" spans="3:17" s="55" customFormat="1" ht="18" customHeight="1" x14ac:dyDescent="0.15">
      <c r="C401" s="11" t="s">
        <v>124</v>
      </c>
      <c r="D401" s="11"/>
      <c r="E401" s="11"/>
      <c r="F401" s="11"/>
      <c r="G401" s="11"/>
      <c r="H401" s="11"/>
      <c r="I401" s="11"/>
      <c r="J401" s="11"/>
      <c r="K401" s="1"/>
      <c r="L401" s="19"/>
    </row>
    <row r="402" spans="3:17" s="55" customFormat="1" ht="18" customHeight="1" x14ac:dyDescent="0.15">
      <c r="C402" s="6"/>
      <c r="D402" s="6"/>
      <c r="E402" s="6"/>
      <c r="F402" s="6"/>
      <c r="G402" s="6"/>
      <c r="H402" s="6"/>
      <c r="I402" s="6"/>
      <c r="J402" s="6"/>
      <c r="K402" s="87"/>
      <c r="L402" s="19"/>
    </row>
    <row r="403" spans="3:17" s="55" customFormat="1" ht="18" customHeight="1" x14ac:dyDescent="0.15">
      <c r="C403" s="6"/>
      <c r="D403" s="88" t="s">
        <v>49</v>
      </c>
      <c r="E403" s="26"/>
      <c r="F403" s="6"/>
      <c r="G403" s="6"/>
      <c r="H403" s="6"/>
      <c r="I403" s="6"/>
      <c r="J403" s="6"/>
      <c r="K403" s="1"/>
      <c r="L403" s="19"/>
    </row>
    <row r="404" spans="3:17" s="55" customFormat="1" ht="18" customHeight="1" x14ac:dyDescent="0.15">
      <c r="C404" s="6"/>
      <c r="D404" s="88"/>
      <c r="E404" s="6"/>
      <c r="F404" s="6"/>
      <c r="G404" s="6"/>
      <c r="H404" s="6"/>
      <c r="I404" s="6"/>
      <c r="J404" s="6"/>
      <c r="K404" s="1"/>
      <c r="L404" s="19"/>
    </row>
    <row r="405" spans="3:17" s="55" customFormat="1" ht="18" customHeight="1" x14ac:dyDescent="0.15">
      <c r="C405" s="6"/>
      <c r="D405" s="88" t="s">
        <v>59</v>
      </c>
      <c r="E405" s="26"/>
      <c r="F405" s="6"/>
      <c r="G405" s="6"/>
      <c r="H405" s="6"/>
      <c r="I405" s="6"/>
      <c r="J405" s="6"/>
      <c r="K405" s="1"/>
      <c r="L405" s="19"/>
    </row>
    <row r="406" spans="3:17" s="55" customFormat="1" ht="18" customHeight="1" x14ac:dyDescent="0.15">
      <c r="C406" s="6"/>
      <c r="D406" s="88"/>
      <c r="E406" s="6"/>
      <c r="F406" s="6"/>
      <c r="G406" s="6"/>
      <c r="H406" s="6"/>
      <c r="I406" s="6"/>
      <c r="J406" s="6"/>
      <c r="K406" s="12"/>
      <c r="L406" s="19"/>
    </row>
    <row r="407" spans="3:17" s="55" customFormat="1" ht="18" customHeight="1" x14ac:dyDescent="0.15">
      <c r="C407" s="6"/>
      <c r="D407" s="88" t="s">
        <v>50</v>
      </c>
      <c r="E407" s="26"/>
      <c r="F407" s="6"/>
      <c r="G407" s="6"/>
      <c r="H407" s="6"/>
      <c r="I407" s="6"/>
      <c r="J407" s="6"/>
      <c r="K407" s="84"/>
      <c r="L407" s="19"/>
    </row>
    <row r="408" spans="3:17" s="55" customFormat="1" ht="18" customHeight="1" x14ac:dyDescent="0.15">
      <c r="C408" s="6"/>
      <c r="D408" s="6"/>
      <c r="E408" s="6"/>
      <c r="F408" s="6"/>
      <c r="G408" s="6"/>
      <c r="H408" s="6"/>
      <c r="I408" s="6"/>
      <c r="J408" s="6"/>
      <c r="K408" s="84"/>
      <c r="L408" s="19"/>
    </row>
    <row r="409" spans="3:17" s="55" customFormat="1" ht="18" customHeight="1" x14ac:dyDescent="0.15">
      <c r="C409" s="616" t="s">
        <v>51</v>
      </c>
      <c r="D409" s="617"/>
      <c r="E409" s="301" t="s">
        <v>52</v>
      </c>
      <c r="F409" s="531" t="s">
        <v>53</v>
      </c>
      <c r="G409" s="531"/>
      <c r="H409" s="528" t="s">
        <v>54</v>
      </c>
      <c r="I409" s="529"/>
      <c r="J409" s="529"/>
      <c r="K409" s="530"/>
      <c r="L409" s="19"/>
    </row>
    <row r="410" spans="3:17" s="55" customFormat="1" ht="18" customHeight="1" x14ac:dyDescent="0.15">
      <c r="C410" s="616"/>
      <c r="D410" s="617"/>
      <c r="E410" s="14"/>
      <c r="F410" s="513"/>
      <c r="G410" s="513"/>
      <c r="H410" s="514"/>
      <c r="I410" s="515"/>
      <c r="J410" s="515"/>
      <c r="K410" s="516"/>
      <c r="L410" s="19"/>
    </row>
    <row r="411" spans="3:17" s="55" customFormat="1" ht="18" customHeight="1" x14ac:dyDescent="0.15">
      <c r="C411" s="616"/>
      <c r="D411" s="617"/>
      <c r="E411" s="14"/>
      <c r="F411" s="513"/>
      <c r="G411" s="513"/>
      <c r="H411" s="514"/>
      <c r="I411" s="515"/>
      <c r="J411" s="515"/>
      <c r="K411" s="516"/>
      <c r="L411" s="19"/>
    </row>
    <row r="412" spans="3:17" s="55" customFormat="1" ht="18" customHeight="1" x14ac:dyDescent="0.15">
      <c r="C412" s="60"/>
      <c r="D412" s="60"/>
      <c r="E412" s="3"/>
      <c r="F412" s="3"/>
      <c r="G412" s="3"/>
      <c r="H412" s="3"/>
      <c r="I412" s="3"/>
      <c r="J412" s="3"/>
      <c r="K412" s="3"/>
      <c r="L412" s="19"/>
    </row>
    <row r="413" spans="3:17" ht="14.25" x14ac:dyDescent="0.15">
      <c r="C413" s="11"/>
      <c r="D413" s="11"/>
      <c r="E413" s="12"/>
      <c r="F413" s="3"/>
      <c r="G413" s="3"/>
      <c r="H413" s="3"/>
      <c r="I413" s="3"/>
      <c r="J413" s="3"/>
      <c r="K413" s="3"/>
      <c r="Q413" s="107"/>
    </row>
    <row r="414" spans="3:17" ht="23.25" customHeight="1" x14ac:dyDescent="0.15">
      <c r="C414" s="622" t="s">
        <v>84</v>
      </c>
      <c r="D414" s="622"/>
      <c r="E414" s="622"/>
      <c r="F414" s="622"/>
      <c r="G414" s="622"/>
      <c r="H414" s="622"/>
      <c r="I414" s="623"/>
      <c r="J414" s="14"/>
      <c r="K414" s="500" t="s">
        <v>104</v>
      </c>
      <c r="L414" s="500"/>
      <c r="Q414" s="107"/>
    </row>
    <row r="415" spans="3:17" ht="14.25" x14ac:dyDescent="0.15">
      <c r="C415" s="522" t="s">
        <v>529</v>
      </c>
      <c r="D415" s="522"/>
      <c r="E415" s="522"/>
      <c r="F415" s="522"/>
      <c r="G415" s="522"/>
      <c r="H415" s="522"/>
      <c r="I415" s="523"/>
      <c r="J415" s="475"/>
      <c r="K415" s="500" t="s">
        <v>104</v>
      </c>
      <c r="L415" s="500"/>
      <c r="Q415" s="107"/>
    </row>
    <row r="416" spans="3:17" x14ac:dyDescent="0.15">
      <c r="C416" s="622" t="s">
        <v>135</v>
      </c>
      <c r="D416" s="622"/>
      <c r="E416" s="622"/>
      <c r="F416" s="622"/>
      <c r="G416" s="622"/>
      <c r="H416" s="622"/>
      <c r="I416" s="623"/>
      <c r="J416" s="14"/>
      <c r="K416" s="500" t="s">
        <v>104</v>
      </c>
      <c r="L416" s="500"/>
    </row>
    <row r="417" spans="3:17" x14ac:dyDescent="0.15">
      <c r="C417" s="622" t="s">
        <v>192</v>
      </c>
      <c r="D417" s="622"/>
      <c r="E417" s="622"/>
      <c r="F417" s="622"/>
      <c r="G417" s="622"/>
      <c r="H417" s="622"/>
      <c r="I417" s="623"/>
      <c r="J417" s="14"/>
      <c r="K417" s="500" t="s">
        <v>104</v>
      </c>
      <c r="L417" s="500"/>
    </row>
    <row r="418" spans="3:17" x14ac:dyDescent="0.15">
      <c r="C418" s="622" t="s">
        <v>85</v>
      </c>
      <c r="D418" s="622"/>
      <c r="E418" s="622"/>
      <c r="F418" s="622"/>
      <c r="G418" s="622"/>
      <c r="H418" s="622"/>
      <c r="I418" s="623"/>
      <c r="J418" s="14"/>
      <c r="K418" s="500" t="s">
        <v>104</v>
      </c>
      <c r="L418" s="500"/>
    </row>
    <row r="419" spans="3:17" ht="14.25" customHeight="1" x14ac:dyDescent="0.15">
      <c r="J419" s="106"/>
      <c r="L419" s="618"/>
      <c r="M419" s="618"/>
      <c r="N419" s="618"/>
      <c r="O419" s="645"/>
      <c r="P419" s="645"/>
      <c r="Q419" s="645"/>
    </row>
    <row r="420" spans="3:17" s="55" customFormat="1" ht="18" customHeight="1" x14ac:dyDescent="0.15">
      <c r="C420" s="118" t="s">
        <v>123</v>
      </c>
      <c r="D420" s="6"/>
      <c r="E420" s="6"/>
      <c r="F420" s="6"/>
      <c r="G420" s="6"/>
      <c r="H420" s="6"/>
      <c r="I420" s="6"/>
      <c r="J420" s="6"/>
      <c r="K420" s="1"/>
      <c r="L420" s="19"/>
    </row>
    <row r="421" spans="3:17" s="55" customFormat="1" ht="30" customHeight="1" x14ac:dyDescent="0.15">
      <c r="C421" s="528" t="s">
        <v>212</v>
      </c>
      <c r="D421" s="529"/>
      <c r="E421" s="530"/>
      <c r="F421" s="602" t="s">
        <v>213</v>
      </c>
      <c r="G421" s="603"/>
      <c r="H421" s="603"/>
      <c r="I421" s="602" t="s">
        <v>214</v>
      </c>
      <c r="J421" s="603"/>
      <c r="K421" s="604"/>
      <c r="L421" s="19"/>
    </row>
    <row r="422" spans="3:17" s="55" customFormat="1" ht="18" customHeight="1" x14ac:dyDescent="0.15">
      <c r="C422" s="514"/>
      <c r="D422" s="515"/>
      <c r="E422" s="516"/>
      <c r="F422" s="514"/>
      <c r="G422" s="515"/>
      <c r="H422" s="515"/>
      <c r="I422" s="514"/>
      <c r="J422" s="515"/>
      <c r="K422" s="516"/>
      <c r="L422" s="19"/>
    </row>
    <row r="423" spans="3:17" s="55" customFormat="1" ht="18" customHeight="1" x14ac:dyDescent="0.15">
      <c r="C423" s="6"/>
      <c r="D423" s="6"/>
      <c r="E423" s="6"/>
      <c r="F423" s="6"/>
      <c r="G423" s="6"/>
      <c r="H423" s="6"/>
      <c r="I423" s="6"/>
      <c r="J423" s="6"/>
      <c r="K423" s="6"/>
      <c r="L423" s="19"/>
    </row>
    <row r="424" spans="3:17" s="55" customFormat="1" ht="18" customHeight="1" x14ac:dyDescent="0.15">
      <c r="C424" s="87" t="s">
        <v>125</v>
      </c>
      <c r="D424" s="87"/>
      <c r="E424" s="87"/>
      <c r="F424" s="87"/>
      <c r="G424" s="87"/>
      <c r="H424" s="87"/>
      <c r="I424" s="87"/>
      <c r="J424" s="87"/>
      <c r="K424" s="6"/>
      <c r="L424" s="19"/>
    </row>
    <row r="425" spans="3:17" s="55" customFormat="1" ht="18" customHeight="1" x14ac:dyDescent="0.15">
      <c r="C425" s="6"/>
      <c r="D425" s="6"/>
      <c r="E425" s="6"/>
      <c r="F425" s="6"/>
      <c r="G425" s="6"/>
      <c r="H425" s="6"/>
      <c r="I425" s="6"/>
      <c r="J425" s="6"/>
      <c r="K425" s="6"/>
      <c r="L425" s="19"/>
    </row>
    <row r="426" spans="3:17" x14ac:dyDescent="0.15">
      <c r="C426" s="6"/>
      <c r="D426" s="88" t="s">
        <v>49</v>
      </c>
      <c r="E426" s="26"/>
      <c r="F426" s="6"/>
      <c r="G426" s="6"/>
      <c r="H426" s="6"/>
      <c r="I426" s="6"/>
      <c r="J426" s="6"/>
      <c r="L426" s="19"/>
      <c r="M426" s="55"/>
    </row>
    <row r="427" spans="3:17" x14ac:dyDescent="0.15">
      <c r="C427" s="6"/>
      <c r="D427" s="88"/>
      <c r="E427" s="6"/>
      <c r="F427" s="6"/>
      <c r="G427" s="6"/>
      <c r="H427" s="6"/>
      <c r="I427" s="6"/>
      <c r="J427" s="6"/>
      <c r="L427" s="19"/>
      <c r="M427" s="55"/>
    </row>
    <row r="428" spans="3:17" x14ac:dyDescent="0.15">
      <c r="C428" s="6"/>
      <c r="D428" s="88" t="s">
        <v>59</v>
      </c>
      <c r="E428" s="26"/>
      <c r="F428" s="6"/>
      <c r="G428" s="517" t="s">
        <v>58</v>
      </c>
      <c r="H428" s="518"/>
      <c r="I428" s="518"/>
      <c r="J428" s="518"/>
      <c r="K428" s="519"/>
      <c r="L428" s="19"/>
      <c r="M428" s="55"/>
    </row>
    <row r="429" spans="3:17" ht="12.75" customHeight="1" x14ac:dyDescent="0.15">
      <c r="C429" s="6"/>
      <c r="D429" s="6"/>
      <c r="E429" s="6"/>
      <c r="F429" s="6"/>
      <c r="G429" s="89" t="s">
        <v>55</v>
      </c>
      <c r="H429" s="90"/>
      <c r="I429" s="90"/>
      <c r="J429" s="90"/>
      <c r="K429" s="31"/>
      <c r="L429" s="19"/>
      <c r="M429" s="55"/>
    </row>
    <row r="430" spans="3:17" x14ac:dyDescent="0.15">
      <c r="C430" s="6"/>
      <c r="D430" s="12"/>
      <c r="E430" s="12"/>
      <c r="F430" s="12"/>
      <c r="G430" s="91"/>
      <c r="H430" s="92"/>
      <c r="I430" s="92"/>
      <c r="J430" s="92"/>
      <c r="K430" s="36"/>
      <c r="L430" s="19"/>
      <c r="M430" s="55"/>
    </row>
    <row r="431" spans="3:17" x14ac:dyDescent="0.15">
      <c r="C431" s="6"/>
      <c r="D431" s="93"/>
      <c r="E431" s="93"/>
      <c r="F431" s="93"/>
      <c r="G431" s="89" t="s">
        <v>56</v>
      </c>
      <c r="H431" s="90"/>
      <c r="I431" s="90"/>
      <c r="J431" s="90"/>
      <c r="K431" s="31"/>
      <c r="L431" s="19"/>
      <c r="M431" s="55"/>
    </row>
    <row r="432" spans="3:17" x14ac:dyDescent="0.15">
      <c r="C432" s="6"/>
      <c r="D432" s="93"/>
      <c r="E432" s="93"/>
      <c r="F432" s="93"/>
      <c r="G432" s="91"/>
      <c r="H432" s="92"/>
      <c r="I432" s="92"/>
      <c r="J432" s="92"/>
      <c r="K432" s="36"/>
      <c r="L432" s="19"/>
      <c r="M432" s="55"/>
    </row>
    <row r="433" spans="3:13" x14ac:dyDescent="0.15">
      <c r="C433" s="6"/>
      <c r="D433" s="93"/>
      <c r="E433" s="93"/>
      <c r="F433" s="93"/>
      <c r="G433" s="89" t="s">
        <v>57</v>
      </c>
      <c r="H433" s="90"/>
      <c r="I433" s="90"/>
      <c r="J433" s="90"/>
      <c r="K433" s="31"/>
      <c r="L433" s="19"/>
      <c r="M433" s="55"/>
    </row>
    <row r="434" spans="3:13" x14ac:dyDescent="0.15">
      <c r="C434" s="6"/>
      <c r="D434" s="93"/>
      <c r="E434" s="93"/>
      <c r="F434" s="93"/>
      <c r="G434" s="91"/>
      <c r="H434" s="92"/>
      <c r="I434" s="92"/>
      <c r="J434" s="92"/>
      <c r="K434" s="36"/>
      <c r="L434" s="19"/>
      <c r="M434" s="55"/>
    </row>
    <row r="435" spans="3:13" x14ac:dyDescent="0.15">
      <c r="C435" s="6"/>
      <c r="D435" s="93"/>
      <c r="E435" s="93"/>
      <c r="F435" s="93"/>
      <c r="G435" s="84"/>
      <c r="H435" s="84"/>
      <c r="I435" s="84"/>
      <c r="J435" s="84"/>
      <c r="K435" s="6"/>
      <c r="L435" s="19"/>
      <c r="M435" s="55"/>
    </row>
    <row r="436" spans="3:13" x14ac:dyDescent="0.15">
      <c r="C436" s="118" t="s">
        <v>527</v>
      </c>
      <c r="D436" s="6"/>
      <c r="E436" s="6"/>
      <c r="F436" s="6"/>
      <c r="G436" s="6"/>
      <c r="H436" s="6"/>
      <c r="I436" s="6"/>
      <c r="J436" s="6"/>
      <c r="L436" s="19"/>
      <c r="M436" s="55"/>
    </row>
    <row r="437" spans="3:13" x14ac:dyDescent="0.15">
      <c r="C437" s="118"/>
      <c r="D437" s="476"/>
      <c r="E437" s="476"/>
      <c r="F437" s="476"/>
      <c r="G437" s="476"/>
      <c r="H437" s="476"/>
      <c r="I437" s="476"/>
      <c r="J437" s="476"/>
      <c r="L437" s="19"/>
      <c r="M437" s="55"/>
    </row>
    <row r="438" spans="3:13" x14ac:dyDescent="0.15">
      <c r="C438" s="476" t="s">
        <v>528</v>
      </c>
      <c r="D438" s="26" t="e">
        <f>Tarifa!D14</f>
        <v>#DIV/0!</v>
      </c>
      <c r="E438" s="476"/>
      <c r="F438" s="476"/>
      <c r="G438" s="476"/>
      <c r="H438" s="476"/>
      <c r="I438" s="476"/>
      <c r="J438" s="476"/>
      <c r="L438" s="19"/>
      <c r="M438" s="55"/>
    </row>
    <row r="439" spans="3:13" x14ac:dyDescent="0.15">
      <c r="C439" s="118"/>
      <c r="D439" s="476"/>
      <c r="E439" s="476"/>
      <c r="F439" s="476"/>
      <c r="G439" s="476"/>
      <c r="H439" s="476"/>
      <c r="I439" s="476"/>
      <c r="J439" s="476"/>
      <c r="L439" s="19"/>
      <c r="M439" s="55"/>
    </row>
    <row r="440" spans="3:13" x14ac:dyDescent="0.15">
      <c r="C440" s="156" t="s">
        <v>126</v>
      </c>
      <c r="D440" s="172"/>
      <c r="E440" s="172"/>
      <c r="F440" s="172"/>
      <c r="G440" s="172"/>
      <c r="H440" s="172"/>
      <c r="I440" s="172"/>
      <c r="J440" s="175"/>
      <c r="K440" s="6"/>
    </row>
    <row r="441" spans="3:13" x14ac:dyDescent="0.15">
      <c r="C441" s="9"/>
      <c r="D441" s="19"/>
      <c r="E441" s="16"/>
      <c r="F441" s="19"/>
      <c r="G441" s="19"/>
      <c r="H441" s="19"/>
      <c r="I441" s="19"/>
      <c r="J441" s="81"/>
      <c r="K441" s="6"/>
    </row>
    <row r="442" spans="3:13" x14ac:dyDescent="0.15">
      <c r="C442" s="171" t="s">
        <v>21</v>
      </c>
      <c r="D442" s="619" t="s">
        <v>22</v>
      </c>
      <c r="E442" s="620"/>
      <c r="F442" s="620"/>
      <c r="G442" s="621"/>
      <c r="H442" s="590" t="s">
        <v>28</v>
      </c>
      <c r="I442" s="592"/>
      <c r="J442" s="81"/>
      <c r="K442" s="6"/>
    </row>
    <row r="443" spans="3:13" x14ac:dyDescent="0.15">
      <c r="C443" s="96">
        <v>1</v>
      </c>
      <c r="D443" s="510" t="s">
        <v>23</v>
      </c>
      <c r="E443" s="511"/>
      <c r="F443" s="511"/>
      <c r="G443" s="512"/>
      <c r="H443" s="673"/>
      <c r="I443" s="674"/>
      <c r="J443" s="81"/>
      <c r="K443" s="6"/>
    </row>
    <row r="444" spans="3:13" x14ac:dyDescent="0.15">
      <c r="C444" s="96">
        <v>2</v>
      </c>
      <c r="D444" s="510" t="s">
        <v>24</v>
      </c>
      <c r="E444" s="511"/>
      <c r="F444" s="511"/>
      <c r="G444" s="512"/>
      <c r="H444" s="673"/>
      <c r="I444" s="674"/>
      <c r="J444" s="81"/>
      <c r="K444" s="6"/>
    </row>
    <row r="445" spans="3:13" x14ac:dyDescent="0.15">
      <c r="C445" s="96">
        <v>3</v>
      </c>
      <c r="D445" s="510" t="s">
        <v>25</v>
      </c>
      <c r="E445" s="511"/>
      <c r="F445" s="511"/>
      <c r="G445" s="512"/>
      <c r="H445" s="673"/>
      <c r="I445" s="674"/>
      <c r="J445" s="19"/>
      <c r="K445" s="6"/>
    </row>
    <row r="446" spans="3:13" x14ac:dyDescent="0.15">
      <c r="C446" s="96">
        <v>4</v>
      </c>
      <c r="D446" s="510" t="s">
        <v>553</v>
      </c>
      <c r="E446" s="511"/>
      <c r="F446" s="511"/>
      <c r="G446" s="512"/>
      <c r="H446" s="673"/>
      <c r="I446" s="674"/>
      <c r="J446" s="6"/>
      <c r="K446" s="6"/>
    </row>
    <row r="447" spans="3:13" x14ac:dyDescent="0.15">
      <c r="C447" s="6"/>
      <c r="D447" s="6"/>
      <c r="E447" s="6"/>
      <c r="F447" s="6"/>
      <c r="G447" s="6"/>
      <c r="H447" s="6"/>
      <c r="I447" s="6"/>
      <c r="J447" s="6"/>
      <c r="K447" s="6"/>
    </row>
    <row r="448" spans="3:13" x14ac:dyDescent="0.15">
      <c r="C448" s="6"/>
      <c r="D448" s="6"/>
      <c r="E448" s="6"/>
      <c r="F448" s="6"/>
      <c r="G448" s="6"/>
      <c r="H448" s="6"/>
      <c r="I448" s="6"/>
      <c r="J448" s="6"/>
    </row>
    <row r="449" spans="3:11" x14ac:dyDescent="0.15">
      <c r="C449" s="156" t="s">
        <v>127</v>
      </c>
      <c r="D449" s="174"/>
      <c r="E449" s="174"/>
      <c r="F449" s="174"/>
      <c r="G449" s="174"/>
      <c r="H449" s="174"/>
      <c r="I449" s="174"/>
      <c r="J449" s="174"/>
      <c r="K449" s="15"/>
    </row>
    <row r="450" spans="3:11" x14ac:dyDescent="0.15">
      <c r="C450" s="6"/>
      <c r="D450" s="6"/>
      <c r="E450" s="6"/>
      <c r="F450" s="6"/>
      <c r="G450" s="6"/>
      <c r="H450" s="6"/>
      <c r="I450" s="6"/>
      <c r="J450" s="6"/>
    </row>
    <row r="451" spans="3:11" ht="22.5" x14ac:dyDescent="0.15">
      <c r="C451" s="590" t="s">
        <v>2</v>
      </c>
      <c r="D451" s="592"/>
      <c r="E451" s="159" t="s">
        <v>3</v>
      </c>
      <c r="F451" s="159" t="s">
        <v>65</v>
      </c>
      <c r="H451" s="44"/>
    </row>
    <row r="452" spans="3:11" ht="17.25" customHeight="1" x14ac:dyDescent="0.15">
      <c r="C452" s="97" t="s">
        <v>29</v>
      </c>
      <c r="D452" s="98"/>
      <c r="E452" s="99"/>
      <c r="F452" s="100"/>
      <c r="H452" s="33"/>
    </row>
    <row r="453" spans="3:11" x14ac:dyDescent="0.15">
      <c r="C453" s="101" t="s">
        <v>30</v>
      </c>
      <c r="D453" s="102"/>
      <c r="E453" s="99"/>
      <c r="F453" s="100"/>
      <c r="H453" s="33"/>
    </row>
    <row r="454" spans="3:11" x14ac:dyDescent="0.15">
      <c r="C454" s="101" t="s">
        <v>31</v>
      </c>
      <c r="D454" s="102"/>
      <c r="E454" s="99"/>
      <c r="F454" s="100"/>
      <c r="H454" s="33"/>
    </row>
    <row r="455" spans="3:11" x14ac:dyDescent="0.15">
      <c r="C455" s="97" t="s">
        <v>62</v>
      </c>
      <c r="D455" s="98"/>
      <c r="E455" s="99"/>
      <c r="F455" s="100"/>
      <c r="H455" s="33"/>
    </row>
    <row r="456" spans="3:11" x14ac:dyDescent="0.15">
      <c r="C456" s="101" t="s">
        <v>30</v>
      </c>
      <c r="D456" s="102"/>
      <c r="E456" s="99"/>
      <c r="F456" s="100"/>
      <c r="H456" s="33"/>
    </row>
    <row r="457" spans="3:11" x14ac:dyDescent="0.15">
      <c r="C457" s="101" t="s">
        <v>31</v>
      </c>
      <c r="D457" s="102"/>
      <c r="E457" s="10"/>
      <c r="F457" s="100"/>
      <c r="H457" s="33"/>
    </row>
    <row r="458" spans="3:11" x14ac:dyDescent="0.15">
      <c r="C458" s="119"/>
      <c r="D458" s="119"/>
      <c r="E458" s="3"/>
      <c r="F458" s="56"/>
      <c r="H458" s="33"/>
    </row>
    <row r="459" spans="3:11" x14ac:dyDescent="0.15">
      <c r="C459" s="156" t="s">
        <v>128</v>
      </c>
      <c r="D459" s="174"/>
      <c r="E459" s="174"/>
      <c r="F459" s="174"/>
      <c r="G459" s="174"/>
      <c r="H459" s="174"/>
      <c r="I459" s="174"/>
      <c r="J459" s="174"/>
    </row>
    <row r="460" spans="3:11" x14ac:dyDescent="0.15">
      <c r="C460" s="119"/>
      <c r="D460" s="119"/>
      <c r="E460" s="3"/>
      <c r="F460" s="56"/>
      <c r="H460" s="33"/>
    </row>
    <row r="461" spans="3:11" x14ac:dyDescent="0.15">
      <c r="C461" s="492"/>
      <c r="D461" s="413" t="s">
        <v>542</v>
      </c>
      <c r="E461" s="413" t="s">
        <v>543</v>
      </c>
      <c r="F461" s="675" t="s">
        <v>544</v>
      </c>
      <c r="G461" s="675"/>
      <c r="H461" s="413" t="s">
        <v>545</v>
      </c>
      <c r="I461" s="490"/>
      <c r="J461" s="487"/>
    </row>
    <row r="462" spans="3:11" x14ac:dyDescent="0.15">
      <c r="C462" s="493" t="s">
        <v>540</v>
      </c>
      <c r="D462" s="488"/>
      <c r="E462" s="485"/>
      <c r="F462" s="513"/>
      <c r="G462" s="513"/>
      <c r="H462" s="489"/>
      <c r="I462" s="6"/>
      <c r="J462" s="487"/>
    </row>
    <row r="463" spans="3:11" x14ac:dyDescent="0.15">
      <c r="C463" s="493" t="s">
        <v>541</v>
      </c>
      <c r="D463" s="488"/>
      <c r="E463" s="485"/>
      <c r="F463" s="513"/>
      <c r="G463" s="513"/>
      <c r="H463" s="489"/>
      <c r="I463" s="6"/>
      <c r="J463" s="487"/>
    </row>
    <row r="464" spans="3:11" x14ac:dyDescent="0.15">
      <c r="C464" s="670" t="s">
        <v>546</v>
      </c>
      <c r="D464" s="26"/>
      <c r="E464" s="26"/>
      <c r="F464" s="513"/>
      <c r="G464" s="513"/>
      <c r="H464" s="485"/>
      <c r="I464" s="491"/>
      <c r="J464" s="481"/>
    </row>
    <row r="465" spans="1:11" x14ac:dyDescent="0.15">
      <c r="C465" s="671"/>
      <c r="D465" s="26"/>
      <c r="E465" s="26"/>
      <c r="F465" s="513"/>
      <c r="G465" s="513"/>
      <c r="H465" s="485"/>
      <c r="I465" s="481"/>
      <c r="J465" s="481"/>
    </row>
    <row r="466" spans="1:11" x14ac:dyDescent="0.15">
      <c r="C466" s="671"/>
      <c r="D466" s="26"/>
      <c r="E466" s="26"/>
      <c r="F466" s="513"/>
      <c r="G466" s="513"/>
      <c r="H466" s="485"/>
      <c r="I466" s="481"/>
      <c r="J466" s="481"/>
    </row>
    <row r="467" spans="1:11" x14ac:dyDescent="0.15">
      <c r="C467" s="672"/>
      <c r="D467" s="26"/>
      <c r="E467" s="26"/>
      <c r="F467" s="513"/>
      <c r="G467" s="513"/>
      <c r="H467" s="485"/>
      <c r="I467" s="481"/>
      <c r="J467" s="481"/>
    </row>
    <row r="468" spans="1:11" x14ac:dyDescent="0.15">
      <c r="C468" s="670" t="s">
        <v>547</v>
      </c>
      <c r="D468" s="26"/>
      <c r="E468" s="26"/>
      <c r="F468" s="513"/>
      <c r="G468" s="513"/>
      <c r="H468" s="485"/>
      <c r="I468" s="481"/>
      <c r="J468" s="481"/>
    </row>
    <row r="469" spans="1:11" x14ac:dyDescent="0.15">
      <c r="C469" s="671"/>
      <c r="D469" s="26"/>
      <c r="E469" s="26"/>
      <c r="F469" s="513"/>
      <c r="G469" s="513"/>
      <c r="H469" s="485"/>
      <c r="I469" s="481"/>
      <c r="J469" s="481"/>
    </row>
    <row r="470" spans="1:11" x14ac:dyDescent="0.15">
      <c r="C470" s="671"/>
      <c r="D470" s="26"/>
      <c r="E470" s="26"/>
      <c r="F470" s="513"/>
      <c r="G470" s="513"/>
      <c r="H470" s="485"/>
      <c r="I470" s="481"/>
      <c r="J470" s="481"/>
    </row>
    <row r="471" spans="1:11" x14ac:dyDescent="0.15">
      <c r="C471" s="672"/>
      <c r="D471" s="26"/>
      <c r="E471" s="26"/>
      <c r="F471" s="513"/>
      <c r="G471" s="513"/>
      <c r="H471" s="485"/>
      <c r="I471" s="481"/>
      <c r="J471" s="481"/>
    </row>
    <row r="472" spans="1:11" x14ac:dyDescent="0.15">
      <c r="C472" s="487"/>
      <c r="D472" s="487"/>
      <c r="E472" s="487"/>
      <c r="F472" s="481"/>
      <c r="G472" s="481"/>
      <c r="H472" s="481"/>
      <c r="I472" s="481"/>
      <c r="J472" s="481"/>
    </row>
    <row r="473" spans="1:11" x14ac:dyDescent="0.15">
      <c r="C473" s="6"/>
      <c r="D473" s="6"/>
      <c r="E473" s="6"/>
      <c r="F473" s="3"/>
      <c r="G473" s="3"/>
      <c r="H473" s="3"/>
      <c r="I473" s="3"/>
      <c r="J473" s="3"/>
    </row>
    <row r="474" spans="1:11" x14ac:dyDescent="0.15">
      <c r="C474" s="173" t="s">
        <v>129</v>
      </c>
      <c r="D474" s="174"/>
      <c r="E474" s="174"/>
      <c r="F474" s="174"/>
      <c r="G474" s="174"/>
      <c r="H474" s="174"/>
      <c r="I474" s="174"/>
      <c r="J474" s="174"/>
      <c r="K474" s="15"/>
    </row>
    <row r="475" spans="1:11" x14ac:dyDescent="0.15">
      <c r="C475" s="6"/>
      <c r="D475" s="6"/>
      <c r="E475" s="6"/>
      <c r="F475" s="6"/>
      <c r="G475" s="6"/>
      <c r="H475" s="6"/>
      <c r="I475" s="6"/>
      <c r="J475" s="6"/>
      <c r="K475" s="157"/>
    </row>
    <row r="476" spans="1:11" ht="61.5" customHeight="1" x14ac:dyDescent="0.15">
      <c r="C476" s="48"/>
      <c r="D476" s="7"/>
      <c r="E476" s="7"/>
      <c r="F476" s="7"/>
      <c r="G476" s="7"/>
      <c r="H476" s="7"/>
      <c r="I476" s="7"/>
      <c r="J476" s="8"/>
    </row>
    <row r="477" spans="1:11" x14ac:dyDescent="0.15">
      <c r="A477" s="103"/>
      <c r="B477" s="103"/>
      <c r="C477" s="6"/>
      <c r="D477" s="3"/>
      <c r="E477" s="3"/>
      <c r="F477" s="3"/>
      <c r="G477" s="3"/>
      <c r="H477" s="3"/>
      <c r="I477" s="3"/>
      <c r="J477" s="3"/>
    </row>
    <row r="479" spans="1:11" x14ac:dyDescent="0.15">
      <c r="C479" s="131" t="s">
        <v>130</v>
      </c>
      <c r="D479" s="172"/>
      <c r="E479" s="172"/>
      <c r="F479" s="172"/>
      <c r="G479" s="172"/>
      <c r="H479" s="172"/>
      <c r="I479" s="172"/>
      <c r="J479" s="172"/>
    </row>
    <row r="481" spans="3:12" x14ac:dyDescent="0.15">
      <c r="D481" s="615"/>
      <c r="E481" s="615"/>
      <c r="F481" s="6"/>
      <c r="G481" s="6"/>
      <c r="H481" s="6"/>
      <c r="I481" s="6"/>
      <c r="J481" s="6"/>
      <c r="K481" s="6"/>
      <c r="L481" s="6"/>
    </row>
    <row r="482" spans="3:12" x14ac:dyDescent="0.15">
      <c r="D482" s="615"/>
      <c r="E482" s="615"/>
      <c r="F482" s="6"/>
      <c r="G482" s="6"/>
      <c r="H482" s="6"/>
      <c r="I482" s="6"/>
      <c r="J482" s="6"/>
      <c r="K482" s="6"/>
      <c r="L482" s="6"/>
    </row>
    <row r="483" spans="3:12" x14ac:dyDescent="0.15">
      <c r="D483" s="615"/>
      <c r="E483" s="615"/>
      <c r="F483" s="6"/>
      <c r="G483" s="6"/>
      <c r="H483" s="6"/>
      <c r="I483" s="6"/>
      <c r="J483" s="6"/>
      <c r="K483" s="6"/>
      <c r="L483" s="6"/>
    </row>
    <row r="484" spans="3:12" x14ac:dyDescent="0.15">
      <c r="C484" s="57" t="s">
        <v>60</v>
      </c>
      <c r="D484" s="57"/>
      <c r="G484" s="614" t="s">
        <v>5</v>
      </c>
      <c r="H484" s="614"/>
      <c r="I484" s="614"/>
      <c r="J484" s="614"/>
      <c r="K484" s="3"/>
    </row>
    <row r="487" spans="3:12" x14ac:dyDescent="0.15">
      <c r="C487" s="103"/>
      <c r="D487" s="103"/>
      <c r="E487" s="103"/>
      <c r="F487" s="103"/>
      <c r="G487" s="103"/>
      <c r="H487" s="103"/>
      <c r="I487" s="103"/>
      <c r="J487" s="103"/>
    </row>
  </sheetData>
  <protectedRanges>
    <protectedRange sqref="Q413:Q415" name="Rango39"/>
    <protectedRange sqref="O419:Q419" name="Rango6"/>
  </protectedRanges>
  <mergeCells count="238">
    <mergeCell ref="F62:K62"/>
    <mergeCell ref="F63:K63"/>
    <mergeCell ref="F64:K64"/>
    <mergeCell ref="H443:I443"/>
    <mergeCell ref="H444:I444"/>
    <mergeCell ref="H445:I445"/>
    <mergeCell ref="H446:I446"/>
    <mergeCell ref="E176:F178"/>
    <mergeCell ref="F461:G461"/>
    <mergeCell ref="C181:G181"/>
    <mergeCell ref="C367:C368"/>
    <mergeCell ref="C365:D366"/>
    <mergeCell ref="C369:C370"/>
    <mergeCell ref="C371:C372"/>
    <mergeCell ref="D261:F261"/>
    <mergeCell ref="D260:F260"/>
    <mergeCell ref="D262:F262"/>
    <mergeCell ref="D263:F263"/>
    <mergeCell ref="D264:F264"/>
    <mergeCell ref="C210:D210"/>
    <mergeCell ref="C211:D211"/>
    <mergeCell ref="C212:D212"/>
    <mergeCell ref="E346:E347"/>
    <mergeCell ref="C333:D333"/>
    <mergeCell ref="C350:D350"/>
    <mergeCell ref="C355:D355"/>
    <mergeCell ref="C356:D356"/>
    <mergeCell ref="F462:G462"/>
    <mergeCell ref="F463:G463"/>
    <mergeCell ref="F464:G464"/>
    <mergeCell ref="C464:C467"/>
    <mergeCell ref="C468:C471"/>
    <mergeCell ref="F465:G465"/>
    <mergeCell ref="F466:G466"/>
    <mergeCell ref="F467:G467"/>
    <mergeCell ref="F468:G468"/>
    <mergeCell ref="F469:G469"/>
    <mergeCell ref="F470:G470"/>
    <mergeCell ref="F471:G471"/>
    <mergeCell ref="C17:C19"/>
    <mergeCell ref="C21:F21"/>
    <mergeCell ref="C72:K72"/>
    <mergeCell ref="G126:K126"/>
    <mergeCell ref="F37:H37"/>
    <mergeCell ref="C112:K112"/>
    <mergeCell ref="F47:K47"/>
    <mergeCell ref="C399:K399"/>
    <mergeCell ref="C395:D396"/>
    <mergeCell ref="C141:E141"/>
    <mergeCell ref="C66:K66"/>
    <mergeCell ref="C140:E140"/>
    <mergeCell ref="D121:F122"/>
    <mergeCell ref="D123:F126"/>
    <mergeCell ref="C85:C87"/>
    <mergeCell ref="C88:C90"/>
    <mergeCell ref="D161:D169"/>
    <mergeCell ref="O419:Q419"/>
    <mergeCell ref="D130:F130"/>
    <mergeCell ref="D131:F131"/>
    <mergeCell ref="F48:K48"/>
    <mergeCell ref="D115:F115"/>
    <mergeCell ref="G121:K121"/>
    <mergeCell ref="F50:K50"/>
    <mergeCell ref="D153:J153"/>
    <mergeCell ref="D154:J154"/>
    <mergeCell ref="G123:K123"/>
    <mergeCell ref="C139:E139"/>
    <mergeCell ref="G116:K116"/>
    <mergeCell ref="F52:K52"/>
    <mergeCell ref="C417:I417"/>
    <mergeCell ref="K417:L417"/>
    <mergeCell ref="C288:D288"/>
    <mergeCell ref="D129:F129"/>
    <mergeCell ref="C349:D349"/>
    <mergeCell ref="C351:D351"/>
    <mergeCell ref="C352:D352"/>
    <mergeCell ref="C353:D353"/>
    <mergeCell ref="M308:N308"/>
    <mergeCell ref="C5:K5"/>
    <mergeCell ref="D17:H17"/>
    <mergeCell ref="D18:H18"/>
    <mergeCell ref="D19:H19"/>
    <mergeCell ref="F30:G30"/>
    <mergeCell ref="H29:I29"/>
    <mergeCell ref="J29:K29"/>
    <mergeCell ref="D13:H13"/>
    <mergeCell ref="E23:H23"/>
    <mergeCell ref="C29:E29"/>
    <mergeCell ref="F46:K46"/>
    <mergeCell ref="C30:E30"/>
    <mergeCell ref="H30:I30"/>
    <mergeCell ref="J30:K30"/>
    <mergeCell ref="G484:J484"/>
    <mergeCell ref="C451:D451"/>
    <mergeCell ref="D446:G446"/>
    <mergeCell ref="D481:E483"/>
    <mergeCell ref="D444:G444"/>
    <mergeCell ref="C409:D411"/>
    <mergeCell ref="F409:G409"/>
    <mergeCell ref="H409:K409"/>
    <mergeCell ref="F410:G410"/>
    <mergeCell ref="D445:G445"/>
    <mergeCell ref="C422:E422"/>
    <mergeCell ref="F422:H422"/>
    <mergeCell ref="I422:K422"/>
    <mergeCell ref="F421:H421"/>
    <mergeCell ref="I421:K421"/>
    <mergeCell ref="K416:L416"/>
    <mergeCell ref="L419:N419"/>
    <mergeCell ref="D442:G442"/>
    <mergeCell ref="K418:L418"/>
    <mergeCell ref="C418:I418"/>
    <mergeCell ref="C414:I414"/>
    <mergeCell ref="C416:I416"/>
    <mergeCell ref="K414:L414"/>
    <mergeCell ref="H442:I442"/>
    <mergeCell ref="S296:S297"/>
    <mergeCell ref="C339:I339"/>
    <mergeCell ref="J329:K329"/>
    <mergeCell ref="C170:C178"/>
    <mergeCell ref="D151:J151"/>
    <mergeCell ref="C195:K195"/>
    <mergeCell ref="C199:E199"/>
    <mergeCell ref="C310:C312"/>
    <mergeCell ref="C313:C315"/>
    <mergeCell ref="E324:I324"/>
    <mergeCell ref="C324:D325"/>
    <mergeCell ref="J324:K325"/>
    <mergeCell ref="R296:R297"/>
    <mergeCell ref="J330:K330"/>
    <mergeCell ref="J331:K331"/>
    <mergeCell ref="J332:K332"/>
    <mergeCell ref="J333:K333"/>
    <mergeCell ref="J334:K334"/>
    <mergeCell ref="J335:K335"/>
    <mergeCell ref="J336:K336"/>
    <mergeCell ref="C213:D213"/>
    <mergeCell ref="C200:K200"/>
    <mergeCell ref="K170:K178"/>
    <mergeCell ref="K162:K169"/>
    <mergeCell ref="E160:H160"/>
    <mergeCell ref="E161:F163"/>
    <mergeCell ref="E164:F166"/>
    <mergeCell ref="E167:F169"/>
    <mergeCell ref="E170:F172"/>
    <mergeCell ref="E173:F175"/>
    <mergeCell ref="J326:K326"/>
    <mergeCell ref="J327:K327"/>
    <mergeCell ref="J328:K328"/>
    <mergeCell ref="F308:G308"/>
    <mergeCell ref="H308:I308"/>
    <mergeCell ref="C348:D348"/>
    <mergeCell ref="C184:I184"/>
    <mergeCell ref="C161:C169"/>
    <mergeCell ref="C268:D268"/>
    <mergeCell ref="C308:C309"/>
    <mergeCell ref="D308:D309"/>
    <mergeCell ref="E308:E309"/>
    <mergeCell ref="C294:D294"/>
    <mergeCell ref="C186:I186"/>
    <mergeCell ref="C291:D291"/>
    <mergeCell ref="D170:D178"/>
    <mergeCell ref="F35:H35"/>
    <mergeCell ref="G96:G97"/>
    <mergeCell ref="F34:H34"/>
    <mergeCell ref="F41:K41"/>
    <mergeCell ref="G120:K120"/>
    <mergeCell ref="F53:K53"/>
    <mergeCell ref="D152:J152"/>
    <mergeCell ref="C78:K78"/>
    <mergeCell ref="D99:G99"/>
    <mergeCell ref="H103:I103"/>
    <mergeCell ref="H104:I104"/>
    <mergeCell ref="F42:K42"/>
    <mergeCell ref="C74:K74"/>
    <mergeCell ref="E96:F96"/>
    <mergeCell ref="F57:K57"/>
    <mergeCell ref="F58:K58"/>
    <mergeCell ref="F59:K59"/>
    <mergeCell ref="F60:K60"/>
    <mergeCell ref="F61:K61"/>
    <mergeCell ref="D156:J156"/>
    <mergeCell ref="D145:J145"/>
    <mergeCell ref="D155:J155"/>
    <mergeCell ref="D147:J147"/>
    <mergeCell ref="D148:J148"/>
    <mergeCell ref="D149:J149"/>
    <mergeCell ref="D150:J150"/>
    <mergeCell ref="C98:D98"/>
    <mergeCell ref="G129:K129"/>
    <mergeCell ref="C2:K2"/>
    <mergeCell ref="C3:K3"/>
    <mergeCell ref="C37:E37"/>
    <mergeCell ref="C34:E34"/>
    <mergeCell ref="C35:E35"/>
    <mergeCell ref="F36:H36"/>
    <mergeCell ref="D146:J146"/>
    <mergeCell ref="C137:H137"/>
    <mergeCell ref="C7:F7"/>
    <mergeCell ref="C9:F9"/>
    <mergeCell ref="G115:K115"/>
    <mergeCell ref="C113:K113"/>
    <mergeCell ref="C76:K76"/>
    <mergeCell ref="C80:K80"/>
    <mergeCell ref="J13:M13"/>
    <mergeCell ref="F25:H25"/>
    <mergeCell ref="D11:G11"/>
    <mergeCell ref="G122:K122"/>
    <mergeCell ref="F29:G29"/>
    <mergeCell ref="D116:F120"/>
    <mergeCell ref="G130:K131"/>
    <mergeCell ref="C138:H138"/>
    <mergeCell ref="C36:E36"/>
    <mergeCell ref="C96:D97"/>
    <mergeCell ref="K415:L415"/>
    <mergeCell ref="D265:F265"/>
    <mergeCell ref="C267:D267"/>
    <mergeCell ref="K346:K347"/>
    <mergeCell ref="C377:D377"/>
    <mergeCell ref="C346:D347"/>
    <mergeCell ref="C393:K393"/>
    <mergeCell ref="D443:G443"/>
    <mergeCell ref="F411:G411"/>
    <mergeCell ref="H411:K411"/>
    <mergeCell ref="G428:K428"/>
    <mergeCell ref="H410:K410"/>
    <mergeCell ref="C394:D394"/>
    <mergeCell ref="C415:I415"/>
    <mergeCell ref="C384:K384"/>
    <mergeCell ref="C354:D354"/>
    <mergeCell ref="C421:E421"/>
    <mergeCell ref="J308:J309"/>
    <mergeCell ref="K308:L308"/>
    <mergeCell ref="C357:D357"/>
    <mergeCell ref="C330:D330"/>
    <mergeCell ref="C332:D332"/>
    <mergeCell ref="E365:N365"/>
    <mergeCell ref="C337:D337"/>
  </mergeCells>
  <phoneticPr fontId="0" type="noConversion"/>
  <printOptions horizontalCentered="1"/>
  <pageMargins left="0.39370078740157483" right="0.39370078740157483" top="0.39370078740157483" bottom="0.39370078740157483" header="0" footer="0"/>
  <pageSetup paperSize="9" scale="50" fitToHeight="0" orientation="portrait" horizontalDpi="1200" verticalDpi="1200" r:id="rId1"/>
  <headerFooter alignWithMargins="0"/>
  <rowBreaks count="4" manualBreakCount="4">
    <brk id="118" min="1" max="13" man="1"/>
    <brk id="235" min="1" max="13" man="1"/>
    <brk id="342" min="1" max="13" man="1"/>
    <brk id="448" min="1" max="13" man="1"/>
  </rowBreaks>
  <ignoredErrors>
    <ignoredError sqref="D390:M390" formulaRange="1"/>
    <ignoredError sqref="D438" evalError="1"/>
  </ignoredErrors>
  <extLst>
    <ext xmlns:x14="http://schemas.microsoft.com/office/spreadsheetml/2009/9/main" uri="{CCE6A557-97BC-4b89-ADB6-D9C93CAAB3DF}">
      <x14:dataValidations xmlns:xm="http://schemas.microsoft.com/office/excel/2006/main" count="4">
        <x14:dataValidation type="list" allowBlank="1" showInputMessage="1" showErrorMessage="1">
          <x14:formula1>
            <xm:f>Seleccionar!$D$9:$D$15</xm:f>
          </x14:formula1>
          <xm:sqref>D13:H13</xm:sqref>
        </x14:dataValidation>
        <x14:dataValidation type="list" allowBlank="1" showInputMessage="1" showErrorMessage="1">
          <x14:formula1>
            <xm:f>Seleccionar!$C$21:$C$29</xm:f>
          </x14:formula1>
          <xm:sqref>C30:E30</xm:sqref>
        </x14:dataValidation>
        <x14:dataValidation type="list" allowBlank="1" showInputMessage="1" showErrorMessage="1">
          <x14:formula1>
            <xm:f>Seleccionar!$C$34:$C$36</xm:f>
          </x14:formula1>
          <xm:sqref>C113:K113</xm:sqref>
        </x14:dataValidation>
        <x14:dataValidation type="list" allowBlank="1" showInputMessage="1" showErrorMessage="1">
          <x14:formula1>
            <xm:f>Seleccionar!$C$44:$C$46</xm:f>
          </x14:formula1>
          <xm:sqref>C138:H138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50"/>
  <sheetViews>
    <sheetView showGridLines="0" view="pageBreakPreview" zoomScaleNormal="100" zoomScaleSheetLayoutView="100" workbookViewId="0">
      <selection activeCell="E31" sqref="E31"/>
    </sheetView>
  </sheetViews>
  <sheetFormatPr baseColWidth="10" defaultRowHeight="11.25" x14ac:dyDescent="0.15"/>
  <cols>
    <col min="1" max="1" width="6.140625" style="1" customWidth="1"/>
    <col min="2" max="2" width="2" style="1" customWidth="1"/>
    <col min="3" max="3" width="23.7109375" style="1" customWidth="1"/>
    <col min="4" max="4" width="19.5703125" style="1" customWidth="1"/>
    <col min="5" max="5" width="24" style="1" customWidth="1"/>
    <col min="6" max="6" width="18.140625" style="1" customWidth="1"/>
    <col min="7" max="7" width="19.28515625" style="1" customWidth="1"/>
    <col min="8" max="8" width="20.28515625" style="1" customWidth="1"/>
    <col min="9" max="9" width="15.85546875" style="1" customWidth="1"/>
    <col min="10" max="10" width="11.85546875" style="1" customWidth="1"/>
    <col min="11" max="11" width="13.140625" style="1" customWidth="1"/>
    <col min="12" max="12" width="15.7109375" style="1" customWidth="1"/>
    <col min="13" max="13" width="12.28515625" style="1" customWidth="1"/>
    <col min="14" max="16384" width="11.42578125" style="1"/>
  </cols>
  <sheetData>
    <row r="2" spans="2:13" ht="15" customHeight="1" x14ac:dyDescent="0.15">
      <c r="B2" s="15"/>
      <c r="C2" s="125"/>
      <c r="D2" s="125"/>
      <c r="E2" s="125"/>
      <c r="F2" s="125"/>
      <c r="G2" s="125"/>
      <c r="H2" s="125"/>
      <c r="I2" s="125"/>
      <c r="J2" s="125"/>
      <c r="K2" s="125"/>
      <c r="L2" s="15"/>
      <c r="M2" s="15"/>
    </row>
    <row r="3" spans="2:13" s="2" customFormat="1" x14ac:dyDescent="0.15">
      <c r="B3" s="15"/>
      <c r="C3" s="550" t="s">
        <v>47</v>
      </c>
      <c r="D3" s="550"/>
      <c r="E3" s="550"/>
      <c r="F3" s="550"/>
      <c r="G3" s="126"/>
      <c r="H3" s="126"/>
      <c r="I3" s="126"/>
      <c r="J3" s="126"/>
      <c r="K3" s="126"/>
      <c r="L3" s="15"/>
      <c r="M3" s="15"/>
    </row>
    <row r="4" spans="2:13" s="2" customFormat="1" x14ac:dyDescent="0.15">
      <c r="B4" s="15"/>
      <c r="C4" s="183"/>
      <c r="D4" s="126"/>
      <c r="E4" s="126"/>
      <c r="F4" s="126"/>
      <c r="G4" s="126"/>
      <c r="H4" s="126"/>
      <c r="I4" s="126"/>
      <c r="J4" s="126"/>
      <c r="K4" s="126"/>
      <c r="L4" s="15"/>
      <c r="M4" s="15"/>
    </row>
    <row r="5" spans="2:13" s="2" customFormat="1" x14ac:dyDescent="0.15">
      <c r="B5" s="15"/>
      <c r="C5" s="550" t="s">
        <v>82</v>
      </c>
      <c r="D5" s="550"/>
      <c r="E5" s="550"/>
      <c r="F5" s="550"/>
      <c r="G5" s="128"/>
      <c r="H5" s="126"/>
      <c r="I5" s="126"/>
      <c r="J5" s="126"/>
      <c r="K5" s="126"/>
      <c r="L5" s="15"/>
      <c r="M5" s="15"/>
    </row>
    <row r="6" spans="2:13" s="2" customFormat="1" x14ac:dyDescent="0.15">
      <c r="B6" s="15"/>
      <c r="C6" s="183"/>
      <c r="D6" s="183"/>
      <c r="E6" s="183"/>
      <c r="F6" s="183"/>
      <c r="G6" s="128"/>
      <c r="H6" s="126"/>
      <c r="I6" s="126"/>
      <c r="J6" s="126"/>
      <c r="K6" s="126"/>
      <c r="L6" s="15"/>
      <c r="M6" s="15"/>
    </row>
    <row r="7" spans="2:13" s="2" customFormat="1" ht="14.25" customHeight="1" x14ac:dyDescent="0.15">
      <c r="B7" s="15"/>
      <c r="C7" s="130" t="s">
        <v>153</v>
      </c>
      <c r="D7" s="561" t="s">
        <v>155</v>
      </c>
      <c r="E7" s="562"/>
      <c r="F7" s="562"/>
      <c r="G7" s="563"/>
      <c r="H7" s="126"/>
      <c r="I7" s="126"/>
      <c r="J7" s="126"/>
      <c r="K7" s="126"/>
      <c r="L7" s="15"/>
      <c r="M7" s="15"/>
    </row>
    <row r="8" spans="2:13" s="2" customFormat="1" x14ac:dyDescent="0.15">
      <c r="B8" s="15"/>
      <c r="C8" s="183"/>
      <c r="D8" s="154"/>
      <c r="E8" s="154"/>
      <c r="F8" s="154"/>
      <c r="G8" s="154"/>
      <c r="H8" s="126"/>
      <c r="I8" s="126"/>
      <c r="J8" s="126"/>
      <c r="K8" s="126"/>
      <c r="L8" s="15"/>
      <c r="M8" s="15"/>
    </row>
    <row r="9" spans="2:13" s="2" customFormat="1" ht="13.5" customHeight="1" x14ac:dyDescent="0.2">
      <c r="B9" s="15"/>
      <c r="C9" s="130" t="s">
        <v>204</v>
      </c>
      <c r="D9" s="240" t="s">
        <v>160</v>
      </c>
      <c r="E9" s="241"/>
      <c r="F9" s="241"/>
      <c r="G9" s="242"/>
      <c r="H9" s="144"/>
      <c r="I9" s="158"/>
      <c r="J9" s="681"/>
      <c r="K9" s="682"/>
      <c r="L9" s="682"/>
      <c r="M9" s="683"/>
    </row>
    <row r="10" spans="2:13" s="2" customFormat="1" ht="13.5" customHeight="1" x14ac:dyDescent="0.2">
      <c r="B10" s="15"/>
      <c r="C10" s="130"/>
      <c r="D10" s="240" t="s">
        <v>156</v>
      </c>
      <c r="E10" s="241"/>
      <c r="F10" s="241"/>
      <c r="G10" s="242"/>
      <c r="H10" s="144"/>
      <c r="I10" s="158"/>
      <c r="J10" s="239"/>
      <c r="K10" s="239"/>
      <c r="L10" s="239"/>
      <c r="M10" s="239"/>
    </row>
    <row r="11" spans="2:13" s="2" customFormat="1" ht="13.5" customHeight="1" x14ac:dyDescent="0.2">
      <c r="B11" s="15"/>
      <c r="C11" s="130"/>
      <c r="D11" s="240" t="s">
        <v>285</v>
      </c>
      <c r="E11" s="241"/>
      <c r="F11" s="241"/>
      <c r="G11" s="242"/>
      <c r="H11" s="144"/>
      <c r="I11" s="158"/>
      <c r="J11" s="239"/>
      <c r="K11" s="239"/>
      <c r="L11" s="239"/>
      <c r="M11" s="239"/>
    </row>
    <row r="12" spans="2:13" s="2" customFormat="1" ht="13.5" customHeight="1" x14ac:dyDescent="0.2">
      <c r="B12" s="15"/>
      <c r="C12" s="130"/>
      <c r="D12" s="240" t="s">
        <v>157</v>
      </c>
      <c r="E12" s="241"/>
      <c r="F12" s="241"/>
      <c r="G12" s="242"/>
      <c r="H12" s="144"/>
      <c r="I12" s="158"/>
      <c r="J12" s="239"/>
      <c r="K12" s="239"/>
      <c r="L12" s="239"/>
      <c r="M12" s="239"/>
    </row>
    <row r="13" spans="2:13" s="2" customFormat="1" ht="13.5" customHeight="1" x14ac:dyDescent="0.2">
      <c r="B13" s="15"/>
      <c r="C13" s="130"/>
      <c r="D13" s="240" t="s">
        <v>158</v>
      </c>
      <c r="E13" s="241"/>
      <c r="F13" s="241"/>
      <c r="G13" s="242"/>
      <c r="H13" s="144"/>
      <c r="I13" s="158"/>
      <c r="J13" s="239"/>
      <c r="K13" s="239"/>
      <c r="L13" s="239"/>
      <c r="M13" s="239"/>
    </row>
    <row r="14" spans="2:13" s="2" customFormat="1" ht="13.5" customHeight="1" x14ac:dyDescent="0.2">
      <c r="B14" s="15"/>
      <c r="C14" s="130"/>
      <c r="D14" s="240" t="s">
        <v>159</v>
      </c>
      <c r="E14" s="241"/>
      <c r="F14" s="241"/>
      <c r="G14" s="242"/>
      <c r="H14" s="144"/>
      <c r="I14" s="158"/>
      <c r="J14" s="239"/>
      <c r="K14" s="239"/>
      <c r="L14" s="239"/>
      <c r="M14" s="239"/>
    </row>
    <row r="15" spans="2:13" s="2" customFormat="1" ht="13.5" customHeight="1" x14ac:dyDescent="0.2">
      <c r="B15" s="15"/>
      <c r="C15" s="130"/>
      <c r="D15" s="240" t="s">
        <v>205</v>
      </c>
      <c r="E15" s="241"/>
      <c r="F15" s="241"/>
      <c r="G15" s="242"/>
      <c r="H15" s="144"/>
      <c r="I15" s="158"/>
      <c r="J15" s="239"/>
      <c r="K15" s="239"/>
      <c r="L15" s="239"/>
      <c r="M15" s="239"/>
    </row>
    <row r="16" spans="2:13" s="2" customFormat="1" x14ac:dyDescent="0.15">
      <c r="B16" s="15"/>
      <c r="C16" s="183"/>
      <c r="D16" s="154"/>
      <c r="E16" s="154"/>
      <c r="F16" s="154"/>
      <c r="G16" s="154"/>
      <c r="H16" s="126"/>
      <c r="I16" s="126"/>
      <c r="J16" s="126"/>
      <c r="K16" s="126"/>
      <c r="L16" s="15"/>
      <c r="M16" s="15"/>
    </row>
    <row r="17" spans="2:14" s="2" customFormat="1" x14ac:dyDescent="0.15">
      <c r="B17" s="15"/>
      <c r="C17" s="183"/>
      <c r="D17" s="183"/>
      <c r="E17" s="183"/>
      <c r="F17" s="183"/>
      <c r="G17" s="129"/>
      <c r="H17" s="129"/>
      <c r="I17" s="129"/>
      <c r="J17" s="129"/>
      <c r="K17" s="129"/>
      <c r="L17" s="41"/>
      <c r="M17" s="15"/>
    </row>
    <row r="18" spans="2:14" ht="12" customHeight="1" x14ac:dyDescent="0.15">
      <c r="B18" s="15"/>
      <c r="C18" s="131" t="s">
        <v>36</v>
      </c>
      <c r="D18" s="132"/>
      <c r="E18" s="15"/>
      <c r="F18" s="15"/>
      <c r="G18" s="15"/>
      <c r="H18" s="15"/>
      <c r="I18" s="15"/>
      <c r="J18" s="15"/>
      <c r="K18" s="15"/>
      <c r="L18" s="15"/>
      <c r="M18" s="15"/>
    </row>
    <row r="19" spans="2:14" ht="12" customHeight="1" x14ac:dyDescent="0.15">
      <c r="B19" s="15"/>
      <c r="C19" s="40"/>
      <c r="D19" s="132"/>
      <c r="E19" s="15"/>
      <c r="F19" s="15"/>
      <c r="G19" s="15"/>
      <c r="H19" s="15"/>
      <c r="I19" s="15"/>
      <c r="J19" s="15"/>
      <c r="K19" s="15"/>
      <c r="L19" s="15"/>
      <c r="M19" s="15"/>
    </row>
    <row r="20" spans="2:14" ht="26.25" customHeight="1" x14ac:dyDescent="0.15">
      <c r="B20" s="15"/>
      <c r="C20" s="633" t="s">
        <v>78</v>
      </c>
      <c r="D20" s="633"/>
      <c r="E20" s="633"/>
      <c r="F20" s="564" t="s">
        <v>32</v>
      </c>
      <c r="G20" s="565"/>
      <c r="H20" s="631" t="s">
        <v>66</v>
      </c>
      <c r="I20" s="632"/>
      <c r="J20" s="633" t="s">
        <v>79</v>
      </c>
      <c r="K20" s="633"/>
      <c r="L20" s="15"/>
      <c r="M20" s="15"/>
    </row>
    <row r="21" spans="2:14" ht="12.75" x14ac:dyDescent="0.2">
      <c r="B21" s="15"/>
      <c r="C21" s="240" t="s">
        <v>160</v>
      </c>
      <c r="D21" s="241"/>
      <c r="E21" s="242"/>
      <c r="F21" s="630" t="s">
        <v>166</v>
      </c>
      <c r="G21" s="630"/>
      <c r="H21" s="643"/>
      <c r="I21" s="644"/>
      <c r="J21" s="551"/>
      <c r="K21" s="553"/>
      <c r="L21" s="15"/>
      <c r="M21" s="15"/>
    </row>
    <row r="22" spans="2:14" ht="12.75" x14ac:dyDescent="0.2">
      <c r="B22" s="15"/>
      <c r="C22" s="240" t="s">
        <v>162</v>
      </c>
      <c r="D22" s="241"/>
      <c r="E22" s="242"/>
      <c r="F22" s="123"/>
      <c r="G22" s="123"/>
      <c r="H22" s="246"/>
      <c r="I22" s="246"/>
      <c r="J22" s="123"/>
      <c r="K22" s="123"/>
      <c r="L22" s="15"/>
      <c r="M22" s="15"/>
    </row>
    <row r="23" spans="2:14" ht="12.75" x14ac:dyDescent="0.2">
      <c r="B23" s="15"/>
      <c r="C23" s="240" t="s">
        <v>163</v>
      </c>
      <c r="D23" s="241"/>
      <c r="E23" s="242"/>
      <c r="F23" s="123"/>
      <c r="G23" s="123"/>
      <c r="H23" s="246"/>
      <c r="I23" s="246"/>
      <c r="J23" s="123"/>
      <c r="K23" s="123"/>
      <c r="L23" s="15"/>
      <c r="M23" s="15"/>
    </row>
    <row r="24" spans="2:14" ht="12.75" x14ac:dyDescent="0.2">
      <c r="B24" s="15"/>
      <c r="C24" s="240" t="s">
        <v>164</v>
      </c>
      <c r="D24" s="241"/>
      <c r="E24" s="242"/>
      <c r="F24" s="123"/>
      <c r="G24" s="123"/>
      <c r="H24" s="246"/>
      <c r="I24" s="246"/>
      <c r="J24" s="123"/>
      <c r="K24" s="123"/>
      <c r="L24" s="15"/>
      <c r="M24" s="15"/>
    </row>
    <row r="25" spans="2:14" ht="12" customHeight="1" x14ac:dyDescent="0.2">
      <c r="B25" s="15"/>
      <c r="C25" s="240" t="s">
        <v>165</v>
      </c>
      <c r="D25" s="241"/>
      <c r="E25" s="242"/>
      <c r="F25" s="133"/>
      <c r="G25" s="133"/>
      <c r="H25" s="133"/>
      <c r="I25" s="133"/>
      <c r="J25" s="133"/>
      <c r="K25" s="133"/>
      <c r="L25" s="15"/>
      <c r="M25" s="15"/>
    </row>
    <row r="26" spans="2:14" ht="12" customHeight="1" x14ac:dyDescent="0.2">
      <c r="B26" s="15"/>
      <c r="C26" s="240" t="s">
        <v>293</v>
      </c>
      <c r="D26" s="241"/>
      <c r="E26" s="242"/>
      <c r="F26" s="133"/>
      <c r="G26" s="133"/>
      <c r="H26" s="133"/>
      <c r="I26" s="133"/>
      <c r="J26" s="133"/>
      <c r="K26" s="133"/>
      <c r="L26" s="15"/>
      <c r="M26" s="15"/>
    </row>
    <row r="27" spans="2:14" ht="12" customHeight="1" x14ac:dyDescent="0.2">
      <c r="B27" s="15"/>
      <c r="C27" s="240" t="s">
        <v>294</v>
      </c>
      <c r="D27" s="241"/>
      <c r="E27" s="242"/>
      <c r="F27" s="133"/>
      <c r="G27" s="133"/>
      <c r="H27" s="133"/>
      <c r="I27" s="133"/>
      <c r="J27" s="133"/>
      <c r="K27" s="133"/>
      <c r="L27" s="15"/>
      <c r="M27" s="15"/>
    </row>
    <row r="28" spans="2:14" ht="12" customHeight="1" x14ac:dyDescent="0.2">
      <c r="B28" s="15"/>
      <c r="C28" s="240" t="s">
        <v>295</v>
      </c>
      <c r="D28" s="241"/>
      <c r="E28" s="242"/>
      <c r="F28" s="133"/>
      <c r="G28" s="133"/>
      <c r="H28" s="133"/>
      <c r="I28" s="133"/>
      <c r="J28" s="133"/>
      <c r="K28" s="133"/>
      <c r="L28" s="15"/>
      <c r="M28" s="15"/>
    </row>
    <row r="29" spans="2:14" ht="12" customHeight="1" x14ac:dyDescent="0.2">
      <c r="B29" s="15"/>
      <c r="C29" s="240" t="s">
        <v>296</v>
      </c>
      <c r="D29" s="241"/>
      <c r="E29" s="242"/>
      <c r="F29" s="133"/>
      <c r="G29" s="133"/>
      <c r="H29" s="133"/>
      <c r="I29" s="133"/>
      <c r="J29" s="133"/>
      <c r="K29" s="133"/>
      <c r="L29" s="15"/>
      <c r="M29" s="15"/>
    </row>
    <row r="30" spans="2:14" ht="12" customHeight="1" x14ac:dyDescent="0.2">
      <c r="B30" s="15"/>
      <c r="C30" s="145"/>
      <c r="D30" s="145"/>
      <c r="E30" s="145"/>
      <c r="F30" s="133"/>
      <c r="G30" s="133"/>
      <c r="H30" s="133"/>
      <c r="I30" s="133"/>
      <c r="J30" s="133"/>
      <c r="K30" s="133"/>
      <c r="L30" s="15"/>
      <c r="M30" s="15"/>
    </row>
    <row r="31" spans="2:14" x14ac:dyDescent="0.15">
      <c r="C31" s="5" t="s">
        <v>71</v>
      </c>
      <c r="J31" s="19"/>
      <c r="K31" s="19"/>
      <c r="L31" s="19"/>
      <c r="M31" s="19"/>
      <c r="N31" s="19"/>
    </row>
    <row r="32" spans="2:14" x14ac:dyDescent="0.15">
      <c r="C32" s="5"/>
      <c r="J32" s="19"/>
      <c r="K32" s="19"/>
      <c r="L32" s="19"/>
      <c r="M32" s="19"/>
      <c r="N32" s="19"/>
    </row>
    <row r="33" spans="3:20" x14ac:dyDescent="0.15">
      <c r="C33" s="514" t="s">
        <v>44</v>
      </c>
      <c r="D33" s="515"/>
      <c r="E33" s="515"/>
      <c r="F33" s="515"/>
      <c r="G33" s="515"/>
      <c r="H33" s="515"/>
      <c r="I33" s="515"/>
      <c r="J33" s="515"/>
      <c r="K33" s="516"/>
      <c r="L33" s="19"/>
      <c r="M33" s="19"/>
      <c r="N33" s="19"/>
    </row>
    <row r="34" spans="3:20" x14ac:dyDescent="0.15">
      <c r="C34" s="247" t="s">
        <v>160</v>
      </c>
      <c r="D34" s="248"/>
      <c r="E34" s="248"/>
      <c r="F34" s="248"/>
      <c r="G34" s="248"/>
      <c r="H34" s="248"/>
      <c r="I34" s="248"/>
      <c r="J34" s="248"/>
      <c r="K34" s="249"/>
      <c r="L34" s="19"/>
      <c r="M34" s="19"/>
      <c r="N34" s="19"/>
    </row>
    <row r="35" spans="3:20" x14ac:dyDescent="0.15">
      <c r="C35" s="269" t="s">
        <v>208</v>
      </c>
      <c r="D35" s="270"/>
      <c r="E35" s="270"/>
      <c r="F35" s="270"/>
      <c r="G35" s="270"/>
      <c r="H35" s="270"/>
      <c r="I35" s="270"/>
      <c r="J35" s="270"/>
      <c r="K35" s="271"/>
      <c r="L35" s="16"/>
      <c r="M35" s="19"/>
      <c r="N35" s="19"/>
    </row>
    <row r="36" spans="3:20" x14ac:dyDescent="0.15">
      <c r="C36" s="269" t="s">
        <v>304</v>
      </c>
      <c r="D36" s="270"/>
      <c r="E36" s="270"/>
      <c r="F36" s="270"/>
      <c r="G36" s="270"/>
      <c r="H36" s="270"/>
      <c r="I36" s="270"/>
      <c r="J36" s="270"/>
      <c r="K36" s="271"/>
      <c r="L36" s="16"/>
      <c r="M36" s="19"/>
      <c r="N36" s="19"/>
    </row>
    <row r="37" spans="3:20" x14ac:dyDescent="0.15">
      <c r="J37" s="19"/>
      <c r="K37" s="19"/>
      <c r="L37" s="19"/>
      <c r="M37" s="19"/>
      <c r="N37" s="19"/>
    </row>
    <row r="38" spans="3:20" s="22" customFormat="1" x14ac:dyDescent="0.2">
      <c r="C38" s="25"/>
      <c r="D38" s="24"/>
      <c r="E38" s="24"/>
      <c r="F38" s="24"/>
      <c r="G38" s="24"/>
      <c r="H38" s="24"/>
      <c r="I38" s="24"/>
      <c r="J38" s="24"/>
      <c r="K38" s="21"/>
      <c r="L38" s="21"/>
      <c r="M38" s="21"/>
      <c r="N38" s="21"/>
    </row>
    <row r="39" spans="3:20" x14ac:dyDescent="0.15">
      <c r="C39" s="5" t="s">
        <v>72</v>
      </c>
      <c r="H39" s="16"/>
      <c r="K39" s="6"/>
    </row>
    <row r="40" spans="3:20" x14ac:dyDescent="0.15">
      <c r="C40" s="5"/>
      <c r="H40" s="16"/>
      <c r="K40" s="6"/>
    </row>
    <row r="41" spans="3:20" x14ac:dyDescent="0.15">
      <c r="C41" s="5" t="s">
        <v>73</v>
      </c>
      <c r="K41" s="6"/>
    </row>
    <row r="42" spans="3:20" x14ac:dyDescent="0.15">
      <c r="C42" s="5"/>
      <c r="K42" s="6"/>
    </row>
    <row r="43" spans="3:20" x14ac:dyDescent="0.15">
      <c r="C43" s="547" t="s">
        <v>63</v>
      </c>
      <c r="D43" s="548"/>
      <c r="E43" s="548"/>
      <c r="F43" s="548"/>
      <c r="G43" s="548"/>
      <c r="H43" s="549"/>
      <c r="K43" s="6"/>
    </row>
    <row r="44" spans="3:20" x14ac:dyDescent="0.15">
      <c r="C44" s="28" t="s">
        <v>160</v>
      </c>
      <c r="D44" s="29"/>
      <c r="E44" s="29"/>
      <c r="F44" s="29"/>
      <c r="G44" s="251"/>
      <c r="H44" s="252"/>
      <c r="L44" s="19"/>
      <c r="M44" s="19"/>
      <c r="N44" s="19"/>
    </row>
    <row r="45" spans="3:20" x14ac:dyDescent="0.15">
      <c r="C45" s="272" t="s">
        <v>305</v>
      </c>
      <c r="D45" s="259"/>
      <c r="E45" s="259"/>
      <c r="F45" s="259"/>
      <c r="G45" s="253"/>
      <c r="H45" s="254"/>
      <c r="L45" s="33"/>
      <c r="M45" s="33"/>
      <c r="N45" s="33"/>
    </row>
    <row r="46" spans="3:20" x14ac:dyDescent="0.15">
      <c r="C46" s="273" t="s">
        <v>306</v>
      </c>
      <c r="D46" s="34"/>
      <c r="E46" s="34"/>
      <c r="F46" s="34"/>
      <c r="G46" s="255"/>
      <c r="H46" s="256"/>
      <c r="L46" s="33"/>
      <c r="M46" s="33"/>
      <c r="N46" s="33"/>
    </row>
    <row r="47" spans="3:20" x14ac:dyDescent="0.15">
      <c r="C47" s="33"/>
      <c r="D47" s="19"/>
      <c r="E47" s="19"/>
      <c r="F47" s="37"/>
      <c r="G47" s="37"/>
      <c r="H47" s="19"/>
      <c r="I47" s="19"/>
      <c r="J47" s="37"/>
      <c r="K47" s="37"/>
      <c r="L47" s="33"/>
      <c r="M47" s="33"/>
      <c r="N47" s="33"/>
    </row>
    <row r="48" spans="3:20" x14ac:dyDescent="0.15">
      <c r="C48" s="60"/>
      <c r="D48" s="76"/>
      <c r="E48" s="76"/>
      <c r="F48" s="60"/>
      <c r="G48" s="60"/>
      <c r="H48" s="60"/>
      <c r="I48" s="60"/>
      <c r="J48" s="6"/>
      <c r="K48" s="6"/>
      <c r="M48" s="49"/>
      <c r="O48" s="74"/>
      <c r="P48" s="75"/>
      <c r="Q48" s="75"/>
      <c r="R48" s="263"/>
      <c r="S48" s="262"/>
      <c r="T48" s="6"/>
    </row>
    <row r="49" spans="3:12" s="55" customFormat="1" x14ac:dyDescent="0.15">
      <c r="C49" s="19"/>
      <c r="D49" s="19"/>
      <c r="E49" s="19"/>
      <c r="F49" s="19"/>
      <c r="G49" s="19"/>
      <c r="H49" s="19"/>
      <c r="I49" s="19"/>
      <c r="J49" s="19"/>
      <c r="K49" s="85"/>
      <c r="L49" s="19"/>
    </row>
    <row r="50" spans="3:12" x14ac:dyDescent="0.15">
      <c r="C50" s="103"/>
      <c r="D50" s="103"/>
      <c r="E50" s="103"/>
      <c r="F50" s="103"/>
      <c r="G50" s="103"/>
      <c r="H50" s="103"/>
      <c r="I50" s="103"/>
      <c r="J50" s="103"/>
    </row>
  </sheetData>
  <mergeCells count="13">
    <mergeCell ref="C3:F3"/>
    <mergeCell ref="C5:F5"/>
    <mergeCell ref="D7:G7"/>
    <mergeCell ref="C33:K33"/>
    <mergeCell ref="C43:H43"/>
    <mergeCell ref="F21:G21"/>
    <mergeCell ref="H21:I21"/>
    <mergeCell ref="J21:K21"/>
    <mergeCell ref="J20:K20"/>
    <mergeCell ref="J9:M9"/>
    <mergeCell ref="C20:E20"/>
    <mergeCell ref="F20:G20"/>
    <mergeCell ref="H20:I20"/>
  </mergeCells>
  <printOptions horizontalCentered="1" verticalCentered="1"/>
  <pageMargins left="0.39370078740157483" right="0.39370078740157483" top="0.39370078740157483" bottom="0.39370078740157483" header="0" footer="0"/>
  <pageSetup paperSize="9" scale="48" fitToHeight="0" orientation="portrait" horizontalDpi="1200" verticalDpi="1200" r:id="rId1"/>
  <headerFooter alignWithMargins="0"/>
  <rowBreaks count="1" manualBreakCount="1">
    <brk id="37" min="1"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2"/>
  <sheetViews>
    <sheetView workbookViewId="0">
      <selection activeCell="C127" sqref="C127"/>
    </sheetView>
  </sheetViews>
  <sheetFormatPr baseColWidth="10" defaultRowHeight="11.25" x14ac:dyDescent="0.15"/>
  <cols>
    <col min="1" max="1" width="4.140625" style="114" customWidth="1"/>
    <col min="2" max="2" width="3.140625" style="114" customWidth="1"/>
    <col min="3" max="3" width="11.42578125" style="114"/>
    <col min="4" max="4" width="9.85546875" style="114" customWidth="1"/>
    <col min="5" max="5" width="13" style="114" customWidth="1"/>
    <col min="6" max="14" width="12.5703125" style="114" customWidth="1"/>
    <col min="15" max="15" width="3" style="114" customWidth="1"/>
    <col min="16" max="16384" width="11.42578125" style="114"/>
  </cols>
  <sheetData>
    <row r="1" spans="1:16" x14ac:dyDescent="0.15">
      <c r="A1" s="275"/>
      <c r="B1" s="275"/>
      <c r="C1" s="275"/>
      <c r="D1" s="275"/>
      <c r="E1" s="275"/>
      <c r="F1" s="275"/>
      <c r="G1" s="275"/>
      <c r="H1" s="275"/>
      <c r="I1" s="275"/>
      <c r="J1" s="275"/>
      <c r="K1" s="275"/>
      <c r="L1" s="275"/>
      <c r="M1" s="275"/>
      <c r="N1" s="275"/>
      <c r="O1" s="275"/>
      <c r="P1" s="275"/>
    </row>
    <row r="2" spans="1:16" x14ac:dyDescent="0.15">
      <c r="A2" s="275"/>
      <c r="B2" s="280"/>
      <c r="C2" s="281"/>
      <c r="D2" s="281"/>
      <c r="E2" s="281"/>
      <c r="F2" s="281"/>
      <c r="G2" s="281"/>
      <c r="H2" s="281"/>
      <c r="I2" s="281"/>
      <c r="J2" s="281"/>
      <c r="K2" s="281"/>
      <c r="L2" s="281"/>
      <c r="M2" s="281"/>
      <c r="N2" s="281"/>
      <c r="O2" s="282"/>
      <c r="P2" s="275"/>
    </row>
    <row r="3" spans="1:16" x14ac:dyDescent="0.15">
      <c r="A3" s="275"/>
      <c r="B3" s="283"/>
      <c r="C3" s="284" t="s">
        <v>310</v>
      </c>
      <c r="D3" s="278"/>
      <c r="E3" s="278"/>
      <c r="F3" s="278"/>
      <c r="G3" s="278"/>
      <c r="H3" s="278"/>
      <c r="I3" s="278"/>
      <c r="J3" s="278"/>
      <c r="K3" s="278"/>
      <c r="L3" s="278"/>
      <c r="M3" s="278"/>
      <c r="N3" s="278"/>
      <c r="O3" s="285"/>
      <c r="P3" s="275"/>
    </row>
    <row r="4" spans="1:16" ht="35.25" customHeight="1" x14ac:dyDescent="0.15">
      <c r="A4" s="275"/>
      <c r="B4" s="283"/>
      <c r="C4" s="688" t="s">
        <v>460</v>
      </c>
      <c r="D4" s="688"/>
      <c r="E4" s="688"/>
      <c r="F4" s="688"/>
      <c r="G4" s="688"/>
      <c r="H4" s="688"/>
      <c r="I4" s="688"/>
      <c r="J4" s="688"/>
      <c r="K4" s="688"/>
      <c r="L4" s="688"/>
      <c r="M4" s="688"/>
      <c r="N4" s="688"/>
      <c r="O4" s="285"/>
      <c r="P4" s="275"/>
    </row>
    <row r="5" spans="1:16" x14ac:dyDescent="0.15">
      <c r="A5" s="275"/>
      <c r="B5" s="286"/>
      <c r="C5" s="420"/>
      <c r="D5" s="287"/>
      <c r="E5" s="287"/>
      <c r="F5" s="287"/>
      <c r="G5" s="287"/>
      <c r="H5" s="287"/>
      <c r="I5" s="287"/>
      <c r="J5" s="287"/>
      <c r="K5" s="287"/>
      <c r="L5" s="287"/>
      <c r="M5" s="287"/>
      <c r="N5" s="287"/>
      <c r="O5" s="288"/>
      <c r="P5" s="275"/>
    </row>
    <row r="6" spans="1:16" x14ac:dyDescent="0.15">
      <c r="A6" s="275"/>
      <c r="B6" s="275"/>
      <c r="C6" s="276"/>
      <c r="D6" s="275"/>
      <c r="E6" s="275"/>
      <c r="F6" s="275"/>
      <c r="G6" s="275"/>
      <c r="H6" s="275"/>
      <c r="I6" s="275"/>
      <c r="J6" s="275"/>
      <c r="K6" s="275"/>
      <c r="L6" s="275"/>
      <c r="M6" s="275"/>
      <c r="N6" s="275"/>
      <c r="O6" s="275"/>
      <c r="P6" s="275"/>
    </row>
    <row r="7" spans="1:16" x14ac:dyDescent="0.15">
      <c r="A7" s="275"/>
      <c r="B7" s="275"/>
      <c r="C7" s="276"/>
      <c r="D7" s="275"/>
      <c r="E7" s="275"/>
      <c r="F7" s="275"/>
      <c r="G7" s="275"/>
      <c r="H7" s="275"/>
      <c r="I7" s="275"/>
      <c r="J7" s="275"/>
      <c r="K7" s="275"/>
      <c r="L7" s="275"/>
      <c r="M7" s="275"/>
      <c r="N7" s="275"/>
      <c r="O7" s="275"/>
      <c r="P7" s="275"/>
    </row>
    <row r="8" spans="1:16" x14ac:dyDescent="0.15">
      <c r="A8" s="275"/>
      <c r="B8" s="280"/>
      <c r="C8" s="281"/>
      <c r="D8" s="281"/>
      <c r="E8" s="281"/>
      <c r="F8" s="281"/>
      <c r="G8" s="281"/>
      <c r="H8" s="281"/>
      <c r="I8" s="281"/>
      <c r="J8" s="281"/>
      <c r="K8" s="281"/>
      <c r="L8" s="281"/>
      <c r="M8" s="281"/>
      <c r="N8" s="281"/>
      <c r="O8" s="282"/>
      <c r="P8" s="278"/>
    </row>
    <row r="9" spans="1:16" x14ac:dyDescent="0.15">
      <c r="A9" s="275"/>
      <c r="B9" s="283"/>
      <c r="C9" s="432" t="s">
        <v>462</v>
      </c>
      <c r="D9" s="430"/>
      <c r="E9" s="430"/>
      <c r="F9" s="430"/>
      <c r="G9" s="430"/>
      <c r="H9" s="430"/>
      <c r="I9" s="430"/>
      <c r="J9" s="430"/>
      <c r="K9" s="430"/>
      <c r="L9" s="430"/>
      <c r="M9" s="430"/>
      <c r="N9" s="431"/>
      <c r="O9" s="285"/>
      <c r="P9" s="278"/>
    </row>
    <row r="10" spans="1:16" x14ac:dyDescent="0.15">
      <c r="A10" s="275"/>
      <c r="B10" s="283"/>
      <c r="C10" s="284"/>
      <c r="D10" s="278"/>
      <c r="E10" s="278"/>
      <c r="F10" s="278"/>
      <c r="G10" s="278"/>
      <c r="H10" s="278"/>
      <c r="I10" s="278"/>
      <c r="J10" s="278"/>
      <c r="K10" s="278"/>
      <c r="L10" s="278"/>
      <c r="M10" s="278"/>
      <c r="N10" s="278"/>
      <c r="O10" s="285"/>
      <c r="P10" s="278"/>
    </row>
    <row r="11" spans="1:16" x14ac:dyDescent="0.15">
      <c r="A11" s="275"/>
      <c r="B11" s="283"/>
      <c r="C11" s="284" t="s">
        <v>461</v>
      </c>
      <c r="D11" s="284"/>
      <c r="E11" s="284"/>
      <c r="F11" s="278"/>
      <c r="G11" s="278"/>
      <c r="H11" s="278"/>
      <c r="I11" s="278"/>
      <c r="J11" s="278"/>
      <c r="K11" s="278"/>
      <c r="L11" s="278"/>
      <c r="M11" s="278"/>
      <c r="N11" s="278"/>
      <c r="O11" s="285"/>
      <c r="P11" s="278"/>
    </row>
    <row r="12" spans="1:16" ht="31.5" customHeight="1" x14ac:dyDescent="0.15">
      <c r="A12" s="275"/>
      <c r="B12" s="283"/>
      <c r="C12" s="688" t="s">
        <v>463</v>
      </c>
      <c r="D12" s="688"/>
      <c r="E12" s="688"/>
      <c r="F12" s="688"/>
      <c r="G12" s="688"/>
      <c r="H12" s="688"/>
      <c r="I12" s="688"/>
      <c r="J12" s="688"/>
      <c r="K12" s="688"/>
      <c r="L12" s="688"/>
      <c r="M12" s="688"/>
      <c r="N12" s="688"/>
      <c r="O12" s="291"/>
      <c r="P12" s="290"/>
    </row>
    <row r="13" spans="1:16" x14ac:dyDescent="0.15">
      <c r="A13" s="275"/>
      <c r="B13" s="283"/>
      <c r="C13" s="278"/>
      <c r="D13" s="278"/>
      <c r="E13" s="278"/>
      <c r="F13" s="278"/>
      <c r="G13" s="278"/>
      <c r="H13" s="278"/>
      <c r="I13" s="278"/>
      <c r="J13" s="278"/>
      <c r="K13" s="278"/>
      <c r="L13" s="278"/>
      <c r="M13" s="278"/>
      <c r="N13" s="278"/>
      <c r="O13" s="285"/>
      <c r="P13" s="278"/>
    </row>
    <row r="14" spans="1:16" ht="22.5" x14ac:dyDescent="0.15">
      <c r="A14" s="275"/>
      <c r="B14" s="283"/>
      <c r="C14" s="278"/>
      <c r="D14" s="278"/>
      <c r="E14" s="424" t="s">
        <v>516</v>
      </c>
      <c r="F14" s="424" t="s">
        <v>517</v>
      </c>
      <c r="G14" s="424" t="s">
        <v>518</v>
      </c>
      <c r="H14" s="424" t="s">
        <v>519</v>
      </c>
      <c r="I14" s="424" t="s">
        <v>471</v>
      </c>
      <c r="J14" s="278"/>
      <c r="K14" s="278"/>
      <c r="L14" s="278"/>
      <c r="M14" s="278"/>
      <c r="N14" s="278"/>
      <c r="O14" s="285"/>
      <c r="P14" s="278"/>
    </row>
    <row r="15" spans="1:16" x14ac:dyDescent="0.15">
      <c r="A15" s="275"/>
      <c r="B15" s="283"/>
      <c r="C15" s="684" t="s">
        <v>96</v>
      </c>
      <c r="D15" s="684"/>
      <c r="E15" s="423"/>
      <c r="F15" s="423"/>
      <c r="G15" s="423"/>
      <c r="H15" s="423"/>
      <c r="I15" s="423"/>
      <c r="J15" s="278"/>
      <c r="K15" s="278"/>
      <c r="L15" s="278"/>
      <c r="M15" s="278"/>
      <c r="N15" s="278"/>
      <c r="O15" s="285"/>
      <c r="P15" s="278"/>
    </row>
    <row r="16" spans="1:16" x14ac:dyDescent="0.15">
      <c r="A16" s="275"/>
      <c r="B16" s="283"/>
      <c r="C16" s="684" t="s">
        <v>97</v>
      </c>
      <c r="D16" s="684"/>
      <c r="E16" s="423"/>
      <c r="F16" s="423"/>
      <c r="G16" s="423"/>
      <c r="H16" s="423"/>
      <c r="I16" s="423"/>
      <c r="J16" s="278"/>
      <c r="K16" s="278"/>
      <c r="L16" s="278"/>
      <c r="M16" s="278"/>
      <c r="N16" s="278"/>
      <c r="O16" s="285"/>
      <c r="P16" s="278"/>
    </row>
    <row r="17" spans="1:16" x14ac:dyDescent="0.15">
      <c r="A17" s="275"/>
      <c r="B17" s="283"/>
      <c r="C17" s="684" t="s">
        <v>98</v>
      </c>
      <c r="D17" s="684"/>
      <c r="E17" s="423"/>
      <c r="F17" s="423"/>
      <c r="G17" s="423"/>
      <c r="H17" s="423"/>
      <c r="I17" s="423"/>
      <c r="J17" s="278"/>
      <c r="K17" s="278"/>
      <c r="L17" s="278"/>
      <c r="M17" s="278"/>
      <c r="N17" s="278"/>
      <c r="O17" s="285"/>
      <c r="P17" s="278"/>
    </row>
    <row r="18" spans="1:16" x14ac:dyDescent="0.15">
      <c r="A18" s="275"/>
      <c r="B18" s="283"/>
      <c r="C18" s="684" t="s">
        <v>99</v>
      </c>
      <c r="D18" s="684"/>
      <c r="E18" s="292">
        <f>SUM(E15:E17)</f>
        <v>0</v>
      </c>
      <c r="F18" s="292">
        <f t="shared" ref="F18:H18" si="0">SUM(F15:F17)</f>
        <v>0</v>
      </c>
      <c r="G18" s="292">
        <f t="shared" si="0"/>
        <v>0</v>
      </c>
      <c r="H18" s="292">
        <f t="shared" si="0"/>
        <v>0</v>
      </c>
      <c r="I18" s="292">
        <f>SUM(I15:I17)</f>
        <v>0</v>
      </c>
      <c r="J18" s="278"/>
      <c r="K18" s="278"/>
      <c r="L18" s="278"/>
      <c r="M18" s="278"/>
      <c r="N18" s="278"/>
      <c r="O18" s="285"/>
      <c r="P18" s="278"/>
    </row>
    <row r="19" spans="1:16" x14ac:dyDescent="0.15">
      <c r="A19" s="275"/>
      <c r="B19" s="283"/>
      <c r="C19" s="279"/>
      <c r="D19" s="279"/>
      <c r="E19" s="278"/>
      <c r="F19" s="278"/>
      <c r="G19" s="278"/>
      <c r="H19" s="278"/>
      <c r="I19" s="278"/>
      <c r="J19" s="278"/>
      <c r="K19" s="278"/>
      <c r="L19" s="278"/>
      <c r="M19" s="278"/>
      <c r="N19" s="278"/>
      <c r="O19" s="285"/>
      <c r="P19" s="278"/>
    </row>
    <row r="20" spans="1:16" ht="21.75" customHeight="1" x14ac:dyDescent="0.15">
      <c r="A20" s="275"/>
      <c r="B20" s="283"/>
      <c r="C20" s="688" t="s">
        <v>447</v>
      </c>
      <c r="D20" s="688"/>
      <c r="E20" s="688"/>
      <c r="F20" s="688"/>
      <c r="G20" s="688"/>
      <c r="H20" s="688"/>
      <c r="I20" s="688"/>
      <c r="J20" s="688"/>
      <c r="K20" s="688"/>
      <c r="L20" s="688"/>
      <c r="M20" s="688"/>
      <c r="N20" s="688"/>
      <c r="O20" s="285"/>
      <c r="P20" s="278"/>
    </row>
    <row r="21" spans="1:16" x14ac:dyDescent="0.15">
      <c r="A21" s="275"/>
      <c r="B21" s="283"/>
      <c r="C21" s="412"/>
      <c r="D21" s="412"/>
      <c r="E21" s="412"/>
      <c r="F21" s="412"/>
      <c r="G21" s="412"/>
      <c r="H21" s="412"/>
      <c r="I21" s="412"/>
      <c r="J21" s="412"/>
      <c r="K21" s="412"/>
      <c r="L21" s="412"/>
      <c r="M21" s="412"/>
      <c r="N21" s="412"/>
      <c r="O21" s="285"/>
      <c r="P21" s="278"/>
    </row>
    <row r="22" spans="1:16" x14ac:dyDescent="0.15">
      <c r="A22" s="275"/>
      <c r="B22" s="283"/>
      <c r="C22" s="685" t="s">
        <v>450</v>
      </c>
      <c r="D22" s="686"/>
      <c r="E22" s="687"/>
      <c r="F22" s="412"/>
      <c r="G22" s="412"/>
      <c r="H22" s="412"/>
      <c r="I22" s="412"/>
      <c r="J22" s="412"/>
      <c r="K22" s="412"/>
      <c r="L22" s="412"/>
      <c r="M22" s="412"/>
      <c r="N22" s="412"/>
      <c r="O22" s="285"/>
      <c r="P22" s="278"/>
    </row>
    <row r="23" spans="1:16" x14ac:dyDescent="0.15">
      <c r="A23" s="275"/>
      <c r="B23" s="283"/>
      <c r="C23" s="277" t="s">
        <v>312</v>
      </c>
      <c r="D23" s="277"/>
      <c r="E23" s="415" t="e">
        <f>((I15/E15)^(1/5))-1</f>
        <v>#DIV/0!</v>
      </c>
      <c r="F23" s="412"/>
      <c r="G23" s="412"/>
      <c r="H23" s="412"/>
      <c r="I23" s="412"/>
      <c r="J23" s="412"/>
      <c r="K23" s="412"/>
      <c r="L23" s="412"/>
      <c r="M23" s="412"/>
      <c r="N23" s="412"/>
      <c r="O23" s="285"/>
      <c r="P23" s="278"/>
    </row>
    <row r="24" spans="1:16" x14ac:dyDescent="0.15">
      <c r="A24" s="275"/>
      <c r="B24" s="283"/>
      <c r="C24" s="277" t="s">
        <v>313</v>
      </c>
      <c r="D24" s="277"/>
      <c r="E24" s="415" t="e">
        <f>((I16/E16)^(1/5))-1</f>
        <v>#DIV/0!</v>
      </c>
      <c r="F24" s="412"/>
      <c r="G24" s="412"/>
      <c r="H24" s="412"/>
      <c r="I24" s="412"/>
      <c r="J24" s="412"/>
      <c r="K24" s="412"/>
      <c r="L24" s="412"/>
      <c r="M24" s="412"/>
      <c r="N24" s="412"/>
      <c r="O24" s="285"/>
      <c r="P24" s="278"/>
    </row>
    <row r="25" spans="1:16" x14ac:dyDescent="0.15">
      <c r="A25" s="275"/>
      <c r="B25" s="283"/>
      <c r="C25" s="277" t="s">
        <v>195</v>
      </c>
      <c r="D25" s="277"/>
      <c r="E25" s="415" t="e">
        <f>((I17/E17)^(1/5))-1</f>
        <v>#DIV/0!</v>
      </c>
      <c r="F25" s="412"/>
      <c r="G25" s="412"/>
      <c r="H25" s="412"/>
      <c r="I25" s="412"/>
      <c r="J25" s="412"/>
      <c r="K25" s="412"/>
      <c r="L25" s="412"/>
      <c r="M25" s="412"/>
      <c r="N25" s="412"/>
      <c r="O25" s="285"/>
      <c r="P25" s="278"/>
    </row>
    <row r="26" spans="1:16" x14ac:dyDescent="0.15">
      <c r="A26" s="275"/>
      <c r="B26" s="283"/>
      <c r="C26" s="412"/>
      <c r="D26" s="412"/>
      <c r="E26" s="412"/>
      <c r="F26" s="412"/>
      <c r="G26" s="412"/>
      <c r="H26" s="412"/>
      <c r="I26" s="412"/>
      <c r="J26" s="412"/>
      <c r="K26" s="412"/>
      <c r="L26" s="412"/>
      <c r="M26" s="412"/>
      <c r="N26" s="412"/>
      <c r="O26" s="285"/>
      <c r="P26" s="278"/>
    </row>
    <row r="27" spans="1:16" x14ac:dyDescent="0.15">
      <c r="A27" s="275"/>
      <c r="B27" s="283"/>
      <c r="C27" s="284" t="s">
        <v>315</v>
      </c>
      <c r="D27" s="278"/>
      <c r="E27" s="278"/>
      <c r="F27" s="278"/>
      <c r="G27" s="278"/>
      <c r="H27" s="278"/>
      <c r="I27" s="278"/>
      <c r="J27" s="278"/>
      <c r="K27" s="278"/>
      <c r="L27" s="278"/>
      <c r="M27" s="278"/>
      <c r="N27" s="278"/>
      <c r="O27" s="285"/>
      <c r="P27" s="278"/>
    </row>
    <row r="28" spans="1:16" ht="22.5" customHeight="1" x14ac:dyDescent="0.15">
      <c r="A28" s="275"/>
      <c r="B28" s="283"/>
      <c r="C28" s="688" t="s">
        <v>448</v>
      </c>
      <c r="D28" s="688"/>
      <c r="E28" s="688"/>
      <c r="F28" s="688"/>
      <c r="G28" s="688"/>
      <c r="H28" s="688"/>
      <c r="I28" s="688"/>
      <c r="J28" s="688"/>
      <c r="K28" s="688"/>
      <c r="L28" s="688"/>
      <c r="M28" s="688"/>
      <c r="N28" s="688"/>
      <c r="O28" s="285"/>
      <c r="P28" s="278"/>
    </row>
    <row r="29" spans="1:16" x14ac:dyDescent="0.15">
      <c r="A29" s="275"/>
      <c r="B29" s="283"/>
      <c r="C29" s="278"/>
      <c r="D29" s="278"/>
      <c r="E29" s="278"/>
      <c r="F29" s="278"/>
      <c r="G29" s="278"/>
      <c r="H29" s="278"/>
      <c r="I29" s="278"/>
      <c r="J29" s="278"/>
      <c r="K29" s="278"/>
      <c r="L29" s="278"/>
      <c r="M29" s="278"/>
      <c r="N29" s="278"/>
      <c r="O29" s="285"/>
      <c r="P29" s="278"/>
    </row>
    <row r="30" spans="1:16" x14ac:dyDescent="0.15">
      <c r="A30" s="275"/>
      <c r="B30" s="283"/>
      <c r="C30" s="278"/>
      <c r="D30" s="278"/>
      <c r="E30" s="289" t="s">
        <v>11</v>
      </c>
      <c r="F30" s="289" t="s">
        <v>12</v>
      </c>
      <c r="G30" s="289" t="s">
        <v>27</v>
      </c>
      <c r="H30" s="289" t="s">
        <v>87</v>
      </c>
      <c r="I30" s="289" t="s">
        <v>88</v>
      </c>
      <c r="J30" s="289" t="s">
        <v>89</v>
      </c>
      <c r="K30" s="289" t="s">
        <v>91</v>
      </c>
      <c r="L30" s="289" t="s">
        <v>92</v>
      </c>
      <c r="M30" s="289" t="s">
        <v>93</v>
      </c>
      <c r="N30" s="289" t="s">
        <v>14</v>
      </c>
      <c r="O30" s="285"/>
      <c r="P30" s="278"/>
    </row>
    <row r="31" spans="1:16" x14ac:dyDescent="0.15">
      <c r="A31" s="275"/>
      <c r="B31" s="283"/>
      <c r="C31" s="684" t="s">
        <v>96</v>
      </c>
      <c r="D31" s="684"/>
      <c r="E31" s="414" t="e">
        <f>I15*(1+$E$23)</f>
        <v>#DIV/0!</v>
      </c>
      <c r="F31" s="414" t="e">
        <f>E31*(1+$E$23)</f>
        <v>#DIV/0!</v>
      </c>
      <c r="G31" s="414" t="e">
        <f t="shared" ref="G31:N31" si="1">F31*(1+$E$23)</f>
        <v>#DIV/0!</v>
      </c>
      <c r="H31" s="414" t="e">
        <f t="shared" si="1"/>
        <v>#DIV/0!</v>
      </c>
      <c r="I31" s="414" t="e">
        <f t="shared" si="1"/>
        <v>#DIV/0!</v>
      </c>
      <c r="J31" s="414" t="e">
        <f t="shared" si="1"/>
        <v>#DIV/0!</v>
      </c>
      <c r="K31" s="414" t="e">
        <f t="shared" si="1"/>
        <v>#DIV/0!</v>
      </c>
      <c r="L31" s="414" t="e">
        <f t="shared" si="1"/>
        <v>#DIV/0!</v>
      </c>
      <c r="M31" s="414" t="e">
        <f t="shared" si="1"/>
        <v>#DIV/0!</v>
      </c>
      <c r="N31" s="414" t="e">
        <f t="shared" si="1"/>
        <v>#DIV/0!</v>
      </c>
      <c r="O31" s="285"/>
      <c r="P31" s="278"/>
    </row>
    <row r="32" spans="1:16" x14ac:dyDescent="0.15">
      <c r="A32" s="275"/>
      <c r="B32" s="283"/>
      <c r="C32" s="684" t="s">
        <v>97</v>
      </c>
      <c r="D32" s="684"/>
      <c r="E32" s="414" t="e">
        <f>I16*(1+$E$24)</f>
        <v>#DIV/0!</v>
      </c>
      <c r="F32" s="414" t="e">
        <f>E32*(1+$E$24)</f>
        <v>#DIV/0!</v>
      </c>
      <c r="G32" s="414" t="e">
        <f t="shared" ref="G32:N32" si="2">F32*(1+$E$24)</f>
        <v>#DIV/0!</v>
      </c>
      <c r="H32" s="414" t="e">
        <f t="shared" si="2"/>
        <v>#DIV/0!</v>
      </c>
      <c r="I32" s="414" t="e">
        <f t="shared" si="2"/>
        <v>#DIV/0!</v>
      </c>
      <c r="J32" s="414" t="e">
        <f t="shared" si="2"/>
        <v>#DIV/0!</v>
      </c>
      <c r="K32" s="414" t="e">
        <f t="shared" si="2"/>
        <v>#DIV/0!</v>
      </c>
      <c r="L32" s="414" t="e">
        <f t="shared" si="2"/>
        <v>#DIV/0!</v>
      </c>
      <c r="M32" s="414" t="e">
        <f t="shared" si="2"/>
        <v>#DIV/0!</v>
      </c>
      <c r="N32" s="414" t="e">
        <f t="shared" si="2"/>
        <v>#DIV/0!</v>
      </c>
      <c r="O32" s="285"/>
      <c r="P32" s="278"/>
    </row>
    <row r="33" spans="1:16" x14ac:dyDescent="0.15">
      <c r="A33" s="275"/>
      <c r="B33" s="283"/>
      <c r="C33" s="684" t="s">
        <v>98</v>
      </c>
      <c r="D33" s="684"/>
      <c r="E33" s="414" t="e">
        <f>I17*(1+$E$25)</f>
        <v>#DIV/0!</v>
      </c>
      <c r="F33" s="414" t="e">
        <f>I17*(1+$E$25)</f>
        <v>#DIV/0!</v>
      </c>
      <c r="G33" s="414" t="e">
        <f>F33*(1+$E$25)</f>
        <v>#DIV/0!</v>
      </c>
      <c r="H33" s="414" t="e">
        <f t="shared" ref="H33:N33" si="3">G33*(1+$E$25)</f>
        <v>#DIV/0!</v>
      </c>
      <c r="I33" s="414" t="e">
        <f t="shared" si="3"/>
        <v>#DIV/0!</v>
      </c>
      <c r="J33" s="414" t="e">
        <f t="shared" si="3"/>
        <v>#DIV/0!</v>
      </c>
      <c r="K33" s="414" t="e">
        <f t="shared" si="3"/>
        <v>#DIV/0!</v>
      </c>
      <c r="L33" s="414" t="e">
        <f t="shared" si="3"/>
        <v>#DIV/0!</v>
      </c>
      <c r="M33" s="414" t="e">
        <f t="shared" si="3"/>
        <v>#DIV/0!</v>
      </c>
      <c r="N33" s="414" t="e">
        <f t="shared" si="3"/>
        <v>#DIV/0!</v>
      </c>
      <c r="O33" s="285"/>
      <c r="P33" s="278"/>
    </row>
    <row r="34" spans="1:16" x14ac:dyDescent="0.15">
      <c r="A34" s="275"/>
      <c r="B34" s="283"/>
      <c r="C34" s="684" t="s">
        <v>99</v>
      </c>
      <c r="D34" s="684"/>
      <c r="E34" s="414" t="e">
        <f t="shared" ref="E34:N34" si="4">SUM(E31:E33)</f>
        <v>#DIV/0!</v>
      </c>
      <c r="F34" s="414" t="e">
        <f t="shared" si="4"/>
        <v>#DIV/0!</v>
      </c>
      <c r="G34" s="414" t="e">
        <f t="shared" si="4"/>
        <v>#DIV/0!</v>
      </c>
      <c r="H34" s="414" t="e">
        <f t="shared" si="4"/>
        <v>#DIV/0!</v>
      </c>
      <c r="I34" s="414" t="e">
        <f t="shared" si="4"/>
        <v>#DIV/0!</v>
      </c>
      <c r="J34" s="414" t="e">
        <f t="shared" si="4"/>
        <v>#DIV/0!</v>
      </c>
      <c r="K34" s="414" t="e">
        <f t="shared" si="4"/>
        <v>#DIV/0!</v>
      </c>
      <c r="L34" s="414" t="e">
        <f t="shared" si="4"/>
        <v>#DIV/0!</v>
      </c>
      <c r="M34" s="414" t="e">
        <f t="shared" si="4"/>
        <v>#DIV/0!</v>
      </c>
      <c r="N34" s="414" t="e">
        <f t="shared" si="4"/>
        <v>#DIV/0!</v>
      </c>
      <c r="O34" s="285"/>
      <c r="P34" s="278"/>
    </row>
    <row r="35" spans="1:16" x14ac:dyDescent="0.15">
      <c r="A35" s="275"/>
      <c r="B35" s="283"/>
      <c r="C35" s="279"/>
      <c r="D35" s="279"/>
      <c r="E35" s="421"/>
      <c r="F35" s="421"/>
      <c r="G35" s="421"/>
      <c r="H35" s="421"/>
      <c r="I35" s="421"/>
      <c r="J35" s="421"/>
      <c r="K35" s="421"/>
      <c r="L35" s="421"/>
      <c r="M35" s="421"/>
      <c r="N35" s="421"/>
      <c r="O35" s="285"/>
      <c r="P35" s="278"/>
    </row>
    <row r="36" spans="1:16" x14ac:dyDescent="0.15">
      <c r="A36" s="275"/>
      <c r="B36" s="283"/>
      <c r="C36" s="422" t="s">
        <v>449</v>
      </c>
      <c r="D36" s="279"/>
      <c r="E36" s="421"/>
      <c r="F36" s="421"/>
      <c r="G36" s="421"/>
      <c r="H36" s="421"/>
      <c r="I36" s="421"/>
      <c r="J36" s="421"/>
      <c r="K36" s="421"/>
      <c r="L36" s="421"/>
      <c r="M36" s="421"/>
      <c r="N36" s="421"/>
      <c r="O36" s="285"/>
      <c r="P36" s="278"/>
    </row>
    <row r="37" spans="1:16" ht="25.5" customHeight="1" x14ac:dyDescent="0.15">
      <c r="A37" s="275"/>
      <c r="B37" s="283"/>
      <c r="C37" s="688" t="s">
        <v>451</v>
      </c>
      <c r="D37" s="688"/>
      <c r="E37" s="688"/>
      <c r="F37" s="688"/>
      <c r="G37" s="688"/>
      <c r="H37" s="688"/>
      <c r="I37" s="688"/>
      <c r="J37" s="688"/>
      <c r="K37" s="688"/>
      <c r="L37" s="688"/>
      <c r="M37" s="688"/>
      <c r="N37" s="688"/>
      <c r="O37" s="285"/>
      <c r="P37" s="278"/>
    </row>
    <row r="38" spans="1:16" x14ac:dyDescent="0.15">
      <c r="A38" s="275"/>
      <c r="B38" s="283"/>
      <c r="C38" s="279"/>
      <c r="D38" s="279"/>
      <c r="E38" s="421"/>
      <c r="F38" s="421"/>
      <c r="G38" s="421"/>
      <c r="H38" s="421"/>
      <c r="I38" s="421"/>
      <c r="J38" s="421"/>
      <c r="K38" s="421"/>
      <c r="L38" s="421"/>
      <c r="M38" s="421"/>
      <c r="N38" s="421"/>
      <c r="O38" s="285"/>
      <c r="P38" s="278"/>
    </row>
    <row r="39" spans="1:16" x14ac:dyDescent="0.15">
      <c r="A39" s="275"/>
      <c r="B39" s="283"/>
      <c r="C39" s="422" t="s">
        <v>452</v>
      </c>
      <c r="D39" s="279"/>
      <c r="E39" s="421"/>
      <c r="F39" s="421"/>
      <c r="G39" s="421"/>
      <c r="H39" s="421"/>
      <c r="I39" s="421"/>
      <c r="J39" s="421"/>
      <c r="K39" s="421"/>
      <c r="L39" s="421"/>
      <c r="M39" s="421"/>
      <c r="N39" s="421"/>
      <c r="O39" s="285"/>
      <c r="P39" s="278"/>
    </row>
    <row r="40" spans="1:16" ht="50.25" customHeight="1" x14ac:dyDescent="0.15">
      <c r="A40" s="275"/>
      <c r="B40" s="283"/>
      <c r="C40" s="688" t="s">
        <v>465</v>
      </c>
      <c r="D40" s="688"/>
      <c r="E40" s="688"/>
      <c r="F40" s="688"/>
      <c r="G40" s="688"/>
      <c r="H40" s="688"/>
      <c r="I40" s="688"/>
      <c r="J40" s="688"/>
      <c r="K40" s="688"/>
      <c r="L40" s="688"/>
      <c r="M40" s="688"/>
      <c r="N40" s="688"/>
      <c r="O40" s="291"/>
      <c r="P40" s="278"/>
    </row>
    <row r="41" spans="1:16" x14ac:dyDescent="0.15">
      <c r="A41" s="275"/>
      <c r="B41" s="283"/>
      <c r="C41" s="417"/>
      <c r="D41" s="417"/>
      <c r="E41" s="417"/>
      <c r="F41" s="417"/>
      <c r="G41" s="417"/>
      <c r="H41" s="417"/>
      <c r="I41" s="417"/>
      <c r="J41" s="417"/>
      <c r="K41" s="417"/>
      <c r="L41" s="417"/>
      <c r="M41" s="417"/>
      <c r="N41" s="417"/>
      <c r="O41" s="419"/>
      <c r="P41" s="278"/>
    </row>
    <row r="42" spans="1:16" ht="22.5" x14ac:dyDescent="0.15">
      <c r="A42" s="275"/>
      <c r="B42" s="283"/>
      <c r="C42" s="278"/>
      <c r="D42" s="278"/>
      <c r="E42" s="424" t="s">
        <v>516</v>
      </c>
      <c r="F42" s="424" t="s">
        <v>517</v>
      </c>
      <c r="G42" s="424" t="s">
        <v>518</v>
      </c>
      <c r="H42" s="424" t="s">
        <v>519</v>
      </c>
      <c r="I42" s="424" t="s">
        <v>464</v>
      </c>
      <c r="J42" s="417"/>
      <c r="K42" s="417"/>
      <c r="L42" s="417"/>
      <c r="M42" s="417"/>
      <c r="N42" s="417"/>
      <c r="O42" s="419"/>
      <c r="P42" s="278"/>
    </row>
    <row r="43" spans="1:16" x14ac:dyDescent="0.15">
      <c r="A43" s="275"/>
      <c r="B43" s="283"/>
      <c r="C43" s="684" t="s">
        <v>96</v>
      </c>
      <c r="D43" s="684"/>
      <c r="E43" s="423"/>
      <c r="F43" s="423"/>
      <c r="G43" s="423"/>
      <c r="H43" s="423"/>
      <c r="I43" s="478"/>
      <c r="J43" s="417"/>
      <c r="K43" s="417"/>
      <c r="L43" s="417"/>
      <c r="M43" s="417"/>
      <c r="N43" s="417"/>
      <c r="O43" s="419"/>
      <c r="P43" s="278"/>
    </row>
    <row r="44" spans="1:16" x14ac:dyDescent="0.15">
      <c r="A44" s="275"/>
      <c r="B44" s="283"/>
      <c r="C44" s="684" t="s">
        <v>97</v>
      </c>
      <c r="D44" s="684"/>
      <c r="E44" s="423"/>
      <c r="F44" s="423"/>
      <c r="G44" s="423"/>
      <c r="H44" s="423"/>
      <c r="I44" s="478"/>
      <c r="J44" s="417"/>
      <c r="K44" s="417"/>
      <c r="L44" s="417"/>
      <c r="M44" s="417"/>
      <c r="N44" s="417"/>
      <c r="O44" s="419"/>
      <c r="P44" s="278"/>
    </row>
    <row r="45" spans="1:16" x14ac:dyDescent="0.15">
      <c r="A45" s="275"/>
      <c r="B45" s="283"/>
      <c r="C45" s="684" t="s">
        <v>98</v>
      </c>
      <c r="D45" s="684"/>
      <c r="E45" s="423"/>
      <c r="F45" s="423"/>
      <c r="G45" s="423"/>
      <c r="H45" s="423"/>
      <c r="I45" s="478"/>
      <c r="J45" s="417"/>
      <c r="K45" s="417"/>
      <c r="L45" s="417"/>
      <c r="M45" s="417"/>
      <c r="N45" s="417"/>
      <c r="O45" s="419"/>
      <c r="P45" s="278"/>
    </row>
    <row r="46" spans="1:16" x14ac:dyDescent="0.15">
      <c r="A46" s="275"/>
      <c r="B46" s="283"/>
      <c r="C46" s="684" t="s">
        <v>99</v>
      </c>
      <c r="D46" s="684"/>
      <c r="E46" s="292">
        <f>SUM(E43:E45)</f>
        <v>0</v>
      </c>
      <c r="F46" s="292">
        <f t="shared" ref="F46:H46" si="5">SUM(F43:F45)</f>
        <v>0</v>
      </c>
      <c r="G46" s="292">
        <f t="shared" si="5"/>
        <v>0</v>
      </c>
      <c r="H46" s="292">
        <f t="shared" si="5"/>
        <v>0</v>
      </c>
      <c r="I46" s="414">
        <f>SUM(I43:I45)</f>
        <v>0</v>
      </c>
      <c r="J46" s="417"/>
      <c r="K46" s="417"/>
      <c r="L46" s="417"/>
      <c r="M46" s="417"/>
      <c r="N46" s="417"/>
      <c r="O46" s="419"/>
      <c r="P46" s="278"/>
    </row>
    <row r="47" spans="1:16" x14ac:dyDescent="0.15">
      <c r="A47" s="275"/>
      <c r="B47" s="283"/>
      <c r="C47" s="279"/>
      <c r="D47" s="279"/>
      <c r="E47" s="278"/>
      <c r="F47" s="417"/>
      <c r="G47" s="417"/>
      <c r="H47" s="417"/>
      <c r="I47" s="417"/>
      <c r="J47" s="417"/>
      <c r="K47" s="417"/>
      <c r="L47" s="417"/>
      <c r="M47" s="417"/>
      <c r="N47" s="417"/>
      <c r="O47" s="419"/>
      <c r="P47" s="278"/>
    </row>
    <row r="48" spans="1:16" ht="26.25" customHeight="1" x14ac:dyDescent="0.15">
      <c r="A48" s="275"/>
      <c r="B48" s="283"/>
      <c r="C48" s="691" t="s">
        <v>454</v>
      </c>
      <c r="D48" s="691"/>
      <c r="E48" s="691"/>
      <c r="F48" s="691"/>
      <c r="G48" s="691"/>
      <c r="H48" s="691"/>
      <c r="I48" s="691"/>
      <c r="J48" s="691"/>
      <c r="K48" s="691"/>
      <c r="L48" s="691"/>
      <c r="M48" s="691"/>
      <c r="N48" s="691"/>
      <c r="O48" s="419"/>
      <c r="P48" s="278"/>
    </row>
    <row r="49" spans="1:16" x14ac:dyDescent="0.15">
      <c r="A49" s="275"/>
      <c r="B49" s="283"/>
      <c r="C49" s="417"/>
      <c r="D49" s="417"/>
      <c r="E49" s="417"/>
      <c r="F49" s="417"/>
      <c r="G49" s="417"/>
      <c r="H49" s="417"/>
      <c r="I49" s="417"/>
      <c r="J49" s="417"/>
      <c r="K49" s="417"/>
      <c r="L49" s="417"/>
      <c r="M49" s="417"/>
      <c r="N49" s="417"/>
      <c r="O49" s="419"/>
      <c r="P49" s="278"/>
    </row>
    <row r="50" spans="1:16" ht="21.75" customHeight="1" x14ac:dyDescent="0.15">
      <c r="A50" s="275"/>
      <c r="B50" s="283"/>
      <c r="C50" s="692" t="s">
        <v>453</v>
      </c>
      <c r="D50" s="693"/>
      <c r="E50" s="694"/>
      <c r="F50" s="417"/>
      <c r="G50" s="417"/>
      <c r="H50" s="417"/>
      <c r="I50" s="417"/>
      <c r="J50" s="417"/>
      <c r="K50" s="417"/>
      <c r="L50" s="417"/>
      <c r="M50" s="417"/>
      <c r="N50" s="417"/>
      <c r="O50" s="419"/>
      <c r="P50" s="278"/>
    </row>
    <row r="51" spans="1:16" x14ac:dyDescent="0.15">
      <c r="A51" s="275"/>
      <c r="B51" s="283"/>
      <c r="C51" s="277" t="s">
        <v>312</v>
      </c>
      <c r="D51" s="277"/>
      <c r="E51" s="415" t="e">
        <f>((I43/E43)^(1/5))-1</f>
        <v>#DIV/0!</v>
      </c>
      <c r="F51" s="417"/>
      <c r="G51" s="417"/>
      <c r="H51" s="417"/>
      <c r="I51" s="417"/>
      <c r="J51" s="417"/>
      <c r="K51" s="417"/>
      <c r="L51" s="417"/>
      <c r="M51" s="417"/>
      <c r="N51" s="417"/>
      <c r="O51" s="419"/>
      <c r="P51" s="278"/>
    </row>
    <row r="52" spans="1:16" x14ac:dyDescent="0.15">
      <c r="A52" s="275"/>
      <c r="B52" s="283"/>
      <c r="C52" s="277" t="s">
        <v>313</v>
      </c>
      <c r="D52" s="277"/>
      <c r="E52" s="415" t="e">
        <f t="shared" ref="E52:E53" si="6">((I44/E44)^(1/5))-1</f>
        <v>#DIV/0!</v>
      </c>
      <c r="F52" s="417"/>
      <c r="G52" s="417"/>
      <c r="H52" s="417"/>
      <c r="I52" s="417"/>
      <c r="J52" s="417"/>
      <c r="K52" s="417"/>
      <c r="L52" s="417"/>
      <c r="M52" s="417"/>
      <c r="N52" s="417"/>
      <c r="O52" s="419"/>
      <c r="P52" s="278"/>
    </row>
    <row r="53" spans="1:16" x14ac:dyDescent="0.15">
      <c r="A53" s="275"/>
      <c r="B53" s="283"/>
      <c r="C53" s="277" t="s">
        <v>195</v>
      </c>
      <c r="D53" s="277"/>
      <c r="E53" s="415" t="e">
        <f t="shared" si="6"/>
        <v>#DIV/0!</v>
      </c>
      <c r="F53" s="417"/>
      <c r="G53" s="417"/>
      <c r="H53" s="417"/>
      <c r="I53" s="417"/>
      <c r="J53" s="417"/>
      <c r="K53" s="417"/>
      <c r="L53" s="417"/>
      <c r="M53" s="417"/>
      <c r="N53" s="417"/>
      <c r="O53" s="419"/>
      <c r="P53" s="278"/>
    </row>
    <row r="54" spans="1:16" x14ac:dyDescent="0.15">
      <c r="A54" s="275"/>
      <c r="B54" s="283"/>
      <c r="C54" s="417"/>
      <c r="D54" s="417"/>
      <c r="E54" s="417"/>
      <c r="F54" s="417"/>
      <c r="G54" s="417"/>
      <c r="H54" s="417"/>
      <c r="I54" s="417"/>
      <c r="J54" s="417"/>
      <c r="K54" s="417"/>
      <c r="L54" s="417"/>
      <c r="M54" s="417"/>
      <c r="N54" s="417"/>
      <c r="O54" s="419"/>
      <c r="P54" s="278"/>
    </row>
    <row r="55" spans="1:16" x14ac:dyDescent="0.15">
      <c r="A55" s="275"/>
      <c r="B55" s="283"/>
      <c r="C55" s="284" t="s">
        <v>316</v>
      </c>
      <c r="D55" s="278"/>
      <c r="E55" s="278"/>
      <c r="F55" s="278"/>
      <c r="G55" s="278"/>
      <c r="H55" s="278"/>
      <c r="I55" s="278"/>
      <c r="J55" s="278"/>
      <c r="K55" s="278"/>
      <c r="L55" s="278"/>
      <c r="M55" s="278"/>
      <c r="N55" s="278"/>
      <c r="O55" s="285"/>
      <c r="P55" s="278"/>
    </row>
    <row r="56" spans="1:16" x14ac:dyDescent="0.15">
      <c r="A56" s="275"/>
      <c r="B56" s="283"/>
      <c r="C56" s="691" t="s">
        <v>455</v>
      </c>
      <c r="D56" s="691"/>
      <c r="E56" s="691"/>
      <c r="F56" s="691"/>
      <c r="G56" s="691"/>
      <c r="H56" s="691"/>
      <c r="I56" s="691"/>
      <c r="J56" s="691"/>
      <c r="K56" s="691"/>
      <c r="L56" s="691"/>
      <c r="M56" s="691"/>
      <c r="N56" s="691"/>
      <c r="O56" s="285"/>
      <c r="P56" s="278"/>
    </row>
    <row r="57" spans="1:16" x14ac:dyDescent="0.15">
      <c r="A57" s="275"/>
      <c r="B57" s="283"/>
      <c r="C57" s="418"/>
      <c r="D57" s="418"/>
      <c r="E57" s="418"/>
      <c r="F57" s="418"/>
      <c r="G57" s="418"/>
      <c r="H57" s="418"/>
      <c r="I57" s="418"/>
      <c r="J57" s="418"/>
      <c r="K57" s="418"/>
      <c r="L57" s="418"/>
      <c r="M57" s="418"/>
      <c r="N57" s="418"/>
      <c r="O57" s="285"/>
      <c r="P57" s="278"/>
    </row>
    <row r="58" spans="1:16" x14ac:dyDescent="0.15">
      <c r="A58" s="275"/>
      <c r="B58" s="283"/>
      <c r="C58" s="278"/>
      <c r="D58" s="278"/>
      <c r="E58" s="289" t="s">
        <v>11</v>
      </c>
      <c r="F58" s="289" t="s">
        <v>12</v>
      </c>
      <c r="G58" s="289" t="s">
        <v>27</v>
      </c>
      <c r="H58" s="289" t="s">
        <v>87</v>
      </c>
      <c r="I58" s="289" t="s">
        <v>88</v>
      </c>
      <c r="J58" s="289" t="s">
        <v>89</v>
      </c>
      <c r="K58" s="289" t="s">
        <v>91</v>
      </c>
      <c r="L58" s="289" t="s">
        <v>92</v>
      </c>
      <c r="M58" s="289" t="s">
        <v>93</v>
      </c>
      <c r="N58" s="289" t="s">
        <v>14</v>
      </c>
      <c r="O58" s="285"/>
      <c r="P58" s="278"/>
    </row>
    <row r="59" spans="1:16" x14ac:dyDescent="0.15">
      <c r="A59" s="275"/>
      <c r="B59" s="283"/>
      <c r="C59" s="684" t="s">
        <v>96</v>
      </c>
      <c r="D59" s="684"/>
      <c r="E59" s="414" t="e">
        <f>I43*(1+$E$51)</f>
        <v>#DIV/0!</v>
      </c>
      <c r="F59" s="414" t="e">
        <f>E59*(1+$E$51)</f>
        <v>#DIV/0!</v>
      </c>
      <c r="G59" s="414" t="e">
        <f t="shared" ref="G59:N59" si="7">F59*(1+$E$51)</f>
        <v>#DIV/0!</v>
      </c>
      <c r="H59" s="414" t="e">
        <f t="shared" si="7"/>
        <v>#DIV/0!</v>
      </c>
      <c r="I59" s="414" t="e">
        <f t="shared" si="7"/>
        <v>#DIV/0!</v>
      </c>
      <c r="J59" s="414" t="e">
        <f t="shared" si="7"/>
        <v>#DIV/0!</v>
      </c>
      <c r="K59" s="414" t="e">
        <f t="shared" si="7"/>
        <v>#DIV/0!</v>
      </c>
      <c r="L59" s="414" t="e">
        <f t="shared" si="7"/>
        <v>#DIV/0!</v>
      </c>
      <c r="M59" s="414" t="e">
        <f t="shared" si="7"/>
        <v>#DIV/0!</v>
      </c>
      <c r="N59" s="414" t="e">
        <f t="shared" si="7"/>
        <v>#DIV/0!</v>
      </c>
      <c r="O59" s="285"/>
      <c r="P59" s="278"/>
    </row>
    <row r="60" spans="1:16" x14ac:dyDescent="0.15">
      <c r="A60" s="275"/>
      <c r="B60" s="283"/>
      <c r="C60" s="684" t="s">
        <v>97</v>
      </c>
      <c r="D60" s="684"/>
      <c r="E60" s="414" t="e">
        <f>I44*(1+$E$52)</f>
        <v>#DIV/0!</v>
      </c>
      <c r="F60" s="414" t="e">
        <f>E60*(1+$E$52)</f>
        <v>#DIV/0!</v>
      </c>
      <c r="G60" s="414" t="e">
        <f t="shared" ref="G60:N60" si="8">F60*(1+$E$52)</f>
        <v>#DIV/0!</v>
      </c>
      <c r="H60" s="414" t="e">
        <f t="shared" si="8"/>
        <v>#DIV/0!</v>
      </c>
      <c r="I60" s="414" t="e">
        <f t="shared" si="8"/>
        <v>#DIV/0!</v>
      </c>
      <c r="J60" s="414" t="e">
        <f t="shared" si="8"/>
        <v>#DIV/0!</v>
      </c>
      <c r="K60" s="414" t="e">
        <f t="shared" si="8"/>
        <v>#DIV/0!</v>
      </c>
      <c r="L60" s="414" t="e">
        <f t="shared" si="8"/>
        <v>#DIV/0!</v>
      </c>
      <c r="M60" s="414" t="e">
        <f t="shared" si="8"/>
        <v>#DIV/0!</v>
      </c>
      <c r="N60" s="414" t="e">
        <f t="shared" si="8"/>
        <v>#DIV/0!</v>
      </c>
      <c r="O60" s="285"/>
      <c r="P60" s="278"/>
    </row>
    <row r="61" spans="1:16" x14ac:dyDescent="0.15">
      <c r="A61" s="275"/>
      <c r="B61" s="283"/>
      <c r="C61" s="684" t="s">
        <v>98</v>
      </c>
      <c r="D61" s="684"/>
      <c r="E61" s="414" t="e">
        <f>I45*(1+$E$53)</f>
        <v>#DIV/0!</v>
      </c>
      <c r="F61" s="414" t="e">
        <f>E61*(1+$E$53)</f>
        <v>#DIV/0!</v>
      </c>
      <c r="G61" s="414" t="e">
        <f t="shared" ref="G61:N61" si="9">F61*(1+$E$53)</f>
        <v>#DIV/0!</v>
      </c>
      <c r="H61" s="414" t="e">
        <f t="shared" si="9"/>
        <v>#DIV/0!</v>
      </c>
      <c r="I61" s="414" t="e">
        <f t="shared" si="9"/>
        <v>#DIV/0!</v>
      </c>
      <c r="J61" s="414" t="e">
        <f t="shared" si="9"/>
        <v>#DIV/0!</v>
      </c>
      <c r="K61" s="414" t="e">
        <f t="shared" si="9"/>
        <v>#DIV/0!</v>
      </c>
      <c r="L61" s="414" t="e">
        <f t="shared" si="9"/>
        <v>#DIV/0!</v>
      </c>
      <c r="M61" s="414" t="e">
        <f t="shared" si="9"/>
        <v>#DIV/0!</v>
      </c>
      <c r="N61" s="414" t="e">
        <f t="shared" si="9"/>
        <v>#DIV/0!</v>
      </c>
      <c r="O61" s="285"/>
      <c r="P61" s="278"/>
    </row>
    <row r="62" spans="1:16" x14ac:dyDescent="0.15">
      <c r="A62" s="275"/>
      <c r="B62" s="283"/>
      <c r="C62" s="684" t="s">
        <v>99</v>
      </c>
      <c r="D62" s="684"/>
      <c r="E62" s="414" t="e">
        <f t="shared" ref="E62:N62" si="10">SUM(E59:E61)</f>
        <v>#DIV/0!</v>
      </c>
      <c r="F62" s="414" t="e">
        <f t="shared" si="10"/>
        <v>#DIV/0!</v>
      </c>
      <c r="G62" s="414" t="e">
        <f t="shared" si="10"/>
        <v>#DIV/0!</v>
      </c>
      <c r="H62" s="414" t="e">
        <f t="shared" si="10"/>
        <v>#DIV/0!</v>
      </c>
      <c r="I62" s="414" t="e">
        <f t="shared" si="10"/>
        <v>#DIV/0!</v>
      </c>
      <c r="J62" s="414" t="e">
        <f t="shared" si="10"/>
        <v>#DIV/0!</v>
      </c>
      <c r="K62" s="414" t="e">
        <f t="shared" si="10"/>
        <v>#DIV/0!</v>
      </c>
      <c r="L62" s="414" t="e">
        <f t="shared" si="10"/>
        <v>#DIV/0!</v>
      </c>
      <c r="M62" s="414" t="e">
        <f t="shared" si="10"/>
        <v>#DIV/0!</v>
      </c>
      <c r="N62" s="414" t="e">
        <f t="shared" si="10"/>
        <v>#DIV/0!</v>
      </c>
      <c r="O62" s="285"/>
      <c r="P62" s="278"/>
    </row>
    <row r="63" spans="1:16" x14ac:dyDescent="0.15">
      <c r="A63" s="275"/>
      <c r="B63" s="283"/>
      <c r="C63" s="279"/>
      <c r="D63" s="279"/>
      <c r="E63" s="421"/>
      <c r="F63" s="421"/>
      <c r="G63" s="421"/>
      <c r="H63" s="421"/>
      <c r="I63" s="421"/>
      <c r="J63" s="421"/>
      <c r="K63" s="421"/>
      <c r="L63" s="421"/>
      <c r="M63" s="421"/>
      <c r="N63" s="421"/>
      <c r="O63" s="285"/>
      <c r="P63" s="278"/>
    </row>
    <row r="64" spans="1:16" x14ac:dyDescent="0.15">
      <c r="A64" s="275"/>
      <c r="B64" s="283"/>
      <c r="C64" s="284" t="s">
        <v>317</v>
      </c>
      <c r="D64" s="278"/>
      <c r="E64" s="278"/>
      <c r="F64" s="278"/>
      <c r="G64" s="278"/>
      <c r="H64" s="278"/>
      <c r="I64" s="278"/>
      <c r="J64" s="278"/>
      <c r="K64" s="278"/>
      <c r="L64" s="278"/>
      <c r="M64" s="278"/>
      <c r="N64" s="278"/>
      <c r="O64" s="285"/>
      <c r="P64" s="278"/>
    </row>
    <row r="65" spans="1:16" ht="63" customHeight="1" x14ac:dyDescent="0.15">
      <c r="A65" s="275"/>
      <c r="B65" s="283"/>
      <c r="C65" s="688" t="s">
        <v>472</v>
      </c>
      <c r="D65" s="688"/>
      <c r="E65" s="688"/>
      <c r="F65" s="688"/>
      <c r="G65" s="688"/>
      <c r="H65" s="688"/>
      <c r="I65" s="688"/>
      <c r="J65" s="688"/>
      <c r="K65" s="688"/>
      <c r="L65" s="688"/>
      <c r="M65" s="688"/>
      <c r="N65" s="688"/>
      <c r="O65" s="285"/>
      <c r="P65" s="278"/>
    </row>
    <row r="66" spans="1:16" ht="87.75" customHeight="1" x14ac:dyDescent="0.15">
      <c r="A66" s="275"/>
      <c r="B66" s="283"/>
      <c r="C66" s="688" t="s">
        <v>520</v>
      </c>
      <c r="D66" s="688"/>
      <c r="E66" s="688"/>
      <c r="F66" s="688"/>
      <c r="G66" s="688"/>
      <c r="H66" s="688"/>
      <c r="I66" s="688"/>
      <c r="J66" s="688"/>
      <c r="K66" s="688"/>
      <c r="L66" s="688"/>
      <c r="M66" s="688"/>
      <c r="N66" s="688"/>
      <c r="O66" s="285"/>
      <c r="P66" s="278"/>
    </row>
    <row r="67" spans="1:16" ht="96.75" customHeight="1" x14ac:dyDescent="0.15">
      <c r="A67" s="275"/>
      <c r="B67" s="283"/>
      <c r="C67" s="688" t="s">
        <v>521</v>
      </c>
      <c r="D67" s="688"/>
      <c r="E67" s="688"/>
      <c r="F67" s="688"/>
      <c r="G67" s="688"/>
      <c r="H67" s="688"/>
      <c r="I67" s="688"/>
      <c r="J67" s="688"/>
      <c r="K67" s="688"/>
      <c r="L67" s="688"/>
      <c r="M67" s="688"/>
      <c r="N67" s="688"/>
      <c r="O67" s="285"/>
      <c r="P67" s="278"/>
    </row>
    <row r="68" spans="1:16" x14ac:dyDescent="0.15">
      <c r="A68" s="275"/>
      <c r="B68" s="283"/>
      <c r="C68" s="417"/>
      <c r="D68" s="417"/>
      <c r="E68" s="417"/>
      <c r="F68" s="417"/>
      <c r="G68" s="417"/>
      <c r="H68" s="417"/>
      <c r="I68" s="417"/>
      <c r="J68" s="417"/>
      <c r="K68" s="417"/>
      <c r="L68" s="417"/>
      <c r="M68" s="417"/>
      <c r="N68" s="417"/>
      <c r="O68" s="285"/>
      <c r="P68" s="278"/>
    </row>
    <row r="69" spans="1:16" x14ac:dyDescent="0.15">
      <c r="A69" s="275"/>
      <c r="B69" s="283"/>
      <c r="C69" s="685" t="s">
        <v>318</v>
      </c>
      <c r="D69" s="686"/>
      <c r="E69" s="687"/>
      <c r="F69" s="278"/>
      <c r="G69" s="278"/>
      <c r="H69" s="278"/>
      <c r="I69" s="278"/>
      <c r="J69" s="278"/>
      <c r="K69" s="278"/>
      <c r="L69" s="278"/>
      <c r="M69" s="278"/>
      <c r="N69" s="278"/>
      <c r="O69" s="285"/>
      <c r="P69" s="278"/>
    </row>
    <row r="70" spans="1:16" x14ac:dyDescent="0.15">
      <c r="A70" s="275"/>
      <c r="B70" s="283"/>
      <c r="C70" s="684" t="s">
        <v>96</v>
      </c>
      <c r="D70" s="684"/>
      <c r="E70" s="429"/>
      <c r="F70" s="278"/>
      <c r="G70" s="278"/>
      <c r="H70" s="278"/>
      <c r="I70" s="278"/>
      <c r="J70" s="278"/>
      <c r="K70" s="278"/>
      <c r="L70" s="278"/>
      <c r="M70" s="278"/>
      <c r="N70" s="278"/>
      <c r="O70" s="285"/>
      <c r="P70" s="278"/>
    </row>
    <row r="71" spans="1:16" x14ac:dyDescent="0.15">
      <c r="A71" s="275"/>
      <c r="B71" s="283"/>
      <c r="C71" s="684" t="s">
        <v>97</v>
      </c>
      <c r="D71" s="684"/>
      <c r="E71" s="429"/>
      <c r="F71" s="278"/>
      <c r="G71" s="278"/>
      <c r="H71" s="278"/>
      <c r="I71" s="278"/>
      <c r="J71" s="278"/>
      <c r="K71" s="278"/>
      <c r="L71" s="278"/>
      <c r="M71" s="278"/>
      <c r="N71" s="278"/>
      <c r="O71" s="285"/>
      <c r="P71" s="278"/>
    </row>
    <row r="72" spans="1:16" x14ac:dyDescent="0.15">
      <c r="A72" s="275"/>
      <c r="B72" s="283"/>
      <c r="C72" s="684" t="s">
        <v>98</v>
      </c>
      <c r="D72" s="684"/>
      <c r="E72" s="429"/>
      <c r="F72" s="278"/>
      <c r="G72" s="278"/>
      <c r="H72" s="278"/>
      <c r="I72" s="278"/>
      <c r="J72" s="278"/>
      <c r="K72" s="278"/>
      <c r="L72" s="278"/>
      <c r="M72" s="278"/>
      <c r="N72" s="278"/>
      <c r="O72" s="285"/>
      <c r="P72" s="278"/>
    </row>
    <row r="73" spans="1:16" x14ac:dyDescent="0.15">
      <c r="A73" s="275"/>
      <c r="B73" s="283"/>
      <c r="C73" s="278"/>
      <c r="D73" s="278"/>
      <c r="E73" s="278"/>
      <c r="F73" s="278"/>
      <c r="G73" s="278"/>
      <c r="H73" s="278"/>
      <c r="I73" s="278"/>
      <c r="J73" s="278"/>
      <c r="K73" s="278"/>
      <c r="L73" s="278"/>
      <c r="M73" s="278"/>
      <c r="N73" s="278"/>
      <c r="O73" s="285"/>
      <c r="P73" s="278"/>
    </row>
    <row r="74" spans="1:16" x14ac:dyDescent="0.15">
      <c r="A74" s="275"/>
      <c r="B74" s="283"/>
      <c r="C74" s="278"/>
      <c r="D74" s="278"/>
      <c r="E74" s="289" t="s">
        <v>11</v>
      </c>
      <c r="F74" s="289" t="s">
        <v>12</v>
      </c>
      <c r="G74" s="289" t="s">
        <v>27</v>
      </c>
      <c r="H74" s="289" t="s">
        <v>87</v>
      </c>
      <c r="I74" s="289" t="s">
        <v>88</v>
      </c>
      <c r="J74" s="289" t="s">
        <v>89</v>
      </c>
      <c r="K74" s="289" t="s">
        <v>91</v>
      </c>
      <c r="L74" s="289" t="s">
        <v>92</v>
      </c>
      <c r="M74" s="289" t="s">
        <v>93</v>
      </c>
      <c r="N74" s="289" t="s">
        <v>14</v>
      </c>
      <c r="O74" s="285"/>
      <c r="P74" s="278"/>
    </row>
    <row r="75" spans="1:16" x14ac:dyDescent="0.15">
      <c r="A75" s="275"/>
      <c r="B75" s="283"/>
      <c r="C75" s="684" t="s">
        <v>96</v>
      </c>
      <c r="D75" s="684"/>
      <c r="E75" s="293" t="e">
        <f>E59*$E$70</f>
        <v>#DIV/0!</v>
      </c>
      <c r="F75" s="293" t="e">
        <f t="shared" ref="F75:N75" si="11">F59*$E$70</f>
        <v>#DIV/0!</v>
      </c>
      <c r="G75" s="293" t="e">
        <f t="shared" si="11"/>
        <v>#DIV/0!</v>
      </c>
      <c r="H75" s="293" t="e">
        <f t="shared" si="11"/>
        <v>#DIV/0!</v>
      </c>
      <c r="I75" s="293" t="e">
        <f t="shared" si="11"/>
        <v>#DIV/0!</v>
      </c>
      <c r="J75" s="293" t="e">
        <f t="shared" si="11"/>
        <v>#DIV/0!</v>
      </c>
      <c r="K75" s="293" t="e">
        <f t="shared" si="11"/>
        <v>#DIV/0!</v>
      </c>
      <c r="L75" s="293" t="e">
        <f t="shared" si="11"/>
        <v>#DIV/0!</v>
      </c>
      <c r="M75" s="293" t="e">
        <f t="shared" si="11"/>
        <v>#DIV/0!</v>
      </c>
      <c r="N75" s="293" t="e">
        <f t="shared" si="11"/>
        <v>#DIV/0!</v>
      </c>
      <c r="O75" s="285"/>
      <c r="P75" s="278"/>
    </row>
    <row r="76" spans="1:16" x14ac:dyDescent="0.15">
      <c r="A76" s="275"/>
      <c r="B76" s="283"/>
      <c r="C76" s="684" t="s">
        <v>97</v>
      </c>
      <c r="D76" s="684"/>
      <c r="E76" s="293" t="e">
        <f>E60*$E$71</f>
        <v>#DIV/0!</v>
      </c>
      <c r="F76" s="293" t="e">
        <f t="shared" ref="F76:N76" si="12">F60*$E$71</f>
        <v>#DIV/0!</v>
      </c>
      <c r="G76" s="293" t="e">
        <f t="shared" si="12"/>
        <v>#DIV/0!</v>
      </c>
      <c r="H76" s="293" t="e">
        <f t="shared" si="12"/>
        <v>#DIV/0!</v>
      </c>
      <c r="I76" s="293" t="e">
        <f t="shared" si="12"/>
        <v>#DIV/0!</v>
      </c>
      <c r="J76" s="293" t="e">
        <f t="shared" si="12"/>
        <v>#DIV/0!</v>
      </c>
      <c r="K76" s="293" t="e">
        <f t="shared" si="12"/>
        <v>#DIV/0!</v>
      </c>
      <c r="L76" s="293" t="e">
        <f t="shared" si="12"/>
        <v>#DIV/0!</v>
      </c>
      <c r="M76" s="293" t="e">
        <f t="shared" si="12"/>
        <v>#DIV/0!</v>
      </c>
      <c r="N76" s="293" t="e">
        <f t="shared" si="12"/>
        <v>#DIV/0!</v>
      </c>
      <c r="O76" s="285"/>
      <c r="P76" s="278"/>
    </row>
    <row r="77" spans="1:16" x14ac:dyDescent="0.15">
      <c r="A77" s="275"/>
      <c r="B77" s="283"/>
      <c r="C77" s="684" t="s">
        <v>98</v>
      </c>
      <c r="D77" s="684"/>
      <c r="E77" s="293" t="e">
        <f>E61*$E$72</f>
        <v>#DIV/0!</v>
      </c>
      <c r="F77" s="293" t="e">
        <f t="shared" ref="F77:N77" si="13">F61*$E$72</f>
        <v>#DIV/0!</v>
      </c>
      <c r="G77" s="293" t="e">
        <f t="shared" si="13"/>
        <v>#DIV/0!</v>
      </c>
      <c r="H77" s="293" t="e">
        <f t="shared" si="13"/>
        <v>#DIV/0!</v>
      </c>
      <c r="I77" s="293" t="e">
        <f t="shared" si="13"/>
        <v>#DIV/0!</v>
      </c>
      <c r="J77" s="293" t="e">
        <f t="shared" si="13"/>
        <v>#DIV/0!</v>
      </c>
      <c r="K77" s="293" t="e">
        <f t="shared" si="13"/>
        <v>#DIV/0!</v>
      </c>
      <c r="L77" s="293" t="e">
        <f t="shared" si="13"/>
        <v>#DIV/0!</v>
      </c>
      <c r="M77" s="293" t="e">
        <f t="shared" si="13"/>
        <v>#DIV/0!</v>
      </c>
      <c r="N77" s="293" t="e">
        <f t="shared" si="13"/>
        <v>#DIV/0!</v>
      </c>
      <c r="O77" s="285"/>
      <c r="P77" s="278"/>
    </row>
    <row r="78" spans="1:16" x14ac:dyDescent="0.15">
      <c r="A78" s="275"/>
      <c r="B78" s="283"/>
      <c r="C78" s="684" t="s">
        <v>99</v>
      </c>
      <c r="D78" s="684"/>
      <c r="E78" s="293" t="e">
        <f t="shared" ref="E78:N78" si="14">SUM(E75:E77)</f>
        <v>#DIV/0!</v>
      </c>
      <c r="F78" s="293" t="e">
        <f t="shared" si="14"/>
        <v>#DIV/0!</v>
      </c>
      <c r="G78" s="293" t="e">
        <f t="shared" si="14"/>
        <v>#DIV/0!</v>
      </c>
      <c r="H78" s="293" t="e">
        <f t="shared" si="14"/>
        <v>#DIV/0!</v>
      </c>
      <c r="I78" s="293" t="e">
        <f t="shared" si="14"/>
        <v>#DIV/0!</v>
      </c>
      <c r="J78" s="293" t="e">
        <f t="shared" si="14"/>
        <v>#DIV/0!</v>
      </c>
      <c r="K78" s="293" t="e">
        <f t="shared" si="14"/>
        <v>#DIV/0!</v>
      </c>
      <c r="L78" s="293" t="e">
        <f t="shared" si="14"/>
        <v>#DIV/0!</v>
      </c>
      <c r="M78" s="293" t="e">
        <f t="shared" si="14"/>
        <v>#DIV/0!</v>
      </c>
      <c r="N78" s="293" t="e">
        <f t="shared" si="14"/>
        <v>#DIV/0!</v>
      </c>
      <c r="O78" s="285"/>
      <c r="P78" s="278"/>
    </row>
    <row r="79" spans="1:16" x14ac:dyDescent="0.15">
      <c r="A79" s="275"/>
      <c r="B79" s="283"/>
      <c r="C79" s="279"/>
      <c r="D79" s="279"/>
      <c r="E79" s="421"/>
      <c r="F79" s="421"/>
      <c r="G79" s="421"/>
      <c r="H79" s="421"/>
      <c r="I79" s="421"/>
      <c r="J79" s="421"/>
      <c r="K79" s="421"/>
      <c r="L79" s="421"/>
      <c r="M79" s="421"/>
      <c r="N79" s="421"/>
      <c r="O79" s="285"/>
      <c r="P79" s="278"/>
    </row>
    <row r="80" spans="1:16" x14ac:dyDescent="0.15">
      <c r="A80" s="275"/>
      <c r="B80" s="283"/>
      <c r="C80" s="284" t="s">
        <v>319</v>
      </c>
      <c r="D80" s="278"/>
      <c r="E80" s="278"/>
      <c r="F80" s="278"/>
      <c r="G80" s="278"/>
      <c r="H80" s="278"/>
      <c r="I80" s="278"/>
      <c r="J80" s="278"/>
      <c r="K80" s="278"/>
      <c r="L80" s="278"/>
      <c r="M80" s="278"/>
      <c r="N80" s="278"/>
      <c r="O80" s="285"/>
      <c r="P80" s="278"/>
    </row>
    <row r="81" spans="1:16" ht="41.25" customHeight="1" x14ac:dyDescent="0.15">
      <c r="A81" s="275"/>
      <c r="B81" s="283"/>
      <c r="C81" s="688" t="s">
        <v>468</v>
      </c>
      <c r="D81" s="688"/>
      <c r="E81" s="688"/>
      <c r="F81" s="688"/>
      <c r="G81" s="688"/>
      <c r="H81" s="688"/>
      <c r="I81" s="688"/>
      <c r="J81" s="688"/>
      <c r="K81" s="688"/>
      <c r="L81" s="688"/>
      <c r="M81" s="688"/>
      <c r="N81" s="688"/>
      <c r="O81" s="285"/>
      <c r="P81" s="278"/>
    </row>
    <row r="82" spans="1:16" ht="54.75" customHeight="1" x14ac:dyDescent="0.15">
      <c r="A82" s="275"/>
      <c r="B82" s="283"/>
      <c r="C82" s="688" t="s">
        <v>522</v>
      </c>
      <c r="D82" s="688"/>
      <c r="E82" s="688"/>
      <c r="F82" s="688"/>
      <c r="G82" s="688"/>
      <c r="H82" s="688"/>
      <c r="I82" s="688"/>
      <c r="J82" s="688"/>
      <c r="K82" s="688"/>
      <c r="L82" s="688"/>
      <c r="M82" s="688"/>
      <c r="N82" s="688"/>
      <c r="O82" s="285"/>
      <c r="P82" s="278"/>
    </row>
    <row r="83" spans="1:16" ht="60.75" customHeight="1" x14ac:dyDescent="0.15">
      <c r="A83" s="275"/>
      <c r="B83" s="283"/>
      <c r="C83" s="688" t="s">
        <v>523</v>
      </c>
      <c r="D83" s="688"/>
      <c r="E83" s="688"/>
      <c r="F83" s="688"/>
      <c r="G83" s="688"/>
      <c r="H83" s="688"/>
      <c r="I83" s="688"/>
      <c r="J83" s="688"/>
      <c r="K83" s="688"/>
      <c r="L83" s="688"/>
      <c r="M83" s="688"/>
      <c r="N83" s="688"/>
      <c r="O83" s="285"/>
      <c r="P83" s="278"/>
    </row>
    <row r="84" spans="1:16" x14ac:dyDescent="0.15">
      <c r="A84" s="275"/>
      <c r="B84" s="283"/>
      <c r="C84" s="417"/>
      <c r="D84" s="417"/>
      <c r="E84" s="417"/>
      <c r="F84" s="417"/>
      <c r="G84" s="417"/>
      <c r="H84" s="417"/>
      <c r="I84" s="417"/>
      <c r="J84" s="417"/>
      <c r="K84" s="417"/>
      <c r="L84" s="417"/>
      <c r="M84" s="417"/>
      <c r="N84" s="417"/>
      <c r="O84" s="285"/>
      <c r="P84" s="278"/>
    </row>
    <row r="85" spans="1:16" x14ac:dyDescent="0.15">
      <c r="A85" s="275"/>
      <c r="B85" s="283"/>
      <c r="C85" s="685" t="s">
        <v>320</v>
      </c>
      <c r="D85" s="686"/>
      <c r="E85" s="687"/>
      <c r="F85" s="278"/>
      <c r="G85" s="278"/>
      <c r="H85" s="278"/>
      <c r="I85" s="278"/>
      <c r="J85" s="278"/>
      <c r="K85" s="278"/>
      <c r="L85" s="278"/>
      <c r="M85" s="278"/>
      <c r="N85" s="278"/>
      <c r="O85" s="285"/>
      <c r="P85" s="278"/>
    </row>
    <row r="86" spans="1:16" x14ac:dyDescent="0.15">
      <c r="A86" s="275"/>
      <c r="B86" s="283"/>
      <c r="C86" s="689" t="s">
        <v>96</v>
      </c>
      <c r="D86" s="690"/>
      <c r="E86" s="416"/>
      <c r="F86" s="278"/>
      <c r="G86" s="278"/>
      <c r="H86" s="278"/>
      <c r="I86" s="278"/>
      <c r="J86" s="278"/>
      <c r="K86" s="278"/>
      <c r="L86" s="278"/>
      <c r="M86" s="278"/>
      <c r="N86" s="278"/>
      <c r="O86" s="285"/>
      <c r="P86" s="278"/>
    </row>
    <row r="87" spans="1:16" x14ac:dyDescent="0.15">
      <c r="A87" s="275"/>
      <c r="B87" s="283"/>
      <c r="C87" s="689" t="s">
        <v>97</v>
      </c>
      <c r="D87" s="690"/>
      <c r="E87" s="416"/>
      <c r="F87" s="278"/>
      <c r="G87" s="278"/>
      <c r="H87" s="278"/>
      <c r="I87" s="278"/>
      <c r="J87" s="278"/>
      <c r="K87" s="278"/>
      <c r="L87" s="278"/>
      <c r="M87" s="278"/>
      <c r="N87" s="278"/>
      <c r="O87" s="285"/>
      <c r="P87" s="278"/>
    </row>
    <row r="88" spans="1:16" x14ac:dyDescent="0.15">
      <c r="A88" s="275"/>
      <c r="B88" s="283"/>
      <c r="C88" s="689" t="s">
        <v>98</v>
      </c>
      <c r="D88" s="690"/>
      <c r="E88" s="416"/>
      <c r="F88" s="278"/>
      <c r="G88" s="278"/>
      <c r="H88" s="278"/>
      <c r="I88" s="278"/>
      <c r="J88" s="278"/>
      <c r="K88" s="278"/>
      <c r="L88" s="278"/>
      <c r="M88" s="278"/>
      <c r="N88" s="278"/>
      <c r="O88" s="285"/>
      <c r="P88" s="278"/>
    </row>
    <row r="89" spans="1:16" x14ac:dyDescent="0.15">
      <c r="A89" s="275"/>
      <c r="B89" s="283"/>
      <c r="C89" s="278"/>
      <c r="D89" s="278"/>
      <c r="E89" s="278"/>
      <c r="F89" s="278"/>
      <c r="G89" s="278"/>
      <c r="H89" s="278"/>
      <c r="I89" s="278"/>
      <c r="J89" s="278"/>
      <c r="K89" s="278"/>
      <c r="L89" s="278"/>
      <c r="M89" s="278"/>
      <c r="N89" s="278"/>
      <c r="O89" s="285"/>
      <c r="P89" s="278"/>
    </row>
    <row r="90" spans="1:16" x14ac:dyDescent="0.15">
      <c r="A90" s="275"/>
      <c r="B90" s="283"/>
      <c r="C90" s="278"/>
      <c r="D90" s="278"/>
      <c r="E90" s="289" t="s">
        <v>11</v>
      </c>
      <c r="F90" s="289" t="s">
        <v>12</v>
      </c>
      <c r="G90" s="289" t="s">
        <v>27</v>
      </c>
      <c r="H90" s="289" t="s">
        <v>87</v>
      </c>
      <c r="I90" s="289" t="s">
        <v>88</v>
      </c>
      <c r="J90" s="289" t="s">
        <v>89</v>
      </c>
      <c r="K90" s="289" t="s">
        <v>91</v>
      </c>
      <c r="L90" s="289" t="s">
        <v>92</v>
      </c>
      <c r="M90" s="289" t="s">
        <v>93</v>
      </c>
      <c r="N90" s="289" t="s">
        <v>14</v>
      </c>
      <c r="O90" s="285"/>
      <c r="P90" s="278"/>
    </row>
    <row r="91" spans="1:16" x14ac:dyDescent="0.15">
      <c r="A91" s="275"/>
      <c r="B91" s="283"/>
      <c r="C91" s="689" t="s">
        <v>96</v>
      </c>
      <c r="D91" s="690"/>
      <c r="E91" s="293" t="e">
        <f>E75*$E$86</f>
        <v>#DIV/0!</v>
      </c>
      <c r="F91" s="293" t="e">
        <f t="shared" ref="F91:N91" si="15">F75*$E$86</f>
        <v>#DIV/0!</v>
      </c>
      <c r="G91" s="293" t="e">
        <f t="shared" si="15"/>
        <v>#DIV/0!</v>
      </c>
      <c r="H91" s="293" t="e">
        <f t="shared" si="15"/>
        <v>#DIV/0!</v>
      </c>
      <c r="I91" s="293" t="e">
        <f t="shared" si="15"/>
        <v>#DIV/0!</v>
      </c>
      <c r="J91" s="293" t="e">
        <f t="shared" si="15"/>
        <v>#DIV/0!</v>
      </c>
      <c r="K91" s="293" t="e">
        <f t="shared" si="15"/>
        <v>#DIV/0!</v>
      </c>
      <c r="L91" s="293" t="e">
        <f t="shared" si="15"/>
        <v>#DIV/0!</v>
      </c>
      <c r="M91" s="293" t="e">
        <f t="shared" si="15"/>
        <v>#DIV/0!</v>
      </c>
      <c r="N91" s="293" t="e">
        <f t="shared" si="15"/>
        <v>#DIV/0!</v>
      </c>
      <c r="O91" s="285"/>
      <c r="P91" s="278"/>
    </row>
    <row r="92" spans="1:16" x14ac:dyDescent="0.15">
      <c r="A92" s="275"/>
      <c r="B92" s="283"/>
      <c r="C92" s="689" t="s">
        <v>97</v>
      </c>
      <c r="D92" s="690"/>
      <c r="E92" s="293" t="e">
        <f>E76*$E$87</f>
        <v>#DIV/0!</v>
      </c>
      <c r="F92" s="293" t="e">
        <f t="shared" ref="F92:N92" si="16">F76*$E$87</f>
        <v>#DIV/0!</v>
      </c>
      <c r="G92" s="293" t="e">
        <f t="shared" si="16"/>
        <v>#DIV/0!</v>
      </c>
      <c r="H92" s="293" t="e">
        <f t="shared" si="16"/>
        <v>#DIV/0!</v>
      </c>
      <c r="I92" s="293" t="e">
        <f t="shared" si="16"/>
        <v>#DIV/0!</v>
      </c>
      <c r="J92" s="293" t="e">
        <f t="shared" si="16"/>
        <v>#DIV/0!</v>
      </c>
      <c r="K92" s="293" t="e">
        <f t="shared" si="16"/>
        <v>#DIV/0!</v>
      </c>
      <c r="L92" s="293" t="e">
        <f t="shared" si="16"/>
        <v>#DIV/0!</v>
      </c>
      <c r="M92" s="293" t="e">
        <f t="shared" si="16"/>
        <v>#DIV/0!</v>
      </c>
      <c r="N92" s="293" t="e">
        <f t="shared" si="16"/>
        <v>#DIV/0!</v>
      </c>
      <c r="O92" s="285"/>
      <c r="P92" s="278"/>
    </row>
    <row r="93" spans="1:16" x14ac:dyDescent="0.15">
      <c r="A93" s="275"/>
      <c r="B93" s="283"/>
      <c r="C93" s="689" t="s">
        <v>98</v>
      </c>
      <c r="D93" s="690"/>
      <c r="E93" s="293" t="e">
        <f>E77*$E$88</f>
        <v>#DIV/0!</v>
      </c>
      <c r="F93" s="293" t="e">
        <f t="shared" ref="F93:N93" si="17">F77*$E$88</f>
        <v>#DIV/0!</v>
      </c>
      <c r="G93" s="293" t="e">
        <f t="shared" si="17"/>
        <v>#DIV/0!</v>
      </c>
      <c r="H93" s="293" t="e">
        <f t="shared" si="17"/>
        <v>#DIV/0!</v>
      </c>
      <c r="I93" s="293" t="e">
        <f t="shared" si="17"/>
        <v>#DIV/0!</v>
      </c>
      <c r="J93" s="293" t="e">
        <f t="shared" si="17"/>
        <v>#DIV/0!</v>
      </c>
      <c r="K93" s="293" t="e">
        <f t="shared" si="17"/>
        <v>#DIV/0!</v>
      </c>
      <c r="L93" s="293" t="e">
        <f t="shared" si="17"/>
        <v>#DIV/0!</v>
      </c>
      <c r="M93" s="293" t="e">
        <f t="shared" si="17"/>
        <v>#DIV/0!</v>
      </c>
      <c r="N93" s="293" t="e">
        <f t="shared" si="17"/>
        <v>#DIV/0!</v>
      </c>
      <c r="O93" s="285"/>
      <c r="P93" s="278"/>
    </row>
    <row r="94" spans="1:16" x14ac:dyDescent="0.15">
      <c r="A94" s="275"/>
      <c r="B94" s="283"/>
      <c r="C94" s="689" t="s">
        <v>99</v>
      </c>
      <c r="D94" s="690"/>
      <c r="E94" s="293" t="e">
        <f t="shared" ref="E94:N94" si="18">SUM(E91:E93)</f>
        <v>#DIV/0!</v>
      </c>
      <c r="F94" s="293" t="e">
        <f t="shared" si="18"/>
        <v>#DIV/0!</v>
      </c>
      <c r="G94" s="293" t="e">
        <f t="shared" si="18"/>
        <v>#DIV/0!</v>
      </c>
      <c r="H94" s="293" t="e">
        <f t="shared" si="18"/>
        <v>#DIV/0!</v>
      </c>
      <c r="I94" s="293" t="e">
        <f t="shared" si="18"/>
        <v>#DIV/0!</v>
      </c>
      <c r="J94" s="293" t="e">
        <f t="shared" si="18"/>
        <v>#DIV/0!</v>
      </c>
      <c r="K94" s="293" t="e">
        <f t="shared" si="18"/>
        <v>#DIV/0!</v>
      </c>
      <c r="L94" s="293" t="e">
        <f t="shared" si="18"/>
        <v>#DIV/0!</v>
      </c>
      <c r="M94" s="293" t="e">
        <f t="shared" si="18"/>
        <v>#DIV/0!</v>
      </c>
      <c r="N94" s="293" t="e">
        <f t="shared" si="18"/>
        <v>#DIV/0!</v>
      </c>
      <c r="O94" s="285"/>
      <c r="P94" s="278"/>
    </row>
    <row r="95" spans="1:16" x14ac:dyDescent="0.15">
      <c r="A95" s="275"/>
      <c r="B95" s="286"/>
      <c r="C95" s="287"/>
      <c r="D95" s="287"/>
      <c r="E95" s="287"/>
      <c r="F95" s="287"/>
      <c r="G95" s="287"/>
      <c r="H95" s="287"/>
      <c r="I95" s="287"/>
      <c r="J95" s="287"/>
      <c r="K95" s="287"/>
      <c r="L95" s="287"/>
      <c r="M95" s="287"/>
      <c r="N95" s="287"/>
      <c r="O95" s="288"/>
      <c r="P95" s="278"/>
    </row>
    <row r="96" spans="1:16" x14ac:dyDescent="0.15">
      <c r="A96" s="275"/>
      <c r="B96" s="278"/>
      <c r="C96" s="278"/>
      <c r="D96" s="278"/>
      <c r="E96" s="278"/>
      <c r="F96" s="279"/>
      <c r="G96" s="278"/>
      <c r="H96" s="278"/>
      <c r="I96" s="278"/>
      <c r="J96" s="278"/>
      <c r="K96" s="278"/>
      <c r="L96" s="278"/>
      <c r="M96" s="278"/>
      <c r="N96" s="278"/>
      <c r="O96" s="278"/>
      <c r="P96" s="278"/>
    </row>
    <row r="97" spans="1:16" x14ac:dyDescent="0.15">
      <c r="A97" s="275"/>
      <c r="B97" s="280"/>
      <c r="C97" s="281"/>
      <c r="D97" s="281"/>
      <c r="E97" s="281"/>
      <c r="F97" s="281"/>
      <c r="G97" s="281"/>
      <c r="H97" s="281"/>
      <c r="I97" s="281"/>
      <c r="J97" s="281"/>
      <c r="K97" s="281"/>
      <c r="L97" s="281"/>
      <c r="M97" s="281"/>
      <c r="N97" s="281"/>
      <c r="O97" s="282"/>
      <c r="P97" s="278"/>
    </row>
    <row r="98" spans="1:16" x14ac:dyDescent="0.15">
      <c r="A98" s="275"/>
      <c r="B98" s="283"/>
      <c r="C98" s="432" t="s">
        <v>457</v>
      </c>
      <c r="D98" s="430"/>
      <c r="E98" s="430"/>
      <c r="F98" s="430"/>
      <c r="G98" s="430"/>
      <c r="H98" s="430"/>
      <c r="I98" s="430"/>
      <c r="J98" s="430"/>
      <c r="K98" s="430"/>
      <c r="L98" s="430"/>
      <c r="M98" s="430"/>
      <c r="N98" s="430"/>
      <c r="O98" s="285"/>
      <c r="P98" s="278"/>
    </row>
    <row r="99" spans="1:16" x14ac:dyDescent="0.15">
      <c r="A99" s="275"/>
      <c r="B99" s="283"/>
      <c r="C99" s="278"/>
      <c r="D99" s="278"/>
      <c r="E99" s="278"/>
      <c r="F99" s="278"/>
      <c r="G99" s="278"/>
      <c r="H99" s="278"/>
      <c r="I99" s="278"/>
      <c r="J99" s="278"/>
      <c r="K99" s="278"/>
      <c r="L99" s="278"/>
      <c r="M99" s="278"/>
      <c r="N99" s="278"/>
      <c r="O99" s="285"/>
      <c r="P99" s="278"/>
    </row>
    <row r="100" spans="1:16" x14ac:dyDescent="0.15">
      <c r="A100" s="275"/>
      <c r="B100" s="283"/>
      <c r="C100" s="284" t="s">
        <v>133</v>
      </c>
      <c r="D100" s="278"/>
      <c r="E100" s="278"/>
      <c r="F100" s="278"/>
      <c r="G100" s="278"/>
      <c r="H100" s="278"/>
      <c r="I100" s="278"/>
      <c r="J100" s="278"/>
      <c r="K100" s="278"/>
      <c r="L100" s="278"/>
      <c r="M100" s="278"/>
      <c r="N100" s="278"/>
      <c r="O100" s="285"/>
      <c r="P100" s="278"/>
    </row>
    <row r="101" spans="1:16" ht="49.5" customHeight="1" x14ac:dyDescent="0.15">
      <c r="A101" s="275"/>
      <c r="B101" s="283"/>
      <c r="C101" s="688" t="s">
        <v>466</v>
      </c>
      <c r="D101" s="688"/>
      <c r="E101" s="688"/>
      <c r="F101" s="688"/>
      <c r="G101" s="688"/>
      <c r="H101" s="688"/>
      <c r="I101" s="688"/>
      <c r="J101" s="688"/>
      <c r="K101" s="688"/>
      <c r="L101" s="688"/>
      <c r="M101" s="688"/>
      <c r="N101" s="688"/>
      <c r="O101" s="285"/>
      <c r="P101" s="278"/>
    </row>
    <row r="102" spans="1:16" x14ac:dyDescent="0.15">
      <c r="A102" s="275"/>
      <c r="B102" s="283"/>
      <c r="C102" s="409"/>
      <c r="D102" s="409"/>
      <c r="E102" s="409"/>
      <c r="F102" s="409"/>
      <c r="G102" s="409"/>
      <c r="H102" s="409"/>
      <c r="I102" s="409"/>
      <c r="J102" s="409"/>
      <c r="K102" s="409"/>
      <c r="L102" s="409"/>
      <c r="M102" s="409"/>
      <c r="N102" s="409"/>
      <c r="O102" s="285"/>
      <c r="P102" s="278"/>
    </row>
    <row r="103" spans="1:16" x14ac:dyDescent="0.15">
      <c r="A103" s="275"/>
      <c r="B103" s="283"/>
      <c r="C103" s="695" t="s">
        <v>467</v>
      </c>
      <c r="D103" s="695"/>
      <c r="E103" s="695"/>
      <c r="F103" s="695"/>
      <c r="G103" s="695"/>
      <c r="H103" s="695"/>
      <c r="I103" s="695"/>
      <c r="J103" s="695"/>
      <c r="K103" s="695"/>
      <c r="L103" s="695"/>
      <c r="M103" s="695"/>
      <c r="N103" s="695"/>
      <c r="O103" s="285"/>
      <c r="P103" s="278"/>
    </row>
    <row r="104" spans="1:16" ht="22.5" x14ac:dyDescent="0.15">
      <c r="A104" s="275"/>
      <c r="B104" s="283"/>
      <c r="C104" s="278"/>
      <c r="D104" s="278"/>
      <c r="E104" s="424" t="s">
        <v>516</v>
      </c>
      <c r="F104" s="424" t="s">
        <v>517</v>
      </c>
      <c r="G104" s="424" t="s">
        <v>518</v>
      </c>
      <c r="H104" s="424" t="s">
        <v>519</v>
      </c>
      <c r="I104" s="424" t="s">
        <v>464</v>
      </c>
      <c r="J104" s="409"/>
      <c r="K104" s="409"/>
      <c r="L104" s="409"/>
      <c r="M104" s="409"/>
      <c r="N104" s="409"/>
      <c r="O104" s="285"/>
      <c r="P104" s="278"/>
    </row>
    <row r="105" spans="1:16" x14ac:dyDescent="0.15">
      <c r="A105" s="275"/>
      <c r="B105" s="283"/>
      <c r="C105" s="684" t="s">
        <v>96</v>
      </c>
      <c r="D105" s="684"/>
      <c r="E105" s="423"/>
      <c r="F105" s="423"/>
      <c r="G105" s="423"/>
      <c r="H105" s="423"/>
      <c r="I105" s="414">
        <f>'Ficha Técnica Simplificada'!E98</f>
        <v>0</v>
      </c>
      <c r="J105" s="409"/>
      <c r="K105" s="409"/>
      <c r="L105" s="409"/>
      <c r="M105" s="409"/>
      <c r="N105" s="409"/>
      <c r="O105" s="285"/>
      <c r="P105" s="278"/>
    </row>
    <row r="106" spans="1:16" x14ac:dyDescent="0.15">
      <c r="A106" s="275"/>
      <c r="B106" s="283"/>
      <c r="C106" s="684" t="s">
        <v>97</v>
      </c>
      <c r="D106" s="684"/>
      <c r="E106" s="423"/>
      <c r="F106" s="423"/>
      <c r="G106" s="423"/>
      <c r="H106" s="423"/>
      <c r="I106" s="414">
        <f>'Ficha Técnica Simplificada'!F98</f>
        <v>0</v>
      </c>
      <c r="J106" s="409"/>
      <c r="K106" s="409"/>
      <c r="L106" s="409"/>
      <c r="M106" s="409"/>
      <c r="N106" s="409"/>
      <c r="O106" s="285"/>
      <c r="P106" s="278"/>
    </row>
    <row r="107" spans="1:16" x14ac:dyDescent="0.15">
      <c r="A107" s="275"/>
      <c r="B107" s="283"/>
      <c r="C107" s="684" t="s">
        <v>98</v>
      </c>
      <c r="D107" s="684"/>
      <c r="E107" s="423"/>
      <c r="F107" s="423"/>
      <c r="G107" s="423"/>
      <c r="H107" s="423"/>
      <c r="I107" s="414">
        <f>'Ficha Técnica Simplificada'!G98</f>
        <v>0</v>
      </c>
      <c r="J107" s="409"/>
      <c r="K107" s="409"/>
      <c r="L107" s="409"/>
      <c r="M107" s="409"/>
      <c r="N107" s="409"/>
      <c r="O107" s="285"/>
      <c r="P107" s="278"/>
    </row>
    <row r="108" spans="1:16" x14ac:dyDescent="0.15">
      <c r="A108" s="275"/>
      <c r="B108" s="283"/>
      <c r="C108" s="684" t="s">
        <v>99</v>
      </c>
      <c r="D108" s="684"/>
      <c r="E108" s="292">
        <f>SUM(E105:E107)</f>
        <v>0</v>
      </c>
      <c r="F108" s="292">
        <f t="shared" ref="F108:H108" si="19">SUM(F105:F107)</f>
        <v>0</v>
      </c>
      <c r="G108" s="292">
        <f t="shared" si="19"/>
        <v>0</v>
      </c>
      <c r="H108" s="292">
        <f t="shared" si="19"/>
        <v>0</v>
      </c>
      <c r="I108" s="414">
        <f>SUM(I105:I107)</f>
        <v>0</v>
      </c>
      <c r="J108" s="409"/>
      <c r="K108" s="409"/>
      <c r="L108" s="409"/>
      <c r="M108" s="409"/>
      <c r="N108" s="409"/>
      <c r="O108" s="285"/>
      <c r="P108" s="278"/>
    </row>
    <row r="109" spans="1:16" x14ac:dyDescent="0.15">
      <c r="A109" s="275"/>
      <c r="B109" s="283"/>
      <c r="C109" s="279"/>
      <c r="D109" s="279"/>
      <c r="E109" s="278"/>
      <c r="F109" s="412"/>
      <c r="G109" s="412"/>
      <c r="H109" s="412"/>
      <c r="I109" s="412"/>
      <c r="J109" s="412"/>
      <c r="K109" s="412"/>
      <c r="L109" s="412"/>
      <c r="M109" s="412"/>
      <c r="N109" s="412"/>
      <c r="O109" s="285"/>
      <c r="P109" s="278"/>
    </row>
    <row r="110" spans="1:16" ht="23.25" customHeight="1" x14ac:dyDescent="0.15">
      <c r="A110" s="275"/>
      <c r="B110" s="283"/>
      <c r="C110" s="691" t="s">
        <v>443</v>
      </c>
      <c r="D110" s="691"/>
      <c r="E110" s="691"/>
      <c r="F110" s="691"/>
      <c r="G110" s="691"/>
      <c r="H110" s="691"/>
      <c r="I110" s="691"/>
      <c r="J110" s="691"/>
      <c r="K110" s="691"/>
      <c r="L110" s="691"/>
      <c r="M110" s="691"/>
      <c r="N110" s="691"/>
      <c r="O110" s="285"/>
      <c r="P110" s="278"/>
    </row>
    <row r="111" spans="1:16" x14ac:dyDescent="0.15">
      <c r="A111" s="275"/>
      <c r="B111" s="283"/>
      <c r="C111" s="685" t="s">
        <v>311</v>
      </c>
      <c r="D111" s="686"/>
      <c r="E111" s="687"/>
      <c r="F111" s="278"/>
      <c r="G111" s="278"/>
      <c r="H111" s="278"/>
      <c r="I111" s="278"/>
      <c r="J111" s="278"/>
      <c r="K111" s="278"/>
      <c r="L111" s="278"/>
      <c r="M111" s="278"/>
      <c r="N111" s="278"/>
      <c r="O111" s="285"/>
      <c r="P111" s="278"/>
    </row>
    <row r="112" spans="1:16" x14ac:dyDescent="0.15">
      <c r="A112" s="275"/>
      <c r="B112" s="283"/>
      <c r="C112" s="277" t="s">
        <v>312</v>
      </c>
      <c r="D112" s="277"/>
      <c r="E112" s="415" t="e">
        <f>((I105/E105)^(1/5))-1</f>
        <v>#DIV/0!</v>
      </c>
      <c r="F112" s="278"/>
      <c r="G112" s="278"/>
      <c r="H112" s="278"/>
      <c r="I112" s="278"/>
      <c r="J112" s="278"/>
      <c r="K112" s="278"/>
      <c r="L112" s="278"/>
      <c r="M112" s="278"/>
      <c r="N112" s="278"/>
      <c r="O112" s="285"/>
      <c r="P112" s="278"/>
    </row>
    <row r="113" spans="1:16" x14ac:dyDescent="0.15">
      <c r="A113" s="275"/>
      <c r="B113" s="283"/>
      <c r="C113" s="277" t="s">
        <v>313</v>
      </c>
      <c r="D113" s="277"/>
      <c r="E113" s="415" t="e">
        <f>((I106/E106)^(1/5))-1</f>
        <v>#DIV/0!</v>
      </c>
      <c r="F113" s="278"/>
      <c r="G113" s="278"/>
      <c r="H113" s="278"/>
      <c r="I113" s="278"/>
      <c r="J113" s="278"/>
      <c r="K113" s="278"/>
      <c r="L113" s="278"/>
      <c r="M113" s="278"/>
      <c r="N113" s="278"/>
      <c r="O113" s="285"/>
      <c r="P113" s="278"/>
    </row>
    <row r="114" spans="1:16" x14ac:dyDescent="0.15">
      <c r="A114" s="275"/>
      <c r="B114" s="283"/>
      <c r="C114" s="277" t="s">
        <v>195</v>
      </c>
      <c r="D114" s="277"/>
      <c r="E114" s="415" t="e">
        <f>((I107/E107)^(1/5))-1</f>
        <v>#DIV/0!</v>
      </c>
      <c r="F114" s="278"/>
      <c r="G114" s="278"/>
      <c r="H114" s="278"/>
      <c r="I114" s="278"/>
      <c r="J114" s="278"/>
      <c r="K114" s="278"/>
      <c r="L114" s="278"/>
      <c r="M114" s="278"/>
      <c r="N114" s="278"/>
      <c r="O114" s="285"/>
      <c r="P114" s="278"/>
    </row>
    <row r="115" spans="1:16" x14ac:dyDescent="0.15">
      <c r="A115" s="275"/>
      <c r="B115" s="283"/>
      <c r="C115" s="279"/>
      <c r="D115" s="279"/>
      <c r="E115" s="278"/>
      <c r="F115" s="409"/>
      <c r="G115" s="409"/>
      <c r="H115" s="409"/>
      <c r="I115" s="409"/>
      <c r="J115" s="409"/>
      <c r="K115" s="409"/>
      <c r="L115" s="409"/>
      <c r="M115" s="409"/>
      <c r="N115" s="409"/>
      <c r="O115" s="285"/>
      <c r="P115" s="278"/>
    </row>
    <row r="116" spans="1:16" x14ac:dyDescent="0.15">
      <c r="A116" s="275"/>
      <c r="B116" s="283"/>
      <c r="C116" s="284" t="s">
        <v>316</v>
      </c>
      <c r="D116" s="409"/>
      <c r="E116" s="409"/>
      <c r="F116" s="409"/>
      <c r="G116" s="409"/>
      <c r="H116" s="409"/>
      <c r="I116" s="409"/>
      <c r="J116" s="409"/>
      <c r="K116" s="409"/>
      <c r="L116" s="409"/>
      <c r="M116" s="409"/>
      <c r="N116" s="409"/>
      <c r="O116" s="285"/>
      <c r="P116" s="278"/>
    </row>
    <row r="117" spans="1:16" x14ac:dyDescent="0.15">
      <c r="A117" s="275"/>
      <c r="B117" s="283"/>
      <c r="C117" s="278"/>
      <c r="D117" s="278"/>
      <c r="E117" s="289" t="s">
        <v>11</v>
      </c>
      <c r="F117" s="289" t="s">
        <v>12</v>
      </c>
      <c r="G117" s="289" t="s">
        <v>27</v>
      </c>
      <c r="H117" s="289" t="s">
        <v>87</v>
      </c>
      <c r="I117" s="289" t="s">
        <v>88</v>
      </c>
      <c r="J117" s="289" t="s">
        <v>89</v>
      </c>
      <c r="K117" s="289" t="s">
        <v>91</v>
      </c>
      <c r="L117" s="289" t="s">
        <v>92</v>
      </c>
      <c r="M117" s="289" t="s">
        <v>93</v>
      </c>
      <c r="N117" s="289" t="s">
        <v>14</v>
      </c>
      <c r="O117" s="285"/>
      <c r="P117" s="278"/>
    </row>
    <row r="118" spans="1:16" x14ac:dyDescent="0.15">
      <c r="A118" s="275"/>
      <c r="B118" s="283"/>
      <c r="C118" s="684" t="s">
        <v>96</v>
      </c>
      <c r="D118" s="684"/>
      <c r="E118" s="414" t="e">
        <f>I105*(1+$E$112)</f>
        <v>#DIV/0!</v>
      </c>
      <c r="F118" s="414" t="e">
        <f t="shared" ref="F118:N118" si="20">E118*(1+$E$112)</f>
        <v>#DIV/0!</v>
      </c>
      <c r="G118" s="414" t="e">
        <f t="shared" si="20"/>
        <v>#DIV/0!</v>
      </c>
      <c r="H118" s="414" t="e">
        <f t="shared" si="20"/>
        <v>#DIV/0!</v>
      </c>
      <c r="I118" s="414" t="e">
        <f t="shared" si="20"/>
        <v>#DIV/0!</v>
      </c>
      <c r="J118" s="414" t="e">
        <f t="shared" si="20"/>
        <v>#DIV/0!</v>
      </c>
      <c r="K118" s="414" t="e">
        <f t="shared" si="20"/>
        <v>#DIV/0!</v>
      </c>
      <c r="L118" s="414" t="e">
        <f t="shared" si="20"/>
        <v>#DIV/0!</v>
      </c>
      <c r="M118" s="414" t="e">
        <f t="shared" si="20"/>
        <v>#DIV/0!</v>
      </c>
      <c r="N118" s="414" t="e">
        <f t="shared" si="20"/>
        <v>#DIV/0!</v>
      </c>
      <c r="O118" s="285"/>
      <c r="P118" s="278"/>
    </row>
    <row r="119" spans="1:16" x14ac:dyDescent="0.15">
      <c r="A119" s="275"/>
      <c r="B119" s="283"/>
      <c r="C119" s="684" t="s">
        <v>97</v>
      </c>
      <c r="D119" s="684"/>
      <c r="E119" s="414" t="e">
        <f>I106*(1+$E$113)</f>
        <v>#DIV/0!</v>
      </c>
      <c r="F119" s="414" t="e">
        <f>E119*(1+$E$113)</f>
        <v>#DIV/0!</v>
      </c>
      <c r="G119" s="414" t="e">
        <f t="shared" ref="G119:N119" si="21">F119*(1+$E$113)</f>
        <v>#DIV/0!</v>
      </c>
      <c r="H119" s="414" t="e">
        <f t="shared" si="21"/>
        <v>#DIV/0!</v>
      </c>
      <c r="I119" s="414" t="e">
        <f t="shared" si="21"/>
        <v>#DIV/0!</v>
      </c>
      <c r="J119" s="414" t="e">
        <f t="shared" si="21"/>
        <v>#DIV/0!</v>
      </c>
      <c r="K119" s="414" t="e">
        <f t="shared" si="21"/>
        <v>#DIV/0!</v>
      </c>
      <c r="L119" s="414" t="e">
        <f t="shared" si="21"/>
        <v>#DIV/0!</v>
      </c>
      <c r="M119" s="414" t="e">
        <f t="shared" si="21"/>
        <v>#DIV/0!</v>
      </c>
      <c r="N119" s="414" t="e">
        <f t="shared" si="21"/>
        <v>#DIV/0!</v>
      </c>
      <c r="O119" s="285"/>
      <c r="P119" s="278"/>
    </row>
    <row r="120" spans="1:16" x14ac:dyDescent="0.15">
      <c r="A120" s="275"/>
      <c r="B120" s="283"/>
      <c r="C120" s="684" t="s">
        <v>98</v>
      </c>
      <c r="D120" s="684"/>
      <c r="E120" s="414" t="e">
        <f>I107*(1+$E$114)</f>
        <v>#DIV/0!</v>
      </c>
      <c r="F120" s="414" t="e">
        <f>E120*(1+$E$114)</f>
        <v>#DIV/0!</v>
      </c>
      <c r="G120" s="414" t="e">
        <f t="shared" ref="G120:N120" si="22">F120*(1+$E$114)</f>
        <v>#DIV/0!</v>
      </c>
      <c r="H120" s="414" t="e">
        <f t="shared" si="22"/>
        <v>#DIV/0!</v>
      </c>
      <c r="I120" s="414" t="e">
        <f t="shared" si="22"/>
        <v>#DIV/0!</v>
      </c>
      <c r="J120" s="414" t="e">
        <f t="shared" si="22"/>
        <v>#DIV/0!</v>
      </c>
      <c r="K120" s="414" t="e">
        <f t="shared" si="22"/>
        <v>#DIV/0!</v>
      </c>
      <c r="L120" s="414" t="e">
        <f t="shared" si="22"/>
        <v>#DIV/0!</v>
      </c>
      <c r="M120" s="414" t="e">
        <f t="shared" si="22"/>
        <v>#DIV/0!</v>
      </c>
      <c r="N120" s="414" t="e">
        <f t="shared" si="22"/>
        <v>#DIV/0!</v>
      </c>
      <c r="O120" s="285"/>
      <c r="P120" s="278"/>
    </row>
    <row r="121" spans="1:16" x14ac:dyDescent="0.15">
      <c r="A121" s="275"/>
      <c r="B121" s="283"/>
      <c r="C121" s="684" t="s">
        <v>99</v>
      </c>
      <c r="D121" s="684"/>
      <c r="E121" s="414" t="e">
        <f t="shared" ref="E121:N121" si="23">SUM(E118:E120)</f>
        <v>#DIV/0!</v>
      </c>
      <c r="F121" s="414" t="e">
        <f t="shared" si="23"/>
        <v>#DIV/0!</v>
      </c>
      <c r="G121" s="414" t="e">
        <f t="shared" si="23"/>
        <v>#DIV/0!</v>
      </c>
      <c r="H121" s="414" t="e">
        <f t="shared" si="23"/>
        <v>#DIV/0!</v>
      </c>
      <c r="I121" s="414" t="e">
        <f t="shared" si="23"/>
        <v>#DIV/0!</v>
      </c>
      <c r="J121" s="414" t="e">
        <f t="shared" si="23"/>
        <v>#DIV/0!</v>
      </c>
      <c r="K121" s="414" t="e">
        <f t="shared" si="23"/>
        <v>#DIV/0!</v>
      </c>
      <c r="L121" s="414" t="e">
        <f t="shared" si="23"/>
        <v>#DIV/0!</v>
      </c>
      <c r="M121" s="414" t="e">
        <f t="shared" si="23"/>
        <v>#DIV/0!</v>
      </c>
      <c r="N121" s="414" t="e">
        <f t="shared" si="23"/>
        <v>#DIV/0!</v>
      </c>
      <c r="O121" s="285"/>
      <c r="P121" s="278"/>
    </row>
    <row r="122" spans="1:16" x14ac:dyDescent="0.15">
      <c r="A122" s="275"/>
      <c r="B122" s="283"/>
      <c r="C122" s="279"/>
      <c r="D122" s="279"/>
      <c r="E122" s="421"/>
      <c r="F122" s="421"/>
      <c r="G122" s="421"/>
      <c r="H122" s="421"/>
      <c r="I122" s="421"/>
      <c r="J122" s="421"/>
      <c r="K122" s="421"/>
      <c r="L122" s="421"/>
      <c r="M122" s="421"/>
      <c r="N122" s="421"/>
      <c r="O122" s="285"/>
      <c r="P122" s="278"/>
    </row>
    <row r="123" spans="1:16" x14ac:dyDescent="0.15">
      <c r="A123" s="275"/>
      <c r="B123" s="283"/>
      <c r="C123" s="284" t="s">
        <v>317</v>
      </c>
      <c r="D123" s="278"/>
      <c r="E123" s="278"/>
      <c r="F123" s="278"/>
      <c r="G123" s="278"/>
      <c r="H123" s="278"/>
      <c r="I123" s="278"/>
      <c r="J123" s="278"/>
      <c r="K123" s="278"/>
      <c r="L123" s="278"/>
      <c r="M123" s="278"/>
      <c r="N123" s="278"/>
      <c r="O123" s="285"/>
      <c r="P123" s="278"/>
    </row>
    <row r="124" spans="1:16" ht="63" customHeight="1" x14ac:dyDescent="0.15">
      <c r="A124" s="275"/>
      <c r="B124" s="283"/>
      <c r="C124" s="688" t="s">
        <v>469</v>
      </c>
      <c r="D124" s="688"/>
      <c r="E124" s="688"/>
      <c r="F124" s="688"/>
      <c r="G124" s="688"/>
      <c r="H124" s="688"/>
      <c r="I124" s="688"/>
      <c r="J124" s="688"/>
      <c r="K124" s="688"/>
      <c r="L124" s="688"/>
      <c r="M124" s="688"/>
      <c r="N124" s="688"/>
      <c r="O124" s="285"/>
      <c r="P124" s="278"/>
    </row>
    <row r="125" spans="1:16" ht="85.5" customHeight="1" x14ac:dyDescent="0.15">
      <c r="A125" s="275"/>
      <c r="B125" s="283"/>
      <c r="C125" s="688" t="s">
        <v>520</v>
      </c>
      <c r="D125" s="688"/>
      <c r="E125" s="688"/>
      <c r="F125" s="688"/>
      <c r="G125" s="688"/>
      <c r="H125" s="688"/>
      <c r="I125" s="688"/>
      <c r="J125" s="688"/>
      <c r="K125" s="688"/>
      <c r="L125" s="688"/>
      <c r="M125" s="688"/>
      <c r="N125" s="688"/>
      <c r="O125" s="285"/>
      <c r="P125" s="278"/>
    </row>
    <row r="126" spans="1:16" ht="98.25" customHeight="1" x14ac:dyDescent="0.15">
      <c r="A126" s="275"/>
      <c r="B126" s="283"/>
      <c r="C126" s="688" t="s">
        <v>521</v>
      </c>
      <c r="D126" s="688"/>
      <c r="E126" s="688"/>
      <c r="F126" s="688"/>
      <c r="G126" s="688"/>
      <c r="H126" s="688"/>
      <c r="I126" s="688"/>
      <c r="J126" s="688"/>
      <c r="K126" s="688"/>
      <c r="L126" s="688"/>
      <c r="M126" s="688"/>
      <c r="N126" s="688"/>
      <c r="O126" s="285"/>
      <c r="P126" s="278"/>
    </row>
    <row r="127" spans="1:16" x14ac:dyDescent="0.15">
      <c r="A127" s="275"/>
      <c r="B127" s="283"/>
      <c r="C127" s="417"/>
      <c r="D127" s="417"/>
      <c r="E127" s="417"/>
      <c r="F127" s="417"/>
      <c r="G127" s="417"/>
      <c r="H127" s="417"/>
      <c r="I127" s="417"/>
      <c r="J127" s="417"/>
      <c r="K127" s="417"/>
      <c r="L127" s="417"/>
      <c r="M127" s="417"/>
      <c r="N127" s="417"/>
      <c r="O127" s="285"/>
      <c r="P127" s="278"/>
    </row>
    <row r="128" spans="1:16" x14ac:dyDescent="0.15">
      <c r="A128" s="275"/>
      <c r="B128" s="283"/>
      <c r="C128" s="685" t="s">
        <v>318</v>
      </c>
      <c r="D128" s="686"/>
      <c r="E128" s="687"/>
      <c r="F128" s="278"/>
      <c r="G128" s="278"/>
      <c r="H128" s="278"/>
      <c r="I128" s="278"/>
      <c r="J128" s="278"/>
      <c r="K128" s="278"/>
      <c r="L128" s="278"/>
      <c r="M128" s="278"/>
      <c r="N128" s="278"/>
      <c r="O128" s="285"/>
      <c r="P128" s="278"/>
    </row>
    <row r="129" spans="1:16" x14ac:dyDescent="0.15">
      <c r="A129" s="275"/>
      <c r="B129" s="283"/>
      <c r="C129" s="684" t="s">
        <v>96</v>
      </c>
      <c r="D129" s="684"/>
      <c r="E129" s="429"/>
      <c r="F129" s="278"/>
      <c r="G129" s="278"/>
      <c r="H129" s="278"/>
      <c r="I129" s="278"/>
      <c r="J129" s="278"/>
      <c r="K129" s="278"/>
      <c r="L129" s="278"/>
      <c r="M129" s="278"/>
      <c r="N129" s="278"/>
      <c r="O129" s="285"/>
      <c r="P129" s="278"/>
    </row>
    <row r="130" spans="1:16" x14ac:dyDescent="0.15">
      <c r="A130" s="275"/>
      <c r="B130" s="283"/>
      <c r="C130" s="684" t="s">
        <v>97</v>
      </c>
      <c r="D130" s="684"/>
      <c r="E130" s="429"/>
      <c r="F130" s="278"/>
      <c r="G130" s="278"/>
      <c r="H130" s="278"/>
      <c r="I130" s="278"/>
      <c r="J130" s="278"/>
      <c r="K130" s="278"/>
      <c r="L130" s="278"/>
      <c r="M130" s="278"/>
      <c r="N130" s="278"/>
      <c r="O130" s="285"/>
      <c r="P130" s="278"/>
    </row>
    <row r="131" spans="1:16" x14ac:dyDescent="0.15">
      <c r="A131" s="275"/>
      <c r="B131" s="283"/>
      <c r="C131" s="684" t="s">
        <v>98</v>
      </c>
      <c r="D131" s="684"/>
      <c r="E131" s="429"/>
      <c r="F131" s="278"/>
      <c r="G131" s="278"/>
      <c r="H131" s="278"/>
      <c r="I131" s="278"/>
      <c r="J131" s="278"/>
      <c r="K131" s="278"/>
      <c r="L131" s="278"/>
      <c r="M131" s="278"/>
      <c r="N131" s="278"/>
      <c r="O131" s="285"/>
      <c r="P131" s="278"/>
    </row>
    <row r="132" spans="1:16" x14ac:dyDescent="0.15">
      <c r="A132" s="275"/>
      <c r="B132" s="283"/>
      <c r="C132" s="278"/>
      <c r="D132" s="278"/>
      <c r="E132" s="278"/>
      <c r="F132" s="278"/>
      <c r="G132" s="278"/>
      <c r="H132" s="278"/>
      <c r="I132" s="278"/>
      <c r="J132" s="278"/>
      <c r="K132" s="278"/>
      <c r="L132" s="278"/>
      <c r="M132" s="278"/>
      <c r="N132" s="278"/>
      <c r="O132" s="285"/>
      <c r="P132" s="278"/>
    </row>
    <row r="133" spans="1:16" x14ac:dyDescent="0.15">
      <c r="A133" s="275"/>
      <c r="B133" s="283"/>
      <c r="C133" s="278"/>
      <c r="D133" s="278"/>
      <c r="E133" s="289" t="s">
        <v>11</v>
      </c>
      <c r="F133" s="289" t="s">
        <v>12</v>
      </c>
      <c r="G133" s="289" t="s">
        <v>27</v>
      </c>
      <c r="H133" s="289" t="s">
        <v>87</v>
      </c>
      <c r="I133" s="289" t="s">
        <v>88</v>
      </c>
      <c r="J133" s="289" t="s">
        <v>89</v>
      </c>
      <c r="K133" s="289" t="s">
        <v>91</v>
      </c>
      <c r="L133" s="289" t="s">
        <v>92</v>
      </c>
      <c r="M133" s="289" t="s">
        <v>93</v>
      </c>
      <c r="N133" s="289" t="s">
        <v>14</v>
      </c>
      <c r="O133" s="285"/>
      <c r="P133" s="278"/>
    </row>
    <row r="134" spans="1:16" x14ac:dyDescent="0.15">
      <c r="A134" s="275"/>
      <c r="B134" s="283"/>
      <c r="C134" s="684" t="s">
        <v>96</v>
      </c>
      <c r="D134" s="684"/>
      <c r="E134" s="293" t="e">
        <f>E118*$E$129</f>
        <v>#DIV/0!</v>
      </c>
      <c r="F134" s="293" t="e">
        <f t="shared" ref="F134:N134" si="24">F118*$E$129</f>
        <v>#DIV/0!</v>
      </c>
      <c r="G134" s="293" t="e">
        <f t="shared" si="24"/>
        <v>#DIV/0!</v>
      </c>
      <c r="H134" s="293" t="e">
        <f t="shared" si="24"/>
        <v>#DIV/0!</v>
      </c>
      <c r="I134" s="293" t="e">
        <f t="shared" si="24"/>
        <v>#DIV/0!</v>
      </c>
      <c r="J134" s="293" t="e">
        <f t="shared" si="24"/>
        <v>#DIV/0!</v>
      </c>
      <c r="K134" s="293" t="e">
        <f t="shared" si="24"/>
        <v>#DIV/0!</v>
      </c>
      <c r="L134" s="293" t="e">
        <f t="shared" si="24"/>
        <v>#DIV/0!</v>
      </c>
      <c r="M134" s="293" t="e">
        <f t="shared" si="24"/>
        <v>#DIV/0!</v>
      </c>
      <c r="N134" s="293" t="e">
        <f t="shared" si="24"/>
        <v>#DIV/0!</v>
      </c>
      <c r="O134" s="285"/>
      <c r="P134" s="278"/>
    </row>
    <row r="135" spans="1:16" x14ac:dyDescent="0.15">
      <c r="A135" s="275"/>
      <c r="B135" s="283"/>
      <c r="C135" s="684" t="s">
        <v>97</v>
      </c>
      <c r="D135" s="684"/>
      <c r="E135" s="293" t="e">
        <f>E119*$E$130</f>
        <v>#DIV/0!</v>
      </c>
      <c r="F135" s="293" t="e">
        <f t="shared" ref="F135:N135" si="25">F119*$E$130</f>
        <v>#DIV/0!</v>
      </c>
      <c r="G135" s="293" t="e">
        <f t="shared" si="25"/>
        <v>#DIV/0!</v>
      </c>
      <c r="H135" s="293" t="e">
        <f t="shared" si="25"/>
        <v>#DIV/0!</v>
      </c>
      <c r="I135" s="293" t="e">
        <f t="shared" si="25"/>
        <v>#DIV/0!</v>
      </c>
      <c r="J135" s="293" t="e">
        <f t="shared" si="25"/>
        <v>#DIV/0!</v>
      </c>
      <c r="K135" s="293" t="e">
        <f t="shared" si="25"/>
        <v>#DIV/0!</v>
      </c>
      <c r="L135" s="293" t="e">
        <f t="shared" si="25"/>
        <v>#DIV/0!</v>
      </c>
      <c r="M135" s="293" t="e">
        <f t="shared" si="25"/>
        <v>#DIV/0!</v>
      </c>
      <c r="N135" s="293" t="e">
        <f t="shared" si="25"/>
        <v>#DIV/0!</v>
      </c>
      <c r="O135" s="285"/>
      <c r="P135" s="278"/>
    </row>
    <row r="136" spans="1:16" x14ac:dyDescent="0.15">
      <c r="A136" s="275"/>
      <c r="B136" s="283"/>
      <c r="C136" s="684" t="s">
        <v>98</v>
      </c>
      <c r="D136" s="684"/>
      <c r="E136" s="293" t="e">
        <f>E120*$E$131</f>
        <v>#DIV/0!</v>
      </c>
      <c r="F136" s="293" t="e">
        <f t="shared" ref="F136:N136" si="26">F120*$E$131</f>
        <v>#DIV/0!</v>
      </c>
      <c r="G136" s="293" t="e">
        <f t="shared" si="26"/>
        <v>#DIV/0!</v>
      </c>
      <c r="H136" s="293" t="e">
        <f t="shared" si="26"/>
        <v>#DIV/0!</v>
      </c>
      <c r="I136" s="293" t="e">
        <f t="shared" si="26"/>
        <v>#DIV/0!</v>
      </c>
      <c r="J136" s="293" t="e">
        <f t="shared" si="26"/>
        <v>#DIV/0!</v>
      </c>
      <c r="K136" s="293" t="e">
        <f t="shared" si="26"/>
        <v>#DIV/0!</v>
      </c>
      <c r="L136" s="293" t="e">
        <f t="shared" si="26"/>
        <v>#DIV/0!</v>
      </c>
      <c r="M136" s="293" t="e">
        <f t="shared" si="26"/>
        <v>#DIV/0!</v>
      </c>
      <c r="N136" s="293" t="e">
        <f t="shared" si="26"/>
        <v>#DIV/0!</v>
      </c>
      <c r="O136" s="285"/>
      <c r="P136" s="278"/>
    </row>
    <row r="137" spans="1:16" x14ac:dyDescent="0.15">
      <c r="A137" s="275"/>
      <c r="B137" s="283"/>
      <c r="C137" s="684" t="s">
        <v>99</v>
      </c>
      <c r="D137" s="684"/>
      <c r="E137" s="293" t="e">
        <f t="shared" ref="E137:N137" si="27">SUM(E134:E136)</f>
        <v>#DIV/0!</v>
      </c>
      <c r="F137" s="293" t="e">
        <f t="shared" si="27"/>
        <v>#DIV/0!</v>
      </c>
      <c r="G137" s="293" t="e">
        <f t="shared" si="27"/>
        <v>#DIV/0!</v>
      </c>
      <c r="H137" s="293" t="e">
        <f t="shared" si="27"/>
        <v>#DIV/0!</v>
      </c>
      <c r="I137" s="293" t="e">
        <f t="shared" si="27"/>
        <v>#DIV/0!</v>
      </c>
      <c r="J137" s="293" t="e">
        <f t="shared" si="27"/>
        <v>#DIV/0!</v>
      </c>
      <c r="K137" s="293" t="e">
        <f t="shared" si="27"/>
        <v>#DIV/0!</v>
      </c>
      <c r="L137" s="293" t="e">
        <f t="shared" si="27"/>
        <v>#DIV/0!</v>
      </c>
      <c r="M137" s="293" t="e">
        <f t="shared" si="27"/>
        <v>#DIV/0!</v>
      </c>
      <c r="N137" s="293" t="e">
        <f t="shared" si="27"/>
        <v>#DIV/0!</v>
      </c>
      <c r="O137" s="285"/>
      <c r="P137" s="278"/>
    </row>
    <row r="138" spans="1:16" x14ac:dyDescent="0.15">
      <c r="A138" s="275"/>
      <c r="B138" s="283"/>
      <c r="C138" s="279"/>
      <c r="D138" s="279"/>
      <c r="E138" s="421"/>
      <c r="F138" s="421"/>
      <c r="G138" s="421"/>
      <c r="H138" s="421"/>
      <c r="I138" s="421"/>
      <c r="J138" s="421"/>
      <c r="K138" s="421"/>
      <c r="L138" s="421"/>
      <c r="M138" s="421"/>
      <c r="N138" s="421"/>
      <c r="O138" s="285"/>
      <c r="P138" s="278"/>
    </row>
    <row r="139" spans="1:16" x14ac:dyDescent="0.15">
      <c r="A139" s="275"/>
      <c r="B139" s="283"/>
      <c r="C139" s="284" t="s">
        <v>456</v>
      </c>
      <c r="D139" s="278"/>
      <c r="E139" s="278"/>
      <c r="F139" s="278"/>
      <c r="G139" s="278"/>
      <c r="H139" s="278"/>
      <c r="I139" s="278"/>
      <c r="J139" s="278"/>
      <c r="K139" s="278"/>
      <c r="L139" s="278"/>
      <c r="M139" s="278"/>
      <c r="N139" s="278"/>
      <c r="O139" s="285"/>
      <c r="P139" s="278"/>
    </row>
    <row r="140" spans="1:16" ht="48.75" customHeight="1" x14ac:dyDescent="0.15">
      <c r="A140" s="275"/>
      <c r="B140" s="283"/>
      <c r="C140" s="688" t="s">
        <v>470</v>
      </c>
      <c r="D140" s="688"/>
      <c r="E140" s="688"/>
      <c r="F140" s="688"/>
      <c r="G140" s="688"/>
      <c r="H140" s="688"/>
      <c r="I140" s="688"/>
      <c r="J140" s="688"/>
      <c r="K140" s="688"/>
      <c r="L140" s="688"/>
      <c r="M140" s="688"/>
      <c r="N140" s="688"/>
      <c r="O140" s="696"/>
      <c r="P140" s="278"/>
    </row>
    <row r="141" spans="1:16" ht="41.25" customHeight="1" x14ac:dyDescent="0.15">
      <c r="A141" s="275"/>
      <c r="B141" s="283"/>
      <c r="C141" s="697" t="s">
        <v>524</v>
      </c>
      <c r="D141" s="697"/>
      <c r="E141" s="697"/>
      <c r="F141" s="697"/>
      <c r="G141" s="697"/>
      <c r="H141" s="697"/>
      <c r="I141" s="697"/>
      <c r="J141" s="697"/>
      <c r="K141" s="697"/>
      <c r="L141" s="697"/>
      <c r="M141" s="697"/>
      <c r="N141" s="697"/>
      <c r="O141" s="698"/>
      <c r="P141" s="278"/>
    </row>
    <row r="142" spans="1:16" ht="52.5" customHeight="1" x14ac:dyDescent="0.15">
      <c r="A142" s="275"/>
      <c r="B142" s="283"/>
      <c r="C142" s="697" t="s">
        <v>525</v>
      </c>
      <c r="D142" s="697"/>
      <c r="E142" s="697"/>
      <c r="F142" s="697"/>
      <c r="G142" s="697"/>
      <c r="H142" s="697"/>
      <c r="I142" s="697"/>
      <c r="J142" s="697"/>
      <c r="K142" s="697"/>
      <c r="L142" s="697"/>
      <c r="M142" s="697"/>
      <c r="N142" s="697"/>
      <c r="O142" s="698"/>
      <c r="P142" s="278"/>
    </row>
    <row r="143" spans="1:16" x14ac:dyDescent="0.15">
      <c r="A143" s="275"/>
      <c r="B143" s="283"/>
      <c r="C143" s="278"/>
      <c r="D143" s="278"/>
      <c r="E143" s="278"/>
      <c r="F143" s="278"/>
      <c r="G143" s="278"/>
      <c r="H143" s="278"/>
      <c r="I143" s="278"/>
      <c r="J143" s="278"/>
      <c r="K143" s="278"/>
      <c r="L143" s="278"/>
      <c r="M143" s="278"/>
      <c r="N143" s="278"/>
      <c r="O143" s="285"/>
      <c r="P143" s="278"/>
    </row>
    <row r="144" spans="1:16" x14ac:dyDescent="0.15">
      <c r="A144" s="275"/>
      <c r="B144" s="283"/>
      <c r="C144" s="685" t="s">
        <v>320</v>
      </c>
      <c r="D144" s="686"/>
      <c r="E144" s="687"/>
      <c r="F144" s="278"/>
      <c r="G144" s="278"/>
      <c r="H144" s="278"/>
      <c r="I144" s="278"/>
      <c r="J144" s="278"/>
      <c r="K144" s="278"/>
      <c r="L144" s="278"/>
      <c r="M144" s="278"/>
      <c r="N144" s="278"/>
      <c r="O144" s="285"/>
      <c r="P144" s="278"/>
    </row>
    <row r="145" spans="1:16" x14ac:dyDescent="0.15">
      <c r="A145" s="275"/>
      <c r="B145" s="283"/>
      <c r="C145" s="684" t="s">
        <v>96</v>
      </c>
      <c r="D145" s="684"/>
      <c r="E145" s="416"/>
      <c r="F145" s="278"/>
      <c r="G145" s="278"/>
      <c r="H145" s="278"/>
      <c r="I145" s="278"/>
      <c r="J145" s="278"/>
      <c r="K145" s="278"/>
      <c r="L145" s="278"/>
      <c r="M145" s="278"/>
      <c r="N145" s="278"/>
      <c r="O145" s="285"/>
      <c r="P145" s="278"/>
    </row>
    <row r="146" spans="1:16" x14ac:dyDescent="0.15">
      <c r="A146" s="275"/>
      <c r="B146" s="283"/>
      <c r="C146" s="684" t="s">
        <v>97</v>
      </c>
      <c r="D146" s="684"/>
      <c r="E146" s="416"/>
      <c r="F146" s="278"/>
      <c r="G146" s="278"/>
      <c r="H146" s="278"/>
      <c r="I146" s="278"/>
      <c r="J146" s="278"/>
      <c r="K146" s="278"/>
      <c r="L146" s="278"/>
      <c r="M146" s="278"/>
      <c r="N146" s="278"/>
      <c r="O146" s="285"/>
      <c r="P146" s="278"/>
    </row>
    <row r="147" spans="1:16" x14ac:dyDescent="0.15">
      <c r="A147" s="275"/>
      <c r="B147" s="283"/>
      <c r="C147" s="684" t="s">
        <v>98</v>
      </c>
      <c r="D147" s="684"/>
      <c r="E147" s="416"/>
      <c r="F147" s="278"/>
      <c r="G147" s="278"/>
      <c r="H147" s="278"/>
      <c r="I147" s="278"/>
      <c r="J147" s="278"/>
      <c r="K147" s="278"/>
      <c r="L147" s="278"/>
      <c r="M147" s="278"/>
      <c r="N147" s="278"/>
      <c r="O147" s="285"/>
      <c r="P147" s="278"/>
    </row>
    <row r="148" spans="1:16" x14ac:dyDescent="0.15">
      <c r="A148" s="275"/>
      <c r="B148" s="283"/>
      <c r="C148" s="278"/>
      <c r="D148" s="278"/>
      <c r="E148" s="278"/>
      <c r="F148" s="278"/>
      <c r="G148" s="278"/>
      <c r="H148" s="278"/>
      <c r="I148" s="278"/>
      <c r="J148" s="278"/>
      <c r="K148" s="278"/>
      <c r="L148" s="278"/>
      <c r="M148" s="278"/>
      <c r="N148" s="278"/>
      <c r="O148" s="285"/>
      <c r="P148" s="278"/>
    </row>
    <row r="149" spans="1:16" x14ac:dyDescent="0.15">
      <c r="A149" s="275"/>
      <c r="B149" s="283"/>
      <c r="C149" s="278"/>
      <c r="D149" s="278"/>
      <c r="E149" s="289" t="s">
        <v>11</v>
      </c>
      <c r="F149" s="289" t="s">
        <v>12</v>
      </c>
      <c r="G149" s="289" t="s">
        <v>27</v>
      </c>
      <c r="H149" s="289" t="s">
        <v>87</v>
      </c>
      <c r="I149" s="289" t="s">
        <v>88</v>
      </c>
      <c r="J149" s="289" t="s">
        <v>89</v>
      </c>
      <c r="K149" s="289" t="s">
        <v>91</v>
      </c>
      <c r="L149" s="289" t="s">
        <v>92</v>
      </c>
      <c r="M149" s="289" t="s">
        <v>93</v>
      </c>
      <c r="N149" s="289" t="s">
        <v>14</v>
      </c>
      <c r="O149" s="285"/>
      <c r="P149" s="278"/>
    </row>
    <row r="150" spans="1:16" x14ac:dyDescent="0.15">
      <c r="A150" s="275"/>
      <c r="B150" s="283"/>
      <c r="C150" s="684" t="s">
        <v>96</v>
      </c>
      <c r="D150" s="684"/>
      <c r="E150" s="414" t="e">
        <f t="shared" ref="E150:N150" si="28">E134*$E$145</f>
        <v>#DIV/0!</v>
      </c>
      <c r="F150" s="414" t="e">
        <f t="shared" si="28"/>
        <v>#DIV/0!</v>
      </c>
      <c r="G150" s="414" t="e">
        <f t="shared" si="28"/>
        <v>#DIV/0!</v>
      </c>
      <c r="H150" s="414" t="e">
        <f t="shared" si="28"/>
        <v>#DIV/0!</v>
      </c>
      <c r="I150" s="414" t="e">
        <f t="shared" si="28"/>
        <v>#DIV/0!</v>
      </c>
      <c r="J150" s="414" t="e">
        <f t="shared" si="28"/>
        <v>#DIV/0!</v>
      </c>
      <c r="K150" s="414" t="e">
        <f t="shared" si="28"/>
        <v>#DIV/0!</v>
      </c>
      <c r="L150" s="414" t="e">
        <f t="shared" si="28"/>
        <v>#DIV/0!</v>
      </c>
      <c r="M150" s="414" t="e">
        <f t="shared" si="28"/>
        <v>#DIV/0!</v>
      </c>
      <c r="N150" s="414" t="e">
        <f t="shared" si="28"/>
        <v>#DIV/0!</v>
      </c>
      <c r="O150" s="285"/>
      <c r="P150" s="278"/>
    </row>
    <row r="151" spans="1:16" x14ac:dyDescent="0.15">
      <c r="A151" s="275"/>
      <c r="B151" s="283"/>
      <c r="C151" s="684" t="s">
        <v>97</v>
      </c>
      <c r="D151" s="684"/>
      <c r="E151" s="414" t="e">
        <f t="shared" ref="E151:N151" si="29">E135*$E$146</f>
        <v>#DIV/0!</v>
      </c>
      <c r="F151" s="414" t="e">
        <f t="shared" si="29"/>
        <v>#DIV/0!</v>
      </c>
      <c r="G151" s="414" t="e">
        <f t="shared" si="29"/>
        <v>#DIV/0!</v>
      </c>
      <c r="H151" s="414" t="e">
        <f t="shared" si="29"/>
        <v>#DIV/0!</v>
      </c>
      <c r="I151" s="414" t="e">
        <f t="shared" si="29"/>
        <v>#DIV/0!</v>
      </c>
      <c r="J151" s="414" t="e">
        <f t="shared" si="29"/>
        <v>#DIV/0!</v>
      </c>
      <c r="K151" s="414" t="e">
        <f t="shared" si="29"/>
        <v>#DIV/0!</v>
      </c>
      <c r="L151" s="414" t="e">
        <f t="shared" si="29"/>
        <v>#DIV/0!</v>
      </c>
      <c r="M151" s="414" t="e">
        <f t="shared" si="29"/>
        <v>#DIV/0!</v>
      </c>
      <c r="N151" s="414" t="e">
        <f t="shared" si="29"/>
        <v>#DIV/0!</v>
      </c>
      <c r="O151" s="285"/>
      <c r="P151" s="278"/>
    </row>
    <row r="152" spans="1:16" x14ac:dyDescent="0.15">
      <c r="A152" s="275"/>
      <c r="B152" s="283"/>
      <c r="C152" s="684" t="s">
        <v>98</v>
      </c>
      <c r="D152" s="684"/>
      <c r="E152" s="414" t="e">
        <f t="shared" ref="E152:N152" si="30">E136*$E$147</f>
        <v>#DIV/0!</v>
      </c>
      <c r="F152" s="414" t="e">
        <f t="shared" si="30"/>
        <v>#DIV/0!</v>
      </c>
      <c r="G152" s="414" t="e">
        <f t="shared" si="30"/>
        <v>#DIV/0!</v>
      </c>
      <c r="H152" s="414" t="e">
        <f t="shared" si="30"/>
        <v>#DIV/0!</v>
      </c>
      <c r="I152" s="414" t="e">
        <f t="shared" si="30"/>
        <v>#DIV/0!</v>
      </c>
      <c r="J152" s="414" t="e">
        <f t="shared" si="30"/>
        <v>#DIV/0!</v>
      </c>
      <c r="K152" s="414" t="e">
        <f t="shared" si="30"/>
        <v>#DIV/0!</v>
      </c>
      <c r="L152" s="414" t="e">
        <f t="shared" si="30"/>
        <v>#DIV/0!</v>
      </c>
      <c r="M152" s="414" t="e">
        <f t="shared" si="30"/>
        <v>#DIV/0!</v>
      </c>
      <c r="N152" s="414" t="e">
        <f t="shared" si="30"/>
        <v>#DIV/0!</v>
      </c>
      <c r="O152" s="285"/>
      <c r="P152" s="278"/>
    </row>
    <row r="153" spans="1:16" x14ac:dyDescent="0.15">
      <c r="A153" s="275"/>
      <c r="B153" s="283"/>
      <c r="C153" s="684" t="s">
        <v>99</v>
      </c>
      <c r="D153" s="684"/>
      <c r="E153" s="414" t="e">
        <f t="shared" ref="E153:N153" si="31">SUM(E150:E152)</f>
        <v>#DIV/0!</v>
      </c>
      <c r="F153" s="414" t="e">
        <f t="shared" si="31"/>
        <v>#DIV/0!</v>
      </c>
      <c r="G153" s="414" t="e">
        <f t="shared" si="31"/>
        <v>#DIV/0!</v>
      </c>
      <c r="H153" s="414" t="e">
        <f t="shared" si="31"/>
        <v>#DIV/0!</v>
      </c>
      <c r="I153" s="414" t="e">
        <f t="shared" si="31"/>
        <v>#DIV/0!</v>
      </c>
      <c r="J153" s="414" t="e">
        <f t="shared" si="31"/>
        <v>#DIV/0!</v>
      </c>
      <c r="K153" s="414" t="e">
        <f t="shared" si="31"/>
        <v>#DIV/0!</v>
      </c>
      <c r="L153" s="414" t="e">
        <f t="shared" si="31"/>
        <v>#DIV/0!</v>
      </c>
      <c r="M153" s="414" t="e">
        <f t="shared" si="31"/>
        <v>#DIV/0!</v>
      </c>
      <c r="N153" s="414" t="e">
        <f t="shared" si="31"/>
        <v>#DIV/0!</v>
      </c>
      <c r="O153" s="285"/>
      <c r="P153" s="278"/>
    </row>
    <row r="154" spans="1:16" x14ac:dyDescent="0.15">
      <c r="A154" s="275"/>
      <c r="B154" s="283"/>
      <c r="C154" s="278"/>
      <c r="D154" s="278"/>
      <c r="E154" s="278"/>
      <c r="F154" s="278"/>
      <c r="G154" s="278"/>
      <c r="H154" s="278"/>
      <c r="I154" s="278"/>
      <c r="J154" s="278"/>
      <c r="K154" s="278"/>
      <c r="L154" s="278"/>
      <c r="M154" s="278"/>
      <c r="N154" s="278"/>
      <c r="O154" s="285"/>
      <c r="P154" s="278"/>
    </row>
    <row r="155" spans="1:16" x14ac:dyDescent="0.15">
      <c r="A155" s="275"/>
      <c r="B155" s="283"/>
      <c r="C155" s="284" t="s">
        <v>458</v>
      </c>
      <c r="D155" s="278"/>
      <c r="E155" s="278"/>
      <c r="F155" s="278"/>
      <c r="G155" s="278"/>
      <c r="H155" s="278"/>
      <c r="I155" s="278"/>
      <c r="J155" s="278"/>
      <c r="K155" s="278"/>
      <c r="L155" s="278"/>
      <c r="M155" s="278"/>
      <c r="N155" s="278"/>
      <c r="O155" s="285"/>
      <c r="P155" s="275"/>
    </row>
    <row r="156" spans="1:16" ht="64.5" customHeight="1" x14ac:dyDescent="0.15">
      <c r="A156" s="275"/>
      <c r="B156" s="283"/>
      <c r="C156" s="688" t="s">
        <v>473</v>
      </c>
      <c r="D156" s="688"/>
      <c r="E156" s="688"/>
      <c r="F156" s="688"/>
      <c r="G156" s="688"/>
      <c r="H156" s="688"/>
      <c r="I156" s="688"/>
      <c r="J156" s="688"/>
      <c r="K156" s="688"/>
      <c r="L156" s="688"/>
      <c r="M156" s="688"/>
      <c r="N156" s="688"/>
      <c r="O156" s="419"/>
      <c r="P156" s="275"/>
    </row>
    <row r="157" spans="1:16" ht="52.5" customHeight="1" x14ac:dyDescent="0.15">
      <c r="A157" s="275"/>
      <c r="B157" s="283"/>
      <c r="C157" s="688" t="s">
        <v>522</v>
      </c>
      <c r="D157" s="688"/>
      <c r="E157" s="688"/>
      <c r="F157" s="688"/>
      <c r="G157" s="688"/>
      <c r="H157" s="688"/>
      <c r="I157" s="688"/>
      <c r="J157" s="688"/>
      <c r="K157" s="688"/>
      <c r="L157" s="688"/>
      <c r="M157" s="688"/>
      <c r="N157" s="688"/>
      <c r="O157" s="419"/>
      <c r="P157" s="275"/>
    </row>
    <row r="158" spans="1:16" ht="65.25" customHeight="1" x14ac:dyDescent="0.15">
      <c r="A158" s="275"/>
      <c r="B158" s="283"/>
      <c r="C158" s="688" t="s">
        <v>526</v>
      </c>
      <c r="D158" s="688"/>
      <c r="E158" s="688"/>
      <c r="F158" s="688"/>
      <c r="G158" s="688"/>
      <c r="H158" s="688"/>
      <c r="I158" s="688"/>
      <c r="J158" s="688"/>
      <c r="K158" s="688"/>
      <c r="L158" s="688"/>
      <c r="M158" s="688"/>
      <c r="N158" s="688"/>
      <c r="O158" s="419"/>
      <c r="P158" s="275"/>
    </row>
    <row r="159" spans="1:16" x14ac:dyDescent="0.15">
      <c r="A159" s="275"/>
      <c r="B159" s="283"/>
      <c r="C159" s="417"/>
      <c r="D159" s="417"/>
      <c r="E159" s="417"/>
      <c r="F159" s="417"/>
      <c r="G159" s="417"/>
      <c r="H159" s="417"/>
      <c r="I159" s="417"/>
      <c r="J159" s="417"/>
      <c r="K159" s="417"/>
      <c r="L159" s="417"/>
      <c r="M159" s="417"/>
      <c r="N159" s="417"/>
      <c r="O159" s="419"/>
      <c r="P159" s="275"/>
    </row>
    <row r="160" spans="1:16" x14ac:dyDescent="0.15">
      <c r="A160" s="275"/>
      <c r="B160" s="283"/>
      <c r="C160" s="685" t="s">
        <v>320</v>
      </c>
      <c r="D160" s="686"/>
      <c r="E160" s="687"/>
      <c r="F160" s="278"/>
      <c r="G160" s="278"/>
      <c r="H160" s="278"/>
      <c r="I160" s="278"/>
      <c r="J160" s="278"/>
      <c r="K160" s="278"/>
      <c r="L160" s="278"/>
      <c r="M160" s="278"/>
      <c r="N160" s="278"/>
      <c r="O160" s="285"/>
      <c r="P160" s="275"/>
    </row>
    <row r="161" spans="1:16" x14ac:dyDescent="0.15">
      <c r="A161" s="275"/>
      <c r="B161" s="283"/>
      <c r="C161" s="684" t="s">
        <v>96</v>
      </c>
      <c r="D161" s="684"/>
      <c r="E161" s="429"/>
      <c r="F161" s="278"/>
      <c r="G161" s="278"/>
      <c r="H161" s="278"/>
      <c r="I161" s="278"/>
      <c r="J161" s="278"/>
      <c r="K161" s="278"/>
      <c r="L161" s="278"/>
      <c r="M161" s="278"/>
      <c r="N161" s="278"/>
      <c r="O161" s="285"/>
      <c r="P161" s="275"/>
    </row>
    <row r="162" spans="1:16" x14ac:dyDescent="0.15">
      <c r="A162" s="275"/>
      <c r="B162" s="283"/>
      <c r="C162" s="684" t="s">
        <v>97</v>
      </c>
      <c r="D162" s="684"/>
      <c r="E162" s="429"/>
      <c r="F162" s="278"/>
      <c r="G162" s="278"/>
      <c r="H162" s="278"/>
      <c r="I162" s="278"/>
      <c r="J162" s="278"/>
      <c r="K162" s="278"/>
      <c r="L162" s="278"/>
      <c r="M162" s="278"/>
      <c r="N162" s="278"/>
      <c r="O162" s="336"/>
      <c r="P162" s="275"/>
    </row>
    <row r="163" spans="1:16" x14ac:dyDescent="0.15">
      <c r="A163" s="275"/>
      <c r="B163" s="283"/>
      <c r="C163" s="684" t="s">
        <v>98</v>
      </c>
      <c r="D163" s="684"/>
      <c r="E163" s="429"/>
      <c r="F163" s="278"/>
      <c r="G163" s="278"/>
      <c r="H163" s="278"/>
      <c r="I163" s="278"/>
      <c r="J163" s="278"/>
      <c r="K163" s="278"/>
      <c r="L163" s="278"/>
      <c r="M163" s="278"/>
      <c r="N163" s="278"/>
      <c r="O163" s="285"/>
      <c r="P163" s="275"/>
    </row>
    <row r="164" spans="1:16" x14ac:dyDescent="0.15">
      <c r="A164" s="275"/>
      <c r="B164" s="283"/>
      <c r="C164" s="278"/>
      <c r="D164" s="278"/>
      <c r="E164" s="278"/>
      <c r="F164" s="278"/>
      <c r="G164" s="278"/>
      <c r="H164" s="278"/>
      <c r="I164" s="278"/>
      <c r="J164" s="278"/>
      <c r="K164" s="278"/>
      <c r="L164" s="278"/>
      <c r="M164" s="278"/>
      <c r="N164" s="278"/>
      <c r="O164" s="285"/>
      <c r="P164" s="275"/>
    </row>
    <row r="165" spans="1:16" x14ac:dyDescent="0.15">
      <c r="A165" s="275"/>
      <c r="B165" s="283"/>
      <c r="C165" s="278"/>
      <c r="D165" s="278"/>
      <c r="E165" s="289" t="s">
        <v>11</v>
      </c>
      <c r="F165" s="289" t="s">
        <v>12</v>
      </c>
      <c r="G165" s="289" t="s">
        <v>27</v>
      </c>
      <c r="H165" s="289" t="s">
        <v>87</v>
      </c>
      <c r="I165" s="289" t="s">
        <v>88</v>
      </c>
      <c r="J165" s="289" t="s">
        <v>89</v>
      </c>
      <c r="K165" s="289" t="s">
        <v>91</v>
      </c>
      <c r="L165" s="289" t="s">
        <v>92</v>
      </c>
      <c r="M165" s="289" t="s">
        <v>93</v>
      </c>
      <c r="N165" s="289" t="s">
        <v>14</v>
      </c>
      <c r="O165" s="285"/>
      <c r="P165" s="275"/>
    </row>
    <row r="166" spans="1:16" x14ac:dyDescent="0.15">
      <c r="A166" s="275"/>
      <c r="B166" s="283"/>
      <c r="C166" s="684" t="s">
        <v>96</v>
      </c>
      <c r="D166" s="684"/>
      <c r="E166" s="293" t="e">
        <f t="shared" ref="E166:N166" si="32">E134*$E$161</f>
        <v>#DIV/0!</v>
      </c>
      <c r="F166" s="293" t="e">
        <f t="shared" si="32"/>
        <v>#DIV/0!</v>
      </c>
      <c r="G166" s="293" t="e">
        <f t="shared" si="32"/>
        <v>#DIV/0!</v>
      </c>
      <c r="H166" s="293" t="e">
        <f t="shared" si="32"/>
        <v>#DIV/0!</v>
      </c>
      <c r="I166" s="293" t="e">
        <f t="shared" si="32"/>
        <v>#DIV/0!</v>
      </c>
      <c r="J166" s="293" t="e">
        <f t="shared" si="32"/>
        <v>#DIV/0!</v>
      </c>
      <c r="K166" s="293" t="e">
        <f t="shared" si="32"/>
        <v>#DIV/0!</v>
      </c>
      <c r="L166" s="293" t="e">
        <f t="shared" si="32"/>
        <v>#DIV/0!</v>
      </c>
      <c r="M166" s="293" t="e">
        <f t="shared" si="32"/>
        <v>#DIV/0!</v>
      </c>
      <c r="N166" s="293" t="e">
        <f t="shared" si="32"/>
        <v>#DIV/0!</v>
      </c>
      <c r="O166" s="285"/>
      <c r="P166" s="275"/>
    </row>
    <row r="167" spans="1:16" x14ac:dyDescent="0.15">
      <c r="A167" s="275"/>
      <c r="B167" s="283"/>
      <c r="C167" s="684" t="s">
        <v>97</v>
      </c>
      <c r="D167" s="684"/>
      <c r="E167" s="293" t="e">
        <f t="shared" ref="E167:N167" si="33">E135*$E$162</f>
        <v>#DIV/0!</v>
      </c>
      <c r="F167" s="293" t="e">
        <f t="shared" si="33"/>
        <v>#DIV/0!</v>
      </c>
      <c r="G167" s="293" t="e">
        <f t="shared" si="33"/>
        <v>#DIV/0!</v>
      </c>
      <c r="H167" s="293" t="e">
        <f t="shared" si="33"/>
        <v>#DIV/0!</v>
      </c>
      <c r="I167" s="293" t="e">
        <f t="shared" si="33"/>
        <v>#DIV/0!</v>
      </c>
      <c r="J167" s="293" t="e">
        <f t="shared" si="33"/>
        <v>#DIV/0!</v>
      </c>
      <c r="K167" s="293" t="e">
        <f t="shared" si="33"/>
        <v>#DIV/0!</v>
      </c>
      <c r="L167" s="293" t="e">
        <f t="shared" si="33"/>
        <v>#DIV/0!</v>
      </c>
      <c r="M167" s="293" t="e">
        <f t="shared" si="33"/>
        <v>#DIV/0!</v>
      </c>
      <c r="N167" s="293" t="e">
        <f t="shared" si="33"/>
        <v>#DIV/0!</v>
      </c>
      <c r="O167" s="285"/>
      <c r="P167" s="275"/>
    </row>
    <row r="168" spans="1:16" x14ac:dyDescent="0.15">
      <c r="A168" s="275"/>
      <c r="B168" s="283"/>
      <c r="C168" s="684" t="s">
        <v>98</v>
      </c>
      <c r="D168" s="684"/>
      <c r="E168" s="293" t="e">
        <f t="shared" ref="E168:N168" si="34">E136*$E$163</f>
        <v>#DIV/0!</v>
      </c>
      <c r="F168" s="293" t="e">
        <f t="shared" si="34"/>
        <v>#DIV/0!</v>
      </c>
      <c r="G168" s="293" t="e">
        <f t="shared" si="34"/>
        <v>#DIV/0!</v>
      </c>
      <c r="H168" s="293" t="e">
        <f t="shared" si="34"/>
        <v>#DIV/0!</v>
      </c>
      <c r="I168" s="293" t="e">
        <f t="shared" si="34"/>
        <v>#DIV/0!</v>
      </c>
      <c r="J168" s="293" t="e">
        <f t="shared" si="34"/>
        <v>#DIV/0!</v>
      </c>
      <c r="K168" s="293" t="e">
        <f t="shared" si="34"/>
        <v>#DIV/0!</v>
      </c>
      <c r="L168" s="293" t="e">
        <f t="shared" si="34"/>
        <v>#DIV/0!</v>
      </c>
      <c r="M168" s="293" t="e">
        <f t="shared" si="34"/>
        <v>#DIV/0!</v>
      </c>
      <c r="N168" s="293" t="e">
        <f t="shared" si="34"/>
        <v>#DIV/0!</v>
      </c>
      <c r="O168" s="285"/>
      <c r="P168" s="275"/>
    </row>
    <row r="169" spans="1:16" x14ac:dyDescent="0.15">
      <c r="A169" s="275"/>
      <c r="B169" s="283"/>
      <c r="C169" s="684" t="s">
        <v>99</v>
      </c>
      <c r="D169" s="684"/>
      <c r="E169" s="293" t="e">
        <f t="shared" ref="E169:N169" si="35">SUM(E166:E168)</f>
        <v>#DIV/0!</v>
      </c>
      <c r="F169" s="293" t="e">
        <f t="shared" si="35"/>
        <v>#DIV/0!</v>
      </c>
      <c r="G169" s="293" t="e">
        <f t="shared" si="35"/>
        <v>#DIV/0!</v>
      </c>
      <c r="H169" s="293" t="e">
        <f t="shared" si="35"/>
        <v>#DIV/0!</v>
      </c>
      <c r="I169" s="293" t="e">
        <f t="shared" si="35"/>
        <v>#DIV/0!</v>
      </c>
      <c r="J169" s="293" t="e">
        <f t="shared" si="35"/>
        <v>#DIV/0!</v>
      </c>
      <c r="K169" s="293" t="e">
        <f t="shared" si="35"/>
        <v>#DIV/0!</v>
      </c>
      <c r="L169" s="293" t="e">
        <f t="shared" si="35"/>
        <v>#DIV/0!</v>
      </c>
      <c r="M169" s="293" t="e">
        <f t="shared" si="35"/>
        <v>#DIV/0!</v>
      </c>
      <c r="N169" s="293" t="e">
        <f t="shared" si="35"/>
        <v>#DIV/0!</v>
      </c>
      <c r="O169" s="285"/>
      <c r="P169" s="275"/>
    </row>
    <row r="170" spans="1:16" x14ac:dyDescent="0.15">
      <c r="A170" s="275"/>
      <c r="B170" s="286"/>
      <c r="C170" s="287"/>
      <c r="D170" s="287"/>
      <c r="E170" s="287"/>
      <c r="F170" s="287"/>
      <c r="G170" s="287"/>
      <c r="H170" s="287"/>
      <c r="I170" s="287"/>
      <c r="J170" s="287"/>
      <c r="K170" s="287"/>
      <c r="L170" s="287"/>
      <c r="M170" s="287"/>
      <c r="N170" s="287"/>
      <c r="O170" s="288"/>
      <c r="P170" s="275"/>
    </row>
    <row r="171" spans="1:16" x14ac:dyDescent="0.15">
      <c r="A171" s="275"/>
      <c r="B171" s="275"/>
      <c r="C171" s="275"/>
      <c r="D171" s="275"/>
      <c r="E171" s="275"/>
      <c r="F171" s="275"/>
      <c r="G171" s="275"/>
      <c r="H171" s="275"/>
      <c r="I171" s="275"/>
      <c r="J171" s="275"/>
      <c r="K171" s="275"/>
      <c r="L171" s="275"/>
      <c r="M171" s="275"/>
      <c r="N171" s="275"/>
      <c r="O171" s="275"/>
      <c r="P171" s="275"/>
    </row>
    <row r="172" spans="1:16" x14ac:dyDescent="0.15">
      <c r="L172" s="296"/>
    </row>
  </sheetData>
  <mergeCells count="93">
    <mergeCell ref="C160:E160"/>
    <mergeCell ref="C158:N158"/>
    <mergeCell ref="C157:N157"/>
    <mergeCell ref="C147:D147"/>
    <mergeCell ref="C150:D150"/>
    <mergeCell ref="C151:D151"/>
    <mergeCell ref="C152:D152"/>
    <mergeCell ref="C153:D153"/>
    <mergeCell ref="C169:D169"/>
    <mergeCell ref="C161:D161"/>
    <mergeCell ref="C162:D162"/>
    <mergeCell ref="C163:D163"/>
    <mergeCell ref="C166:D166"/>
    <mergeCell ref="C167:D167"/>
    <mergeCell ref="C168:D168"/>
    <mergeCell ref="C140:O140"/>
    <mergeCell ref="C142:O142"/>
    <mergeCell ref="C141:O141"/>
    <mergeCell ref="C144:E144"/>
    <mergeCell ref="C145:D145"/>
    <mergeCell ref="C103:N103"/>
    <mergeCell ref="C12:N12"/>
    <mergeCell ref="C111:E111"/>
    <mergeCell ref="C31:D31"/>
    <mergeCell ref="C32:D32"/>
    <mergeCell ref="C33:D33"/>
    <mergeCell ref="C34:D34"/>
    <mergeCell ref="C105:D105"/>
    <mergeCell ref="C106:D106"/>
    <mergeCell ref="C107:D107"/>
    <mergeCell ref="C108:D108"/>
    <mergeCell ref="C59:D59"/>
    <mergeCell ref="C60:D60"/>
    <mergeCell ref="C61:D61"/>
    <mergeCell ref="C62:D62"/>
    <mergeCell ref="C37:N37"/>
    <mergeCell ref="C4:N4"/>
    <mergeCell ref="C43:D43"/>
    <mergeCell ref="C146:D146"/>
    <mergeCell ref="C15:D15"/>
    <mergeCell ref="C16:D16"/>
    <mergeCell ref="C17:D17"/>
    <mergeCell ref="C18:D18"/>
    <mergeCell ref="C28:N28"/>
    <mergeCell ref="C20:N20"/>
    <mergeCell ref="C22:E22"/>
    <mergeCell ref="C118:D118"/>
    <mergeCell ref="C119:D119"/>
    <mergeCell ref="C120:D120"/>
    <mergeCell ref="C121:D121"/>
    <mergeCell ref="C101:N101"/>
    <mergeCell ref="C110:N110"/>
    <mergeCell ref="C40:N40"/>
    <mergeCell ref="C56:N56"/>
    <mergeCell ref="C44:D44"/>
    <mergeCell ref="C45:D45"/>
    <mergeCell ref="C46:D46"/>
    <mergeCell ref="C48:N48"/>
    <mergeCell ref="C50:E50"/>
    <mergeCell ref="C65:N65"/>
    <mergeCell ref="C66:N66"/>
    <mergeCell ref="C67:N67"/>
    <mergeCell ref="C69:E69"/>
    <mergeCell ref="C70:D70"/>
    <mergeCell ref="C71:D71"/>
    <mergeCell ref="C72:D72"/>
    <mergeCell ref="C75:D75"/>
    <mergeCell ref="C76:D76"/>
    <mergeCell ref="C77:D77"/>
    <mergeCell ref="C78:D78"/>
    <mergeCell ref="C156:N156"/>
    <mergeCell ref="C81:N81"/>
    <mergeCell ref="C82:N82"/>
    <mergeCell ref="C83:N83"/>
    <mergeCell ref="C85:E85"/>
    <mergeCell ref="C86:D86"/>
    <mergeCell ref="C87:D87"/>
    <mergeCell ref="C88:D88"/>
    <mergeCell ref="C91:D91"/>
    <mergeCell ref="C92:D92"/>
    <mergeCell ref="C93:D93"/>
    <mergeCell ref="C94:D94"/>
    <mergeCell ref="C124:N124"/>
    <mergeCell ref="C125:N125"/>
    <mergeCell ref="C126:N126"/>
    <mergeCell ref="C135:D135"/>
    <mergeCell ref="C136:D136"/>
    <mergeCell ref="C137:D137"/>
    <mergeCell ref="C128:E128"/>
    <mergeCell ref="C129:D129"/>
    <mergeCell ref="C130:D130"/>
    <mergeCell ref="C131:D131"/>
    <mergeCell ref="C134:D134"/>
  </mergeCells>
  <pageMargins left="0.70866141732283472" right="0.70866141732283472" top="0.74803149606299213" bottom="0.74803149606299213" header="0.31496062992125984" footer="0.31496062992125984"/>
  <pageSetup paperSize="9" scale="55" orientation="portrait" r:id="rId1"/>
  <ignoredErrors>
    <ignoredError sqref="F31 F119:F120 G33 F60"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topLeftCell="A37" workbookViewId="0">
      <selection activeCell="E29" sqref="E29:I29"/>
    </sheetView>
  </sheetViews>
  <sheetFormatPr baseColWidth="10" defaultRowHeight="12.75" x14ac:dyDescent="0.2"/>
  <cols>
    <col min="1" max="1" width="3.140625" customWidth="1"/>
    <col min="2" max="2" width="5.42578125" customWidth="1"/>
    <col min="3" max="3" width="39.5703125" customWidth="1"/>
    <col min="4" max="4" width="2.28515625" customWidth="1"/>
    <col min="5" max="5" width="17.28515625" customWidth="1"/>
    <col min="7" max="7" width="11.85546875" customWidth="1"/>
    <col min="9" max="9" width="10.85546875" customWidth="1"/>
    <col min="10" max="10" width="3.140625" customWidth="1"/>
    <col min="11" max="11" width="3.42578125" customWidth="1"/>
    <col min="12" max="12" width="36.28515625" customWidth="1"/>
    <col min="13" max="13" width="28.42578125" customWidth="1"/>
    <col min="14" max="14" width="3.140625" customWidth="1"/>
    <col min="15" max="15" width="3.5703125" customWidth="1"/>
    <col min="16" max="16" width="38.140625" customWidth="1"/>
    <col min="17" max="17" width="25.5703125" customWidth="1"/>
    <col min="18" max="18" width="2.42578125" customWidth="1"/>
  </cols>
  <sheetData>
    <row r="1" spans="1:19" ht="9.75" customHeight="1" x14ac:dyDescent="0.2">
      <c r="A1" s="180"/>
      <c r="B1" s="180"/>
      <c r="C1" s="180"/>
      <c r="D1" s="180"/>
      <c r="E1" s="180"/>
      <c r="F1" s="180"/>
      <c r="G1" s="180"/>
      <c r="H1" s="180"/>
      <c r="I1" s="180"/>
      <c r="J1" s="180"/>
      <c r="K1" s="180"/>
      <c r="L1" s="180"/>
      <c r="M1" s="180"/>
      <c r="N1" s="180"/>
      <c r="O1" s="180"/>
      <c r="P1" s="180"/>
      <c r="Q1" s="180"/>
      <c r="R1" s="180"/>
      <c r="S1" s="180"/>
    </row>
    <row r="2" spans="1:19" x14ac:dyDescent="0.2">
      <c r="A2" s="180"/>
      <c r="B2" s="180"/>
      <c r="C2" s="181" t="s">
        <v>250</v>
      </c>
      <c r="D2" s="181"/>
      <c r="E2" s="180"/>
      <c r="F2" s="180"/>
      <c r="G2" s="180"/>
      <c r="H2" s="180"/>
      <c r="I2" s="180"/>
      <c r="J2" s="180"/>
      <c r="K2" s="180"/>
      <c r="L2" s="180"/>
      <c r="M2" s="180"/>
      <c r="N2" s="180"/>
      <c r="O2" s="180"/>
      <c r="P2" s="180"/>
      <c r="Q2" s="180"/>
      <c r="R2" s="180"/>
      <c r="S2" s="180"/>
    </row>
    <row r="3" spans="1:19" ht="7.5" customHeight="1" x14ac:dyDescent="0.2">
      <c r="A3" s="180"/>
      <c r="B3" s="180"/>
      <c r="C3" s="181"/>
      <c r="D3" s="181"/>
      <c r="E3" s="180"/>
      <c r="F3" s="180"/>
      <c r="G3" s="180"/>
      <c r="H3" s="180"/>
      <c r="I3" s="180"/>
      <c r="J3" s="180"/>
      <c r="K3" s="180"/>
      <c r="L3" s="180"/>
      <c r="M3" s="180"/>
      <c r="N3" s="180"/>
      <c r="O3" s="180"/>
      <c r="P3" s="180"/>
      <c r="Q3" s="180"/>
      <c r="R3" s="180"/>
      <c r="S3" s="180"/>
    </row>
    <row r="4" spans="1:19" ht="7.5" customHeight="1" x14ac:dyDescent="0.2">
      <c r="A4" s="180"/>
      <c r="B4" s="180"/>
      <c r="C4" s="181"/>
      <c r="D4" s="181"/>
      <c r="E4" s="180"/>
      <c r="F4" s="180"/>
      <c r="G4" s="180"/>
      <c r="H4" s="180"/>
      <c r="I4" s="180"/>
      <c r="J4" s="180"/>
      <c r="K4" s="180"/>
      <c r="L4" s="180"/>
      <c r="M4" s="180"/>
      <c r="N4" s="180"/>
      <c r="O4" s="180"/>
      <c r="P4" s="180"/>
      <c r="Q4" s="180"/>
      <c r="R4" s="180"/>
      <c r="S4" s="180"/>
    </row>
    <row r="5" spans="1:19" x14ac:dyDescent="0.2">
      <c r="A5" s="180"/>
      <c r="B5" s="701"/>
      <c r="C5" s="701"/>
      <c r="D5" s="702" t="s">
        <v>254</v>
      </c>
      <c r="E5" s="702"/>
      <c r="F5" s="702"/>
      <c r="G5" s="702"/>
      <c r="H5" s="702"/>
      <c r="I5" s="702"/>
      <c r="J5" s="702"/>
      <c r="K5" s="702" t="s">
        <v>255</v>
      </c>
      <c r="L5" s="702"/>
      <c r="M5" s="702"/>
      <c r="N5" s="702"/>
      <c r="O5" s="703" t="s">
        <v>256</v>
      </c>
      <c r="P5" s="703"/>
      <c r="Q5" s="703"/>
      <c r="R5" s="703"/>
      <c r="S5" s="180"/>
    </row>
    <row r="6" spans="1:19" x14ac:dyDescent="0.2">
      <c r="A6" s="180"/>
      <c r="B6" s="188"/>
      <c r="C6" s="222"/>
      <c r="D6" s="189"/>
      <c r="E6" s="189"/>
      <c r="F6" s="189"/>
      <c r="G6" s="189"/>
      <c r="H6" s="189"/>
      <c r="I6" s="189"/>
      <c r="J6" s="222"/>
      <c r="K6" s="189"/>
      <c r="L6" s="189"/>
      <c r="M6" s="189"/>
      <c r="N6" s="222"/>
      <c r="O6" s="189"/>
      <c r="P6" s="189"/>
      <c r="Q6" s="189"/>
      <c r="R6" s="191"/>
      <c r="S6" s="180"/>
    </row>
    <row r="7" spans="1:19" x14ac:dyDescent="0.2">
      <c r="A7" s="180"/>
      <c r="B7" s="188"/>
      <c r="C7" s="221" t="s">
        <v>251</v>
      </c>
      <c r="D7" s="210"/>
      <c r="E7" s="700" t="s">
        <v>252</v>
      </c>
      <c r="F7" s="700"/>
      <c r="G7" s="189"/>
      <c r="H7" s="189"/>
      <c r="I7" s="189"/>
      <c r="J7" s="222"/>
      <c r="K7" s="189"/>
      <c r="L7" s="700" t="s">
        <v>252</v>
      </c>
      <c r="M7" s="700"/>
      <c r="N7" s="227"/>
      <c r="O7" s="189"/>
      <c r="P7" s="704" t="s">
        <v>252</v>
      </c>
      <c r="Q7" s="704"/>
      <c r="R7" s="190"/>
      <c r="S7" s="180"/>
    </row>
    <row r="8" spans="1:19" x14ac:dyDescent="0.2">
      <c r="A8" s="180"/>
      <c r="B8" s="188"/>
      <c r="C8" s="222"/>
      <c r="D8" s="189"/>
      <c r="E8" s="189"/>
      <c r="F8" s="189"/>
      <c r="G8" s="189"/>
      <c r="H8" s="189"/>
      <c r="I8" s="189"/>
      <c r="J8" s="222"/>
      <c r="K8" s="189"/>
      <c r="L8" s="189"/>
      <c r="M8" s="189"/>
      <c r="N8" s="228"/>
      <c r="O8" s="189"/>
      <c r="P8" s="189"/>
      <c r="Q8" s="189"/>
      <c r="R8" s="191"/>
      <c r="S8" s="180"/>
    </row>
    <row r="9" spans="1:19" x14ac:dyDescent="0.2">
      <c r="A9" s="180"/>
      <c r="B9" s="188"/>
      <c r="C9" s="222"/>
      <c r="D9" s="189"/>
      <c r="E9" s="192" t="s">
        <v>243</v>
      </c>
      <c r="F9" s="189"/>
      <c r="G9" s="189"/>
      <c r="H9" s="189"/>
      <c r="I9" s="189"/>
      <c r="J9" s="222"/>
      <c r="K9" s="189"/>
      <c r="L9" s="189" t="s">
        <v>273</v>
      </c>
      <c r="M9" s="193">
        <v>1000</v>
      </c>
      <c r="N9" s="229"/>
      <c r="O9" s="189"/>
      <c r="P9" s="189" t="s">
        <v>273</v>
      </c>
      <c r="Q9" s="193">
        <f>'Ficha Técnica Simplificada'!G261</f>
        <v>0</v>
      </c>
      <c r="R9" s="191"/>
      <c r="S9" s="180"/>
    </row>
    <row r="10" spans="1:19" x14ac:dyDescent="0.2">
      <c r="A10" s="180"/>
      <c r="B10" s="188"/>
      <c r="C10" s="222"/>
      <c r="D10" s="189"/>
      <c r="E10" s="192" t="s">
        <v>253</v>
      </c>
      <c r="F10" s="189"/>
      <c r="G10" s="189"/>
      <c r="H10" s="189"/>
      <c r="I10" s="189"/>
      <c r="J10" s="222"/>
      <c r="K10" s="189"/>
      <c r="L10" s="189" t="s">
        <v>260</v>
      </c>
      <c r="M10" s="194">
        <v>4</v>
      </c>
      <c r="N10" s="230"/>
      <c r="O10" s="189"/>
      <c r="P10" s="189" t="s">
        <v>260</v>
      </c>
      <c r="Q10" s="194">
        <f>'Ficha Técnica Simplificada'!G262</f>
        <v>0</v>
      </c>
      <c r="R10" s="191"/>
      <c r="S10" s="180"/>
    </row>
    <row r="11" spans="1:19" ht="24" customHeight="1" x14ac:dyDescent="0.2">
      <c r="A11" s="182"/>
      <c r="B11" s="208"/>
      <c r="C11" s="222"/>
      <c r="D11" s="189"/>
      <c r="E11" s="705" t="s">
        <v>258</v>
      </c>
      <c r="F11" s="705"/>
      <c r="G11" s="705"/>
      <c r="H11" s="705"/>
      <c r="I11" s="705"/>
      <c r="J11" s="226"/>
      <c r="K11" s="189"/>
      <c r="L11" s="189" t="s">
        <v>257</v>
      </c>
      <c r="M11" s="193">
        <f>M18</f>
        <v>8</v>
      </c>
      <c r="N11" s="229"/>
      <c r="O11" s="189"/>
      <c r="P11" s="189" t="s">
        <v>274</v>
      </c>
      <c r="Q11" s="193" t="e">
        <f>Q18</f>
        <v>#DIV/0!</v>
      </c>
      <c r="R11" s="191"/>
      <c r="S11" s="180"/>
    </row>
    <row r="12" spans="1:19" ht="4.5" customHeight="1" x14ac:dyDescent="0.2">
      <c r="A12" s="182"/>
      <c r="B12" s="208"/>
      <c r="C12" s="222"/>
      <c r="D12" s="189"/>
      <c r="E12" s="192"/>
      <c r="F12" s="189"/>
      <c r="G12" s="189"/>
      <c r="H12" s="189"/>
      <c r="I12" s="189"/>
      <c r="J12" s="222"/>
      <c r="K12" s="189"/>
      <c r="L12" s="192"/>
      <c r="M12" s="189"/>
      <c r="N12" s="228"/>
      <c r="O12" s="189"/>
      <c r="P12" s="189"/>
      <c r="Q12" s="189"/>
      <c r="R12" s="191"/>
      <c r="S12" s="180"/>
    </row>
    <row r="13" spans="1:19" x14ac:dyDescent="0.2">
      <c r="A13" s="182"/>
      <c r="B13" s="208"/>
      <c r="C13" s="222"/>
      <c r="D13" s="189"/>
      <c r="E13" s="700" t="s">
        <v>249</v>
      </c>
      <c r="F13" s="700"/>
      <c r="G13" s="189"/>
      <c r="H13" s="189"/>
      <c r="I13" s="189"/>
      <c r="J13" s="222"/>
      <c r="K13" s="189"/>
      <c r="L13" s="700" t="s">
        <v>249</v>
      </c>
      <c r="M13" s="700"/>
      <c r="N13" s="227"/>
      <c r="O13" s="189"/>
      <c r="P13" s="700" t="s">
        <v>249</v>
      </c>
      <c r="Q13" s="700"/>
      <c r="R13" s="191"/>
      <c r="S13" s="180"/>
    </row>
    <row r="14" spans="1:19" x14ac:dyDescent="0.2">
      <c r="A14" s="182"/>
      <c r="B14" s="208"/>
      <c r="C14" s="222"/>
      <c r="D14" s="189"/>
      <c r="E14" s="189"/>
      <c r="F14" s="189"/>
      <c r="G14" s="189"/>
      <c r="H14" s="189"/>
      <c r="I14" s="189"/>
      <c r="J14" s="222"/>
      <c r="K14" s="189"/>
      <c r="L14" s="189"/>
      <c r="M14" s="189"/>
      <c r="N14" s="228"/>
      <c r="O14" s="189"/>
      <c r="P14" s="189"/>
      <c r="Q14" s="189"/>
      <c r="R14" s="191"/>
      <c r="S14" s="180"/>
    </row>
    <row r="15" spans="1:19" x14ac:dyDescent="0.2">
      <c r="A15" s="182"/>
      <c r="B15" s="208"/>
      <c r="C15" s="222"/>
      <c r="D15" s="189"/>
      <c r="E15" s="192" t="s">
        <v>278</v>
      </c>
      <c r="F15" s="189"/>
      <c r="G15" s="189"/>
      <c r="H15" s="189"/>
      <c r="I15" s="189"/>
      <c r="J15" s="222"/>
      <c r="K15" s="189"/>
      <c r="L15" s="189" t="s">
        <v>244</v>
      </c>
      <c r="M15" s="189">
        <v>8</v>
      </c>
      <c r="N15" s="228"/>
      <c r="O15" s="189"/>
      <c r="P15" s="189" t="s">
        <v>244</v>
      </c>
      <c r="Q15" s="197">
        <f>'Ficha Técnica Simplificada'!G263</f>
        <v>0</v>
      </c>
      <c r="R15" s="191"/>
      <c r="S15" s="180"/>
    </row>
    <row r="16" spans="1:19" x14ac:dyDescent="0.2">
      <c r="A16" s="182"/>
      <c r="B16" s="208"/>
      <c r="C16" s="222"/>
      <c r="D16" s="189"/>
      <c r="E16" s="199" t="s">
        <v>280</v>
      </c>
      <c r="F16" s="189"/>
      <c r="G16" s="189"/>
      <c r="H16" s="189"/>
      <c r="I16" s="189"/>
      <c r="J16" s="222"/>
      <c r="K16" s="189"/>
      <c r="L16" s="189" t="s">
        <v>261</v>
      </c>
      <c r="M16" s="189">
        <v>1</v>
      </c>
      <c r="N16" s="228"/>
      <c r="O16" s="189"/>
      <c r="P16" s="189" t="s">
        <v>261</v>
      </c>
      <c r="Q16" s="197">
        <f>'Ficha Técnica Simplificada'!G264</f>
        <v>0</v>
      </c>
      <c r="R16" s="191"/>
      <c r="S16" s="180"/>
    </row>
    <row r="17" spans="1:19" ht="6.75" customHeight="1" x14ac:dyDescent="0.2">
      <c r="A17" s="182"/>
      <c r="B17" s="208"/>
      <c r="C17" s="222"/>
      <c r="D17" s="189"/>
      <c r="E17" s="180"/>
      <c r="F17" s="180"/>
      <c r="G17" s="189"/>
      <c r="H17" s="189"/>
      <c r="I17" s="189"/>
      <c r="J17" s="222"/>
      <c r="K17" s="189"/>
      <c r="L17" s="189"/>
      <c r="M17" s="189"/>
      <c r="N17" s="228"/>
      <c r="O17" s="189"/>
      <c r="P17" s="189"/>
      <c r="Q17" s="189"/>
      <c r="R17" s="191"/>
      <c r="S17" s="180"/>
    </row>
    <row r="18" spans="1:19" x14ac:dyDescent="0.2">
      <c r="A18" s="182"/>
      <c r="B18" s="208"/>
      <c r="C18" s="223"/>
      <c r="D18" s="198"/>
      <c r="E18" s="180"/>
      <c r="F18" s="180"/>
      <c r="G18" s="189"/>
      <c r="H18" s="189"/>
      <c r="I18" s="189"/>
      <c r="J18" s="222"/>
      <c r="K18" s="189"/>
      <c r="L18" s="200" t="s">
        <v>262</v>
      </c>
      <c r="M18" s="201">
        <f>M15/M16</f>
        <v>8</v>
      </c>
      <c r="N18" s="231"/>
      <c r="O18" s="189"/>
      <c r="P18" s="200" t="s">
        <v>262</v>
      </c>
      <c r="Q18" s="201" t="e">
        <f>Q15/Q16</f>
        <v>#DIV/0!</v>
      </c>
      <c r="R18" s="191"/>
    </row>
    <row r="19" spans="1:19" ht="6" customHeight="1" x14ac:dyDescent="0.2">
      <c r="A19" s="182"/>
      <c r="B19" s="208"/>
      <c r="C19" s="223"/>
      <c r="D19" s="198"/>
      <c r="E19" s="189"/>
      <c r="F19" s="189"/>
      <c r="G19" s="189"/>
      <c r="H19" s="189"/>
      <c r="I19" s="189"/>
      <c r="J19" s="222"/>
      <c r="K19" s="189"/>
      <c r="L19" s="180"/>
      <c r="M19" s="180"/>
      <c r="N19" s="228"/>
      <c r="O19" s="189"/>
      <c r="P19" s="180"/>
      <c r="Q19" s="180"/>
      <c r="R19" s="191"/>
      <c r="S19" s="182"/>
    </row>
    <row r="20" spans="1:19" x14ac:dyDescent="0.2">
      <c r="A20" s="182"/>
      <c r="B20" s="208"/>
      <c r="C20" s="223"/>
      <c r="D20" s="198"/>
      <c r="E20" s="189"/>
      <c r="F20" s="189"/>
      <c r="G20" s="189"/>
      <c r="H20" s="189"/>
      <c r="I20" s="189"/>
      <c r="J20" s="222"/>
      <c r="K20" s="189"/>
      <c r="L20" s="195" t="s">
        <v>245</v>
      </c>
      <c r="M20" s="196">
        <f>(M9/M10)*M11</f>
        <v>2000</v>
      </c>
      <c r="N20" s="231"/>
      <c r="O20" s="189"/>
      <c r="P20" s="195" t="s">
        <v>245</v>
      </c>
      <c r="Q20" s="196" t="e">
        <f>(Q9/Q10)*Q11</f>
        <v>#DIV/0!</v>
      </c>
      <c r="R20" s="191"/>
      <c r="S20" s="182"/>
    </row>
    <row r="21" spans="1:19" x14ac:dyDescent="0.2">
      <c r="A21" s="182"/>
      <c r="B21" s="209"/>
      <c r="C21" s="224"/>
      <c r="D21" s="202"/>
      <c r="E21" s="203"/>
      <c r="F21" s="203"/>
      <c r="G21" s="203"/>
      <c r="H21" s="203"/>
      <c r="I21" s="203"/>
      <c r="J21" s="225"/>
      <c r="K21" s="203"/>
      <c r="L21" s="204"/>
      <c r="M21" s="205"/>
      <c r="N21" s="232"/>
      <c r="O21" s="206"/>
      <c r="P21" s="204"/>
      <c r="Q21" s="205"/>
      <c r="R21" s="207"/>
      <c r="S21" s="182"/>
    </row>
    <row r="22" spans="1:19" x14ac:dyDescent="0.2">
      <c r="A22" s="182"/>
      <c r="B22" s="211"/>
      <c r="C22" s="236"/>
      <c r="D22" s="213"/>
      <c r="E22" s="186"/>
      <c r="F22" s="186"/>
      <c r="G22" s="186"/>
      <c r="H22" s="186"/>
      <c r="I22" s="186"/>
      <c r="J22" s="220"/>
      <c r="K22" s="186"/>
      <c r="L22" s="186"/>
      <c r="M22" s="186"/>
      <c r="N22" s="220"/>
      <c r="O22" s="186"/>
      <c r="P22" s="186"/>
      <c r="Q22" s="186"/>
      <c r="R22" s="187"/>
      <c r="S22" s="182"/>
    </row>
    <row r="23" spans="1:19" ht="54" customHeight="1" x14ac:dyDescent="0.2">
      <c r="A23" s="182"/>
      <c r="B23" s="208"/>
      <c r="C23" s="221" t="s">
        <v>263</v>
      </c>
      <c r="D23" s="210"/>
      <c r="E23" s="699" t="s">
        <v>264</v>
      </c>
      <c r="F23" s="699"/>
      <c r="G23" s="699"/>
      <c r="H23" s="699"/>
      <c r="I23" s="699"/>
      <c r="J23" s="234"/>
      <c r="K23" s="214"/>
      <c r="L23" s="189"/>
      <c r="M23" s="189"/>
      <c r="N23" s="222"/>
      <c r="O23" s="189"/>
      <c r="P23" s="189"/>
      <c r="Q23" s="189"/>
      <c r="R23" s="191"/>
      <c r="S23" s="182"/>
    </row>
    <row r="24" spans="1:19" ht="10.5" customHeight="1" x14ac:dyDescent="0.2">
      <c r="A24" s="182"/>
      <c r="B24" s="208"/>
      <c r="C24" s="223"/>
      <c r="D24" s="198"/>
      <c r="E24" s="214"/>
      <c r="F24" s="214"/>
      <c r="G24" s="214"/>
      <c r="H24" s="214"/>
      <c r="I24" s="214"/>
      <c r="J24" s="234"/>
      <c r="K24" s="214"/>
      <c r="L24" s="189"/>
      <c r="M24" s="189"/>
      <c r="N24" s="222"/>
      <c r="O24" s="189"/>
      <c r="P24" s="189"/>
      <c r="Q24" s="189"/>
      <c r="R24" s="191"/>
      <c r="S24" s="182"/>
    </row>
    <row r="25" spans="1:19" ht="33.75" customHeight="1" x14ac:dyDescent="0.2">
      <c r="A25" s="182"/>
      <c r="B25" s="208"/>
      <c r="C25" s="223"/>
      <c r="D25" s="198"/>
      <c r="E25" s="699" t="s">
        <v>265</v>
      </c>
      <c r="F25" s="699"/>
      <c r="G25" s="699"/>
      <c r="H25" s="699"/>
      <c r="I25" s="699"/>
      <c r="J25" s="234"/>
      <c r="K25" s="214"/>
      <c r="L25" s="699" t="s">
        <v>281</v>
      </c>
      <c r="M25" s="699"/>
      <c r="N25" s="234"/>
      <c r="O25" s="215"/>
      <c r="P25" s="699" t="s">
        <v>281</v>
      </c>
      <c r="Q25" s="699"/>
      <c r="R25" s="191"/>
      <c r="S25" s="182"/>
    </row>
    <row r="26" spans="1:19" x14ac:dyDescent="0.2">
      <c r="A26" s="182"/>
      <c r="B26" s="208"/>
      <c r="C26" s="223"/>
      <c r="D26" s="198"/>
      <c r="E26" s="189"/>
      <c r="F26" s="189"/>
      <c r="G26" s="189"/>
      <c r="H26" s="189"/>
      <c r="I26" s="189"/>
      <c r="J26" s="222"/>
      <c r="K26" s="189"/>
      <c r="L26" s="189"/>
      <c r="M26" s="189"/>
      <c r="N26" s="222"/>
      <c r="O26" s="189"/>
      <c r="P26" s="189"/>
      <c r="Q26" s="189"/>
      <c r="R26" s="191"/>
      <c r="S26" s="182"/>
    </row>
    <row r="27" spans="1:19" ht="49.5" customHeight="1" x14ac:dyDescent="0.2">
      <c r="A27" s="182"/>
      <c r="B27" s="208"/>
      <c r="C27" s="223"/>
      <c r="D27" s="198"/>
      <c r="E27" s="699" t="s">
        <v>266</v>
      </c>
      <c r="F27" s="699"/>
      <c r="G27" s="699"/>
      <c r="H27" s="699"/>
      <c r="I27" s="699"/>
      <c r="J27" s="234"/>
      <c r="K27" s="214"/>
      <c r="L27" s="699" t="s">
        <v>282</v>
      </c>
      <c r="M27" s="699"/>
      <c r="N27" s="234"/>
      <c r="O27" s="215"/>
      <c r="P27" s="699" t="s">
        <v>282</v>
      </c>
      <c r="Q27" s="699"/>
      <c r="R27" s="191"/>
      <c r="S27" s="182"/>
    </row>
    <row r="28" spans="1:19" x14ac:dyDescent="0.2">
      <c r="A28" s="182"/>
      <c r="B28" s="208"/>
      <c r="C28" s="223"/>
      <c r="D28" s="198"/>
      <c r="E28" s="189"/>
      <c r="F28" s="189"/>
      <c r="G28" s="189"/>
      <c r="H28" s="189"/>
      <c r="I28" s="189"/>
      <c r="J28" s="222"/>
      <c r="K28" s="189"/>
      <c r="L28" s="189"/>
      <c r="M28" s="189"/>
      <c r="N28" s="222"/>
      <c r="O28" s="189"/>
      <c r="P28" s="189"/>
      <c r="Q28" s="189"/>
      <c r="R28" s="191"/>
      <c r="S28" s="182"/>
    </row>
    <row r="29" spans="1:19" ht="41.25" customHeight="1" x14ac:dyDescent="0.2">
      <c r="A29" s="184"/>
      <c r="B29" s="216"/>
      <c r="C29" s="237"/>
      <c r="D29" s="217"/>
      <c r="E29" s="699" t="s">
        <v>267</v>
      </c>
      <c r="F29" s="699"/>
      <c r="G29" s="699"/>
      <c r="H29" s="699"/>
      <c r="I29" s="699"/>
      <c r="J29" s="234"/>
      <c r="K29" s="215"/>
      <c r="L29" s="218"/>
      <c r="M29" s="218"/>
      <c r="N29" s="235"/>
      <c r="O29" s="218"/>
      <c r="P29" s="218"/>
      <c r="Q29" s="218"/>
      <c r="R29" s="219"/>
      <c r="S29" s="184"/>
    </row>
    <row r="30" spans="1:19" x14ac:dyDescent="0.2">
      <c r="A30" s="182"/>
      <c r="B30" s="208"/>
      <c r="C30" s="223"/>
      <c r="D30" s="198"/>
      <c r="E30" s="189"/>
      <c r="F30" s="189"/>
      <c r="G30" s="189"/>
      <c r="H30" s="189"/>
      <c r="I30" s="189"/>
      <c r="J30" s="222"/>
      <c r="K30" s="189"/>
      <c r="L30" s="195" t="s">
        <v>247</v>
      </c>
      <c r="M30" s="196">
        <v>1</v>
      </c>
      <c r="N30" s="231"/>
      <c r="O30" s="189"/>
      <c r="P30" s="195" t="s">
        <v>247</v>
      </c>
      <c r="Q30" s="196">
        <f>'Ficha Técnica Simplificada'!G265</f>
        <v>0</v>
      </c>
      <c r="R30" s="191"/>
      <c r="S30" s="182"/>
    </row>
    <row r="31" spans="1:19" x14ac:dyDescent="0.2">
      <c r="A31" s="182"/>
      <c r="B31" s="209"/>
      <c r="C31" s="224"/>
      <c r="D31" s="202"/>
      <c r="E31" s="203"/>
      <c r="F31" s="203"/>
      <c r="G31" s="203"/>
      <c r="H31" s="203"/>
      <c r="I31" s="203"/>
      <c r="J31" s="225"/>
      <c r="K31" s="203"/>
      <c r="L31" s="203"/>
      <c r="M31" s="203"/>
      <c r="N31" s="225"/>
      <c r="O31" s="203"/>
      <c r="P31" s="203"/>
      <c r="Q31" s="203"/>
      <c r="R31" s="207"/>
      <c r="S31" s="182"/>
    </row>
    <row r="32" spans="1:19" x14ac:dyDescent="0.2">
      <c r="A32" s="182"/>
      <c r="B32" s="211"/>
      <c r="C32" s="236"/>
      <c r="D32" s="213"/>
      <c r="E32" s="186"/>
      <c r="F32" s="186"/>
      <c r="G32" s="186"/>
      <c r="H32" s="186"/>
      <c r="I32" s="186"/>
      <c r="J32" s="220"/>
      <c r="K32" s="186"/>
      <c r="L32" s="186"/>
      <c r="M32" s="186"/>
      <c r="N32" s="220"/>
      <c r="O32" s="186"/>
      <c r="P32" s="186"/>
      <c r="Q32" s="186"/>
      <c r="R32" s="187"/>
      <c r="S32" s="182"/>
    </row>
    <row r="33" spans="1:19" x14ac:dyDescent="0.2">
      <c r="A33" s="182"/>
      <c r="B33" s="208"/>
      <c r="C33" s="221" t="s">
        <v>268</v>
      </c>
      <c r="D33" s="210"/>
      <c r="E33" s="700" t="s">
        <v>269</v>
      </c>
      <c r="F33" s="700"/>
      <c r="G33" s="189"/>
      <c r="H33" s="189"/>
      <c r="I33" s="189"/>
      <c r="J33" s="222"/>
      <c r="K33" s="189"/>
      <c r="L33" s="700" t="s">
        <v>477</v>
      </c>
      <c r="M33" s="700"/>
      <c r="N33" s="227"/>
      <c r="O33" s="189"/>
      <c r="P33" s="700" t="s">
        <v>477</v>
      </c>
      <c r="Q33" s="700"/>
      <c r="R33" s="191"/>
      <c r="S33" s="182"/>
    </row>
    <row r="34" spans="1:19" x14ac:dyDescent="0.2">
      <c r="A34" s="182"/>
      <c r="B34" s="208"/>
      <c r="C34" s="223"/>
      <c r="D34" s="198"/>
      <c r="E34" s="189"/>
      <c r="F34" s="189"/>
      <c r="G34" s="189"/>
      <c r="H34" s="189"/>
      <c r="I34" s="189"/>
      <c r="J34" s="222"/>
      <c r="K34" s="189"/>
      <c r="L34" s="189"/>
      <c r="M34" s="189"/>
      <c r="N34" s="228"/>
      <c r="O34" s="189"/>
      <c r="P34" s="189"/>
      <c r="Q34" s="189"/>
      <c r="R34" s="191"/>
      <c r="S34" s="182"/>
    </row>
    <row r="35" spans="1:19" x14ac:dyDescent="0.2">
      <c r="A35" s="182"/>
      <c r="B35" s="208"/>
      <c r="C35" s="223"/>
      <c r="D35" s="198"/>
      <c r="E35" s="189" t="s">
        <v>270</v>
      </c>
      <c r="F35" s="189"/>
      <c r="G35" s="189"/>
      <c r="H35" s="189"/>
      <c r="I35" s="189"/>
      <c r="J35" s="222"/>
      <c r="K35" s="189"/>
      <c r="L35" s="189" t="s">
        <v>259</v>
      </c>
      <c r="M35" s="212">
        <f>M20</f>
        <v>2000</v>
      </c>
      <c r="N35" s="233"/>
      <c r="O35" s="189"/>
      <c r="P35" s="189" t="s">
        <v>259</v>
      </c>
      <c r="Q35" s="212" t="e">
        <f>Q20</f>
        <v>#DIV/0!</v>
      </c>
      <c r="R35" s="191"/>
      <c r="S35" s="182"/>
    </row>
    <row r="36" spans="1:19" x14ac:dyDescent="0.2">
      <c r="A36" s="182"/>
      <c r="B36" s="208"/>
      <c r="C36" s="223"/>
      <c r="D36" s="198"/>
      <c r="E36" s="189" t="s">
        <v>271</v>
      </c>
      <c r="F36" s="189"/>
      <c r="G36" s="189"/>
      <c r="H36" s="189"/>
      <c r="I36" s="189"/>
      <c r="J36" s="222"/>
      <c r="K36" s="189"/>
      <c r="L36" s="189" t="s">
        <v>284</v>
      </c>
      <c r="M36" s="212">
        <f>M30</f>
        <v>1</v>
      </c>
      <c r="N36" s="233"/>
      <c r="O36" s="189"/>
      <c r="P36" s="189" t="s">
        <v>284</v>
      </c>
      <c r="Q36" s="212">
        <f>Q30</f>
        <v>0</v>
      </c>
      <c r="R36" s="191"/>
      <c r="S36" s="182"/>
    </row>
    <row r="37" spans="1:19" x14ac:dyDescent="0.2">
      <c r="A37" s="182"/>
      <c r="B37" s="208"/>
      <c r="C37" s="223"/>
      <c r="D37" s="198"/>
      <c r="E37" s="189"/>
      <c r="F37" s="189"/>
      <c r="G37" s="189"/>
      <c r="H37" s="189"/>
      <c r="I37" s="189"/>
      <c r="J37" s="222"/>
      <c r="K37" s="189"/>
      <c r="L37" s="189"/>
      <c r="M37" s="189"/>
      <c r="N37" s="228"/>
      <c r="O37" s="189"/>
      <c r="P37" s="189"/>
      <c r="Q37" s="189"/>
      <c r="R37" s="191"/>
      <c r="S37" s="182"/>
    </row>
    <row r="38" spans="1:19" x14ac:dyDescent="0.2">
      <c r="A38" s="182"/>
      <c r="B38" s="208"/>
      <c r="C38" s="223"/>
      <c r="D38" s="198"/>
      <c r="E38" s="189"/>
      <c r="F38" s="189"/>
      <c r="G38" s="189"/>
      <c r="H38" s="189"/>
      <c r="I38" s="189"/>
      <c r="J38" s="222"/>
      <c r="K38" s="189"/>
      <c r="L38" s="195" t="s">
        <v>248</v>
      </c>
      <c r="M38" s="196">
        <f>M35*M36</f>
        <v>2000</v>
      </c>
      <c r="N38" s="231"/>
      <c r="O38" s="189"/>
      <c r="P38" s="195" t="s">
        <v>248</v>
      </c>
      <c r="Q38" s="196" t="e">
        <f>Q35*Q36</f>
        <v>#DIV/0!</v>
      </c>
      <c r="R38" s="191"/>
      <c r="S38" s="182"/>
    </row>
    <row r="39" spans="1:19" x14ac:dyDescent="0.2">
      <c r="A39" s="182"/>
      <c r="B39" s="209"/>
      <c r="C39" s="224"/>
      <c r="D39" s="202"/>
      <c r="E39" s="203"/>
      <c r="F39" s="203"/>
      <c r="G39" s="203"/>
      <c r="H39" s="203"/>
      <c r="I39" s="203"/>
      <c r="J39" s="225"/>
      <c r="K39" s="203"/>
      <c r="L39" s="203"/>
      <c r="M39" s="203"/>
      <c r="N39" s="225"/>
      <c r="O39" s="203"/>
      <c r="P39" s="203"/>
      <c r="Q39" s="203"/>
      <c r="R39" s="207"/>
      <c r="S39" s="182"/>
    </row>
    <row r="40" spans="1:19" x14ac:dyDescent="0.2">
      <c r="A40" s="182"/>
      <c r="B40" s="182"/>
      <c r="C40" s="182"/>
      <c r="D40" s="182"/>
      <c r="E40" s="180"/>
      <c r="F40" s="180"/>
      <c r="G40" s="180"/>
      <c r="H40" s="180"/>
      <c r="I40" s="180"/>
      <c r="J40" s="180"/>
      <c r="K40" s="180"/>
      <c r="L40" s="180"/>
      <c r="M40" s="180"/>
      <c r="N40" s="180"/>
      <c r="O40" s="180"/>
      <c r="P40" s="180"/>
      <c r="Q40" s="180"/>
      <c r="R40" s="180"/>
      <c r="S40" s="182"/>
    </row>
    <row r="41" spans="1:19" x14ac:dyDescent="0.2">
      <c r="A41" s="180"/>
      <c r="B41" s="180"/>
      <c r="C41" s="180"/>
      <c r="D41" s="180"/>
      <c r="E41" s="180"/>
      <c r="F41" s="180"/>
      <c r="G41" s="180"/>
      <c r="H41" s="180"/>
      <c r="I41" s="180"/>
      <c r="J41" s="180"/>
      <c r="K41" s="180"/>
      <c r="L41" s="180"/>
      <c r="M41" s="180"/>
      <c r="N41" s="180"/>
      <c r="O41" s="180"/>
      <c r="P41" s="180"/>
      <c r="Q41" s="180"/>
      <c r="R41" s="180"/>
      <c r="S41" s="180"/>
    </row>
  </sheetData>
  <mergeCells count="22">
    <mergeCell ref="E23:I23"/>
    <mergeCell ref="B5:C5"/>
    <mergeCell ref="K5:N5"/>
    <mergeCell ref="O5:R5"/>
    <mergeCell ref="D5:J5"/>
    <mergeCell ref="L13:M13"/>
    <mergeCell ref="P13:Q13"/>
    <mergeCell ref="E7:F7"/>
    <mergeCell ref="L7:M7"/>
    <mergeCell ref="P7:Q7"/>
    <mergeCell ref="E11:I11"/>
    <mergeCell ref="E13:F13"/>
    <mergeCell ref="E25:I25"/>
    <mergeCell ref="L25:M25"/>
    <mergeCell ref="P33:Q33"/>
    <mergeCell ref="E29:I29"/>
    <mergeCell ref="E33:F33"/>
    <mergeCell ref="L33:M33"/>
    <mergeCell ref="E27:I27"/>
    <mergeCell ref="L27:M27"/>
    <mergeCell ref="P27:Q27"/>
    <mergeCell ref="P25:Q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9"/>
  <sheetViews>
    <sheetView workbookViewId="0">
      <selection activeCell="H50" sqref="H50"/>
    </sheetView>
  </sheetViews>
  <sheetFormatPr baseColWidth="10" defaultRowHeight="11.25" x14ac:dyDescent="0.15"/>
  <cols>
    <col min="1" max="1" width="2.42578125" style="1" customWidth="1"/>
    <col min="2" max="2" width="5" style="1" customWidth="1"/>
    <col min="3" max="3" width="30" style="1" customWidth="1"/>
    <col min="4" max="4" width="16.140625" style="1" customWidth="1"/>
    <col min="5" max="7" width="11.42578125" style="1"/>
    <col min="8" max="8" width="16" style="1" customWidth="1"/>
    <col min="9" max="9" width="8.140625" style="1" customWidth="1"/>
    <col min="10" max="14" width="11.42578125" style="1"/>
    <col min="15" max="15" width="3.42578125" style="1" customWidth="1"/>
    <col min="16" max="16384" width="11.42578125" style="1"/>
  </cols>
  <sheetData>
    <row r="2" spans="2:14" x14ac:dyDescent="0.15">
      <c r="B2" s="15"/>
      <c r="C2" s="15"/>
      <c r="D2" s="15"/>
      <c r="E2" s="15"/>
      <c r="F2" s="15"/>
      <c r="G2" s="15"/>
      <c r="H2" s="15"/>
      <c r="I2" s="15"/>
      <c r="J2" s="15"/>
      <c r="K2" s="15"/>
      <c r="L2" s="15"/>
      <c r="M2" s="15"/>
      <c r="N2" s="15"/>
    </row>
    <row r="3" spans="2:14" x14ac:dyDescent="0.15">
      <c r="B3" s="454"/>
      <c r="C3" s="455"/>
      <c r="D3" s="455"/>
      <c r="E3" s="455"/>
      <c r="F3" s="455"/>
      <c r="G3" s="455"/>
      <c r="H3" s="455"/>
      <c r="I3" s="456"/>
      <c r="J3" s="15"/>
      <c r="K3" s="15"/>
      <c r="L3" s="15"/>
      <c r="M3" s="15"/>
      <c r="N3" s="15"/>
    </row>
    <row r="4" spans="2:14" x14ac:dyDescent="0.15">
      <c r="B4" s="457"/>
      <c r="C4" s="156" t="s">
        <v>482</v>
      </c>
      <c r="D4" s="174"/>
      <c r="E4" s="174"/>
      <c r="F4" s="174"/>
      <c r="G4" s="174"/>
      <c r="H4" s="174"/>
      <c r="I4" s="458"/>
      <c r="J4" s="172"/>
      <c r="K4" s="172"/>
      <c r="L4" s="172"/>
      <c r="M4" s="172"/>
      <c r="N4" s="172"/>
    </row>
    <row r="5" spans="2:14" x14ac:dyDescent="0.15">
      <c r="B5" s="457"/>
      <c r="C5" s="156"/>
      <c r="D5" s="174"/>
      <c r="E5" s="174"/>
      <c r="F5" s="174"/>
      <c r="G5" s="174"/>
      <c r="H5" s="174"/>
      <c r="I5" s="458"/>
      <c r="J5" s="172"/>
      <c r="K5" s="172"/>
      <c r="L5" s="172"/>
      <c r="M5" s="172"/>
      <c r="N5" s="172"/>
    </row>
    <row r="6" spans="2:14" x14ac:dyDescent="0.15">
      <c r="B6" s="457"/>
      <c r="C6" s="156" t="s">
        <v>501</v>
      </c>
      <c r="D6" s="174"/>
      <c r="E6" s="174"/>
      <c r="F6" s="174"/>
      <c r="G6" s="174"/>
      <c r="H6" s="174"/>
      <c r="I6" s="458"/>
      <c r="J6" s="172"/>
      <c r="K6" s="172"/>
      <c r="L6" s="172"/>
      <c r="M6" s="172"/>
      <c r="N6" s="172"/>
    </row>
    <row r="7" spans="2:14" x14ac:dyDescent="0.15">
      <c r="B7" s="457"/>
      <c r="C7" s="710" t="s">
        <v>479</v>
      </c>
      <c r="D7" s="710" t="s">
        <v>332</v>
      </c>
      <c r="E7" s="710" t="s">
        <v>333</v>
      </c>
      <c r="F7" s="712" t="s">
        <v>10</v>
      </c>
      <c r="G7" s="712" t="s">
        <v>485</v>
      </c>
      <c r="H7" s="710" t="s">
        <v>334</v>
      </c>
      <c r="I7" s="458"/>
      <c r="J7" s="172"/>
      <c r="K7" s="172"/>
      <c r="L7" s="172"/>
      <c r="M7" s="172"/>
      <c r="N7" s="172"/>
    </row>
    <row r="8" spans="2:14" x14ac:dyDescent="0.15">
      <c r="B8" s="457"/>
      <c r="C8" s="710"/>
      <c r="D8" s="710"/>
      <c r="E8" s="710"/>
      <c r="F8" s="713"/>
      <c r="G8" s="713"/>
      <c r="H8" s="710"/>
      <c r="I8" s="458"/>
      <c r="J8" s="172"/>
      <c r="K8" s="172"/>
      <c r="L8" s="172"/>
      <c r="M8" s="172"/>
      <c r="N8" s="172"/>
    </row>
    <row r="9" spans="2:14" x14ac:dyDescent="0.15">
      <c r="B9" s="457"/>
      <c r="C9" s="599" t="s">
        <v>480</v>
      </c>
      <c r="D9" s="304" t="s">
        <v>326</v>
      </c>
      <c r="E9" s="304"/>
      <c r="F9" s="304"/>
      <c r="G9" s="304"/>
      <c r="H9" s="304">
        <f>F9*G9</f>
        <v>0</v>
      </c>
      <c r="I9" s="458"/>
      <c r="J9" s="172"/>
      <c r="K9" s="172"/>
      <c r="L9" s="172"/>
      <c r="M9" s="172"/>
      <c r="N9" s="172"/>
    </row>
    <row r="10" spans="2:14" x14ac:dyDescent="0.15">
      <c r="B10" s="457"/>
      <c r="C10" s="600"/>
      <c r="D10" s="304" t="s">
        <v>327</v>
      </c>
      <c r="E10" s="304"/>
      <c r="F10" s="304"/>
      <c r="G10" s="304"/>
      <c r="H10" s="304">
        <f t="shared" ref="H10:H14" si="0">F10*G10</f>
        <v>0</v>
      </c>
      <c r="I10" s="458"/>
      <c r="J10" s="172"/>
      <c r="K10" s="172"/>
      <c r="L10" s="172"/>
      <c r="M10" s="172"/>
      <c r="N10" s="172"/>
    </row>
    <row r="11" spans="2:14" x14ac:dyDescent="0.15">
      <c r="B11" s="457"/>
      <c r="C11" s="601"/>
      <c r="D11" s="304" t="s">
        <v>328</v>
      </c>
      <c r="E11" s="304"/>
      <c r="F11" s="304"/>
      <c r="G11" s="304"/>
      <c r="H11" s="304">
        <f t="shared" si="0"/>
        <v>0</v>
      </c>
      <c r="I11" s="458"/>
      <c r="J11" s="172"/>
      <c r="K11" s="172"/>
      <c r="L11" s="172"/>
      <c r="M11" s="172"/>
      <c r="N11" s="172"/>
    </row>
    <row r="12" spans="2:14" x14ac:dyDescent="0.15">
      <c r="B12" s="457"/>
      <c r="C12" s="527" t="s">
        <v>481</v>
      </c>
      <c r="D12" s="304" t="s">
        <v>329</v>
      </c>
      <c r="E12" s="304"/>
      <c r="F12" s="304"/>
      <c r="G12" s="304"/>
      <c r="H12" s="304">
        <f t="shared" si="0"/>
        <v>0</v>
      </c>
      <c r="I12" s="458"/>
      <c r="J12" s="172"/>
      <c r="K12" s="172"/>
      <c r="L12" s="172"/>
      <c r="M12" s="172"/>
      <c r="N12" s="172"/>
    </row>
    <row r="13" spans="2:14" x14ac:dyDescent="0.15">
      <c r="B13" s="457"/>
      <c r="C13" s="527"/>
      <c r="D13" s="304" t="s">
        <v>330</v>
      </c>
      <c r="E13" s="304"/>
      <c r="F13" s="304"/>
      <c r="G13" s="304"/>
      <c r="H13" s="304">
        <f t="shared" si="0"/>
        <v>0</v>
      </c>
      <c r="I13" s="458"/>
      <c r="J13" s="172"/>
      <c r="K13" s="172"/>
      <c r="L13" s="172"/>
      <c r="M13" s="172"/>
      <c r="N13" s="172"/>
    </row>
    <row r="14" spans="2:14" x14ac:dyDescent="0.15">
      <c r="B14" s="457"/>
      <c r="C14" s="527"/>
      <c r="D14" s="304" t="s">
        <v>331</v>
      </c>
      <c r="E14" s="304"/>
      <c r="F14" s="304"/>
      <c r="G14" s="304"/>
      <c r="H14" s="304">
        <f t="shared" si="0"/>
        <v>0</v>
      </c>
      <c r="I14" s="458"/>
      <c r="J14" s="172"/>
      <c r="K14" s="172"/>
      <c r="L14" s="172"/>
      <c r="M14" s="172"/>
      <c r="N14" s="172"/>
    </row>
    <row r="15" spans="2:14" x14ac:dyDescent="0.15">
      <c r="B15" s="457"/>
      <c r="C15" s="711" t="s">
        <v>486</v>
      </c>
      <c r="D15" s="711"/>
      <c r="E15" s="711"/>
      <c r="F15" s="711"/>
      <c r="G15" s="711"/>
      <c r="H15" s="453">
        <f>SUM(H9:H14)</f>
        <v>0</v>
      </c>
      <c r="I15" s="458"/>
      <c r="J15" s="172"/>
      <c r="K15" s="172"/>
      <c r="L15" s="172"/>
      <c r="M15" s="172"/>
      <c r="N15" s="172"/>
    </row>
    <row r="16" spans="2:14" x14ac:dyDescent="0.15">
      <c r="B16" s="457"/>
      <c r="C16" s="174"/>
      <c r="D16" s="174"/>
      <c r="E16" s="174"/>
      <c r="F16" s="174"/>
      <c r="G16" s="174"/>
      <c r="H16" s="174"/>
      <c r="I16" s="458"/>
      <c r="J16" s="172"/>
      <c r="K16" s="172"/>
      <c r="L16" s="172"/>
      <c r="M16" s="172"/>
      <c r="N16" s="172"/>
    </row>
    <row r="17" spans="2:14" x14ac:dyDescent="0.15">
      <c r="B17" s="457"/>
      <c r="C17" s="156" t="s">
        <v>502</v>
      </c>
      <c r="D17" s="174"/>
      <c r="E17" s="174"/>
      <c r="F17" s="174"/>
      <c r="G17" s="174"/>
      <c r="H17" s="174"/>
      <c r="I17" s="458"/>
      <c r="J17" s="172"/>
      <c r="K17" s="172"/>
      <c r="L17" s="172"/>
      <c r="M17" s="172"/>
      <c r="N17" s="172"/>
    </row>
    <row r="18" spans="2:14" x14ac:dyDescent="0.15">
      <c r="B18" s="457"/>
      <c r="C18" s="710" t="s">
        <v>479</v>
      </c>
      <c r="D18" s="710" t="s">
        <v>332</v>
      </c>
      <c r="E18" s="710" t="s">
        <v>333</v>
      </c>
      <c r="F18" s="712" t="s">
        <v>10</v>
      </c>
      <c r="G18" s="712" t="s">
        <v>485</v>
      </c>
      <c r="H18" s="710" t="s">
        <v>334</v>
      </c>
      <c r="I18" s="458"/>
      <c r="J18" s="172"/>
      <c r="K18" s="172"/>
      <c r="L18" s="172"/>
      <c r="M18" s="172"/>
      <c r="N18" s="172"/>
    </row>
    <row r="19" spans="2:14" x14ac:dyDescent="0.15">
      <c r="B19" s="457"/>
      <c r="C19" s="710"/>
      <c r="D19" s="710"/>
      <c r="E19" s="710"/>
      <c r="F19" s="713"/>
      <c r="G19" s="713"/>
      <c r="H19" s="710"/>
      <c r="I19" s="458"/>
      <c r="J19" s="172"/>
      <c r="K19" s="172"/>
      <c r="L19" s="172"/>
      <c r="M19" s="172"/>
      <c r="N19" s="172"/>
    </row>
    <row r="20" spans="2:14" x14ac:dyDescent="0.15">
      <c r="B20" s="457"/>
      <c r="C20" s="599" t="s">
        <v>480</v>
      </c>
      <c r="D20" s="304" t="s">
        <v>326</v>
      </c>
      <c r="E20" s="304"/>
      <c r="F20" s="304"/>
      <c r="G20" s="304"/>
      <c r="H20" s="304">
        <f>F20*G20</f>
        <v>0</v>
      </c>
      <c r="I20" s="458"/>
      <c r="J20" s="172"/>
      <c r="K20" s="172"/>
      <c r="L20" s="172"/>
      <c r="M20" s="172"/>
      <c r="N20" s="172"/>
    </row>
    <row r="21" spans="2:14" x14ac:dyDescent="0.15">
      <c r="B21" s="457"/>
      <c r="C21" s="600"/>
      <c r="D21" s="304" t="s">
        <v>327</v>
      </c>
      <c r="E21" s="304"/>
      <c r="F21" s="304"/>
      <c r="G21" s="304"/>
      <c r="H21" s="304">
        <f t="shared" ref="H21:H25" si="1">F21*G21</f>
        <v>0</v>
      </c>
      <c r="I21" s="458"/>
      <c r="J21" s="172"/>
      <c r="K21" s="172"/>
      <c r="L21" s="172"/>
      <c r="M21" s="172"/>
      <c r="N21" s="172"/>
    </row>
    <row r="22" spans="2:14" x14ac:dyDescent="0.15">
      <c r="B22" s="457"/>
      <c r="C22" s="601"/>
      <c r="D22" s="304" t="s">
        <v>328</v>
      </c>
      <c r="E22" s="304"/>
      <c r="F22" s="304"/>
      <c r="G22" s="304"/>
      <c r="H22" s="304">
        <f t="shared" si="1"/>
        <v>0</v>
      </c>
      <c r="I22" s="458"/>
      <c r="J22" s="172"/>
      <c r="K22" s="172"/>
      <c r="L22" s="172"/>
      <c r="M22" s="172"/>
      <c r="N22" s="172"/>
    </row>
    <row r="23" spans="2:14" x14ac:dyDescent="0.15">
      <c r="B23" s="457"/>
      <c r="C23" s="527" t="s">
        <v>481</v>
      </c>
      <c r="D23" s="304" t="s">
        <v>329</v>
      </c>
      <c r="E23" s="304"/>
      <c r="F23" s="304"/>
      <c r="G23" s="304"/>
      <c r="H23" s="304">
        <f t="shared" si="1"/>
        <v>0</v>
      </c>
      <c r="I23" s="458"/>
      <c r="J23" s="172"/>
      <c r="K23" s="172"/>
      <c r="L23" s="172"/>
      <c r="M23" s="172"/>
      <c r="N23" s="172"/>
    </row>
    <row r="24" spans="2:14" x14ac:dyDescent="0.15">
      <c r="B24" s="457"/>
      <c r="C24" s="527"/>
      <c r="D24" s="304" t="s">
        <v>330</v>
      </c>
      <c r="E24" s="304"/>
      <c r="F24" s="304"/>
      <c r="G24" s="304"/>
      <c r="H24" s="304">
        <f t="shared" si="1"/>
        <v>0</v>
      </c>
      <c r="I24" s="458"/>
      <c r="J24" s="172"/>
      <c r="K24" s="172"/>
      <c r="L24" s="172"/>
      <c r="M24" s="172"/>
      <c r="N24" s="172"/>
    </row>
    <row r="25" spans="2:14" x14ac:dyDescent="0.15">
      <c r="B25" s="457"/>
      <c r="C25" s="527"/>
      <c r="D25" s="304" t="s">
        <v>331</v>
      </c>
      <c r="E25" s="304"/>
      <c r="F25" s="304"/>
      <c r="G25" s="304"/>
      <c r="H25" s="304">
        <f t="shared" si="1"/>
        <v>0</v>
      </c>
      <c r="I25" s="458"/>
      <c r="J25" s="172"/>
      <c r="K25" s="172"/>
      <c r="L25" s="172"/>
      <c r="M25" s="172"/>
      <c r="N25" s="172"/>
    </row>
    <row r="26" spans="2:14" x14ac:dyDescent="0.15">
      <c r="B26" s="457"/>
      <c r="C26" s="711" t="s">
        <v>486</v>
      </c>
      <c r="D26" s="711"/>
      <c r="E26" s="711"/>
      <c r="F26" s="711"/>
      <c r="G26" s="711"/>
      <c r="H26" s="453">
        <f>SUM(H20:H25)</f>
        <v>0</v>
      </c>
      <c r="I26" s="458"/>
      <c r="J26" s="172"/>
      <c r="K26" s="172"/>
      <c r="L26" s="172"/>
      <c r="M26" s="172"/>
      <c r="N26" s="172"/>
    </row>
    <row r="27" spans="2:14" x14ac:dyDescent="0.15">
      <c r="B27" s="457"/>
      <c r="C27" s="174"/>
      <c r="D27" s="174"/>
      <c r="E27" s="174"/>
      <c r="F27" s="174"/>
      <c r="G27" s="174"/>
      <c r="H27" s="174"/>
      <c r="I27" s="458"/>
      <c r="J27" s="172"/>
      <c r="K27" s="172"/>
      <c r="L27" s="172"/>
      <c r="M27" s="172"/>
      <c r="N27" s="172"/>
    </row>
    <row r="28" spans="2:14" x14ac:dyDescent="0.15">
      <c r="B28" s="457"/>
      <c r="C28" s="156" t="s">
        <v>484</v>
      </c>
      <c r="D28" s="174"/>
      <c r="E28" s="174"/>
      <c r="F28" s="174"/>
      <c r="G28" s="174"/>
      <c r="H28" s="174"/>
      <c r="I28" s="458"/>
      <c r="J28" s="172"/>
      <c r="K28" s="172"/>
      <c r="L28" s="172"/>
      <c r="M28" s="172"/>
      <c r="N28" s="172"/>
    </row>
    <row r="29" spans="2:14" x14ac:dyDescent="0.15">
      <c r="B29" s="457"/>
      <c r="C29" s="156"/>
      <c r="D29" s="174"/>
      <c r="E29" s="174"/>
      <c r="F29" s="174"/>
      <c r="G29" s="174"/>
      <c r="H29" s="174"/>
      <c r="I29" s="458"/>
      <c r="J29" s="172"/>
      <c r="K29" s="172"/>
      <c r="L29" s="172"/>
      <c r="M29" s="172"/>
      <c r="N29" s="172"/>
    </row>
    <row r="30" spans="2:14" x14ac:dyDescent="0.15">
      <c r="B30" s="457"/>
      <c r="C30" s="156" t="s">
        <v>501</v>
      </c>
      <c r="D30" s="174"/>
      <c r="E30" s="174"/>
      <c r="F30" s="174"/>
      <c r="G30" s="174"/>
      <c r="H30" s="174"/>
      <c r="I30" s="458"/>
      <c r="J30" s="172"/>
      <c r="K30" s="172"/>
      <c r="L30" s="172"/>
      <c r="M30" s="172"/>
      <c r="N30" s="172"/>
    </row>
    <row r="31" spans="2:14" x14ac:dyDescent="0.15">
      <c r="B31" s="457"/>
      <c r="C31" s="710" t="s">
        <v>479</v>
      </c>
      <c r="D31" s="710" t="s">
        <v>332</v>
      </c>
      <c r="E31" s="710" t="s">
        <v>333</v>
      </c>
      <c r="F31" s="712" t="s">
        <v>10</v>
      </c>
      <c r="G31" s="712" t="s">
        <v>485</v>
      </c>
      <c r="H31" s="710" t="s">
        <v>483</v>
      </c>
      <c r="I31" s="458"/>
      <c r="J31" s="172"/>
      <c r="K31" s="172"/>
      <c r="L31" s="172"/>
      <c r="M31" s="172"/>
      <c r="N31" s="172"/>
    </row>
    <row r="32" spans="2:14" x14ac:dyDescent="0.15">
      <c r="B32" s="457"/>
      <c r="C32" s="710"/>
      <c r="D32" s="710"/>
      <c r="E32" s="710"/>
      <c r="F32" s="713"/>
      <c r="G32" s="713"/>
      <c r="H32" s="710"/>
      <c r="I32" s="458"/>
      <c r="J32" s="172"/>
      <c r="K32" s="172"/>
      <c r="L32" s="172"/>
      <c r="M32" s="172"/>
      <c r="N32" s="172"/>
    </row>
    <row r="33" spans="2:14" x14ac:dyDescent="0.15">
      <c r="B33" s="457"/>
      <c r="C33" s="599" t="s">
        <v>480</v>
      </c>
      <c r="D33" s="304" t="s">
        <v>326</v>
      </c>
      <c r="E33" s="304"/>
      <c r="F33" s="304"/>
      <c r="G33" s="304"/>
      <c r="H33" s="304">
        <f>F33*G33</f>
        <v>0</v>
      </c>
      <c r="I33" s="458"/>
      <c r="J33" s="172"/>
      <c r="K33" s="172"/>
      <c r="L33" s="172"/>
      <c r="M33" s="172"/>
      <c r="N33" s="172"/>
    </row>
    <row r="34" spans="2:14" x14ac:dyDescent="0.15">
      <c r="B34" s="457"/>
      <c r="C34" s="600"/>
      <c r="D34" s="304" t="s">
        <v>327</v>
      </c>
      <c r="E34" s="304"/>
      <c r="F34" s="304"/>
      <c r="G34" s="304"/>
      <c r="H34" s="304">
        <f t="shared" ref="H34:H38" si="2">F34*G34</f>
        <v>0</v>
      </c>
      <c r="I34" s="458"/>
      <c r="J34" s="172"/>
      <c r="K34" s="172"/>
      <c r="L34" s="172"/>
      <c r="M34" s="172"/>
      <c r="N34" s="172"/>
    </row>
    <row r="35" spans="2:14" x14ac:dyDescent="0.15">
      <c r="B35" s="457"/>
      <c r="C35" s="601"/>
      <c r="D35" s="304" t="s">
        <v>328</v>
      </c>
      <c r="E35" s="304"/>
      <c r="F35" s="304"/>
      <c r="G35" s="304"/>
      <c r="H35" s="304">
        <f t="shared" si="2"/>
        <v>0</v>
      </c>
      <c r="I35" s="458"/>
      <c r="J35" s="172"/>
      <c r="K35" s="172"/>
      <c r="L35" s="172"/>
      <c r="M35" s="172"/>
      <c r="N35" s="172"/>
    </row>
    <row r="36" spans="2:14" x14ac:dyDescent="0.15">
      <c r="B36" s="457"/>
      <c r="C36" s="527" t="s">
        <v>481</v>
      </c>
      <c r="D36" s="304" t="s">
        <v>329</v>
      </c>
      <c r="E36" s="304"/>
      <c r="F36" s="304"/>
      <c r="G36" s="304"/>
      <c r="H36" s="304">
        <f t="shared" si="2"/>
        <v>0</v>
      </c>
      <c r="I36" s="458"/>
      <c r="J36" s="172"/>
      <c r="K36" s="172"/>
      <c r="L36" s="172"/>
      <c r="M36" s="172"/>
      <c r="N36" s="172"/>
    </row>
    <row r="37" spans="2:14" x14ac:dyDescent="0.15">
      <c r="B37" s="457"/>
      <c r="C37" s="527"/>
      <c r="D37" s="304" t="s">
        <v>330</v>
      </c>
      <c r="E37" s="304"/>
      <c r="F37" s="304"/>
      <c r="G37" s="304"/>
      <c r="H37" s="304">
        <f t="shared" si="2"/>
        <v>0</v>
      </c>
      <c r="I37" s="458"/>
      <c r="J37" s="172"/>
      <c r="K37" s="172"/>
      <c r="L37" s="172"/>
      <c r="M37" s="172"/>
      <c r="N37" s="172"/>
    </row>
    <row r="38" spans="2:14" x14ac:dyDescent="0.15">
      <c r="B38" s="457"/>
      <c r="C38" s="527"/>
      <c r="D38" s="304" t="s">
        <v>331</v>
      </c>
      <c r="E38" s="304"/>
      <c r="F38" s="304"/>
      <c r="G38" s="304"/>
      <c r="H38" s="304">
        <f t="shared" si="2"/>
        <v>0</v>
      </c>
      <c r="I38" s="458"/>
      <c r="J38" s="172"/>
      <c r="K38" s="172"/>
      <c r="L38" s="172"/>
      <c r="M38" s="172"/>
      <c r="N38" s="172"/>
    </row>
    <row r="39" spans="2:14" x14ac:dyDescent="0.15">
      <c r="B39" s="457"/>
      <c r="C39" s="711" t="s">
        <v>486</v>
      </c>
      <c r="D39" s="711"/>
      <c r="E39" s="711"/>
      <c r="F39" s="711"/>
      <c r="G39" s="711"/>
      <c r="H39" s="453">
        <f>SUM(H33:H38)</f>
        <v>0</v>
      </c>
      <c r="I39" s="458"/>
      <c r="J39" s="172"/>
      <c r="K39" s="172"/>
      <c r="L39" s="172"/>
      <c r="M39" s="172"/>
      <c r="N39" s="172"/>
    </row>
    <row r="40" spans="2:14" x14ac:dyDescent="0.15">
      <c r="B40" s="457"/>
      <c r="C40" s="452"/>
      <c r="D40" s="452"/>
      <c r="E40" s="452"/>
      <c r="F40" s="452"/>
      <c r="G40" s="452"/>
      <c r="H40" s="156"/>
      <c r="I40" s="458"/>
      <c r="J40" s="172"/>
      <c r="K40" s="172"/>
      <c r="L40" s="172"/>
      <c r="M40" s="172"/>
      <c r="N40" s="172"/>
    </row>
    <row r="41" spans="2:14" x14ac:dyDescent="0.15">
      <c r="B41" s="457"/>
      <c r="C41" s="156" t="s">
        <v>502</v>
      </c>
      <c r="D41" s="174"/>
      <c r="E41" s="174"/>
      <c r="F41" s="174"/>
      <c r="G41" s="174"/>
      <c r="H41" s="174"/>
      <c r="I41" s="458"/>
      <c r="J41" s="172"/>
      <c r="K41" s="172"/>
      <c r="L41" s="172"/>
      <c r="M41" s="172"/>
      <c r="N41" s="172"/>
    </row>
    <row r="42" spans="2:14" x14ac:dyDescent="0.15">
      <c r="B42" s="457"/>
      <c r="C42" s="710" t="s">
        <v>479</v>
      </c>
      <c r="D42" s="710" t="s">
        <v>332</v>
      </c>
      <c r="E42" s="710" t="s">
        <v>333</v>
      </c>
      <c r="F42" s="712" t="s">
        <v>10</v>
      </c>
      <c r="G42" s="712" t="s">
        <v>485</v>
      </c>
      <c r="H42" s="710" t="s">
        <v>483</v>
      </c>
      <c r="I42" s="458"/>
      <c r="J42" s="172"/>
      <c r="K42" s="172"/>
      <c r="L42" s="172"/>
      <c r="M42" s="172"/>
      <c r="N42" s="172"/>
    </row>
    <row r="43" spans="2:14" x14ac:dyDescent="0.15">
      <c r="B43" s="457"/>
      <c r="C43" s="710"/>
      <c r="D43" s="710"/>
      <c r="E43" s="710"/>
      <c r="F43" s="713"/>
      <c r="G43" s="713"/>
      <c r="H43" s="710"/>
      <c r="I43" s="458"/>
      <c r="J43" s="172"/>
      <c r="K43" s="172"/>
      <c r="L43" s="172"/>
      <c r="M43" s="172"/>
      <c r="N43" s="172"/>
    </row>
    <row r="44" spans="2:14" x14ac:dyDescent="0.15">
      <c r="B44" s="457"/>
      <c r="C44" s="599" t="s">
        <v>480</v>
      </c>
      <c r="D44" s="304" t="s">
        <v>326</v>
      </c>
      <c r="E44" s="304"/>
      <c r="F44" s="304"/>
      <c r="G44" s="304"/>
      <c r="H44" s="304">
        <f>F44*G44</f>
        <v>0</v>
      </c>
      <c r="I44" s="458"/>
      <c r="J44" s="172"/>
      <c r="K44" s="172"/>
      <c r="L44" s="172"/>
      <c r="M44" s="172"/>
      <c r="N44" s="172"/>
    </row>
    <row r="45" spans="2:14" x14ac:dyDescent="0.15">
      <c r="B45" s="457"/>
      <c r="C45" s="600"/>
      <c r="D45" s="304" t="s">
        <v>327</v>
      </c>
      <c r="E45" s="304"/>
      <c r="F45" s="304"/>
      <c r="G45" s="304"/>
      <c r="H45" s="304">
        <f t="shared" ref="H45:H49" si="3">F45*G45</f>
        <v>0</v>
      </c>
      <c r="I45" s="458"/>
      <c r="J45" s="172"/>
      <c r="K45" s="172"/>
      <c r="L45" s="172"/>
      <c r="M45" s="172"/>
      <c r="N45" s="172"/>
    </row>
    <row r="46" spans="2:14" x14ac:dyDescent="0.15">
      <c r="B46" s="457"/>
      <c r="C46" s="601"/>
      <c r="D46" s="304" t="s">
        <v>328</v>
      </c>
      <c r="E46" s="304"/>
      <c r="F46" s="304"/>
      <c r="G46" s="304"/>
      <c r="H46" s="304">
        <f t="shared" si="3"/>
        <v>0</v>
      </c>
      <c r="I46" s="458"/>
      <c r="J46" s="172"/>
      <c r="K46" s="172"/>
      <c r="L46" s="172"/>
      <c r="M46" s="172"/>
      <c r="N46" s="172"/>
    </row>
    <row r="47" spans="2:14" x14ac:dyDescent="0.15">
      <c r="B47" s="457"/>
      <c r="C47" s="527" t="s">
        <v>481</v>
      </c>
      <c r="D47" s="304" t="s">
        <v>329</v>
      </c>
      <c r="E47" s="304"/>
      <c r="F47" s="304"/>
      <c r="G47" s="304"/>
      <c r="H47" s="304">
        <f t="shared" si="3"/>
        <v>0</v>
      </c>
      <c r="I47" s="458"/>
      <c r="J47" s="172"/>
      <c r="K47" s="172"/>
      <c r="L47" s="172"/>
      <c r="M47" s="172"/>
      <c r="N47" s="172"/>
    </row>
    <row r="48" spans="2:14" x14ac:dyDescent="0.15">
      <c r="B48" s="457"/>
      <c r="C48" s="527"/>
      <c r="D48" s="304" t="s">
        <v>330</v>
      </c>
      <c r="E48" s="304"/>
      <c r="F48" s="304"/>
      <c r="G48" s="304"/>
      <c r="H48" s="304">
        <f t="shared" si="3"/>
        <v>0</v>
      </c>
      <c r="I48" s="458"/>
      <c r="J48" s="172"/>
      <c r="K48" s="172"/>
      <c r="L48" s="172"/>
      <c r="M48" s="172"/>
      <c r="N48" s="172"/>
    </row>
    <row r="49" spans="2:15" x14ac:dyDescent="0.15">
      <c r="B49" s="457"/>
      <c r="C49" s="527"/>
      <c r="D49" s="304" t="s">
        <v>331</v>
      </c>
      <c r="E49" s="304"/>
      <c r="F49" s="304"/>
      <c r="G49" s="304"/>
      <c r="H49" s="304">
        <f t="shared" si="3"/>
        <v>0</v>
      </c>
      <c r="I49" s="458"/>
      <c r="J49" s="172"/>
      <c r="K49" s="172"/>
      <c r="L49" s="172"/>
      <c r="M49" s="172"/>
      <c r="N49" s="172"/>
    </row>
    <row r="50" spans="2:15" x14ac:dyDescent="0.15">
      <c r="B50" s="457"/>
      <c r="C50" s="711" t="s">
        <v>486</v>
      </c>
      <c r="D50" s="711"/>
      <c r="E50" s="711"/>
      <c r="F50" s="711"/>
      <c r="G50" s="711"/>
      <c r="H50" s="453">
        <f>SUM(H44:H49)</f>
        <v>0</v>
      </c>
      <c r="I50" s="458"/>
      <c r="J50" s="172"/>
      <c r="K50" s="172"/>
      <c r="L50" s="172"/>
      <c r="M50" s="172"/>
      <c r="N50" s="172"/>
    </row>
    <row r="51" spans="2:15" x14ac:dyDescent="0.15">
      <c r="B51" s="459"/>
      <c r="C51" s="460"/>
      <c r="D51" s="460"/>
      <c r="E51" s="460"/>
      <c r="F51" s="460"/>
      <c r="G51" s="460"/>
      <c r="H51" s="461"/>
      <c r="I51" s="462"/>
      <c r="J51" s="172"/>
      <c r="K51" s="172"/>
      <c r="L51" s="172"/>
      <c r="M51" s="172"/>
      <c r="N51" s="172"/>
    </row>
    <row r="52" spans="2:15" x14ac:dyDescent="0.15">
      <c r="B52" s="15"/>
      <c r="C52" s="452"/>
      <c r="D52" s="452"/>
      <c r="E52" s="452"/>
      <c r="F52" s="452"/>
      <c r="G52" s="452"/>
      <c r="H52" s="156"/>
      <c r="I52" s="172"/>
      <c r="J52" s="172"/>
      <c r="K52" s="172"/>
      <c r="L52" s="172"/>
      <c r="M52" s="172"/>
      <c r="N52" s="172"/>
    </row>
    <row r="53" spans="2:15" x14ac:dyDescent="0.15">
      <c r="B53" s="454"/>
      <c r="C53" s="463"/>
      <c r="D53" s="463"/>
      <c r="E53" s="463"/>
      <c r="F53" s="463"/>
      <c r="G53" s="463"/>
      <c r="H53" s="464"/>
      <c r="I53" s="465"/>
      <c r="J53" s="465"/>
      <c r="K53" s="465"/>
      <c r="L53" s="465"/>
      <c r="M53" s="465"/>
      <c r="N53" s="465"/>
      <c r="O53" s="456"/>
    </row>
    <row r="54" spans="2:15" x14ac:dyDescent="0.15">
      <c r="B54" s="457"/>
      <c r="C54" s="165" t="s">
        <v>503</v>
      </c>
      <c r="D54" s="452"/>
      <c r="E54" s="452"/>
      <c r="F54" s="452"/>
      <c r="G54" s="452"/>
      <c r="H54" s="156"/>
      <c r="I54" s="174"/>
      <c r="J54" s="174"/>
      <c r="K54" s="174"/>
      <c r="L54" s="174"/>
      <c r="M54" s="174"/>
      <c r="N54" s="174"/>
      <c r="O54" s="466"/>
    </row>
    <row r="55" spans="2:15" x14ac:dyDescent="0.15">
      <c r="B55" s="457"/>
      <c r="C55" s="174"/>
      <c r="D55" s="174"/>
      <c r="E55" s="174"/>
      <c r="F55" s="174"/>
      <c r="G55" s="174"/>
      <c r="H55" s="174"/>
      <c r="I55" s="174"/>
      <c r="J55" s="174"/>
      <c r="K55" s="174"/>
      <c r="L55" s="174"/>
      <c r="M55" s="174"/>
      <c r="N55" s="174"/>
      <c r="O55" s="466"/>
    </row>
    <row r="56" spans="2:15" x14ac:dyDescent="0.15">
      <c r="B56" s="457"/>
      <c r="C56" s="156" t="s">
        <v>508</v>
      </c>
      <c r="D56" s="174"/>
      <c r="E56" s="174"/>
      <c r="F56" s="174"/>
      <c r="G56" s="174"/>
      <c r="H56" s="174"/>
      <c r="I56" s="174"/>
      <c r="J56" s="174"/>
      <c r="K56" s="174"/>
      <c r="L56" s="174"/>
      <c r="M56" s="174"/>
      <c r="N56" s="174"/>
      <c r="O56" s="466"/>
    </row>
    <row r="57" spans="2:15" x14ac:dyDescent="0.15">
      <c r="B57" s="457"/>
      <c r="C57" s="156"/>
      <c r="D57" s="174"/>
      <c r="E57" s="174"/>
      <c r="F57" s="174"/>
      <c r="G57" s="174"/>
      <c r="H57" s="174"/>
      <c r="I57" s="174"/>
      <c r="J57" s="174"/>
      <c r="K57" s="174"/>
      <c r="L57" s="174"/>
      <c r="M57" s="174"/>
      <c r="N57" s="174"/>
      <c r="O57" s="466"/>
    </row>
    <row r="58" spans="2:15" x14ac:dyDescent="0.15">
      <c r="B58" s="457"/>
      <c r="C58" s="266" t="s">
        <v>501</v>
      </c>
      <c r="D58" s="174"/>
      <c r="E58" s="174"/>
      <c r="F58" s="174"/>
      <c r="G58" s="174"/>
      <c r="H58" s="174"/>
      <c r="I58" s="174"/>
      <c r="J58" s="174"/>
      <c r="K58" s="174"/>
      <c r="L58" s="174"/>
      <c r="M58" s="174"/>
      <c r="N58" s="174"/>
      <c r="O58" s="466"/>
    </row>
    <row r="59" spans="2:15" x14ac:dyDescent="0.15">
      <c r="B59" s="457"/>
      <c r="C59" s="710" t="s">
        <v>506</v>
      </c>
      <c r="D59" s="710"/>
      <c r="E59" s="710" t="s">
        <v>11</v>
      </c>
      <c r="F59" s="710" t="s">
        <v>12</v>
      </c>
      <c r="G59" s="710" t="s">
        <v>27</v>
      </c>
      <c r="H59" s="710" t="s">
        <v>87</v>
      </c>
      <c r="I59" s="710" t="s">
        <v>88</v>
      </c>
      <c r="J59" s="710" t="s">
        <v>89</v>
      </c>
      <c r="K59" s="710" t="s">
        <v>91</v>
      </c>
      <c r="L59" s="710" t="s">
        <v>92</v>
      </c>
      <c r="M59" s="710" t="s">
        <v>93</v>
      </c>
      <c r="N59" s="710" t="s">
        <v>14</v>
      </c>
      <c r="O59" s="466"/>
    </row>
    <row r="60" spans="2:15" x14ac:dyDescent="0.15">
      <c r="B60" s="457"/>
      <c r="C60" s="710"/>
      <c r="D60" s="710"/>
      <c r="E60" s="710"/>
      <c r="F60" s="710"/>
      <c r="G60" s="710"/>
      <c r="H60" s="710"/>
      <c r="I60" s="710"/>
      <c r="J60" s="710"/>
      <c r="K60" s="710"/>
      <c r="L60" s="710"/>
      <c r="M60" s="710"/>
      <c r="N60" s="710"/>
      <c r="O60" s="466"/>
    </row>
    <row r="61" spans="2:15" x14ac:dyDescent="0.15">
      <c r="B61" s="457"/>
      <c r="C61" s="706" t="s">
        <v>504</v>
      </c>
      <c r="D61" s="26" t="s">
        <v>146</v>
      </c>
      <c r="E61" s="435"/>
      <c r="F61" s="435"/>
      <c r="G61" s="435"/>
      <c r="H61" s="435"/>
      <c r="I61" s="435"/>
      <c r="J61" s="435"/>
      <c r="K61" s="435"/>
      <c r="L61" s="435"/>
      <c r="M61" s="435"/>
      <c r="N61" s="304"/>
      <c r="O61" s="466"/>
    </row>
    <row r="62" spans="2:15" x14ac:dyDescent="0.15">
      <c r="B62" s="457"/>
      <c r="C62" s="707"/>
      <c r="D62" s="26" t="s">
        <v>147</v>
      </c>
      <c r="E62" s="435"/>
      <c r="F62" s="435"/>
      <c r="G62" s="435"/>
      <c r="H62" s="435"/>
      <c r="I62" s="435"/>
      <c r="J62" s="435"/>
      <c r="K62" s="435"/>
      <c r="L62" s="435"/>
      <c r="M62" s="435"/>
      <c r="N62" s="304"/>
      <c r="O62" s="466"/>
    </row>
    <row r="63" spans="2:15" x14ac:dyDescent="0.15">
      <c r="B63" s="457"/>
      <c r="C63" s="706" t="s">
        <v>505</v>
      </c>
      <c r="D63" s="26" t="s">
        <v>146</v>
      </c>
      <c r="E63" s="435"/>
      <c r="F63" s="435"/>
      <c r="G63" s="435"/>
      <c r="H63" s="435"/>
      <c r="I63" s="435"/>
      <c r="J63" s="435"/>
      <c r="K63" s="435"/>
      <c r="L63" s="435"/>
      <c r="M63" s="435"/>
      <c r="N63" s="304"/>
      <c r="O63" s="466"/>
    </row>
    <row r="64" spans="2:15" x14ac:dyDescent="0.15">
      <c r="B64" s="457"/>
      <c r="C64" s="707"/>
      <c r="D64" s="26" t="s">
        <v>147</v>
      </c>
      <c r="E64" s="435"/>
      <c r="F64" s="435"/>
      <c r="G64" s="435"/>
      <c r="H64" s="435"/>
      <c r="I64" s="435"/>
      <c r="J64" s="435"/>
      <c r="K64" s="435"/>
      <c r="L64" s="435"/>
      <c r="M64" s="435"/>
      <c r="N64" s="304"/>
      <c r="O64" s="466"/>
    </row>
    <row r="65" spans="2:15" x14ac:dyDescent="0.15">
      <c r="B65" s="457"/>
      <c r="C65" s="708" t="s">
        <v>152</v>
      </c>
      <c r="D65" s="469" t="s">
        <v>146</v>
      </c>
      <c r="E65" s="453">
        <f>E63-E61</f>
        <v>0</v>
      </c>
      <c r="F65" s="453">
        <f t="shared" ref="F65:N65" si="4">F63-F61</f>
        <v>0</v>
      </c>
      <c r="G65" s="453">
        <f t="shared" si="4"/>
        <v>0</v>
      </c>
      <c r="H65" s="453">
        <f t="shared" si="4"/>
        <v>0</v>
      </c>
      <c r="I65" s="453">
        <f t="shared" si="4"/>
        <v>0</v>
      </c>
      <c r="J65" s="453">
        <f t="shared" si="4"/>
        <v>0</v>
      </c>
      <c r="K65" s="453">
        <f t="shared" si="4"/>
        <v>0</v>
      </c>
      <c r="L65" s="453">
        <f t="shared" si="4"/>
        <v>0</v>
      </c>
      <c r="M65" s="453">
        <f t="shared" si="4"/>
        <v>0</v>
      </c>
      <c r="N65" s="453">
        <f t="shared" si="4"/>
        <v>0</v>
      </c>
      <c r="O65" s="466"/>
    </row>
    <row r="66" spans="2:15" x14ac:dyDescent="0.15">
      <c r="B66" s="457"/>
      <c r="C66" s="709"/>
      <c r="D66" s="469" t="s">
        <v>147</v>
      </c>
      <c r="E66" s="453">
        <f>E64-E62</f>
        <v>0</v>
      </c>
      <c r="F66" s="453">
        <f t="shared" ref="F66:N66" si="5">F64-F62</f>
        <v>0</v>
      </c>
      <c r="G66" s="453">
        <f t="shared" si="5"/>
        <v>0</v>
      </c>
      <c r="H66" s="453">
        <f t="shared" si="5"/>
        <v>0</v>
      </c>
      <c r="I66" s="453">
        <f t="shared" si="5"/>
        <v>0</v>
      </c>
      <c r="J66" s="453">
        <f t="shared" si="5"/>
        <v>0</v>
      </c>
      <c r="K66" s="453">
        <f t="shared" si="5"/>
        <v>0</v>
      </c>
      <c r="L66" s="453">
        <f t="shared" si="5"/>
        <v>0</v>
      </c>
      <c r="M66" s="453">
        <f t="shared" si="5"/>
        <v>0</v>
      </c>
      <c r="N66" s="453">
        <f t="shared" si="5"/>
        <v>0</v>
      </c>
      <c r="O66" s="466"/>
    </row>
    <row r="67" spans="2:15" x14ac:dyDescent="0.15">
      <c r="B67" s="457"/>
      <c r="C67" s="156"/>
      <c r="D67" s="174"/>
      <c r="E67" s="174"/>
      <c r="F67" s="174"/>
      <c r="G67" s="174"/>
      <c r="H67" s="174"/>
      <c r="I67" s="174"/>
      <c r="J67" s="174"/>
      <c r="K67" s="174"/>
      <c r="L67" s="174"/>
      <c r="M67" s="174"/>
      <c r="N67" s="174"/>
      <c r="O67" s="466"/>
    </row>
    <row r="68" spans="2:15" x14ac:dyDescent="0.15">
      <c r="B68" s="457"/>
      <c r="C68" s="266" t="s">
        <v>502</v>
      </c>
      <c r="D68" s="174"/>
      <c r="E68" s="174"/>
      <c r="F68" s="174"/>
      <c r="G68" s="174"/>
      <c r="H68" s="174"/>
      <c r="I68" s="174"/>
      <c r="J68" s="174"/>
      <c r="K68" s="174"/>
      <c r="L68" s="174"/>
      <c r="M68" s="174"/>
      <c r="N68" s="174"/>
      <c r="O68" s="466"/>
    </row>
    <row r="69" spans="2:15" x14ac:dyDescent="0.15">
      <c r="B69" s="457"/>
      <c r="C69" s="710" t="s">
        <v>506</v>
      </c>
      <c r="D69" s="710"/>
      <c r="E69" s="710" t="s">
        <v>11</v>
      </c>
      <c r="F69" s="710" t="s">
        <v>12</v>
      </c>
      <c r="G69" s="710" t="s">
        <v>27</v>
      </c>
      <c r="H69" s="710" t="s">
        <v>87</v>
      </c>
      <c r="I69" s="710" t="s">
        <v>88</v>
      </c>
      <c r="J69" s="710" t="s">
        <v>89</v>
      </c>
      <c r="K69" s="710" t="s">
        <v>91</v>
      </c>
      <c r="L69" s="710" t="s">
        <v>92</v>
      </c>
      <c r="M69" s="710" t="s">
        <v>93</v>
      </c>
      <c r="N69" s="710" t="s">
        <v>14</v>
      </c>
      <c r="O69" s="466"/>
    </row>
    <row r="70" spans="2:15" x14ac:dyDescent="0.15">
      <c r="B70" s="457"/>
      <c r="C70" s="710"/>
      <c r="D70" s="710"/>
      <c r="E70" s="710"/>
      <c r="F70" s="710"/>
      <c r="G70" s="710"/>
      <c r="H70" s="710"/>
      <c r="I70" s="710"/>
      <c r="J70" s="710"/>
      <c r="K70" s="710"/>
      <c r="L70" s="710"/>
      <c r="M70" s="710"/>
      <c r="N70" s="710"/>
      <c r="O70" s="466"/>
    </row>
    <row r="71" spans="2:15" x14ac:dyDescent="0.15">
      <c r="B71" s="457"/>
      <c r="C71" s="706" t="s">
        <v>504</v>
      </c>
      <c r="D71" s="26" t="s">
        <v>146</v>
      </c>
      <c r="E71" s="435"/>
      <c r="F71" s="435"/>
      <c r="G71" s="435"/>
      <c r="H71" s="435"/>
      <c r="I71" s="435"/>
      <c r="J71" s="435"/>
      <c r="K71" s="435"/>
      <c r="L71" s="435"/>
      <c r="M71" s="435"/>
      <c r="N71" s="304"/>
      <c r="O71" s="466"/>
    </row>
    <row r="72" spans="2:15" x14ac:dyDescent="0.15">
      <c r="B72" s="457"/>
      <c r="C72" s="707"/>
      <c r="D72" s="26" t="s">
        <v>147</v>
      </c>
      <c r="E72" s="435"/>
      <c r="F72" s="435"/>
      <c r="G72" s="435"/>
      <c r="H72" s="435"/>
      <c r="I72" s="435"/>
      <c r="J72" s="435"/>
      <c r="K72" s="435"/>
      <c r="L72" s="435"/>
      <c r="M72" s="435"/>
      <c r="N72" s="304"/>
      <c r="O72" s="466"/>
    </row>
    <row r="73" spans="2:15" x14ac:dyDescent="0.15">
      <c r="B73" s="457"/>
      <c r="C73" s="706" t="s">
        <v>505</v>
      </c>
      <c r="D73" s="26" t="s">
        <v>146</v>
      </c>
      <c r="E73" s="435"/>
      <c r="F73" s="435"/>
      <c r="G73" s="435"/>
      <c r="H73" s="435"/>
      <c r="I73" s="435"/>
      <c r="J73" s="435"/>
      <c r="K73" s="435"/>
      <c r="L73" s="435"/>
      <c r="M73" s="435"/>
      <c r="N73" s="304"/>
      <c r="O73" s="466"/>
    </row>
    <row r="74" spans="2:15" x14ac:dyDescent="0.15">
      <c r="B74" s="457"/>
      <c r="C74" s="707"/>
      <c r="D74" s="26" t="s">
        <v>147</v>
      </c>
      <c r="E74" s="435"/>
      <c r="F74" s="435"/>
      <c r="G74" s="435"/>
      <c r="H74" s="435"/>
      <c r="I74" s="435"/>
      <c r="J74" s="435"/>
      <c r="K74" s="435"/>
      <c r="L74" s="435"/>
      <c r="M74" s="435"/>
      <c r="N74" s="304"/>
      <c r="O74" s="466"/>
    </row>
    <row r="75" spans="2:15" x14ac:dyDescent="0.15">
      <c r="B75" s="457"/>
      <c r="C75" s="708" t="s">
        <v>152</v>
      </c>
      <c r="D75" s="469" t="s">
        <v>146</v>
      </c>
      <c r="E75" s="453">
        <f>E73-E71</f>
        <v>0</v>
      </c>
      <c r="F75" s="453">
        <f t="shared" ref="F75:N75" si="6">F73-F71</f>
        <v>0</v>
      </c>
      <c r="G75" s="453">
        <f t="shared" si="6"/>
        <v>0</v>
      </c>
      <c r="H75" s="453">
        <f t="shared" si="6"/>
        <v>0</v>
      </c>
      <c r="I75" s="453">
        <f t="shared" si="6"/>
        <v>0</v>
      </c>
      <c r="J75" s="453">
        <f t="shared" si="6"/>
        <v>0</v>
      </c>
      <c r="K75" s="453">
        <f t="shared" si="6"/>
        <v>0</v>
      </c>
      <c r="L75" s="453">
        <f t="shared" si="6"/>
        <v>0</v>
      </c>
      <c r="M75" s="453">
        <f t="shared" si="6"/>
        <v>0</v>
      </c>
      <c r="N75" s="453">
        <f t="shared" si="6"/>
        <v>0</v>
      </c>
      <c r="O75" s="466"/>
    </row>
    <row r="76" spans="2:15" x14ac:dyDescent="0.15">
      <c r="B76" s="457"/>
      <c r="C76" s="709"/>
      <c r="D76" s="469" t="s">
        <v>147</v>
      </c>
      <c r="E76" s="453">
        <f>E74-E72</f>
        <v>0</v>
      </c>
      <c r="F76" s="453">
        <f t="shared" ref="F76:N76" si="7">F74-F72</f>
        <v>0</v>
      </c>
      <c r="G76" s="453">
        <f t="shared" si="7"/>
        <v>0</v>
      </c>
      <c r="H76" s="453">
        <f t="shared" si="7"/>
        <v>0</v>
      </c>
      <c r="I76" s="453">
        <f t="shared" si="7"/>
        <v>0</v>
      </c>
      <c r="J76" s="453">
        <f t="shared" si="7"/>
        <v>0</v>
      </c>
      <c r="K76" s="453">
        <f t="shared" si="7"/>
        <v>0</v>
      </c>
      <c r="L76" s="453">
        <f t="shared" si="7"/>
        <v>0</v>
      </c>
      <c r="M76" s="453">
        <f t="shared" si="7"/>
        <v>0</v>
      </c>
      <c r="N76" s="453">
        <f t="shared" si="7"/>
        <v>0</v>
      </c>
      <c r="O76" s="466"/>
    </row>
    <row r="77" spans="2:15" x14ac:dyDescent="0.15">
      <c r="B77" s="457"/>
      <c r="C77" s="156"/>
      <c r="D77" s="174"/>
      <c r="E77" s="174"/>
      <c r="F77" s="174"/>
      <c r="G77" s="174"/>
      <c r="H77" s="174"/>
      <c r="I77" s="174"/>
      <c r="J77" s="174"/>
      <c r="K77" s="174"/>
      <c r="L77" s="174"/>
      <c r="M77" s="174"/>
      <c r="N77" s="174"/>
      <c r="O77" s="466"/>
    </row>
    <row r="78" spans="2:15" x14ac:dyDescent="0.15">
      <c r="B78" s="457"/>
      <c r="C78" s="156" t="s">
        <v>487</v>
      </c>
      <c r="D78" s="174"/>
      <c r="E78" s="174"/>
      <c r="F78" s="174"/>
      <c r="G78" s="174"/>
      <c r="H78" s="174"/>
      <c r="I78" s="174"/>
      <c r="J78" s="174"/>
      <c r="K78" s="174"/>
      <c r="L78" s="174"/>
      <c r="M78" s="174"/>
      <c r="N78" s="174"/>
      <c r="O78" s="466"/>
    </row>
    <row r="79" spans="2:15" x14ac:dyDescent="0.15">
      <c r="B79" s="457"/>
      <c r="C79" s="156"/>
      <c r="D79" s="174"/>
      <c r="E79" s="174"/>
      <c r="F79" s="174"/>
      <c r="G79" s="174"/>
      <c r="H79" s="174"/>
      <c r="I79" s="174"/>
      <c r="J79" s="174"/>
      <c r="K79" s="174"/>
      <c r="L79" s="174"/>
      <c r="M79" s="174"/>
      <c r="N79" s="174"/>
      <c r="O79" s="466"/>
    </row>
    <row r="80" spans="2:15" x14ac:dyDescent="0.15">
      <c r="B80" s="457"/>
      <c r="C80" s="156" t="s">
        <v>509</v>
      </c>
      <c r="D80" s="174"/>
      <c r="E80" s="174"/>
      <c r="F80" s="174"/>
      <c r="G80" s="174"/>
      <c r="H80" s="174"/>
      <c r="I80" s="174"/>
      <c r="J80" s="174"/>
      <c r="K80" s="174"/>
      <c r="L80" s="174"/>
      <c r="M80" s="174"/>
      <c r="N80" s="174"/>
      <c r="O80" s="466"/>
    </row>
    <row r="81" spans="2:15" x14ac:dyDescent="0.15">
      <c r="B81" s="457"/>
      <c r="C81" s="710" t="s">
        <v>506</v>
      </c>
      <c r="D81" s="710"/>
      <c r="E81" s="710" t="s">
        <v>11</v>
      </c>
      <c r="F81" s="710" t="s">
        <v>12</v>
      </c>
      <c r="G81" s="710" t="s">
        <v>27</v>
      </c>
      <c r="H81" s="710" t="s">
        <v>87</v>
      </c>
      <c r="I81" s="710" t="s">
        <v>88</v>
      </c>
      <c r="J81" s="710" t="s">
        <v>89</v>
      </c>
      <c r="K81" s="710" t="s">
        <v>91</v>
      </c>
      <c r="L81" s="710" t="s">
        <v>92</v>
      </c>
      <c r="M81" s="710" t="s">
        <v>93</v>
      </c>
      <c r="N81" s="710" t="s">
        <v>14</v>
      </c>
      <c r="O81" s="466"/>
    </row>
    <row r="82" spans="2:15" x14ac:dyDescent="0.15">
      <c r="B82" s="457"/>
      <c r="C82" s="710"/>
      <c r="D82" s="710"/>
      <c r="E82" s="710"/>
      <c r="F82" s="710"/>
      <c r="G82" s="710"/>
      <c r="H82" s="710"/>
      <c r="I82" s="710"/>
      <c r="J82" s="710"/>
      <c r="K82" s="710"/>
      <c r="L82" s="710"/>
      <c r="M82" s="710"/>
      <c r="N82" s="710"/>
      <c r="O82" s="466"/>
    </row>
    <row r="83" spans="2:15" x14ac:dyDescent="0.15">
      <c r="B83" s="457"/>
      <c r="C83" s="706" t="s">
        <v>504</v>
      </c>
      <c r="D83" s="26" t="s">
        <v>146</v>
      </c>
      <c r="E83" s="435"/>
      <c r="F83" s="435"/>
      <c r="G83" s="435"/>
      <c r="H83" s="435"/>
      <c r="I83" s="435"/>
      <c r="J83" s="435"/>
      <c r="K83" s="435"/>
      <c r="L83" s="435"/>
      <c r="M83" s="435"/>
      <c r="N83" s="304"/>
      <c r="O83" s="466"/>
    </row>
    <row r="84" spans="2:15" x14ac:dyDescent="0.15">
      <c r="B84" s="457"/>
      <c r="C84" s="707"/>
      <c r="D84" s="26" t="s">
        <v>147</v>
      </c>
      <c r="E84" s="435"/>
      <c r="F84" s="435"/>
      <c r="G84" s="435"/>
      <c r="H84" s="435"/>
      <c r="I84" s="435"/>
      <c r="J84" s="435"/>
      <c r="K84" s="435"/>
      <c r="L84" s="435"/>
      <c r="M84" s="435"/>
      <c r="N84" s="304"/>
      <c r="O84" s="466"/>
    </row>
    <row r="85" spans="2:15" x14ac:dyDescent="0.15">
      <c r="B85" s="457"/>
      <c r="C85" s="706" t="s">
        <v>505</v>
      </c>
      <c r="D85" s="26" t="s">
        <v>146</v>
      </c>
      <c r="E85" s="435"/>
      <c r="F85" s="435"/>
      <c r="G85" s="435"/>
      <c r="H85" s="435"/>
      <c r="I85" s="435"/>
      <c r="J85" s="435"/>
      <c r="K85" s="435"/>
      <c r="L85" s="435"/>
      <c r="M85" s="435"/>
      <c r="N85" s="304"/>
      <c r="O85" s="466"/>
    </row>
    <row r="86" spans="2:15" x14ac:dyDescent="0.15">
      <c r="B86" s="457"/>
      <c r="C86" s="707"/>
      <c r="D86" s="26" t="s">
        <v>147</v>
      </c>
      <c r="E86" s="435"/>
      <c r="F86" s="435"/>
      <c r="G86" s="435"/>
      <c r="H86" s="435"/>
      <c r="I86" s="435"/>
      <c r="J86" s="435"/>
      <c r="K86" s="435"/>
      <c r="L86" s="435"/>
      <c r="M86" s="435"/>
      <c r="N86" s="304"/>
      <c r="O86" s="466"/>
    </row>
    <row r="87" spans="2:15" x14ac:dyDescent="0.15">
      <c r="B87" s="457"/>
      <c r="C87" s="708" t="s">
        <v>152</v>
      </c>
      <c r="D87" s="469" t="s">
        <v>146</v>
      </c>
      <c r="E87" s="453">
        <f>E85-E83</f>
        <v>0</v>
      </c>
      <c r="F87" s="453">
        <f t="shared" ref="F87:N87" si="8">F85-F83</f>
        <v>0</v>
      </c>
      <c r="G87" s="453">
        <f t="shared" si="8"/>
        <v>0</v>
      </c>
      <c r="H87" s="453">
        <f t="shared" si="8"/>
        <v>0</v>
      </c>
      <c r="I87" s="453">
        <f t="shared" si="8"/>
        <v>0</v>
      </c>
      <c r="J87" s="453">
        <f t="shared" si="8"/>
        <v>0</v>
      </c>
      <c r="K87" s="453">
        <f t="shared" si="8"/>
        <v>0</v>
      </c>
      <c r="L87" s="453">
        <f t="shared" si="8"/>
        <v>0</v>
      </c>
      <c r="M87" s="453">
        <f t="shared" si="8"/>
        <v>0</v>
      </c>
      <c r="N87" s="453">
        <f t="shared" si="8"/>
        <v>0</v>
      </c>
      <c r="O87" s="466"/>
    </row>
    <row r="88" spans="2:15" x14ac:dyDescent="0.15">
      <c r="B88" s="457"/>
      <c r="C88" s="709"/>
      <c r="D88" s="469" t="s">
        <v>147</v>
      </c>
      <c r="E88" s="453">
        <f>E86-E84</f>
        <v>0</v>
      </c>
      <c r="F88" s="453">
        <f t="shared" ref="F88:N88" si="9">F86-F84</f>
        <v>0</v>
      </c>
      <c r="G88" s="453">
        <f t="shared" si="9"/>
        <v>0</v>
      </c>
      <c r="H88" s="453">
        <f t="shared" si="9"/>
        <v>0</v>
      </c>
      <c r="I88" s="453">
        <f t="shared" si="9"/>
        <v>0</v>
      </c>
      <c r="J88" s="453">
        <f t="shared" si="9"/>
        <v>0</v>
      </c>
      <c r="K88" s="453">
        <f t="shared" si="9"/>
        <v>0</v>
      </c>
      <c r="L88" s="453">
        <f t="shared" si="9"/>
        <v>0</v>
      </c>
      <c r="M88" s="453">
        <f t="shared" si="9"/>
        <v>0</v>
      </c>
      <c r="N88" s="453">
        <f t="shared" si="9"/>
        <v>0</v>
      </c>
      <c r="O88" s="466"/>
    </row>
    <row r="89" spans="2:15" x14ac:dyDescent="0.15">
      <c r="B89" s="457"/>
      <c r="C89" s="156"/>
      <c r="D89" s="174"/>
      <c r="E89" s="174"/>
      <c r="F89" s="174"/>
      <c r="G89" s="174"/>
      <c r="H89" s="174"/>
      <c r="I89" s="174"/>
      <c r="J89" s="174"/>
      <c r="K89" s="174"/>
      <c r="L89" s="174"/>
      <c r="M89" s="174"/>
      <c r="N89" s="174"/>
      <c r="O89" s="466"/>
    </row>
    <row r="90" spans="2:15" x14ac:dyDescent="0.15">
      <c r="B90" s="457"/>
      <c r="C90" s="266" t="s">
        <v>502</v>
      </c>
      <c r="D90" s="174"/>
      <c r="E90" s="174"/>
      <c r="F90" s="174"/>
      <c r="G90" s="174"/>
      <c r="H90" s="174"/>
      <c r="I90" s="174"/>
      <c r="J90" s="174"/>
      <c r="K90" s="174"/>
      <c r="L90" s="174"/>
      <c r="M90" s="174"/>
      <c r="N90" s="174"/>
      <c r="O90" s="466"/>
    </row>
    <row r="91" spans="2:15" x14ac:dyDescent="0.15">
      <c r="B91" s="457"/>
      <c r="C91" s="710" t="s">
        <v>506</v>
      </c>
      <c r="D91" s="710"/>
      <c r="E91" s="710" t="s">
        <v>11</v>
      </c>
      <c r="F91" s="710" t="s">
        <v>12</v>
      </c>
      <c r="G91" s="710" t="s">
        <v>27</v>
      </c>
      <c r="H91" s="710" t="s">
        <v>87</v>
      </c>
      <c r="I91" s="710" t="s">
        <v>88</v>
      </c>
      <c r="J91" s="710" t="s">
        <v>89</v>
      </c>
      <c r="K91" s="710" t="s">
        <v>91</v>
      </c>
      <c r="L91" s="710" t="s">
        <v>92</v>
      </c>
      <c r="M91" s="710" t="s">
        <v>93</v>
      </c>
      <c r="N91" s="710" t="s">
        <v>14</v>
      </c>
      <c r="O91" s="466"/>
    </row>
    <row r="92" spans="2:15" x14ac:dyDescent="0.15">
      <c r="B92" s="457"/>
      <c r="C92" s="710"/>
      <c r="D92" s="710"/>
      <c r="E92" s="710"/>
      <c r="F92" s="710"/>
      <c r="G92" s="710"/>
      <c r="H92" s="710"/>
      <c r="I92" s="710"/>
      <c r="J92" s="710"/>
      <c r="K92" s="710"/>
      <c r="L92" s="710"/>
      <c r="M92" s="710"/>
      <c r="N92" s="710"/>
      <c r="O92" s="466"/>
    </row>
    <row r="93" spans="2:15" x14ac:dyDescent="0.15">
      <c r="B93" s="457"/>
      <c r="C93" s="706" t="s">
        <v>504</v>
      </c>
      <c r="D93" s="26" t="s">
        <v>146</v>
      </c>
      <c r="E93" s="435"/>
      <c r="F93" s="435"/>
      <c r="G93" s="435"/>
      <c r="H93" s="435"/>
      <c r="I93" s="435"/>
      <c r="J93" s="435"/>
      <c r="K93" s="435"/>
      <c r="L93" s="435"/>
      <c r="M93" s="435"/>
      <c r="N93" s="304"/>
      <c r="O93" s="466"/>
    </row>
    <row r="94" spans="2:15" x14ac:dyDescent="0.15">
      <c r="B94" s="457"/>
      <c r="C94" s="707"/>
      <c r="D94" s="26" t="s">
        <v>147</v>
      </c>
      <c r="E94" s="435"/>
      <c r="F94" s="435"/>
      <c r="G94" s="435"/>
      <c r="H94" s="435"/>
      <c r="I94" s="435"/>
      <c r="J94" s="435"/>
      <c r="K94" s="435"/>
      <c r="L94" s="435"/>
      <c r="M94" s="435"/>
      <c r="N94" s="304"/>
      <c r="O94" s="466"/>
    </row>
    <row r="95" spans="2:15" x14ac:dyDescent="0.15">
      <c r="B95" s="457"/>
      <c r="C95" s="706" t="s">
        <v>505</v>
      </c>
      <c r="D95" s="26" t="s">
        <v>146</v>
      </c>
      <c r="E95" s="435"/>
      <c r="F95" s="435"/>
      <c r="G95" s="435"/>
      <c r="H95" s="435"/>
      <c r="I95" s="435"/>
      <c r="J95" s="435"/>
      <c r="K95" s="435"/>
      <c r="L95" s="435"/>
      <c r="M95" s="435"/>
      <c r="N95" s="304"/>
      <c r="O95" s="466"/>
    </row>
    <row r="96" spans="2:15" x14ac:dyDescent="0.15">
      <c r="B96" s="457"/>
      <c r="C96" s="707"/>
      <c r="D96" s="26" t="s">
        <v>147</v>
      </c>
      <c r="E96" s="435"/>
      <c r="F96" s="435"/>
      <c r="G96" s="435"/>
      <c r="H96" s="435"/>
      <c r="I96" s="435"/>
      <c r="J96" s="435"/>
      <c r="K96" s="435"/>
      <c r="L96" s="435"/>
      <c r="M96" s="435"/>
      <c r="N96" s="304"/>
      <c r="O96" s="466"/>
    </row>
    <row r="97" spans="2:15" x14ac:dyDescent="0.15">
      <c r="B97" s="457"/>
      <c r="C97" s="708" t="s">
        <v>152</v>
      </c>
      <c r="D97" s="469" t="s">
        <v>146</v>
      </c>
      <c r="E97" s="453">
        <f>E95-E93</f>
        <v>0</v>
      </c>
      <c r="F97" s="453">
        <f t="shared" ref="F97:N97" si="10">F95-F93</f>
        <v>0</v>
      </c>
      <c r="G97" s="453">
        <f t="shared" si="10"/>
        <v>0</v>
      </c>
      <c r="H97" s="453">
        <f t="shared" si="10"/>
        <v>0</v>
      </c>
      <c r="I97" s="453">
        <f t="shared" si="10"/>
        <v>0</v>
      </c>
      <c r="J97" s="453">
        <f t="shared" si="10"/>
        <v>0</v>
      </c>
      <c r="K97" s="453">
        <f t="shared" si="10"/>
        <v>0</v>
      </c>
      <c r="L97" s="453">
        <f t="shared" si="10"/>
        <v>0</v>
      </c>
      <c r="M97" s="453">
        <f t="shared" si="10"/>
        <v>0</v>
      </c>
      <c r="N97" s="453">
        <f t="shared" si="10"/>
        <v>0</v>
      </c>
      <c r="O97" s="466"/>
    </row>
    <row r="98" spans="2:15" x14ac:dyDescent="0.15">
      <c r="B98" s="457"/>
      <c r="C98" s="709"/>
      <c r="D98" s="469" t="s">
        <v>147</v>
      </c>
      <c r="E98" s="453">
        <f>E96-E94</f>
        <v>0</v>
      </c>
      <c r="F98" s="453">
        <f t="shared" ref="F98:N98" si="11">F96-F94</f>
        <v>0</v>
      </c>
      <c r="G98" s="453">
        <f t="shared" si="11"/>
        <v>0</v>
      </c>
      <c r="H98" s="453">
        <f t="shared" si="11"/>
        <v>0</v>
      </c>
      <c r="I98" s="453">
        <f t="shared" si="11"/>
        <v>0</v>
      </c>
      <c r="J98" s="453">
        <f t="shared" si="11"/>
        <v>0</v>
      </c>
      <c r="K98" s="453">
        <f t="shared" si="11"/>
        <v>0</v>
      </c>
      <c r="L98" s="453">
        <f t="shared" si="11"/>
        <v>0</v>
      </c>
      <c r="M98" s="453">
        <f t="shared" si="11"/>
        <v>0</v>
      </c>
      <c r="N98" s="453">
        <f t="shared" si="11"/>
        <v>0</v>
      </c>
      <c r="O98" s="466"/>
    </row>
    <row r="99" spans="2:15" x14ac:dyDescent="0.15">
      <c r="B99" s="459"/>
      <c r="C99" s="468"/>
      <c r="D99" s="468"/>
      <c r="E99" s="468"/>
      <c r="F99" s="468"/>
      <c r="G99" s="468"/>
      <c r="H99" s="468"/>
      <c r="I99" s="468"/>
      <c r="J99" s="468"/>
      <c r="K99" s="468"/>
      <c r="L99" s="468"/>
      <c r="M99" s="468"/>
      <c r="N99" s="468"/>
      <c r="O99" s="467"/>
    </row>
  </sheetData>
  <mergeCells count="92">
    <mergeCell ref="H7:H8"/>
    <mergeCell ref="F7:F8"/>
    <mergeCell ref="G7:G8"/>
    <mergeCell ref="C7:C8"/>
    <mergeCell ref="D7:D8"/>
    <mergeCell ref="E7:E8"/>
    <mergeCell ref="C9:C11"/>
    <mergeCell ref="C12:C14"/>
    <mergeCell ref="C15:G15"/>
    <mergeCell ref="C39:G39"/>
    <mergeCell ref="E59:E60"/>
    <mergeCell ref="F59:F60"/>
    <mergeCell ref="G59:G60"/>
    <mergeCell ref="C26:G26"/>
    <mergeCell ref="C42:C43"/>
    <mergeCell ref="D42:D43"/>
    <mergeCell ref="C31:C32"/>
    <mergeCell ref="D31:D32"/>
    <mergeCell ref="E31:E32"/>
    <mergeCell ref="C33:C35"/>
    <mergeCell ref="C36:C38"/>
    <mergeCell ref="F31:F32"/>
    <mergeCell ref="G31:G32"/>
    <mergeCell ref="G18:G19"/>
    <mergeCell ref="H18:H19"/>
    <mergeCell ref="C20:C22"/>
    <mergeCell ref="C23:C25"/>
    <mergeCell ref="H31:H32"/>
    <mergeCell ref="C18:C19"/>
    <mergeCell ref="D18:D19"/>
    <mergeCell ref="E18:E19"/>
    <mergeCell ref="F18:F19"/>
    <mergeCell ref="E42:E43"/>
    <mergeCell ref="F42:F43"/>
    <mergeCell ref="G42:G43"/>
    <mergeCell ref="H42:H43"/>
    <mergeCell ref="C44:C46"/>
    <mergeCell ref="C83:C84"/>
    <mergeCell ref="C85:C86"/>
    <mergeCell ref="C47:C49"/>
    <mergeCell ref="H59:H60"/>
    <mergeCell ref="C87:C88"/>
    <mergeCell ref="C50:G50"/>
    <mergeCell ref="C59:D60"/>
    <mergeCell ref="C61:C62"/>
    <mergeCell ref="C63:C64"/>
    <mergeCell ref="C65:C66"/>
    <mergeCell ref="I69:I70"/>
    <mergeCell ref="N59:N60"/>
    <mergeCell ref="J69:J70"/>
    <mergeCell ref="K69:K70"/>
    <mergeCell ref="L69:L70"/>
    <mergeCell ref="M59:M60"/>
    <mergeCell ref="I59:I60"/>
    <mergeCell ref="J59:J60"/>
    <mergeCell ref="K59:K60"/>
    <mergeCell ref="L59:L60"/>
    <mergeCell ref="N81:N82"/>
    <mergeCell ref="M69:M70"/>
    <mergeCell ref="N69:N70"/>
    <mergeCell ref="C71:C72"/>
    <mergeCell ref="C73:C74"/>
    <mergeCell ref="C75:C76"/>
    <mergeCell ref="C81:D82"/>
    <mergeCell ref="E81:E82"/>
    <mergeCell ref="F81:F82"/>
    <mergeCell ref="G81:G82"/>
    <mergeCell ref="H81:H82"/>
    <mergeCell ref="C69:D70"/>
    <mergeCell ref="E69:E70"/>
    <mergeCell ref="F69:F70"/>
    <mergeCell ref="G69:G70"/>
    <mergeCell ref="H69:H70"/>
    <mergeCell ref="I81:I82"/>
    <mergeCell ref="J81:J82"/>
    <mergeCell ref="K81:K82"/>
    <mergeCell ref="L81:L82"/>
    <mergeCell ref="M81:M82"/>
    <mergeCell ref="M91:M92"/>
    <mergeCell ref="N91:N92"/>
    <mergeCell ref="C93:C94"/>
    <mergeCell ref="C91:D92"/>
    <mergeCell ref="E91:E92"/>
    <mergeCell ref="F91:F92"/>
    <mergeCell ref="G91:G92"/>
    <mergeCell ref="H91:H92"/>
    <mergeCell ref="I91:I92"/>
    <mergeCell ref="C95:C96"/>
    <mergeCell ref="C97:C98"/>
    <mergeCell ref="J91:J92"/>
    <mergeCell ref="K91:K92"/>
    <mergeCell ref="L91:L9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106"/>
  <sheetViews>
    <sheetView topLeftCell="A70" zoomScaleNormal="100" workbookViewId="0">
      <selection activeCell="J20" sqref="J20"/>
    </sheetView>
  </sheetViews>
  <sheetFormatPr baseColWidth="10" defaultRowHeight="11.25" x14ac:dyDescent="0.2"/>
  <cols>
    <col min="1" max="1" width="4.140625" style="315" customWidth="1"/>
    <col min="2" max="2" width="3.140625" style="315" customWidth="1"/>
    <col min="3" max="3" width="39.42578125" style="315" customWidth="1"/>
    <col min="4" max="4" width="21.28515625" style="315" customWidth="1"/>
    <col min="5" max="6" width="9.42578125" style="315" customWidth="1"/>
    <col min="7" max="7" width="12.7109375" style="315" customWidth="1"/>
    <col min="8" max="14" width="9.42578125" style="315" customWidth="1"/>
    <col min="15" max="15" width="3.85546875" style="315" customWidth="1"/>
    <col min="16" max="258" width="11.42578125" style="315"/>
    <col min="259" max="259" width="34" style="315" customWidth="1"/>
    <col min="260" max="260" width="12.42578125" style="315" customWidth="1"/>
    <col min="261" max="270" width="9.42578125" style="315" customWidth="1"/>
    <col min="271" max="514" width="11.42578125" style="315"/>
    <col min="515" max="515" width="34" style="315" customWidth="1"/>
    <col min="516" max="516" width="12.42578125" style="315" customWidth="1"/>
    <col min="517" max="526" width="9.42578125" style="315" customWidth="1"/>
    <col min="527" max="770" width="11.42578125" style="315"/>
    <col min="771" max="771" width="34" style="315" customWidth="1"/>
    <col min="772" max="772" width="12.42578125" style="315" customWidth="1"/>
    <col min="773" max="782" width="9.42578125" style="315" customWidth="1"/>
    <col min="783" max="1026" width="11.42578125" style="315"/>
    <col min="1027" max="1027" width="34" style="315" customWidth="1"/>
    <col min="1028" max="1028" width="12.42578125" style="315" customWidth="1"/>
    <col min="1029" max="1038" width="9.42578125" style="315" customWidth="1"/>
    <col min="1039" max="1282" width="11.42578125" style="315"/>
    <col min="1283" max="1283" width="34" style="315" customWidth="1"/>
    <col min="1284" max="1284" width="12.42578125" style="315" customWidth="1"/>
    <col min="1285" max="1294" width="9.42578125" style="315" customWidth="1"/>
    <col min="1295" max="1538" width="11.42578125" style="315"/>
    <col min="1539" max="1539" width="34" style="315" customWidth="1"/>
    <col min="1540" max="1540" width="12.42578125" style="315" customWidth="1"/>
    <col min="1541" max="1550" width="9.42578125" style="315" customWidth="1"/>
    <col min="1551" max="1794" width="11.42578125" style="315"/>
    <col min="1795" max="1795" width="34" style="315" customWidth="1"/>
    <col min="1796" max="1796" width="12.42578125" style="315" customWidth="1"/>
    <col min="1797" max="1806" width="9.42578125" style="315" customWidth="1"/>
    <col min="1807" max="2050" width="11.42578125" style="315"/>
    <col min="2051" max="2051" width="34" style="315" customWidth="1"/>
    <col min="2052" max="2052" width="12.42578125" style="315" customWidth="1"/>
    <col min="2053" max="2062" width="9.42578125" style="315" customWidth="1"/>
    <col min="2063" max="2306" width="11.42578125" style="315"/>
    <col min="2307" max="2307" width="34" style="315" customWidth="1"/>
    <col min="2308" max="2308" width="12.42578125" style="315" customWidth="1"/>
    <col min="2309" max="2318" width="9.42578125" style="315" customWidth="1"/>
    <col min="2319" max="2562" width="11.42578125" style="315"/>
    <col min="2563" max="2563" width="34" style="315" customWidth="1"/>
    <col min="2564" max="2564" width="12.42578125" style="315" customWidth="1"/>
    <col min="2565" max="2574" width="9.42578125" style="315" customWidth="1"/>
    <col min="2575" max="2818" width="11.42578125" style="315"/>
    <col min="2819" max="2819" width="34" style="315" customWidth="1"/>
    <col min="2820" max="2820" width="12.42578125" style="315" customWidth="1"/>
    <col min="2821" max="2830" width="9.42578125" style="315" customWidth="1"/>
    <col min="2831" max="3074" width="11.42578125" style="315"/>
    <col min="3075" max="3075" width="34" style="315" customWidth="1"/>
    <col min="3076" max="3076" width="12.42578125" style="315" customWidth="1"/>
    <col min="3077" max="3086" width="9.42578125" style="315" customWidth="1"/>
    <col min="3087" max="3330" width="11.42578125" style="315"/>
    <col min="3331" max="3331" width="34" style="315" customWidth="1"/>
    <col min="3332" max="3332" width="12.42578125" style="315" customWidth="1"/>
    <col min="3333" max="3342" width="9.42578125" style="315" customWidth="1"/>
    <col min="3343" max="3586" width="11.42578125" style="315"/>
    <col min="3587" max="3587" width="34" style="315" customWidth="1"/>
    <col min="3588" max="3588" width="12.42578125" style="315" customWidth="1"/>
    <col min="3589" max="3598" width="9.42578125" style="315" customWidth="1"/>
    <col min="3599" max="3842" width="11.42578125" style="315"/>
    <col min="3843" max="3843" width="34" style="315" customWidth="1"/>
    <col min="3844" max="3844" width="12.42578125" style="315" customWidth="1"/>
    <col min="3845" max="3854" width="9.42578125" style="315" customWidth="1"/>
    <col min="3855" max="4098" width="11.42578125" style="315"/>
    <col min="4099" max="4099" width="34" style="315" customWidth="1"/>
    <col min="4100" max="4100" width="12.42578125" style="315" customWidth="1"/>
    <col min="4101" max="4110" width="9.42578125" style="315" customWidth="1"/>
    <col min="4111" max="4354" width="11.42578125" style="315"/>
    <col min="4355" max="4355" width="34" style="315" customWidth="1"/>
    <col min="4356" max="4356" width="12.42578125" style="315" customWidth="1"/>
    <col min="4357" max="4366" width="9.42578125" style="315" customWidth="1"/>
    <col min="4367" max="4610" width="11.42578125" style="315"/>
    <col min="4611" max="4611" width="34" style="315" customWidth="1"/>
    <col min="4612" max="4612" width="12.42578125" style="315" customWidth="1"/>
    <col min="4613" max="4622" width="9.42578125" style="315" customWidth="1"/>
    <col min="4623" max="4866" width="11.42578125" style="315"/>
    <col min="4867" max="4867" width="34" style="315" customWidth="1"/>
    <col min="4868" max="4868" width="12.42578125" style="315" customWidth="1"/>
    <col min="4869" max="4878" width="9.42578125" style="315" customWidth="1"/>
    <col min="4879" max="5122" width="11.42578125" style="315"/>
    <col min="5123" max="5123" width="34" style="315" customWidth="1"/>
    <col min="5124" max="5124" width="12.42578125" style="315" customWidth="1"/>
    <col min="5125" max="5134" width="9.42578125" style="315" customWidth="1"/>
    <col min="5135" max="5378" width="11.42578125" style="315"/>
    <col min="5379" max="5379" width="34" style="315" customWidth="1"/>
    <col min="5380" max="5380" width="12.42578125" style="315" customWidth="1"/>
    <col min="5381" max="5390" width="9.42578125" style="315" customWidth="1"/>
    <col min="5391" max="5634" width="11.42578125" style="315"/>
    <col min="5635" max="5635" width="34" style="315" customWidth="1"/>
    <col min="5636" max="5636" width="12.42578125" style="315" customWidth="1"/>
    <col min="5637" max="5646" width="9.42578125" style="315" customWidth="1"/>
    <col min="5647" max="5890" width="11.42578125" style="315"/>
    <col min="5891" max="5891" width="34" style="315" customWidth="1"/>
    <col min="5892" max="5892" width="12.42578125" style="315" customWidth="1"/>
    <col min="5893" max="5902" width="9.42578125" style="315" customWidth="1"/>
    <col min="5903" max="6146" width="11.42578125" style="315"/>
    <col min="6147" max="6147" width="34" style="315" customWidth="1"/>
    <col min="6148" max="6148" width="12.42578125" style="315" customWidth="1"/>
    <col min="6149" max="6158" width="9.42578125" style="315" customWidth="1"/>
    <col min="6159" max="6402" width="11.42578125" style="315"/>
    <col min="6403" max="6403" width="34" style="315" customWidth="1"/>
    <col min="6404" max="6404" width="12.42578125" style="315" customWidth="1"/>
    <col min="6405" max="6414" width="9.42578125" style="315" customWidth="1"/>
    <col min="6415" max="6658" width="11.42578125" style="315"/>
    <col min="6659" max="6659" width="34" style="315" customWidth="1"/>
    <col min="6660" max="6660" width="12.42578125" style="315" customWidth="1"/>
    <col min="6661" max="6670" width="9.42578125" style="315" customWidth="1"/>
    <col min="6671" max="6914" width="11.42578125" style="315"/>
    <col min="6915" max="6915" width="34" style="315" customWidth="1"/>
    <col min="6916" max="6916" width="12.42578125" style="315" customWidth="1"/>
    <col min="6917" max="6926" width="9.42578125" style="315" customWidth="1"/>
    <col min="6927" max="7170" width="11.42578125" style="315"/>
    <col min="7171" max="7171" width="34" style="315" customWidth="1"/>
    <col min="7172" max="7172" width="12.42578125" style="315" customWidth="1"/>
    <col min="7173" max="7182" width="9.42578125" style="315" customWidth="1"/>
    <col min="7183" max="7426" width="11.42578125" style="315"/>
    <col min="7427" max="7427" width="34" style="315" customWidth="1"/>
    <col min="7428" max="7428" width="12.42578125" style="315" customWidth="1"/>
    <col min="7429" max="7438" width="9.42578125" style="315" customWidth="1"/>
    <col min="7439" max="7682" width="11.42578125" style="315"/>
    <col min="7683" max="7683" width="34" style="315" customWidth="1"/>
    <col min="7684" max="7684" width="12.42578125" style="315" customWidth="1"/>
    <col min="7685" max="7694" width="9.42578125" style="315" customWidth="1"/>
    <col min="7695" max="7938" width="11.42578125" style="315"/>
    <col min="7939" max="7939" width="34" style="315" customWidth="1"/>
    <col min="7940" max="7940" width="12.42578125" style="315" customWidth="1"/>
    <col min="7941" max="7950" width="9.42578125" style="315" customWidth="1"/>
    <col min="7951" max="8194" width="11.42578125" style="315"/>
    <col min="8195" max="8195" width="34" style="315" customWidth="1"/>
    <col min="8196" max="8196" width="12.42578125" style="315" customWidth="1"/>
    <col min="8197" max="8206" width="9.42578125" style="315" customWidth="1"/>
    <col min="8207" max="8450" width="11.42578125" style="315"/>
    <col min="8451" max="8451" width="34" style="315" customWidth="1"/>
    <col min="8452" max="8452" width="12.42578125" style="315" customWidth="1"/>
    <col min="8453" max="8462" width="9.42578125" style="315" customWidth="1"/>
    <col min="8463" max="8706" width="11.42578125" style="315"/>
    <col min="8707" max="8707" width="34" style="315" customWidth="1"/>
    <col min="8708" max="8708" width="12.42578125" style="315" customWidth="1"/>
    <col min="8709" max="8718" width="9.42578125" style="315" customWidth="1"/>
    <col min="8719" max="8962" width="11.42578125" style="315"/>
    <col min="8963" max="8963" width="34" style="315" customWidth="1"/>
    <col min="8964" max="8964" width="12.42578125" style="315" customWidth="1"/>
    <col min="8965" max="8974" width="9.42578125" style="315" customWidth="1"/>
    <col min="8975" max="9218" width="11.42578125" style="315"/>
    <col min="9219" max="9219" width="34" style="315" customWidth="1"/>
    <col min="9220" max="9220" width="12.42578125" style="315" customWidth="1"/>
    <col min="9221" max="9230" width="9.42578125" style="315" customWidth="1"/>
    <col min="9231" max="9474" width="11.42578125" style="315"/>
    <col min="9475" max="9475" width="34" style="315" customWidth="1"/>
    <col min="9476" max="9476" width="12.42578125" style="315" customWidth="1"/>
    <col min="9477" max="9486" width="9.42578125" style="315" customWidth="1"/>
    <col min="9487" max="9730" width="11.42578125" style="315"/>
    <col min="9731" max="9731" width="34" style="315" customWidth="1"/>
    <col min="9732" max="9732" width="12.42578125" style="315" customWidth="1"/>
    <col min="9733" max="9742" width="9.42578125" style="315" customWidth="1"/>
    <col min="9743" max="9986" width="11.42578125" style="315"/>
    <col min="9987" max="9987" width="34" style="315" customWidth="1"/>
    <col min="9988" max="9988" width="12.42578125" style="315" customWidth="1"/>
    <col min="9989" max="9998" width="9.42578125" style="315" customWidth="1"/>
    <col min="9999" max="10242" width="11.42578125" style="315"/>
    <col min="10243" max="10243" width="34" style="315" customWidth="1"/>
    <col min="10244" max="10244" width="12.42578125" style="315" customWidth="1"/>
    <col min="10245" max="10254" width="9.42578125" style="315" customWidth="1"/>
    <col min="10255" max="10498" width="11.42578125" style="315"/>
    <col min="10499" max="10499" width="34" style="315" customWidth="1"/>
    <col min="10500" max="10500" width="12.42578125" style="315" customWidth="1"/>
    <col min="10501" max="10510" width="9.42578125" style="315" customWidth="1"/>
    <col min="10511" max="10754" width="11.42578125" style="315"/>
    <col min="10755" max="10755" width="34" style="315" customWidth="1"/>
    <col min="10756" max="10756" width="12.42578125" style="315" customWidth="1"/>
    <col min="10757" max="10766" width="9.42578125" style="315" customWidth="1"/>
    <col min="10767" max="11010" width="11.42578125" style="315"/>
    <col min="11011" max="11011" width="34" style="315" customWidth="1"/>
    <col min="11012" max="11012" width="12.42578125" style="315" customWidth="1"/>
    <col min="11013" max="11022" width="9.42578125" style="315" customWidth="1"/>
    <col min="11023" max="11266" width="11.42578125" style="315"/>
    <col min="11267" max="11267" width="34" style="315" customWidth="1"/>
    <col min="11268" max="11268" width="12.42578125" style="315" customWidth="1"/>
    <col min="11269" max="11278" width="9.42578125" style="315" customWidth="1"/>
    <col min="11279" max="11522" width="11.42578125" style="315"/>
    <col min="11523" max="11523" width="34" style="315" customWidth="1"/>
    <col min="11524" max="11524" width="12.42578125" style="315" customWidth="1"/>
    <col min="11525" max="11534" width="9.42578125" style="315" customWidth="1"/>
    <col min="11535" max="11778" width="11.42578125" style="315"/>
    <col min="11779" max="11779" width="34" style="315" customWidth="1"/>
    <col min="11780" max="11780" width="12.42578125" style="315" customWidth="1"/>
    <col min="11781" max="11790" width="9.42578125" style="315" customWidth="1"/>
    <col min="11791" max="12034" width="11.42578125" style="315"/>
    <col min="12035" max="12035" width="34" style="315" customWidth="1"/>
    <col min="12036" max="12036" width="12.42578125" style="315" customWidth="1"/>
    <col min="12037" max="12046" width="9.42578125" style="315" customWidth="1"/>
    <col min="12047" max="12290" width="11.42578125" style="315"/>
    <col min="12291" max="12291" width="34" style="315" customWidth="1"/>
    <col min="12292" max="12292" width="12.42578125" style="315" customWidth="1"/>
    <col min="12293" max="12302" width="9.42578125" style="315" customWidth="1"/>
    <col min="12303" max="12546" width="11.42578125" style="315"/>
    <col min="12547" max="12547" width="34" style="315" customWidth="1"/>
    <col min="12548" max="12548" width="12.42578125" style="315" customWidth="1"/>
    <col min="12549" max="12558" width="9.42578125" style="315" customWidth="1"/>
    <col min="12559" max="12802" width="11.42578125" style="315"/>
    <col min="12803" max="12803" width="34" style="315" customWidth="1"/>
    <col min="12804" max="12804" width="12.42578125" style="315" customWidth="1"/>
    <col min="12805" max="12814" width="9.42578125" style="315" customWidth="1"/>
    <col min="12815" max="13058" width="11.42578125" style="315"/>
    <col min="13059" max="13059" width="34" style="315" customWidth="1"/>
    <col min="13060" max="13060" width="12.42578125" style="315" customWidth="1"/>
    <col min="13061" max="13070" width="9.42578125" style="315" customWidth="1"/>
    <col min="13071" max="13314" width="11.42578125" style="315"/>
    <col min="13315" max="13315" width="34" style="315" customWidth="1"/>
    <col min="13316" max="13316" width="12.42578125" style="315" customWidth="1"/>
    <col min="13317" max="13326" width="9.42578125" style="315" customWidth="1"/>
    <col min="13327" max="13570" width="11.42578125" style="315"/>
    <col min="13571" max="13571" width="34" style="315" customWidth="1"/>
    <col min="13572" max="13572" width="12.42578125" style="315" customWidth="1"/>
    <col min="13573" max="13582" width="9.42578125" style="315" customWidth="1"/>
    <col min="13583" max="13826" width="11.42578125" style="315"/>
    <col min="13827" max="13827" width="34" style="315" customWidth="1"/>
    <col min="13828" max="13828" width="12.42578125" style="315" customWidth="1"/>
    <col min="13829" max="13838" width="9.42578125" style="315" customWidth="1"/>
    <col min="13839" max="14082" width="11.42578125" style="315"/>
    <col min="14083" max="14083" width="34" style="315" customWidth="1"/>
    <col min="14084" max="14084" width="12.42578125" style="315" customWidth="1"/>
    <col min="14085" max="14094" width="9.42578125" style="315" customWidth="1"/>
    <col min="14095" max="14338" width="11.42578125" style="315"/>
    <col min="14339" max="14339" width="34" style="315" customWidth="1"/>
    <col min="14340" max="14340" width="12.42578125" style="315" customWidth="1"/>
    <col min="14341" max="14350" width="9.42578125" style="315" customWidth="1"/>
    <col min="14351" max="14594" width="11.42578125" style="315"/>
    <col min="14595" max="14595" width="34" style="315" customWidth="1"/>
    <col min="14596" max="14596" width="12.42578125" style="315" customWidth="1"/>
    <col min="14597" max="14606" width="9.42578125" style="315" customWidth="1"/>
    <col min="14607" max="14850" width="11.42578125" style="315"/>
    <col min="14851" max="14851" width="34" style="315" customWidth="1"/>
    <col min="14852" max="14852" width="12.42578125" style="315" customWidth="1"/>
    <col min="14853" max="14862" width="9.42578125" style="315" customWidth="1"/>
    <col min="14863" max="15106" width="11.42578125" style="315"/>
    <col min="15107" max="15107" width="34" style="315" customWidth="1"/>
    <col min="15108" max="15108" width="12.42578125" style="315" customWidth="1"/>
    <col min="15109" max="15118" width="9.42578125" style="315" customWidth="1"/>
    <col min="15119" max="15362" width="11.42578125" style="315"/>
    <col min="15363" max="15363" width="34" style="315" customWidth="1"/>
    <col min="15364" max="15364" width="12.42578125" style="315" customWidth="1"/>
    <col min="15365" max="15374" width="9.42578125" style="315" customWidth="1"/>
    <col min="15375" max="15618" width="11.42578125" style="315"/>
    <col min="15619" max="15619" width="34" style="315" customWidth="1"/>
    <col min="15620" max="15620" width="12.42578125" style="315" customWidth="1"/>
    <col min="15621" max="15630" width="9.42578125" style="315" customWidth="1"/>
    <col min="15631" max="15874" width="11.42578125" style="315"/>
    <col min="15875" max="15875" width="34" style="315" customWidth="1"/>
    <col min="15876" max="15876" width="12.42578125" style="315" customWidth="1"/>
    <col min="15877" max="15886" width="9.42578125" style="315" customWidth="1"/>
    <col min="15887" max="16130" width="11.42578125" style="315"/>
    <col min="16131" max="16131" width="34" style="315" customWidth="1"/>
    <col min="16132" max="16132" width="12.42578125" style="315" customWidth="1"/>
    <col min="16133" max="16142" width="9.42578125" style="315" customWidth="1"/>
    <col min="16143" max="16384" width="11.42578125" style="315"/>
  </cols>
  <sheetData>
    <row r="1" spans="1:15" x14ac:dyDescent="0.2">
      <c r="A1" s="330"/>
      <c r="B1" s="330"/>
      <c r="C1" s="330"/>
      <c r="D1" s="330"/>
      <c r="E1" s="330"/>
      <c r="F1" s="330"/>
      <c r="G1" s="330"/>
      <c r="H1" s="330"/>
      <c r="I1" s="330"/>
      <c r="J1" s="330"/>
      <c r="K1" s="330"/>
      <c r="L1" s="330"/>
      <c r="M1" s="330"/>
      <c r="N1" s="330"/>
      <c r="O1" s="330"/>
    </row>
    <row r="2" spans="1:15" x14ac:dyDescent="0.2">
      <c r="A2" s="330"/>
      <c r="B2" s="368"/>
      <c r="C2" s="371"/>
      <c r="D2" s="371"/>
      <c r="E2" s="371"/>
      <c r="F2" s="371"/>
      <c r="G2" s="371"/>
      <c r="H2" s="371"/>
      <c r="I2" s="371"/>
      <c r="J2" s="371"/>
      <c r="K2" s="371"/>
      <c r="L2" s="371"/>
      <c r="M2" s="371"/>
      <c r="N2" s="371"/>
      <c r="O2" s="372"/>
    </row>
    <row r="3" spans="1:15" x14ac:dyDescent="0.2">
      <c r="A3" s="330"/>
      <c r="B3" s="373"/>
      <c r="C3" s="714" t="s">
        <v>433</v>
      </c>
      <c r="D3" s="714"/>
      <c r="E3" s="714"/>
      <c r="F3" s="714"/>
      <c r="G3" s="714"/>
      <c r="I3" s="375"/>
      <c r="J3" s="375"/>
      <c r="K3" s="375"/>
      <c r="L3" s="375"/>
      <c r="M3" s="375"/>
      <c r="N3" s="375"/>
      <c r="O3" s="376"/>
    </row>
    <row r="4" spans="1:15" x14ac:dyDescent="0.2">
      <c r="A4" s="330"/>
      <c r="B4" s="373"/>
      <c r="C4" s="374"/>
      <c r="D4" s="374"/>
      <c r="E4" s="374"/>
      <c r="F4" s="374"/>
      <c r="G4" s="374"/>
      <c r="H4" s="374"/>
      <c r="I4" s="375"/>
      <c r="J4" s="375"/>
      <c r="K4" s="375"/>
      <c r="L4" s="375"/>
      <c r="M4" s="375"/>
      <c r="N4" s="375"/>
      <c r="O4" s="376"/>
    </row>
    <row r="5" spans="1:15" x14ac:dyDescent="0.2">
      <c r="A5" s="330"/>
      <c r="B5" s="373"/>
      <c r="C5" s="700" t="s">
        <v>415</v>
      </c>
      <c r="D5" s="700"/>
      <c r="E5" s="374"/>
      <c r="F5" s="374"/>
      <c r="G5" s="374"/>
      <c r="H5" s="374"/>
      <c r="I5" s="375"/>
      <c r="J5" s="375"/>
      <c r="K5" s="375"/>
      <c r="L5" s="375"/>
      <c r="M5" s="375"/>
      <c r="N5" s="375"/>
      <c r="O5" s="376"/>
    </row>
    <row r="6" spans="1:15" x14ac:dyDescent="0.2">
      <c r="A6" s="330"/>
      <c r="B6" s="373"/>
      <c r="C6" s="374"/>
      <c r="D6" s="374"/>
      <c r="E6" s="374"/>
      <c r="F6" s="374"/>
      <c r="G6" s="374"/>
      <c r="H6" s="374"/>
      <c r="I6" s="375"/>
      <c r="J6" s="375"/>
      <c r="K6" s="375"/>
      <c r="L6" s="375"/>
      <c r="M6" s="375"/>
      <c r="N6" s="375"/>
      <c r="O6" s="376"/>
    </row>
    <row r="7" spans="1:15" x14ac:dyDescent="0.2">
      <c r="A7" s="330"/>
      <c r="B7" s="373"/>
      <c r="C7" s="405" t="s">
        <v>412</v>
      </c>
      <c r="D7" s="391"/>
      <c r="E7" s="374"/>
      <c r="F7" s="374"/>
      <c r="G7" s="374"/>
      <c r="H7" s="374"/>
      <c r="I7" s="375"/>
      <c r="J7" s="375"/>
      <c r="K7" s="375"/>
      <c r="L7" s="375"/>
      <c r="M7" s="375"/>
      <c r="N7" s="375"/>
      <c r="O7" s="376"/>
    </row>
    <row r="8" spans="1:15" x14ac:dyDescent="0.2">
      <c r="A8" s="330"/>
      <c r="B8" s="373"/>
      <c r="C8" s="728" t="s">
        <v>416</v>
      </c>
      <c r="D8" s="728"/>
      <c r="E8" s="728"/>
      <c r="F8" s="374"/>
      <c r="G8" s="374"/>
      <c r="H8" s="374"/>
      <c r="I8" s="375"/>
      <c r="J8" s="375"/>
      <c r="K8" s="375"/>
      <c r="L8" s="375"/>
      <c r="M8" s="375"/>
      <c r="N8" s="375"/>
      <c r="O8" s="376"/>
    </row>
    <row r="9" spans="1:15" x14ac:dyDescent="0.2">
      <c r="A9" s="330"/>
      <c r="B9" s="373"/>
      <c r="C9" s="728" t="s">
        <v>417</v>
      </c>
      <c r="D9" s="728"/>
      <c r="E9" s="728"/>
      <c r="F9" s="374"/>
      <c r="G9" s="374"/>
      <c r="H9" s="374"/>
      <c r="I9" s="375"/>
      <c r="J9" s="375"/>
      <c r="K9" s="375"/>
      <c r="L9" s="375"/>
      <c r="M9" s="375"/>
      <c r="N9" s="375"/>
      <c r="O9" s="376"/>
    </row>
    <row r="10" spans="1:15" x14ac:dyDescent="0.2">
      <c r="A10" s="330"/>
      <c r="B10" s="373"/>
      <c r="C10" s="728" t="s">
        <v>418</v>
      </c>
      <c r="D10" s="728"/>
      <c r="E10" s="728"/>
      <c r="F10" s="728"/>
      <c r="G10" s="728"/>
      <c r="H10" s="728"/>
      <c r="I10" s="728"/>
      <c r="J10" s="728"/>
      <c r="K10" s="728"/>
      <c r="L10" s="728"/>
      <c r="M10" s="728"/>
      <c r="N10" s="728"/>
      <c r="O10" s="376"/>
    </row>
    <row r="11" spans="1:15" x14ac:dyDescent="0.2">
      <c r="A11" s="330"/>
      <c r="B11" s="373"/>
      <c r="C11" s="728" t="s">
        <v>419</v>
      </c>
      <c r="D11" s="728"/>
      <c r="E11" s="728"/>
      <c r="F11" s="374"/>
      <c r="G11" s="374"/>
      <c r="H11" s="374"/>
      <c r="I11" s="375"/>
      <c r="J11" s="375"/>
      <c r="K11" s="375"/>
      <c r="L11" s="375"/>
      <c r="M11" s="375"/>
      <c r="N11" s="375"/>
      <c r="O11" s="376"/>
    </row>
    <row r="12" spans="1:15" x14ac:dyDescent="0.2">
      <c r="A12" s="330"/>
      <c r="B12" s="387"/>
      <c r="C12" s="406"/>
      <c r="D12" s="406"/>
      <c r="E12" s="406"/>
      <c r="F12" s="407"/>
      <c r="G12" s="407"/>
      <c r="H12" s="407"/>
      <c r="I12" s="389"/>
      <c r="J12" s="389"/>
      <c r="K12" s="389"/>
      <c r="L12" s="389"/>
      <c r="M12" s="389"/>
      <c r="N12" s="389"/>
      <c r="O12" s="390"/>
    </row>
    <row r="13" spans="1:15" x14ac:dyDescent="0.2">
      <c r="A13" s="330"/>
      <c r="B13" s="330"/>
      <c r="C13" s="361"/>
      <c r="D13" s="361"/>
      <c r="E13" s="361"/>
      <c r="F13" s="360"/>
      <c r="G13" s="360"/>
      <c r="H13" s="360"/>
      <c r="I13" s="330"/>
      <c r="J13" s="330"/>
      <c r="K13" s="330"/>
      <c r="L13" s="330"/>
      <c r="M13" s="330"/>
      <c r="N13" s="330"/>
      <c r="O13" s="330"/>
    </row>
    <row r="14" spans="1:15" x14ac:dyDescent="0.2">
      <c r="A14" s="330"/>
      <c r="B14" s="368"/>
      <c r="C14" s="369"/>
      <c r="D14" s="369"/>
      <c r="E14" s="369"/>
      <c r="F14" s="370"/>
      <c r="G14" s="370"/>
      <c r="H14" s="370"/>
      <c r="I14" s="371"/>
      <c r="J14" s="371"/>
      <c r="K14" s="371"/>
      <c r="L14" s="371"/>
      <c r="M14" s="371"/>
      <c r="N14" s="371"/>
      <c r="O14" s="372"/>
    </row>
    <row r="15" spans="1:15" x14ac:dyDescent="0.2">
      <c r="A15" s="330"/>
      <c r="B15" s="373"/>
      <c r="C15" s="718" t="s">
        <v>434</v>
      </c>
      <c r="D15" s="718"/>
      <c r="E15" s="718"/>
      <c r="F15" s="718"/>
      <c r="G15" s="718"/>
      <c r="H15" s="718"/>
      <c r="I15" s="375"/>
      <c r="J15" s="375"/>
      <c r="K15" s="375"/>
      <c r="L15" s="375"/>
      <c r="M15" s="375"/>
      <c r="N15" s="375"/>
      <c r="O15" s="376"/>
    </row>
    <row r="16" spans="1:15" x14ac:dyDescent="0.2">
      <c r="A16" s="330"/>
      <c r="B16" s="373"/>
      <c r="C16" s="405"/>
      <c r="D16" s="405"/>
      <c r="E16" s="405"/>
      <c r="F16" s="374"/>
      <c r="G16" s="374"/>
      <c r="H16" s="374"/>
      <c r="I16" s="375"/>
      <c r="J16" s="375"/>
      <c r="K16" s="375"/>
      <c r="L16" s="375"/>
      <c r="M16" s="375"/>
      <c r="N16" s="375"/>
      <c r="O16" s="376"/>
    </row>
    <row r="17" spans="1:24" x14ac:dyDescent="0.2">
      <c r="A17" s="330"/>
      <c r="B17" s="373"/>
      <c r="C17" s="734" t="s">
        <v>420</v>
      </c>
      <c r="D17" s="734"/>
      <c r="E17" s="734"/>
      <c r="F17" s="374"/>
      <c r="G17" s="374"/>
      <c r="H17" s="374"/>
      <c r="I17" s="375"/>
      <c r="J17" s="375"/>
      <c r="K17" s="375"/>
      <c r="L17" s="375"/>
      <c r="M17" s="375"/>
      <c r="N17" s="375"/>
      <c r="O17" s="376"/>
    </row>
    <row r="18" spans="1:24" x14ac:dyDescent="0.2">
      <c r="A18" s="330"/>
      <c r="B18" s="373"/>
      <c r="C18" s="725" t="s">
        <v>436</v>
      </c>
      <c r="D18" s="725"/>
      <c r="E18" s="725"/>
      <c r="F18" s="725"/>
      <c r="G18" s="725"/>
      <c r="H18" s="375"/>
      <c r="I18" s="375"/>
      <c r="J18" s="375"/>
      <c r="K18" s="375"/>
      <c r="L18" s="375"/>
      <c r="M18" s="375"/>
      <c r="N18" s="375"/>
      <c r="O18" s="377"/>
    </row>
    <row r="19" spans="1:24" ht="11.25" customHeight="1" x14ac:dyDescent="0.2">
      <c r="A19" s="330"/>
      <c r="B19" s="373"/>
      <c r="C19" s="726" t="s">
        <v>437</v>
      </c>
      <c r="D19" s="726"/>
      <c r="E19" s="726"/>
      <c r="F19" s="726"/>
      <c r="G19" s="726"/>
      <c r="H19" s="726"/>
      <c r="I19" s="726"/>
      <c r="J19" s="726"/>
      <c r="K19" s="726"/>
      <c r="L19" s="726"/>
      <c r="M19" s="726"/>
      <c r="N19" s="726"/>
      <c r="O19" s="727"/>
      <c r="P19" s="316"/>
      <c r="Q19" s="316"/>
      <c r="R19" s="316"/>
      <c r="S19" s="316"/>
      <c r="T19" s="316"/>
      <c r="U19" s="316"/>
      <c r="V19" s="316"/>
      <c r="W19" s="316"/>
      <c r="X19" s="317"/>
    </row>
    <row r="20" spans="1:24" ht="27" customHeight="1" x14ac:dyDescent="0.2">
      <c r="A20" s="330"/>
      <c r="B20" s="373"/>
      <c r="C20" s="337" t="s">
        <v>7</v>
      </c>
      <c r="D20" s="337" t="s">
        <v>380</v>
      </c>
      <c r="E20" s="337" t="s">
        <v>145</v>
      </c>
      <c r="F20" s="337" t="s">
        <v>148</v>
      </c>
      <c r="G20" s="337" t="s">
        <v>381</v>
      </c>
      <c r="H20" s="378"/>
      <c r="I20" s="378"/>
      <c r="J20" s="378"/>
      <c r="K20" s="378"/>
      <c r="L20" s="378"/>
      <c r="M20" s="378"/>
      <c r="N20" s="378"/>
      <c r="O20" s="379"/>
      <c r="P20" s="318"/>
      <c r="Q20" s="318"/>
      <c r="R20" s="318"/>
      <c r="S20" s="318"/>
      <c r="T20" s="318"/>
      <c r="U20" s="318"/>
      <c r="V20" s="318"/>
      <c r="W20" s="318"/>
      <c r="X20" s="318"/>
    </row>
    <row r="21" spans="1:24" ht="14.25" customHeight="1" x14ac:dyDescent="0.2">
      <c r="A21" s="330"/>
      <c r="B21" s="373"/>
      <c r="C21" s="319" t="s">
        <v>440</v>
      </c>
      <c r="D21" s="319" t="s">
        <v>441</v>
      </c>
      <c r="E21" s="320"/>
      <c r="F21" s="320"/>
      <c r="G21" s="320">
        <f>+F21-E21</f>
        <v>0</v>
      </c>
      <c r="H21" s="378"/>
      <c r="I21" s="378"/>
      <c r="J21" s="378"/>
      <c r="K21" s="378"/>
      <c r="L21" s="378"/>
      <c r="M21" s="378"/>
      <c r="N21" s="378"/>
      <c r="O21" s="376"/>
    </row>
    <row r="22" spans="1:24" x14ac:dyDescent="0.2">
      <c r="A22" s="330"/>
      <c r="B22" s="373"/>
      <c r="C22" s="366"/>
      <c r="D22" s="366"/>
      <c r="E22" s="392"/>
      <c r="F22" s="392"/>
      <c r="G22" s="392"/>
      <c r="H22" s="378"/>
      <c r="I22" s="378"/>
      <c r="J22" s="378"/>
      <c r="K22" s="378"/>
      <c r="L22" s="378"/>
      <c r="M22" s="378"/>
      <c r="N22" s="380"/>
      <c r="O22" s="381"/>
      <c r="P22" s="322"/>
      <c r="Q22" s="322"/>
      <c r="R22" s="321"/>
      <c r="S22" s="321"/>
      <c r="T22" s="321"/>
      <c r="U22" s="321"/>
      <c r="V22" s="321"/>
      <c r="W22" s="321"/>
    </row>
    <row r="23" spans="1:24" x14ac:dyDescent="0.2">
      <c r="A23" s="330"/>
      <c r="B23" s="373"/>
      <c r="C23" s="716" t="s">
        <v>427</v>
      </c>
      <c r="D23" s="716"/>
      <c r="E23" s="716"/>
      <c r="F23" s="716"/>
      <c r="G23" s="716"/>
      <c r="H23" s="378"/>
      <c r="I23" s="378"/>
      <c r="J23" s="378"/>
      <c r="K23" s="378"/>
      <c r="L23" s="378"/>
      <c r="M23" s="378"/>
      <c r="N23" s="378"/>
      <c r="O23" s="376"/>
    </row>
    <row r="24" spans="1:24" ht="15" customHeight="1" x14ac:dyDescent="0.2">
      <c r="A24" s="330"/>
      <c r="B24" s="373"/>
      <c r="C24" s="719" t="s">
        <v>389</v>
      </c>
      <c r="D24" s="720"/>
      <c r="E24" s="337">
        <v>1</v>
      </c>
      <c r="F24" s="337">
        <v>2</v>
      </c>
      <c r="G24" s="337">
        <v>3</v>
      </c>
      <c r="H24" s="337">
        <v>4</v>
      </c>
      <c r="I24" s="337">
        <v>5</v>
      </c>
      <c r="J24" s="337">
        <v>6</v>
      </c>
      <c r="K24" s="337">
        <v>7</v>
      </c>
      <c r="L24" s="337">
        <v>8</v>
      </c>
      <c r="M24" s="337">
        <v>9</v>
      </c>
      <c r="N24" s="337">
        <v>10</v>
      </c>
      <c r="O24" s="376"/>
    </row>
    <row r="25" spans="1:24" x14ac:dyDescent="0.2">
      <c r="A25" s="330"/>
      <c r="B25" s="373"/>
      <c r="C25" s="721" t="s">
        <v>183</v>
      </c>
      <c r="D25" s="722"/>
      <c r="E25" s="323" t="e">
        <f>'Cálculo Demanda'!E31+'Cálculo Demanda'!E32</f>
        <v>#DIV/0!</v>
      </c>
      <c r="F25" s="323" t="e">
        <f>'Cálculo Demanda'!F31+'Cálculo Demanda'!F32</f>
        <v>#DIV/0!</v>
      </c>
      <c r="G25" s="323" t="e">
        <f>'Cálculo Demanda'!G31+'Cálculo Demanda'!G32</f>
        <v>#DIV/0!</v>
      </c>
      <c r="H25" s="323" t="e">
        <f>'Cálculo Demanda'!H31+'Cálculo Demanda'!H32</f>
        <v>#DIV/0!</v>
      </c>
      <c r="I25" s="323" t="e">
        <f>'Cálculo Demanda'!I31+'Cálculo Demanda'!I32</f>
        <v>#DIV/0!</v>
      </c>
      <c r="J25" s="323" t="e">
        <f>'Cálculo Demanda'!J31+'Cálculo Demanda'!J32</f>
        <v>#DIV/0!</v>
      </c>
      <c r="K25" s="323" t="e">
        <f>'Cálculo Demanda'!K31+'Cálculo Demanda'!K32</f>
        <v>#DIV/0!</v>
      </c>
      <c r="L25" s="323" t="e">
        <f>'Cálculo Demanda'!L31+'Cálculo Demanda'!L32</f>
        <v>#DIV/0!</v>
      </c>
      <c r="M25" s="323" t="e">
        <f>'Cálculo Demanda'!M31+'Cálculo Demanda'!M32</f>
        <v>#DIV/0!</v>
      </c>
      <c r="N25" s="323" t="e">
        <f>'Cálculo Demanda'!N31+'Cálculo Demanda'!N32</f>
        <v>#DIV/0!</v>
      </c>
      <c r="O25" s="376"/>
    </row>
    <row r="26" spans="1:24" x14ac:dyDescent="0.2">
      <c r="A26" s="330"/>
      <c r="B26" s="373"/>
      <c r="C26" s="721" t="s">
        <v>132</v>
      </c>
      <c r="D26" s="722"/>
      <c r="E26" s="323" t="e">
        <f>'Cálculo Demanda'!E166+'Cálculo Demanda'!E167</f>
        <v>#DIV/0!</v>
      </c>
      <c r="F26" s="323" t="e">
        <f>'Cálculo Demanda'!F166+'Cálculo Demanda'!F167</f>
        <v>#DIV/0!</v>
      </c>
      <c r="G26" s="323" t="e">
        <f>'Cálculo Demanda'!G166+'Cálculo Demanda'!G167</f>
        <v>#DIV/0!</v>
      </c>
      <c r="H26" s="323" t="e">
        <f>'Cálculo Demanda'!H166+'Cálculo Demanda'!H167</f>
        <v>#DIV/0!</v>
      </c>
      <c r="I26" s="323" t="e">
        <f>'Cálculo Demanda'!I166+'Cálculo Demanda'!I167</f>
        <v>#DIV/0!</v>
      </c>
      <c r="J26" s="323" t="e">
        <f>'Cálculo Demanda'!J166+'Cálculo Demanda'!J167</f>
        <v>#DIV/0!</v>
      </c>
      <c r="K26" s="323" t="e">
        <f>'Cálculo Demanda'!K166+'Cálculo Demanda'!K167</f>
        <v>#DIV/0!</v>
      </c>
      <c r="L26" s="323" t="e">
        <f>'Cálculo Demanda'!L166+'Cálculo Demanda'!L167</f>
        <v>#DIV/0!</v>
      </c>
      <c r="M26" s="323" t="e">
        <f>'Cálculo Demanda'!M166+'Cálculo Demanda'!M167</f>
        <v>#DIV/0!</v>
      </c>
      <c r="N26" s="323" t="e">
        <f>'Cálculo Demanda'!N166+'Cálculo Demanda'!N167</f>
        <v>#DIV/0!</v>
      </c>
      <c r="O26" s="376"/>
    </row>
    <row r="27" spans="1:24" x14ac:dyDescent="0.2">
      <c r="A27" s="330"/>
      <c r="B27" s="373"/>
      <c r="C27" s="723" t="s">
        <v>386</v>
      </c>
      <c r="D27" s="724"/>
      <c r="E27" s="325" t="e">
        <f>E26-E25</f>
        <v>#DIV/0!</v>
      </c>
      <c r="F27" s="325" t="e">
        <f t="shared" ref="F27:N27" si="0">F26-F25</f>
        <v>#DIV/0!</v>
      </c>
      <c r="G27" s="325" t="e">
        <f t="shared" si="0"/>
        <v>#DIV/0!</v>
      </c>
      <c r="H27" s="325" t="e">
        <f t="shared" si="0"/>
        <v>#DIV/0!</v>
      </c>
      <c r="I27" s="325" t="e">
        <f t="shared" si="0"/>
        <v>#DIV/0!</v>
      </c>
      <c r="J27" s="325" t="e">
        <f t="shared" si="0"/>
        <v>#DIV/0!</v>
      </c>
      <c r="K27" s="325" t="e">
        <f t="shared" si="0"/>
        <v>#DIV/0!</v>
      </c>
      <c r="L27" s="325" t="e">
        <f t="shared" si="0"/>
        <v>#DIV/0!</v>
      </c>
      <c r="M27" s="325" t="e">
        <f t="shared" si="0"/>
        <v>#DIV/0!</v>
      </c>
      <c r="N27" s="325" t="e">
        <f t="shared" si="0"/>
        <v>#DIV/0!</v>
      </c>
      <c r="O27" s="376"/>
    </row>
    <row r="28" spans="1:24" x14ac:dyDescent="0.2">
      <c r="A28" s="330"/>
      <c r="B28" s="373"/>
      <c r="C28" s="362"/>
      <c r="D28" s="362"/>
      <c r="E28" s="363"/>
      <c r="F28" s="363"/>
      <c r="G28" s="363"/>
      <c r="H28" s="363"/>
      <c r="I28" s="363"/>
      <c r="J28" s="363"/>
      <c r="K28" s="363"/>
      <c r="L28" s="363"/>
      <c r="M28" s="363"/>
      <c r="N28" s="363"/>
      <c r="O28" s="376"/>
    </row>
    <row r="29" spans="1:24" x14ac:dyDescent="0.2">
      <c r="A29" s="330"/>
      <c r="B29" s="373"/>
      <c r="C29" s="734" t="s">
        <v>421</v>
      </c>
      <c r="D29" s="734"/>
      <c r="E29" s="363"/>
      <c r="F29" s="363"/>
      <c r="G29" s="363"/>
      <c r="H29" s="363"/>
      <c r="I29" s="363"/>
      <c r="J29" s="363"/>
      <c r="K29" s="363"/>
      <c r="L29" s="363"/>
      <c r="M29" s="363"/>
      <c r="N29" s="363"/>
      <c r="O29" s="376"/>
    </row>
    <row r="30" spans="1:24" x14ac:dyDescent="0.2">
      <c r="A30" s="330"/>
      <c r="B30" s="373"/>
      <c r="C30" s="715" t="s">
        <v>438</v>
      </c>
      <c r="D30" s="715"/>
      <c r="E30" s="715"/>
      <c r="F30" s="715"/>
      <c r="G30" s="715"/>
      <c r="H30" s="715"/>
      <c r="I30" s="715"/>
      <c r="J30" s="715"/>
      <c r="K30" s="715"/>
      <c r="L30" s="715"/>
      <c r="M30" s="715"/>
      <c r="N30" s="715"/>
      <c r="O30" s="376"/>
    </row>
    <row r="31" spans="1:24" ht="11.25" customHeight="1" x14ac:dyDescent="0.2">
      <c r="A31" s="330"/>
      <c r="B31" s="373"/>
      <c r="C31" s="715" t="s">
        <v>439</v>
      </c>
      <c r="D31" s="715"/>
      <c r="E31" s="715"/>
      <c r="F31" s="715"/>
      <c r="G31" s="715"/>
      <c r="H31" s="715"/>
      <c r="I31" s="715"/>
      <c r="J31" s="715"/>
      <c r="K31" s="715"/>
      <c r="L31" s="715"/>
      <c r="M31" s="715"/>
      <c r="N31" s="715"/>
      <c r="O31" s="376"/>
    </row>
    <row r="32" spans="1:24" ht="33" customHeight="1" x14ac:dyDescent="0.2">
      <c r="A32" s="330"/>
      <c r="B32" s="373"/>
      <c r="C32" s="393" t="s">
        <v>7</v>
      </c>
      <c r="D32" s="393" t="s">
        <v>380</v>
      </c>
      <c r="E32" s="393" t="s">
        <v>145</v>
      </c>
      <c r="F32" s="393" t="s">
        <v>148</v>
      </c>
      <c r="G32" s="393" t="s">
        <v>424</v>
      </c>
      <c r="H32" s="363"/>
      <c r="I32" s="363"/>
      <c r="J32" s="363"/>
      <c r="K32" s="363"/>
      <c r="L32" s="363"/>
      <c r="M32" s="363"/>
      <c r="N32" s="363"/>
      <c r="O32" s="376"/>
    </row>
    <row r="33" spans="1:108" x14ac:dyDescent="0.2">
      <c r="A33" s="330"/>
      <c r="B33" s="373"/>
      <c r="C33" s="153" t="s">
        <v>387</v>
      </c>
      <c r="D33" s="365" t="s">
        <v>388</v>
      </c>
      <c r="E33" s="364"/>
      <c r="F33" s="364"/>
      <c r="G33" s="364">
        <f>F33+E33</f>
        <v>0</v>
      </c>
      <c r="H33" s="363"/>
      <c r="I33" s="363"/>
      <c r="J33" s="363"/>
      <c r="K33" s="363"/>
      <c r="L33" s="363"/>
      <c r="M33" s="363"/>
      <c r="N33" s="363"/>
      <c r="O33" s="376"/>
    </row>
    <row r="34" spans="1:108" x14ac:dyDescent="0.2">
      <c r="A34" s="330"/>
      <c r="B34" s="373"/>
      <c r="C34" s="362"/>
      <c r="D34" s="362"/>
      <c r="E34" s="363"/>
      <c r="F34" s="363"/>
      <c r="G34" s="363"/>
      <c r="H34" s="363"/>
      <c r="I34" s="363"/>
      <c r="J34" s="363"/>
      <c r="K34" s="363"/>
      <c r="L34" s="363"/>
      <c r="M34" s="363"/>
      <c r="N34" s="363"/>
      <c r="O34" s="376"/>
    </row>
    <row r="35" spans="1:108" x14ac:dyDescent="0.2">
      <c r="A35" s="330"/>
      <c r="B35" s="373"/>
      <c r="C35" s="382" t="s">
        <v>390</v>
      </c>
      <c r="D35" s="375"/>
      <c r="E35" s="375"/>
      <c r="F35" s="375"/>
      <c r="G35" s="375"/>
      <c r="H35" s="375"/>
      <c r="I35" s="375"/>
      <c r="J35" s="375"/>
      <c r="K35" s="375"/>
      <c r="L35" s="375"/>
      <c r="M35" s="375"/>
      <c r="N35" s="375"/>
      <c r="O35" s="376"/>
    </row>
    <row r="36" spans="1:108" x14ac:dyDescent="0.2">
      <c r="A36" s="330"/>
      <c r="B36" s="373"/>
      <c r="C36" s="337" t="s">
        <v>314</v>
      </c>
      <c r="D36" s="337" t="s">
        <v>391</v>
      </c>
      <c r="E36" s="337">
        <v>1</v>
      </c>
      <c r="F36" s="337">
        <v>2</v>
      </c>
      <c r="G36" s="337">
        <v>3</v>
      </c>
      <c r="H36" s="337">
        <v>4</v>
      </c>
      <c r="I36" s="337">
        <v>5</v>
      </c>
      <c r="J36" s="337">
        <v>6</v>
      </c>
      <c r="K36" s="337">
        <v>7</v>
      </c>
      <c r="L36" s="337">
        <v>8</v>
      </c>
      <c r="M36" s="337">
        <v>9</v>
      </c>
      <c r="N36" s="337">
        <v>10</v>
      </c>
      <c r="O36" s="376"/>
    </row>
    <row r="37" spans="1:108" s="327" customFormat="1" x14ac:dyDescent="0.2">
      <c r="A37" s="350"/>
      <c r="B37" s="383"/>
      <c r="C37" s="319" t="s">
        <v>132</v>
      </c>
      <c r="D37" s="328"/>
      <c r="E37" s="332" t="e">
        <f t="shared" ref="E37:N37" si="1">+E26</f>
        <v>#DIV/0!</v>
      </c>
      <c r="F37" s="332" t="e">
        <f t="shared" si="1"/>
        <v>#DIV/0!</v>
      </c>
      <c r="G37" s="332" t="e">
        <f t="shared" si="1"/>
        <v>#DIV/0!</v>
      </c>
      <c r="H37" s="332" t="e">
        <f t="shared" si="1"/>
        <v>#DIV/0!</v>
      </c>
      <c r="I37" s="332" t="e">
        <f t="shared" si="1"/>
        <v>#DIV/0!</v>
      </c>
      <c r="J37" s="332" t="e">
        <f t="shared" si="1"/>
        <v>#DIV/0!</v>
      </c>
      <c r="K37" s="332" t="e">
        <f t="shared" si="1"/>
        <v>#DIV/0!</v>
      </c>
      <c r="L37" s="332" t="e">
        <f t="shared" si="1"/>
        <v>#DIV/0!</v>
      </c>
      <c r="M37" s="332" t="e">
        <f t="shared" si="1"/>
        <v>#DIV/0!</v>
      </c>
      <c r="N37" s="332" t="e">
        <f t="shared" si="1"/>
        <v>#DIV/0!</v>
      </c>
      <c r="O37" s="384"/>
    </row>
    <row r="38" spans="1:108" s="327" customFormat="1" x14ac:dyDescent="0.2">
      <c r="A38" s="350"/>
      <c r="B38" s="383"/>
      <c r="C38" s="319" t="s">
        <v>183</v>
      </c>
      <c r="D38" s="328"/>
      <c r="E38" s="332" t="e">
        <f t="shared" ref="E38:N38" si="2">+E25</f>
        <v>#DIV/0!</v>
      </c>
      <c r="F38" s="332" t="e">
        <f t="shared" si="2"/>
        <v>#DIV/0!</v>
      </c>
      <c r="G38" s="332" t="e">
        <f t="shared" si="2"/>
        <v>#DIV/0!</v>
      </c>
      <c r="H38" s="332" t="e">
        <f t="shared" si="2"/>
        <v>#DIV/0!</v>
      </c>
      <c r="I38" s="332" t="e">
        <f t="shared" si="2"/>
        <v>#DIV/0!</v>
      </c>
      <c r="J38" s="332" t="e">
        <f t="shared" si="2"/>
        <v>#DIV/0!</v>
      </c>
      <c r="K38" s="332" t="e">
        <f t="shared" si="2"/>
        <v>#DIV/0!</v>
      </c>
      <c r="L38" s="332" t="e">
        <f t="shared" si="2"/>
        <v>#DIV/0!</v>
      </c>
      <c r="M38" s="332" t="e">
        <f t="shared" si="2"/>
        <v>#DIV/0!</v>
      </c>
      <c r="N38" s="332" t="e">
        <f t="shared" si="2"/>
        <v>#DIV/0!</v>
      </c>
      <c r="O38" s="384"/>
    </row>
    <row r="39" spans="1:108" s="326" customFormat="1" x14ac:dyDescent="0.2">
      <c r="A39" s="351"/>
      <c r="B39" s="385"/>
      <c r="C39" s="324" t="s">
        <v>422</v>
      </c>
      <c r="D39" s="324" t="s">
        <v>393</v>
      </c>
      <c r="E39" s="329" t="e">
        <f>+E37-E38</f>
        <v>#DIV/0!</v>
      </c>
      <c r="F39" s="329" t="e">
        <f t="shared" ref="F39:N39" si="3">+F37-F38</f>
        <v>#DIV/0!</v>
      </c>
      <c r="G39" s="329" t="e">
        <f t="shared" si="3"/>
        <v>#DIV/0!</v>
      </c>
      <c r="H39" s="329" t="e">
        <f t="shared" si="3"/>
        <v>#DIV/0!</v>
      </c>
      <c r="I39" s="329" t="e">
        <f t="shared" si="3"/>
        <v>#DIV/0!</v>
      </c>
      <c r="J39" s="329" t="e">
        <f t="shared" si="3"/>
        <v>#DIV/0!</v>
      </c>
      <c r="K39" s="329" t="e">
        <f t="shared" si="3"/>
        <v>#DIV/0!</v>
      </c>
      <c r="L39" s="329" t="e">
        <f t="shared" si="3"/>
        <v>#DIV/0!</v>
      </c>
      <c r="M39" s="329" t="e">
        <f t="shared" si="3"/>
        <v>#DIV/0!</v>
      </c>
      <c r="N39" s="329" t="e">
        <f t="shared" si="3"/>
        <v>#DIV/0!</v>
      </c>
      <c r="O39" s="386"/>
    </row>
    <row r="40" spans="1:108" s="327" customFormat="1" x14ac:dyDescent="0.2">
      <c r="A40" s="350"/>
      <c r="B40" s="383"/>
      <c r="C40" s="324" t="s">
        <v>423</v>
      </c>
      <c r="D40" s="324" t="s">
        <v>407</v>
      </c>
      <c r="E40" s="731">
        <f>G21</f>
        <v>0</v>
      </c>
      <c r="F40" s="732"/>
      <c r="G40" s="732"/>
      <c r="H40" s="732"/>
      <c r="I40" s="732"/>
      <c r="J40" s="732"/>
      <c r="K40" s="732"/>
      <c r="L40" s="732"/>
      <c r="M40" s="732"/>
      <c r="N40" s="733"/>
      <c r="O40" s="384"/>
    </row>
    <row r="41" spans="1:108" s="327" customFormat="1" x14ac:dyDescent="0.2">
      <c r="A41" s="350"/>
      <c r="B41" s="383"/>
      <c r="C41" s="324" t="s">
        <v>425</v>
      </c>
      <c r="D41" s="324" t="s">
        <v>426</v>
      </c>
      <c r="E41" s="731">
        <f>+G33</f>
        <v>0</v>
      </c>
      <c r="F41" s="732"/>
      <c r="G41" s="732"/>
      <c r="H41" s="732"/>
      <c r="I41" s="732"/>
      <c r="J41" s="732"/>
      <c r="K41" s="732"/>
      <c r="L41" s="732"/>
      <c r="M41" s="732"/>
      <c r="N41" s="733"/>
      <c r="O41" s="384"/>
    </row>
    <row r="42" spans="1:108" x14ac:dyDescent="0.2">
      <c r="A42" s="330"/>
      <c r="B42" s="373"/>
      <c r="C42" s="717" t="s">
        <v>99</v>
      </c>
      <c r="D42" s="717"/>
      <c r="E42" s="338" t="e">
        <f>+E39*$E$40*$E$41</f>
        <v>#DIV/0!</v>
      </c>
      <c r="F42" s="338" t="e">
        <f t="shared" ref="F42:N42" si="4">+F39*$E$40*$E$41</f>
        <v>#DIV/0!</v>
      </c>
      <c r="G42" s="338" t="e">
        <f t="shared" si="4"/>
        <v>#DIV/0!</v>
      </c>
      <c r="H42" s="338" t="e">
        <f t="shared" si="4"/>
        <v>#DIV/0!</v>
      </c>
      <c r="I42" s="338" t="e">
        <f t="shared" si="4"/>
        <v>#DIV/0!</v>
      </c>
      <c r="J42" s="338" t="e">
        <f t="shared" si="4"/>
        <v>#DIV/0!</v>
      </c>
      <c r="K42" s="338" t="e">
        <f t="shared" si="4"/>
        <v>#DIV/0!</v>
      </c>
      <c r="L42" s="338" t="e">
        <f t="shared" si="4"/>
        <v>#DIV/0!</v>
      </c>
      <c r="M42" s="338" t="e">
        <f t="shared" si="4"/>
        <v>#DIV/0!</v>
      </c>
      <c r="N42" s="338" t="e">
        <f t="shared" si="4"/>
        <v>#DIV/0!</v>
      </c>
      <c r="O42" s="376"/>
      <c r="P42" s="349"/>
      <c r="Q42" s="349"/>
      <c r="R42" s="349"/>
      <c r="S42" s="349"/>
      <c r="T42" s="349"/>
      <c r="U42" s="349"/>
      <c r="V42" s="349"/>
      <c r="W42" s="349"/>
      <c r="X42" s="349"/>
      <c r="Y42" s="349"/>
      <c r="Z42" s="349"/>
      <c r="AA42" s="349"/>
      <c r="AB42" s="349"/>
      <c r="AC42" s="349"/>
      <c r="AD42" s="349"/>
      <c r="AE42" s="349"/>
      <c r="AF42" s="349"/>
      <c r="AG42" s="349"/>
      <c r="AH42" s="349"/>
      <c r="AI42" s="349"/>
      <c r="AJ42" s="349"/>
      <c r="AK42" s="349"/>
      <c r="AL42" s="349"/>
      <c r="AM42" s="349"/>
      <c r="AN42" s="349"/>
      <c r="AO42" s="349"/>
      <c r="AP42" s="349"/>
      <c r="AQ42" s="349"/>
      <c r="AR42" s="349"/>
      <c r="AS42" s="349"/>
      <c r="AT42" s="349"/>
      <c r="AU42" s="349"/>
      <c r="AV42" s="349"/>
      <c r="AW42" s="349"/>
      <c r="AX42" s="349"/>
      <c r="AY42" s="349"/>
      <c r="AZ42" s="349"/>
      <c r="BA42" s="349"/>
      <c r="BB42" s="349"/>
      <c r="BC42" s="349"/>
      <c r="BD42" s="349"/>
      <c r="BE42" s="349"/>
      <c r="BF42" s="349"/>
      <c r="BG42" s="349"/>
      <c r="BH42" s="349"/>
      <c r="BI42" s="349"/>
      <c r="BJ42" s="349"/>
      <c r="BK42" s="349"/>
      <c r="BL42" s="349"/>
      <c r="BM42" s="349"/>
      <c r="BN42" s="349"/>
      <c r="BO42" s="349"/>
      <c r="BP42" s="349"/>
      <c r="BQ42" s="349"/>
      <c r="BR42" s="349"/>
      <c r="BS42" s="349"/>
      <c r="BT42" s="349"/>
      <c r="BU42" s="349"/>
      <c r="BV42" s="349"/>
      <c r="BW42" s="349"/>
      <c r="BX42" s="349"/>
      <c r="BY42" s="349"/>
      <c r="BZ42" s="349"/>
      <c r="CA42" s="349"/>
      <c r="CB42" s="349"/>
      <c r="CC42" s="349"/>
      <c r="CD42" s="349"/>
      <c r="CE42" s="349"/>
      <c r="CF42" s="349"/>
      <c r="CG42" s="349"/>
      <c r="CH42" s="349"/>
      <c r="CI42" s="349"/>
      <c r="CJ42" s="349"/>
      <c r="CK42" s="349"/>
      <c r="CL42" s="349"/>
      <c r="CM42" s="349"/>
      <c r="CN42" s="349"/>
      <c r="CO42" s="349"/>
      <c r="CP42" s="349"/>
      <c r="CQ42" s="349"/>
      <c r="CR42" s="349"/>
      <c r="CS42" s="349"/>
      <c r="CT42" s="349"/>
      <c r="CU42" s="349"/>
      <c r="CV42" s="349"/>
      <c r="CW42" s="349"/>
      <c r="CX42" s="349"/>
      <c r="CY42" s="349"/>
      <c r="CZ42" s="349"/>
      <c r="DA42" s="349"/>
      <c r="DB42" s="349"/>
      <c r="DC42" s="349"/>
      <c r="DD42" s="349"/>
    </row>
    <row r="43" spans="1:108" s="330" customFormat="1" x14ac:dyDescent="0.2">
      <c r="B43" s="387"/>
      <c r="C43" s="388"/>
      <c r="D43" s="389"/>
      <c r="E43" s="389"/>
      <c r="F43" s="389"/>
      <c r="G43" s="389"/>
      <c r="H43" s="389"/>
      <c r="I43" s="389"/>
      <c r="J43" s="389"/>
      <c r="K43" s="389"/>
      <c r="L43" s="389"/>
      <c r="M43" s="389"/>
      <c r="N43" s="389"/>
      <c r="O43" s="390"/>
      <c r="P43" s="349"/>
      <c r="Q43" s="349"/>
      <c r="R43" s="349"/>
      <c r="S43" s="349"/>
      <c r="T43" s="349"/>
      <c r="U43" s="349"/>
      <c r="V43" s="349"/>
      <c r="W43" s="349"/>
      <c r="X43" s="349"/>
      <c r="Y43" s="349"/>
      <c r="Z43" s="349"/>
      <c r="AA43" s="349"/>
      <c r="AB43" s="349"/>
      <c r="AC43" s="349"/>
      <c r="AD43" s="349"/>
      <c r="AE43" s="349"/>
      <c r="AF43" s="349"/>
      <c r="AG43" s="349"/>
      <c r="AH43" s="349"/>
      <c r="AI43" s="349"/>
      <c r="AJ43" s="349"/>
      <c r="AK43" s="349"/>
      <c r="AL43" s="349"/>
      <c r="AM43" s="349"/>
      <c r="AN43" s="349"/>
      <c r="AO43" s="349"/>
      <c r="AP43" s="349"/>
      <c r="AQ43" s="349"/>
      <c r="AR43" s="349"/>
      <c r="AS43" s="349"/>
      <c r="AT43" s="349"/>
      <c r="AU43" s="349"/>
      <c r="AV43" s="349"/>
      <c r="AW43" s="349"/>
      <c r="AX43" s="349"/>
      <c r="AY43" s="349"/>
      <c r="AZ43" s="349"/>
      <c r="BA43" s="349"/>
      <c r="BB43" s="349"/>
      <c r="BC43" s="349"/>
      <c r="BD43" s="349"/>
      <c r="BE43" s="349"/>
      <c r="BF43" s="349"/>
      <c r="BG43" s="349"/>
      <c r="BH43" s="349"/>
      <c r="BI43" s="349"/>
      <c r="BJ43" s="349"/>
      <c r="BK43" s="349"/>
      <c r="BL43" s="349"/>
      <c r="BM43" s="349"/>
      <c r="BN43" s="349"/>
      <c r="BO43" s="349"/>
      <c r="BP43" s="349"/>
      <c r="BQ43" s="349"/>
      <c r="BR43" s="349"/>
      <c r="BS43" s="349"/>
      <c r="BT43" s="349"/>
      <c r="BU43" s="349"/>
      <c r="BV43" s="349"/>
      <c r="BW43" s="349"/>
      <c r="BX43" s="349"/>
      <c r="BY43" s="349"/>
      <c r="BZ43" s="349"/>
      <c r="CA43" s="349"/>
      <c r="CB43" s="349"/>
      <c r="CC43" s="349"/>
      <c r="CD43" s="349"/>
      <c r="CE43" s="349"/>
      <c r="CF43" s="349"/>
      <c r="CG43" s="349"/>
      <c r="CH43" s="349"/>
      <c r="CI43" s="349"/>
      <c r="CJ43" s="349"/>
      <c r="CK43" s="349"/>
      <c r="CL43" s="349"/>
      <c r="CM43" s="349"/>
      <c r="CN43" s="349"/>
      <c r="CO43" s="349"/>
      <c r="CP43" s="349"/>
      <c r="CQ43" s="349"/>
      <c r="CR43" s="349"/>
      <c r="CS43" s="349"/>
      <c r="CT43" s="349"/>
      <c r="CU43" s="349"/>
      <c r="CV43" s="349"/>
      <c r="CW43" s="349"/>
      <c r="CX43" s="349"/>
      <c r="CY43" s="349"/>
      <c r="CZ43" s="349"/>
      <c r="DA43" s="349"/>
      <c r="DB43" s="349"/>
      <c r="DC43" s="349"/>
      <c r="DD43" s="349"/>
    </row>
    <row r="44" spans="1:108" s="330" customFormat="1" x14ac:dyDescent="0.2">
      <c r="C44" s="335"/>
      <c r="P44" s="349"/>
      <c r="Q44" s="349"/>
      <c r="R44" s="349"/>
      <c r="S44" s="349"/>
      <c r="T44" s="349"/>
      <c r="U44" s="349"/>
      <c r="V44" s="349"/>
      <c r="W44" s="349"/>
      <c r="X44" s="349"/>
      <c r="Y44" s="349"/>
      <c r="Z44" s="349"/>
      <c r="AA44" s="349"/>
      <c r="AB44" s="349"/>
      <c r="AC44" s="349"/>
      <c r="AD44" s="349"/>
      <c r="AE44" s="349"/>
      <c r="AF44" s="349"/>
      <c r="AG44" s="349"/>
      <c r="AH44" s="349"/>
      <c r="AI44" s="349"/>
      <c r="AJ44" s="349"/>
      <c r="AK44" s="349"/>
      <c r="AL44" s="349"/>
      <c r="AM44" s="349"/>
      <c r="AN44" s="349"/>
      <c r="AO44" s="349"/>
      <c r="AP44" s="349"/>
      <c r="AQ44" s="349"/>
      <c r="AR44" s="349"/>
      <c r="AS44" s="349"/>
      <c r="AT44" s="349"/>
      <c r="AU44" s="349"/>
      <c r="AV44" s="349"/>
      <c r="AW44" s="349"/>
      <c r="AX44" s="349"/>
      <c r="AY44" s="349"/>
      <c r="AZ44" s="349"/>
      <c r="BA44" s="349"/>
      <c r="BB44" s="349"/>
      <c r="BC44" s="349"/>
      <c r="BD44" s="349"/>
      <c r="BE44" s="349"/>
      <c r="BF44" s="349"/>
      <c r="BG44" s="349"/>
      <c r="BH44" s="349"/>
      <c r="BI44" s="349"/>
      <c r="BJ44" s="349"/>
      <c r="BK44" s="349"/>
      <c r="BL44" s="349"/>
      <c r="BM44" s="349"/>
      <c r="BN44" s="349"/>
      <c r="BO44" s="349"/>
      <c r="BP44" s="349"/>
      <c r="BQ44" s="349"/>
      <c r="BR44" s="349"/>
      <c r="BS44" s="349"/>
      <c r="BT44" s="349"/>
      <c r="BU44" s="349"/>
      <c r="BV44" s="349"/>
      <c r="BW44" s="349"/>
      <c r="BX44" s="349"/>
      <c r="BY44" s="349"/>
      <c r="BZ44" s="349"/>
      <c r="CA44" s="349"/>
      <c r="CB44" s="349"/>
      <c r="CC44" s="349"/>
      <c r="CD44" s="349"/>
      <c r="CE44" s="349"/>
      <c r="CF44" s="349"/>
      <c r="CG44" s="349"/>
      <c r="CH44" s="349"/>
      <c r="CI44" s="349"/>
      <c r="CJ44" s="349"/>
      <c r="CK44" s="349"/>
      <c r="CL44" s="349"/>
      <c r="CM44" s="349"/>
      <c r="CN44" s="349"/>
      <c r="CO44" s="349"/>
      <c r="CP44" s="349"/>
      <c r="CQ44" s="349"/>
      <c r="CR44" s="349"/>
      <c r="CS44" s="349"/>
      <c r="CT44" s="349"/>
      <c r="CU44" s="349"/>
      <c r="CV44" s="349"/>
      <c r="CW44" s="349"/>
      <c r="CX44" s="349"/>
      <c r="CY44" s="349"/>
      <c r="CZ44" s="349"/>
      <c r="DA44" s="349"/>
      <c r="DB44" s="349"/>
      <c r="DC44" s="349"/>
      <c r="DD44" s="349"/>
    </row>
    <row r="45" spans="1:108" s="330" customFormat="1" x14ac:dyDescent="0.2">
      <c r="B45" s="368"/>
      <c r="C45" s="394"/>
      <c r="D45" s="371"/>
      <c r="E45" s="371"/>
      <c r="F45" s="371"/>
      <c r="G45" s="371"/>
      <c r="H45" s="371"/>
      <c r="I45" s="371"/>
      <c r="J45" s="371"/>
      <c r="K45" s="371"/>
      <c r="L45" s="371"/>
      <c r="M45" s="371"/>
      <c r="N45" s="371"/>
      <c r="O45" s="372"/>
      <c r="P45" s="349"/>
      <c r="Q45" s="349"/>
      <c r="R45" s="349"/>
      <c r="S45" s="349"/>
      <c r="T45" s="349"/>
      <c r="U45" s="349"/>
      <c r="V45" s="349"/>
      <c r="W45" s="349"/>
      <c r="X45" s="349"/>
      <c r="Y45" s="349"/>
      <c r="Z45" s="349"/>
      <c r="AA45" s="349"/>
      <c r="AB45" s="349"/>
      <c r="AC45" s="349"/>
      <c r="AD45" s="349"/>
      <c r="AE45" s="349"/>
      <c r="AF45" s="349"/>
      <c r="AG45" s="349"/>
      <c r="AH45" s="349"/>
      <c r="AI45" s="349"/>
      <c r="AJ45" s="349"/>
      <c r="AK45" s="349"/>
      <c r="AL45" s="349"/>
      <c r="AM45" s="349"/>
      <c r="AN45" s="349"/>
      <c r="AO45" s="349"/>
      <c r="AP45" s="349"/>
      <c r="AQ45" s="349"/>
      <c r="AR45" s="349"/>
      <c r="AS45" s="349"/>
      <c r="AT45" s="349"/>
      <c r="AU45" s="349"/>
      <c r="AV45" s="349"/>
      <c r="AW45" s="349"/>
      <c r="AX45" s="349"/>
      <c r="AY45" s="349"/>
      <c r="AZ45" s="349"/>
      <c r="BA45" s="349"/>
      <c r="BB45" s="349"/>
      <c r="BC45" s="349"/>
      <c r="BD45" s="349"/>
      <c r="BE45" s="349"/>
      <c r="BF45" s="349"/>
      <c r="BG45" s="349"/>
      <c r="BH45" s="349"/>
      <c r="BI45" s="349"/>
      <c r="BJ45" s="349"/>
      <c r="BK45" s="349"/>
      <c r="BL45" s="349"/>
      <c r="BM45" s="349"/>
      <c r="BN45" s="349"/>
      <c r="BO45" s="349"/>
      <c r="BP45" s="349"/>
      <c r="BQ45" s="349"/>
      <c r="BR45" s="349"/>
      <c r="BS45" s="349"/>
      <c r="BT45" s="349"/>
      <c r="BU45" s="349"/>
      <c r="BV45" s="349"/>
      <c r="BW45" s="349"/>
      <c r="BX45" s="349"/>
      <c r="BY45" s="349"/>
      <c r="BZ45" s="349"/>
      <c r="CA45" s="349"/>
      <c r="CB45" s="349"/>
      <c r="CC45" s="349"/>
      <c r="CD45" s="349"/>
      <c r="CE45" s="349"/>
      <c r="CF45" s="349"/>
      <c r="CG45" s="349"/>
      <c r="CH45" s="349"/>
      <c r="CI45" s="349"/>
      <c r="CJ45" s="349"/>
      <c r="CK45" s="349"/>
      <c r="CL45" s="349"/>
      <c r="CM45" s="349"/>
      <c r="CN45" s="349"/>
      <c r="CO45" s="349"/>
      <c r="CP45" s="349"/>
      <c r="CQ45" s="349"/>
      <c r="CR45" s="349"/>
      <c r="CS45" s="349"/>
      <c r="CT45" s="349"/>
      <c r="CU45" s="349"/>
      <c r="CV45" s="349"/>
      <c r="CW45" s="349"/>
      <c r="CX45" s="349"/>
      <c r="CY45" s="349"/>
      <c r="CZ45" s="349"/>
      <c r="DA45" s="349"/>
      <c r="DB45" s="349"/>
      <c r="DC45" s="349"/>
      <c r="DD45" s="349"/>
    </row>
    <row r="46" spans="1:108" s="330" customFormat="1" x14ac:dyDescent="0.2">
      <c r="B46" s="373"/>
      <c r="C46" s="718" t="s">
        <v>435</v>
      </c>
      <c r="D46" s="718"/>
      <c r="E46" s="718"/>
      <c r="F46" s="718"/>
      <c r="G46" s="718"/>
      <c r="H46" s="718"/>
      <c r="I46" s="375"/>
      <c r="J46" s="375"/>
      <c r="K46" s="375"/>
      <c r="L46" s="375"/>
      <c r="M46" s="375"/>
      <c r="N46" s="375"/>
      <c r="O46" s="376"/>
      <c r="P46" s="349"/>
      <c r="Q46" s="349"/>
      <c r="R46" s="349"/>
      <c r="S46" s="349"/>
      <c r="T46" s="349"/>
      <c r="U46" s="349"/>
      <c r="V46" s="349"/>
      <c r="W46" s="349"/>
      <c r="X46" s="349"/>
      <c r="Y46" s="349"/>
      <c r="Z46" s="349"/>
      <c r="AA46" s="349"/>
      <c r="AB46" s="349"/>
      <c r="AC46" s="349"/>
      <c r="AD46" s="349"/>
      <c r="AE46" s="349"/>
      <c r="AF46" s="349"/>
      <c r="AG46" s="349"/>
      <c r="AH46" s="349"/>
      <c r="AI46" s="349"/>
      <c r="AJ46" s="349"/>
      <c r="AK46" s="349"/>
      <c r="AL46" s="349"/>
      <c r="AM46" s="349"/>
      <c r="AN46" s="349"/>
      <c r="AO46" s="349"/>
      <c r="AP46" s="349"/>
      <c r="AQ46" s="349"/>
      <c r="AR46" s="349"/>
      <c r="AS46" s="349"/>
      <c r="AT46" s="349"/>
      <c r="AU46" s="349"/>
      <c r="AV46" s="349"/>
      <c r="AW46" s="349"/>
      <c r="AX46" s="349"/>
      <c r="AY46" s="349"/>
      <c r="AZ46" s="349"/>
      <c r="BA46" s="349"/>
      <c r="BB46" s="349"/>
      <c r="BC46" s="349"/>
      <c r="BD46" s="349"/>
      <c r="BE46" s="349"/>
      <c r="BF46" s="349"/>
      <c r="BG46" s="349"/>
      <c r="BH46" s="349"/>
      <c r="BI46" s="349"/>
      <c r="BJ46" s="349"/>
      <c r="BK46" s="349"/>
      <c r="BL46" s="349"/>
      <c r="BM46" s="349"/>
      <c r="BN46" s="349"/>
      <c r="BO46" s="349"/>
      <c r="BP46" s="349"/>
      <c r="BQ46" s="349"/>
      <c r="BR46" s="349"/>
      <c r="BS46" s="349"/>
      <c r="BT46" s="349"/>
      <c r="BU46" s="349"/>
      <c r="BV46" s="349"/>
      <c r="BW46" s="349"/>
      <c r="BX46" s="349"/>
      <c r="BY46" s="349"/>
      <c r="BZ46" s="349"/>
      <c r="CA46" s="349"/>
      <c r="CB46" s="349"/>
      <c r="CC46" s="349"/>
      <c r="CD46" s="349"/>
      <c r="CE46" s="349"/>
      <c r="CF46" s="349"/>
      <c r="CG46" s="349"/>
      <c r="CH46" s="349"/>
      <c r="CI46" s="349"/>
      <c r="CJ46" s="349"/>
      <c r="CK46" s="349"/>
      <c r="CL46" s="349"/>
      <c r="CM46" s="349"/>
      <c r="CN46" s="349"/>
      <c r="CO46" s="349"/>
      <c r="CP46" s="349"/>
      <c r="CQ46" s="349"/>
      <c r="CR46" s="349"/>
      <c r="CS46" s="349"/>
      <c r="CT46" s="349"/>
      <c r="CU46" s="349"/>
      <c r="CV46" s="349"/>
      <c r="CW46" s="349"/>
      <c r="CX46" s="349"/>
      <c r="CY46" s="349"/>
      <c r="CZ46" s="349"/>
      <c r="DA46" s="349"/>
      <c r="DB46" s="349"/>
      <c r="DC46" s="349"/>
      <c r="DD46" s="349"/>
    </row>
    <row r="47" spans="1:108" s="330" customFormat="1" x14ac:dyDescent="0.2">
      <c r="B47" s="373"/>
      <c r="C47" s="374"/>
      <c r="D47" s="374"/>
      <c r="E47" s="374"/>
      <c r="F47" s="374"/>
      <c r="G47" s="374"/>
      <c r="H47" s="374"/>
      <c r="I47" s="375"/>
      <c r="J47" s="375"/>
      <c r="K47" s="375"/>
      <c r="L47" s="375"/>
      <c r="M47" s="375"/>
      <c r="N47" s="375"/>
      <c r="O47" s="376"/>
      <c r="P47" s="349"/>
      <c r="Q47" s="349"/>
      <c r="R47" s="349"/>
      <c r="S47" s="349"/>
      <c r="T47" s="349"/>
      <c r="U47" s="349"/>
      <c r="V47" s="349"/>
      <c r="W47" s="349"/>
      <c r="X47" s="349"/>
      <c r="Y47" s="349"/>
      <c r="Z47" s="349"/>
      <c r="AA47" s="349"/>
      <c r="AB47" s="349"/>
      <c r="AC47" s="349"/>
      <c r="AD47" s="349"/>
      <c r="AE47" s="349"/>
      <c r="AF47" s="349"/>
      <c r="AG47" s="349"/>
      <c r="AH47" s="349"/>
      <c r="AI47" s="349"/>
      <c r="AJ47" s="349"/>
      <c r="AK47" s="349"/>
      <c r="AL47" s="349"/>
      <c r="AM47" s="349"/>
      <c r="AN47" s="349"/>
      <c r="AO47" s="349"/>
      <c r="AP47" s="349"/>
      <c r="AQ47" s="349"/>
      <c r="AR47" s="349"/>
      <c r="AS47" s="349"/>
      <c r="AT47" s="349"/>
      <c r="AU47" s="349"/>
      <c r="AV47" s="349"/>
      <c r="AW47" s="349"/>
      <c r="AX47" s="349"/>
      <c r="AY47" s="349"/>
      <c r="AZ47" s="349"/>
      <c r="BA47" s="349"/>
      <c r="BB47" s="349"/>
      <c r="BC47" s="349"/>
      <c r="BD47" s="349"/>
      <c r="BE47" s="349"/>
      <c r="BF47" s="349"/>
      <c r="BG47" s="349"/>
      <c r="BH47" s="349"/>
      <c r="BI47" s="349"/>
      <c r="BJ47" s="349"/>
      <c r="BK47" s="349"/>
      <c r="BL47" s="349"/>
      <c r="BM47" s="349"/>
      <c r="BN47" s="349"/>
      <c r="BO47" s="349"/>
      <c r="BP47" s="349"/>
      <c r="BQ47" s="349"/>
      <c r="BR47" s="349"/>
      <c r="BS47" s="349"/>
      <c r="BT47" s="349"/>
      <c r="BU47" s="349"/>
      <c r="BV47" s="349"/>
      <c r="BW47" s="349"/>
      <c r="BX47" s="349"/>
      <c r="BY47" s="349"/>
      <c r="BZ47" s="349"/>
      <c r="CA47" s="349"/>
      <c r="CB47" s="349"/>
      <c r="CC47" s="349"/>
      <c r="CD47" s="349"/>
      <c r="CE47" s="349"/>
      <c r="CF47" s="349"/>
      <c r="CG47" s="349"/>
      <c r="CH47" s="349"/>
      <c r="CI47" s="349"/>
      <c r="CJ47" s="349"/>
      <c r="CK47" s="349"/>
      <c r="CL47" s="349"/>
      <c r="CM47" s="349"/>
      <c r="CN47" s="349"/>
      <c r="CO47" s="349"/>
      <c r="CP47" s="349"/>
      <c r="CQ47" s="349"/>
      <c r="CR47" s="349"/>
      <c r="CS47" s="349"/>
      <c r="CT47" s="349"/>
      <c r="CU47" s="349"/>
      <c r="CV47" s="349"/>
      <c r="CW47" s="349"/>
      <c r="CX47" s="349"/>
      <c r="CY47" s="349"/>
      <c r="CZ47" s="349"/>
      <c r="DA47" s="349"/>
      <c r="DB47" s="349"/>
      <c r="DC47" s="349"/>
      <c r="DD47" s="349"/>
    </row>
    <row r="48" spans="1:108" s="330" customFormat="1" x14ac:dyDescent="0.2">
      <c r="B48" s="373"/>
      <c r="C48" s="716" t="s">
        <v>431</v>
      </c>
      <c r="D48" s="716"/>
      <c r="E48" s="716"/>
      <c r="F48" s="716"/>
      <c r="G48" s="716"/>
      <c r="H48" s="375"/>
      <c r="I48" s="375"/>
      <c r="J48" s="375"/>
      <c r="K48" s="375"/>
      <c r="L48" s="375"/>
      <c r="M48" s="375"/>
      <c r="N48" s="375"/>
      <c r="O48" s="376"/>
      <c r="P48" s="349"/>
      <c r="Q48" s="349"/>
      <c r="R48" s="349"/>
      <c r="S48" s="349"/>
      <c r="T48" s="349"/>
      <c r="U48" s="349"/>
      <c r="V48" s="349"/>
      <c r="W48" s="349"/>
      <c r="X48" s="349"/>
      <c r="Y48" s="349"/>
      <c r="Z48" s="349"/>
      <c r="AA48" s="349"/>
      <c r="AB48" s="349"/>
      <c r="AC48" s="349"/>
      <c r="AD48" s="349"/>
      <c r="AE48" s="349"/>
      <c r="AF48" s="349"/>
      <c r="AG48" s="349"/>
      <c r="AH48" s="349"/>
      <c r="AI48" s="349"/>
      <c r="AJ48" s="349"/>
      <c r="AK48" s="349"/>
      <c r="AL48" s="349"/>
      <c r="AM48" s="349"/>
      <c r="AN48" s="349"/>
      <c r="AO48" s="349"/>
      <c r="AP48" s="349"/>
      <c r="AQ48" s="349"/>
      <c r="AR48" s="349"/>
      <c r="AS48" s="349"/>
      <c r="AT48" s="349"/>
      <c r="AU48" s="349"/>
      <c r="AV48" s="349"/>
      <c r="AW48" s="349"/>
      <c r="AX48" s="349"/>
      <c r="AY48" s="349"/>
      <c r="AZ48" s="349"/>
      <c r="BA48" s="349"/>
      <c r="BB48" s="349"/>
      <c r="BC48" s="349"/>
      <c r="BD48" s="349"/>
      <c r="BE48" s="349"/>
      <c r="BF48" s="349"/>
      <c r="BG48" s="349"/>
      <c r="BH48" s="349"/>
      <c r="BI48" s="349"/>
      <c r="BJ48" s="349"/>
      <c r="BK48" s="349"/>
      <c r="BL48" s="349"/>
      <c r="BM48" s="349"/>
      <c r="BN48" s="349"/>
      <c r="BO48" s="349"/>
      <c r="BP48" s="349"/>
      <c r="BQ48" s="349"/>
      <c r="BR48" s="349"/>
      <c r="BS48" s="349"/>
      <c r="BT48" s="349"/>
      <c r="BU48" s="349"/>
      <c r="BV48" s="349"/>
      <c r="BW48" s="349"/>
      <c r="BX48" s="349"/>
      <c r="BY48" s="349"/>
      <c r="BZ48" s="349"/>
      <c r="CA48" s="349"/>
      <c r="CB48" s="349"/>
      <c r="CC48" s="349"/>
      <c r="CD48" s="349"/>
      <c r="CE48" s="349"/>
      <c r="CF48" s="349"/>
      <c r="CG48" s="349"/>
      <c r="CH48" s="349"/>
      <c r="CI48" s="349"/>
      <c r="CJ48" s="349"/>
      <c r="CK48" s="349"/>
      <c r="CL48" s="349"/>
      <c r="CM48" s="349"/>
      <c r="CN48" s="349"/>
      <c r="CO48" s="349"/>
      <c r="CP48" s="349"/>
      <c r="CQ48" s="349"/>
      <c r="CR48" s="349"/>
      <c r="CS48" s="349"/>
      <c r="CT48" s="349"/>
      <c r="CU48" s="349"/>
      <c r="CV48" s="349"/>
      <c r="CW48" s="349"/>
      <c r="CX48" s="349"/>
      <c r="CY48" s="349"/>
      <c r="CZ48" s="349"/>
      <c r="DA48" s="349"/>
      <c r="DB48" s="349"/>
      <c r="DC48" s="349"/>
      <c r="DD48" s="349"/>
    </row>
    <row r="49" spans="1:108" s="330" customFormat="1" ht="33.75" x14ac:dyDescent="0.2">
      <c r="B49" s="373"/>
      <c r="C49" s="337" t="s">
        <v>7</v>
      </c>
      <c r="D49" s="337" t="s">
        <v>380</v>
      </c>
      <c r="E49" s="337" t="s">
        <v>145</v>
      </c>
      <c r="F49" s="337" t="s">
        <v>148</v>
      </c>
      <c r="G49" s="337" t="s">
        <v>381</v>
      </c>
      <c r="H49" s="378"/>
      <c r="I49" s="375"/>
      <c r="J49" s="375"/>
      <c r="K49" s="375"/>
      <c r="L49" s="375"/>
      <c r="M49" s="375"/>
      <c r="N49" s="375"/>
      <c r="O49" s="376"/>
      <c r="P49" s="349"/>
      <c r="Q49" s="349"/>
      <c r="R49" s="349"/>
      <c r="S49" s="349"/>
      <c r="T49" s="349"/>
      <c r="U49" s="349"/>
      <c r="V49" s="349"/>
      <c r="W49" s="349"/>
      <c r="X49" s="349"/>
      <c r="Y49" s="349"/>
      <c r="Z49" s="349"/>
      <c r="AA49" s="349"/>
      <c r="AB49" s="349"/>
      <c r="AC49" s="349"/>
      <c r="AD49" s="349"/>
      <c r="AE49" s="349"/>
      <c r="AF49" s="349"/>
      <c r="AG49" s="349"/>
      <c r="AH49" s="349"/>
      <c r="AI49" s="349"/>
      <c r="AJ49" s="349"/>
      <c r="AK49" s="349"/>
      <c r="AL49" s="349"/>
      <c r="AM49" s="349"/>
      <c r="AN49" s="349"/>
      <c r="AO49" s="349"/>
      <c r="AP49" s="349"/>
      <c r="AQ49" s="349"/>
      <c r="AR49" s="349"/>
      <c r="AS49" s="349"/>
      <c r="AT49" s="349"/>
      <c r="AU49" s="349"/>
      <c r="AV49" s="349"/>
      <c r="AW49" s="349"/>
      <c r="AX49" s="349"/>
      <c r="AY49" s="349"/>
      <c r="AZ49" s="349"/>
      <c r="BA49" s="349"/>
      <c r="BB49" s="349"/>
      <c r="BC49" s="349"/>
      <c r="BD49" s="349"/>
      <c r="BE49" s="349"/>
      <c r="BF49" s="349"/>
      <c r="BG49" s="349"/>
      <c r="BH49" s="349"/>
      <c r="BI49" s="349"/>
      <c r="BJ49" s="349"/>
      <c r="BK49" s="349"/>
      <c r="BL49" s="349"/>
      <c r="BM49" s="349"/>
      <c r="BN49" s="349"/>
      <c r="BO49" s="349"/>
      <c r="BP49" s="349"/>
      <c r="BQ49" s="349"/>
      <c r="BR49" s="349"/>
      <c r="BS49" s="349"/>
      <c r="BT49" s="349"/>
      <c r="BU49" s="349"/>
      <c r="BV49" s="349"/>
      <c r="BW49" s="349"/>
      <c r="BX49" s="349"/>
      <c r="BY49" s="349"/>
      <c r="BZ49" s="349"/>
      <c r="CA49" s="349"/>
      <c r="CB49" s="349"/>
      <c r="CC49" s="349"/>
      <c r="CD49" s="349"/>
      <c r="CE49" s="349"/>
      <c r="CF49" s="349"/>
      <c r="CG49" s="349"/>
      <c r="CH49" s="349"/>
      <c r="CI49" s="349"/>
      <c r="CJ49" s="349"/>
      <c r="CK49" s="349"/>
      <c r="CL49" s="349"/>
      <c r="CM49" s="349"/>
      <c r="CN49" s="349"/>
      <c r="CO49" s="349"/>
      <c r="CP49" s="349"/>
      <c r="CQ49" s="349"/>
      <c r="CR49" s="349"/>
      <c r="CS49" s="349"/>
      <c r="CT49" s="349"/>
      <c r="CU49" s="349"/>
      <c r="CV49" s="349"/>
      <c r="CW49" s="349"/>
      <c r="CX49" s="349"/>
      <c r="CY49" s="349"/>
      <c r="CZ49" s="349"/>
      <c r="DA49" s="349"/>
      <c r="DB49" s="349"/>
      <c r="DC49" s="349"/>
      <c r="DD49" s="349"/>
    </row>
    <row r="50" spans="1:108" s="330" customFormat="1" x14ac:dyDescent="0.2">
      <c r="B50" s="373"/>
      <c r="C50" s="319" t="s">
        <v>442</v>
      </c>
      <c r="D50" s="319" t="s">
        <v>406</v>
      </c>
      <c r="E50" s="320"/>
      <c r="F50" s="320"/>
      <c r="G50" s="320">
        <f>+F50-E50</f>
        <v>0</v>
      </c>
      <c r="H50" s="378"/>
      <c r="I50" s="375"/>
      <c r="J50" s="375"/>
      <c r="K50" s="375"/>
      <c r="L50" s="375"/>
      <c r="M50" s="375"/>
      <c r="N50" s="375"/>
      <c r="O50" s="376"/>
      <c r="P50" s="349"/>
      <c r="Q50" s="349"/>
      <c r="R50" s="349"/>
      <c r="S50" s="349"/>
      <c r="T50" s="349"/>
      <c r="U50" s="349"/>
      <c r="V50" s="349"/>
      <c r="W50" s="349"/>
      <c r="X50" s="349"/>
      <c r="Y50" s="349"/>
      <c r="Z50" s="349"/>
      <c r="AA50" s="349"/>
      <c r="AB50" s="349"/>
      <c r="AC50" s="349"/>
      <c r="AD50" s="349"/>
      <c r="AE50" s="349"/>
      <c r="AF50" s="349"/>
      <c r="AG50" s="349"/>
      <c r="AH50" s="349"/>
      <c r="AI50" s="349"/>
      <c r="AJ50" s="349"/>
      <c r="AK50" s="349"/>
      <c r="AL50" s="349"/>
      <c r="AM50" s="349"/>
      <c r="AN50" s="349"/>
      <c r="AO50" s="349"/>
      <c r="AP50" s="349"/>
      <c r="AQ50" s="349"/>
      <c r="AR50" s="349"/>
      <c r="AS50" s="349"/>
      <c r="AT50" s="349"/>
      <c r="AU50" s="349"/>
      <c r="AV50" s="349"/>
      <c r="AW50" s="349"/>
      <c r="AX50" s="349"/>
      <c r="AY50" s="349"/>
      <c r="AZ50" s="349"/>
      <c r="BA50" s="349"/>
      <c r="BB50" s="349"/>
      <c r="BC50" s="349"/>
      <c r="BD50" s="349"/>
      <c r="BE50" s="349"/>
      <c r="BF50" s="349"/>
      <c r="BG50" s="349"/>
      <c r="BH50" s="349"/>
      <c r="BI50" s="349"/>
      <c r="BJ50" s="349"/>
      <c r="BK50" s="349"/>
      <c r="BL50" s="349"/>
      <c r="BM50" s="349"/>
      <c r="BN50" s="349"/>
      <c r="BO50" s="349"/>
      <c r="BP50" s="349"/>
      <c r="BQ50" s="349"/>
      <c r="BR50" s="349"/>
      <c r="BS50" s="349"/>
      <c r="BT50" s="349"/>
      <c r="BU50" s="349"/>
      <c r="BV50" s="349"/>
      <c r="BW50" s="349"/>
      <c r="BX50" s="349"/>
      <c r="BY50" s="349"/>
      <c r="BZ50" s="349"/>
      <c r="CA50" s="349"/>
      <c r="CB50" s="349"/>
      <c r="CC50" s="349"/>
      <c r="CD50" s="349"/>
      <c r="CE50" s="349"/>
      <c r="CF50" s="349"/>
      <c r="CG50" s="349"/>
      <c r="CH50" s="349"/>
      <c r="CI50" s="349"/>
      <c r="CJ50" s="349"/>
      <c r="CK50" s="349"/>
      <c r="CL50" s="349"/>
      <c r="CM50" s="349"/>
      <c r="CN50" s="349"/>
      <c r="CO50" s="349"/>
      <c r="CP50" s="349"/>
      <c r="CQ50" s="349"/>
      <c r="CR50" s="349"/>
      <c r="CS50" s="349"/>
      <c r="CT50" s="349"/>
      <c r="CU50" s="349"/>
      <c r="CV50" s="349"/>
      <c r="CW50" s="349"/>
      <c r="CX50" s="349"/>
      <c r="CY50" s="349"/>
      <c r="CZ50" s="349"/>
      <c r="DA50" s="349"/>
      <c r="DB50" s="349"/>
      <c r="DC50" s="349"/>
      <c r="DD50" s="349"/>
    </row>
    <row r="51" spans="1:108" s="330" customFormat="1" x14ac:dyDescent="0.2">
      <c r="B51" s="373"/>
      <c r="C51" s="366"/>
      <c r="D51" s="366"/>
      <c r="E51" s="392"/>
      <c r="F51" s="392"/>
      <c r="G51" s="392"/>
      <c r="H51" s="378"/>
      <c r="I51" s="375"/>
      <c r="J51" s="375"/>
      <c r="K51" s="375"/>
      <c r="L51" s="375"/>
      <c r="M51" s="375"/>
      <c r="N51" s="375"/>
      <c r="O51" s="376"/>
      <c r="P51" s="349"/>
      <c r="Q51" s="349"/>
      <c r="R51" s="349"/>
      <c r="S51" s="349"/>
      <c r="T51" s="349"/>
      <c r="U51" s="349"/>
      <c r="V51" s="349"/>
      <c r="W51" s="349"/>
      <c r="X51" s="349"/>
      <c r="Y51" s="349"/>
      <c r="Z51" s="349"/>
      <c r="AA51" s="349"/>
      <c r="AB51" s="349"/>
      <c r="AC51" s="349"/>
      <c r="AD51" s="349"/>
      <c r="AE51" s="349"/>
      <c r="AF51" s="349"/>
      <c r="AG51" s="349"/>
      <c r="AH51" s="349"/>
      <c r="AI51" s="349"/>
      <c r="AJ51" s="349"/>
      <c r="AK51" s="349"/>
      <c r="AL51" s="349"/>
      <c r="AM51" s="349"/>
      <c r="AN51" s="349"/>
      <c r="AO51" s="349"/>
      <c r="AP51" s="349"/>
      <c r="AQ51" s="349"/>
      <c r="AR51" s="349"/>
      <c r="AS51" s="349"/>
      <c r="AT51" s="349"/>
      <c r="AU51" s="349"/>
      <c r="AV51" s="349"/>
      <c r="AW51" s="349"/>
      <c r="AX51" s="349"/>
      <c r="AY51" s="349"/>
      <c r="AZ51" s="349"/>
      <c r="BA51" s="349"/>
      <c r="BB51" s="349"/>
      <c r="BC51" s="349"/>
      <c r="BD51" s="349"/>
      <c r="BE51" s="349"/>
      <c r="BF51" s="349"/>
      <c r="BG51" s="349"/>
      <c r="BH51" s="349"/>
      <c r="BI51" s="349"/>
      <c r="BJ51" s="349"/>
      <c r="BK51" s="349"/>
      <c r="BL51" s="349"/>
      <c r="BM51" s="349"/>
      <c r="BN51" s="349"/>
      <c r="BO51" s="349"/>
      <c r="BP51" s="349"/>
      <c r="BQ51" s="349"/>
      <c r="BR51" s="349"/>
      <c r="BS51" s="349"/>
      <c r="BT51" s="349"/>
      <c r="BU51" s="349"/>
      <c r="BV51" s="349"/>
      <c r="BW51" s="349"/>
      <c r="BX51" s="349"/>
      <c r="BY51" s="349"/>
      <c r="BZ51" s="349"/>
      <c r="CA51" s="349"/>
      <c r="CB51" s="349"/>
      <c r="CC51" s="349"/>
      <c r="CD51" s="349"/>
      <c r="CE51" s="349"/>
      <c r="CF51" s="349"/>
      <c r="CG51" s="349"/>
      <c r="CH51" s="349"/>
      <c r="CI51" s="349"/>
      <c r="CJ51" s="349"/>
      <c r="CK51" s="349"/>
      <c r="CL51" s="349"/>
      <c r="CM51" s="349"/>
      <c r="CN51" s="349"/>
      <c r="CO51" s="349"/>
      <c r="CP51" s="349"/>
      <c r="CQ51" s="349"/>
      <c r="CR51" s="349"/>
      <c r="CS51" s="349"/>
      <c r="CT51" s="349"/>
      <c r="CU51" s="349"/>
      <c r="CV51" s="349"/>
      <c r="CW51" s="349"/>
      <c r="CX51" s="349"/>
      <c r="CY51" s="349"/>
      <c r="CZ51" s="349"/>
      <c r="DA51" s="349"/>
      <c r="DB51" s="349"/>
      <c r="DC51" s="349"/>
      <c r="DD51" s="349"/>
    </row>
    <row r="52" spans="1:108" s="330" customFormat="1" x14ac:dyDescent="0.2">
      <c r="B52" s="373"/>
      <c r="C52" s="408" t="s">
        <v>432</v>
      </c>
      <c r="D52" s="375"/>
      <c r="E52" s="375"/>
      <c r="F52" s="375"/>
      <c r="G52" s="375"/>
      <c r="H52" s="375"/>
      <c r="I52" s="375"/>
      <c r="J52" s="375"/>
      <c r="K52" s="375"/>
      <c r="L52" s="375"/>
      <c r="M52" s="375"/>
      <c r="N52" s="375"/>
      <c r="O52" s="376"/>
      <c r="P52" s="349"/>
      <c r="Q52" s="349"/>
      <c r="R52" s="349"/>
      <c r="S52" s="349"/>
      <c r="T52" s="349"/>
      <c r="U52" s="349"/>
      <c r="V52" s="349"/>
      <c r="W52" s="349"/>
      <c r="X52" s="349"/>
      <c r="Y52" s="349"/>
      <c r="Z52" s="349"/>
      <c r="AA52" s="349"/>
      <c r="AB52" s="349"/>
      <c r="AC52" s="349"/>
      <c r="AD52" s="349"/>
      <c r="AE52" s="349"/>
      <c r="AF52" s="349"/>
      <c r="AG52" s="349"/>
      <c r="AH52" s="349"/>
      <c r="AI52" s="349"/>
      <c r="AJ52" s="349"/>
      <c r="AK52" s="349"/>
      <c r="AL52" s="349"/>
      <c r="AM52" s="349"/>
      <c r="AN52" s="349"/>
      <c r="AO52" s="349"/>
      <c r="AP52" s="349"/>
      <c r="AQ52" s="349"/>
      <c r="AR52" s="349"/>
      <c r="AS52" s="349"/>
      <c r="AT52" s="349"/>
      <c r="AU52" s="349"/>
      <c r="AV52" s="349"/>
      <c r="AW52" s="349"/>
      <c r="AX52" s="349"/>
      <c r="AY52" s="349"/>
      <c r="AZ52" s="349"/>
      <c r="BA52" s="349"/>
      <c r="BB52" s="349"/>
      <c r="BC52" s="349"/>
      <c r="BD52" s="349"/>
      <c r="BE52" s="349"/>
      <c r="BF52" s="349"/>
      <c r="BG52" s="349"/>
      <c r="BH52" s="349"/>
      <c r="BI52" s="349"/>
      <c r="BJ52" s="349"/>
      <c r="BK52" s="349"/>
      <c r="BL52" s="349"/>
      <c r="BM52" s="349"/>
      <c r="BN52" s="349"/>
      <c r="BO52" s="349"/>
      <c r="BP52" s="349"/>
      <c r="BQ52" s="349"/>
      <c r="BR52" s="349"/>
      <c r="BS52" s="349"/>
      <c r="BT52" s="349"/>
      <c r="BU52" s="349"/>
      <c r="BV52" s="349"/>
      <c r="BW52" s="349"/>
      <c r="BX52" s="349"/>
      <c r="BY52" s="349"/>
      <c r="BZ52" s="349"/>
      <c r="CA52" s="349"/>
      <c r="CB52" s="349"/>
      <c r="CC52" s="349"/>
      <c r="CD52" s="349"/>
      <c r="CE52" s="349"/>
      <c r="CF52" s="349"/>
      <c r="CG52" s="349"/>
      <c r="CH52" s="349"/>
      <c r="CI52" s="349"/>
      <c r="CJ52" s="349"/>
      <c r="CK52" s="349"/>
      <c r="CL52" s="349"/>
      <c r="CM52" s="349"/>
      <c r="CN52" s="349"/>
      <c r="CO52" s="349"/>
      <c r="CP52" s="349"/>
      <c r="CQ52" s="349"/>
      <c r="CR52" s="349"/>
      <c r="CS52" s="349"/>
      <c r="CT52" s="349"/>
      <c r="CU52" s="349"/>
      <c r="CV52" s="349"/>
      <c r="CW52" s="349"/>
      <c r="CX52" s="349"/>
      <c r="CY52" s="349"/>
      <c r="CZ52" s="349"/>
      <c r="DA52" s="349"/>
      <c r="DB52" s="349"/>
      <c r="DC52" s="349"/>
      <c r="DD52" s="349"/>
    </row>
    <row r="53" spans="1:108" s="331" customFormat="1" x14ac:dyDescent="0.2">
      <c r="A53" s="352"/>
      <c r="B53" s="395"/>
      <c r="C53" s="337" t="s">
        <v>314</v>
      </c>
      <c r="D53" s="337" t="s">
        <v>391</v>
      </c>
      <c r="E53" s="337">
        <v>1</v>
      </c>
      <c r="F53" s="337">
        <v>2</v>
      </c>
      <c r="G53" s="337">
        <v>3</v>
      </c>
      <c r="H53" s="337">
        <v>4</v>
      </c>
      <c r="I53" s="337">
        <v>5</v>
      </c>
      <c r="J53" s="337">
        <v>6</v>
      </c>
      <c r="K53" s="337">
        <v>7</v>
      </c>
      <c r="L53" s="337">
        <v>8</v>
      </c>
      <c r="M53" s="337">
        <v>9</v>
      </c>
      <c r="N53" s="337">
        <v>10</v>
      </c>
      <c r="O53" s="396"/>
    </row>
    <row r="54" spans="1:108" s="327" customFormat="1" x14ac:dyDescent="0.2">
      <c r="A54" s="350"/>
      <c r="B54" s="383"/>
      <c r="C54" s="319" t="s">
        <v>132</v>
      </c>
      <c r="D54" s="328"/>
      <c r="E54" s="332" t="e">
        <f>'Cálculo Demanda'!E168</f>
        <v>#DIV/0!</v>
      </c>
      <c r="F54" s="332" t="e">
        <f>'Cálculo Demanda'!F168</f>
        <v>#DIV/0!</v>
      </c>
      <c r="G54" s="332" t="e">
        <f>'Cálculo Demanda'!G168</f>
        <v>#DIV/0!</v>
      </c>
      <c r="H54" s="332" t="e">
        <f>'Cálculo Demanda'!H168</f>
        <v>#DIV/0!</v>
      </c>
      <c r="I54" s="332" t="e">
        <f>'Cálculo Demanda'!I168</f>
        <v>#DIV/0!</v>
      </c>
      <c r="J54" s="332" t="e">
        <f>'Cálculo Demanda'!J168</f>
        <v>#DIV/0!</v>
      </c>
      <c r="K54" s="332" t="e">
        <f>'Cálculo Demanda'!K168</f>
        <v>#DIV/0!</v>
      </c>
      <c r="L54" s="332" t="e">
        <f>'Cálculo Demanda'!L168</f>
        <v>#DIV/0!</v>
      </c>
      <c r="M54" s="332" t="e">
        <f>'Cálculo Demanda'!M168</f>
        <v>#DIV/0!</v>
      </c>
      <c r="N54" s="332" t="e">
        <f>'Cálculo Demanda'!N168</f>
        <v>#DIV/0!</v>
      </c>
      <c r="O54" s="384"/>
    </row>
    <row r="55" spans="1:108" s="327" customFormat="1" x14ac:dyDescent="0.2">
      <c r="A55" s="350"/>
      <c r="B55" s="383"/>
      <c r="C55" s="319" t="s">
        <v>183</v>
      </c>
      <c r="D55" s="328"/>
      <c r="E55" s="332" t="e">
        <f>'Cálculo Demanda'!E33</f>
        <v>#DIV/0!</v>
      </c>
      <c r="F55" s="332" t="e">
        <f>'Cálculo Demanda'!F33</f>
        <v>#DIV/0!</v>
      </c>
      <c r="G55" s="332" t="e">
        <f>'Cálculo Demanda'!G33</f>
        <v>#DIV/0!</v>
      </c>
      <c r="H55" s="332" t="e">
        <f>'Cálculo Demanda'!H33</f>
        <v>#DIV/0!</v>
      </c>
      <c r="I55" s="332" t="e">
        <f>'Cálculo Demanda'!I33</f>
        <v>#DIV/0!</v>
      </c>
      <c r="J55" s="332" t="e">
        <f>'Cálculo Demanda'!J33</f>
        <v>#DIV/0!</v>
      </c>
      <c r="K55" s="332" t="e">
        <f>'Cálculo Demanda'!K33</f>
        <v>#DIV/0!</v>
      </c>
      <c r="L55" s="332" t="e">
        <f>'Cálculo Demanda'!L33</f>
        <v>#DIV/0!</v>
      </c>
      <c r="M55" s="332" t="e">
        <f>'Cálculo Demanda'!M33</f>
        <v>#DIV/0!</v>
      </c>
      <c r="N55" s="332" t="e">
        <f>'Cálculo Demanda'!N33</f>
        <v>#DIV/0!</v>
      </c>
      <c r="O55" s="384"/>
    </row>
    <row r="56" spans="1:108" s="326" customFormat="1" x14ac:dyDescent="0.2">
      <c r="A56" s="351"/>
      <c r="B56" s="385"/>
      <c r="C56" s="324" t="s">
        <v>392</v>
      </c>
      <c r="D56" s="324" t="s">
        <v>396</v>
      </c>
      <c r="E56" s="329" t="e">
        <f t="shared" ref="E56:N56" si="5">+E54-E55</f>
        <v>#DIV/0!</v>
      </c>
      <c r="F56" s="329" t="e">
        <f t="shared" si="5"/>
        <v>#DIV/0!</v>
      </c>
      <c r="G56" s="329" t="e">
        <f t="shared" si="5"/>
        <v>#DIV/0!</v>
      </c>
      <c r="H56" s="329" t="e">
        <f t="shared" si="5"/>
        <v>#DIV/0!</v>
      </c>
      <c r="I56" s="329" t="e">
        <f t="shared" si="5"/>
        <v>#DIV/0!</v>
      </c>
      <c r="J56" s="329" t="e">
        <f t="shared" si="5"/>
        <v>#DIV/0!</v>
      </c>
      <c r="K56" s="329" t="e">
        <f t="shared" si="5"/>
        <v>#DIV/0!</v>
      </c>
      <c r="L56" s="329" t="e">
        <f t="shared" si="5"/>
        <v>#DIV/0!</v>
      </c>
      <c r="M56" s="329" t="e">
        <f t="shared" si="5"/>
        <v>#DIV/0!</v>
      </c>
      <c r="N56" s="329" t="e">
        <f t="shared" si="5"/>
        <v>#DIV/0!</v>
      </c>
      <c r="O56" s="386"/>
    </row>
    <row r="57" spans="1:108" s="327" customFormat="1" x14ac:dyDescent="0.2">
      <c r="A57" s="350"/>
      <c r="B57" s="383"/>
      <c r="C57" s="319" t="s">
        <v>397</v>
      </c>
      <c r="D57" s="319" t="s">
        <v>407</v>
      </c>
      <c r="E57" s="730">
        <f>G50</f>
        <v>0</v>
      </c>
      <c r="F57" s="730"/>
      <c r="G57" s="730"/>
      <c r="H57" s="730"/>
      <c r="I57" s="730"/>
      <c r="J57" s="730"/>
      <c r="K57" s="730"/>
      <c r="L57" s="730"/>
      <c r="M57" s="730"/>
      <c r="N57" s="730"/>
      <c r="O57" s="384"/>
    </row>
    <row r="58" spans="1:108" x14ac:dyDescent="0.2">
      <c r="A58" s="330"/>
      <c r="B58" s="373"/>
      <c r="C58" s="717" t="s">
        <v>99</v>
      </c>
      <c r="D58" s="717"/>
      <c r="E58" s="338" t="e">
        <f>+E56*$E$57</f>
        <v>#DIV/0!</v>
      </c>
      <c r="F58" s="338" t="e">
        <f t="shared" ref="F58:N58" si="6">+F56*$E$57</f>
        <v>#DIV/0!</v>
      </c>
      <c r="G58" s="338" t="e">
        <f t="shared" si="6"/>
        <v>#DIV/0!</v>
      </c>
      <c r="H58" s="338" t="e">
        <f t="shared" si="6"/>
        <v>#DIV/0!</v>
      </c>
      <c r="I58" s="338" t="e">
        <f t="shared" si="6"/>
        <v>#DIV/0!</v>
      </c>
      <c r="J58" s="338" t="e">
        <f t="shared" si="6"/>
        <v>#DIV/0!</v>
      </c>
      <c r="K58" s="338" t="e">
        <f t="shared" si="6"/>
        <v>#DIV/0!</v>
      </c>
      <c r="L58" s="338" t="e">
        <f t="shared" si="6"/>
        <v>#DIV/0!</v>
      </c>
      <c r="M58" s="338" t="e">
        <f t="shared" si="6"/>
        <v>#DIV/0!</v>
      </c>
      <c r="N58" s="338" t="e">
        <f t="shared" si="6"/>
        <v>#DIV/0!</v>
      </c>
      <c r="O58" s="376"/>
    </row>
    <row r="59" spans="1:108" x14ac:dyDescent="0.2">
      <c r="A59" s="330"/>
      <c r="B59" s="387"/>
      <c r="C59" s="397"/>
      <c r="D59" s="397"/>
      <c r="E59" s="398"/>
      <c r="F59" s="398"/>
      <c r="G59" s="398"/>
      <c r="H59" s="398"/>
      <c r="I59" s="398"/>
      <c r="J59" s="398"/>
      <c r="K59" s="398"/>
      <c r="L59" s="398"/>
      <c r="M59" s="398"/>
      <c r="N59" s="398"/>
      <c r="O59" s="390"/>
    </row>
    <row r="60" spans="1:108" x14ac:dyDescent="0.2">
      <c r="A60" s="330"/>
      <c r="B60" s="330"/>
      <c r="C60" s="366"/>
      <c r="D60" s="366"/>
      <c r="E60" s="367"/>
      <c r="F60" s="367"/>
      <c r="G60" s="367"/>
      <c r="H60" s="367"/>
      <c r="I60" s="367"/>
      <c r="J60" s="367"/>
      <c r="K60" s="367"/>
      <c r="L60" s="367"/>
      <c r="M60" s="367"/>
      <c r="N60" s="367"/>
      <c r="O60" s="330"/>
    </row>
    <row r="61" spans="1:108" x14ac:dyDescent="0.2">
      <c r="A61" s="330"/>
      <c r="B61" s="368"/>
      <c r="C61" s="399"/>
      <c r="D61" s="399"/>
      <c r="E61" s="400"/>
      <c r="F61" s="400"/>
      <c r="G61" s="400"/>
      <c r="H61" s="400"/>
      <c r="I61" s="400"/>
      <c r="J61" s="400"/>
      <c r="K61" s="400"/>
      <c r="L61" s="400"/>
      <c r="M61" s="400"/>
      <c r="N61" s="400"/>
      <c r="O61" s="372"/>
    </row>
    <row r="62" spans="1:108" x14ac:dyDescent="0.2">
      <c r="A62" s="330"/>
      <c r="B62" s="373"/>
      <c r="C62" s="716" t="s">
        <v>428</v>
      </c>
      <c r="D62" s="716"/>
      <c r="E62" s="375"/>
      <c r="F62" s="375"/>
      <c r="G62" s="375"/>
      <c r="H62" s="375"/>
      <c r="I62" s="375"/>
      <c r="J62" s="375"/>
      <c r="K62" s="375"/>
      <c r="L62" s="375"/>
      <c r="M62" s="375"/>
      <c r="N62" s="375"/>
      <c r="O62" s="376"/>
    </row>
    <row r="63" spans="1:108" s="331" customFormat="1" x14ac:dyDescent="0.2">
      <c r="A63" s="352"/>
      <c r="B63" s="395"/>
      <c r="C63" s="337" t="s">
        <v>314</v>
      </c>
      <c r="D63" s="337" t="s">
        <v>391</v>
      </c>
      <c r="E63" s="337">
        <v>1</v>
      </c>
      <c r="F63" s="337">
        <v>2</v>
      </c>
      <c r="G63" s="337">
        <v>3</v>
      </c>
      <c r="H63" s="337">
        <v>4</v>
      </c>
      <c r="I63" s="337">
        <v>5</v>
      </c>
      <c r="J63" s="337">
        <v>6</v>
      </c>
      <c r="K63" s="337">
        <v>7</v>
      </c>
      <c r="L63" s="337">
        <v>8</v>
      </c>
      <c r="M63" s="337">
        <v>9</v>
      </c>
      <c r="N63" s="337">
        <v>10</v>
      </c>
      <c r="O63" s="396"/>
    </row>
    <row r="64" spans="1:108" s="327" customFormat="1" x14ac:dyDescent="0.2">
      <c r="A64" s="350"/>
      <c r="B64" s="383"/>
      <c r="C64" s="319" t="s">
        <v>414</v>
      </c>
      <c r="D64" s="328"/>
      <c r="E64" s="332" t="e">
        <f t="shared" ref="E64:N64" si="7">+E42</f>
        <v>#DIV/0!</v>
      </c>
      <c r="F64" s="332" t="e">
        <f t="shared" si="7"/>
        <v>#DIV/0!</v>
      </c>
      <c r="G64" s="332" t="e">
        <f t="shared" si="7"/>
        <v>#DIV/0!</v>
      </c>
      <c r="H64" s="332" t="e">
        <f t="shared" si="7"/>
        <v>#DIV/0!</v>
      </c>
      <c r="I64" s="332" t="e">
        <f t="shared" si="7"/>
        <v>#DIV/0!</v>
      </c>
      <c r="J64" s="332" t="e">
        <f t="shared" si="7"/>
        <v>#DIV/0!</v>
      </c>
      <c r="K64" s="332" t="e">
        <f t="shared" si="7"/>
        <v>#DIV/0!</v>
      </c>
      <c r="L64" s="332" t="e">
        <f t="shared" si="7"/>
        <v>#DIV/0!</v>
      </c>
      <c r="M64" s="332" t="e">
        <f t="shared" si="7"/>
        <v>#DIV/0!</v>
      </c>
      <c r="N64" s="332" t="e">
        <f t="shared" si="7"/>
        <v>#DIV/0!</v>
      </c>
      <c r="O64" s="384"/>
    </row>
    <row r="65" spans="1:15" s="327" customFormat="1" x14ac:dyDescent="0.2">
      <c r="A65" s="350"/>
      <c r="B65" s="383"/>
      <c r="C65" s="319" t="s">
        <v>401</v>
      </c>
      <c r="D65" s="328"/>
      <c r="E65" s="332" t="e">
        <f t="shared" ref="E65:N65" si="8">+E58</f>
        <v>#DIV/0!</v>
      </c>
      <c r="F65" s="332" t="e">
        <f t="shared" si="8"/>
        <v>#DIV/0!</v>
      </c>
      <c r="G65" s="332" t="e">
        <f t="shared" si="8"/>
        <v>#DIV/0!</v>
      </c>
      <c r="H65" s="332" t="e">
        <f t="shared" si="8"/>
        <v>#DIV/0!</v>
      </c>
      <c r="I65" s="332" t="e">
        <f t="shared" si="8"/>
        <v>#DIV/0!</v>
      </c>
      <c r="J65" s="332" t="e">
        <f t="shared" si="8"/>
        <v>#DIV/0!</v>
      </c>
      <c r="K65" s="332" t="e">
        <f t="shared" si="8"/>
        <v>#DIV/0!</v>
      </c>
      <c r="L65" s="332" t="e">
        <f t="shared" si="8"/>
        <v>#DIV/0!</v>
      </c>
      <c r="M65" s="332" t="e">
        <f t="shared" si="8"/>
        <v>#DIV/0!</v>
      </c>
      <c r="N65" s="332" t="e">
        <f t="shared" si="8"/>
        <v>#DIV/0!</v>
      </c>
      <c r="O65" s="384"/>
    </row>
    <row r="66" spans="1:15" x14ac:dyDescent="0.2">
      <c r="A66" s="330"/>
      <c r="B66" s="373"/>
      <c r="C66" s="717" t="s">
        <v>402</v>
      </c>
      <c r="D66" s="717"/>
      <c r="E66" s="339" t="e">
        <f t="shared" ref="E66:N66" si="9">SUM(E64:E65)</f>
        <v>#DIV/0!</v>
      </c>
      <c r="F66" s="339" t="e">
        <f t="shared" si="9"/>
        <v>#DIV/0!</v>
      </c>
      <c r="G66" s="339" t="e">
        <f t="shared" si="9"/>
        <v>#DIV/0!</v>
      </c>
      <c r="H66" s="339" t="e">
        <f t="shared" si="9"/>
        <v>#DIV/0!</v>
      </c>
      <c r="I66" s="339" t="e">
        <f t="shared" si="9"/>
        <v>#DIV/0!</v>
      </c>
      <c r="J66" s="339" t="e">
        <f t="shared" si="9"/>
        <v>#DIV/0!</v>
      </c>
      <c r="K66" s="339" t="e">
        <f t="shared" si="9"/>
        <v>#DIV/0!</v>
      </c>
      <c r="L66" s="339" t="e">
        <f t="shared" si="9"/>
        <v>#DIV/0!</v>
      </c>
      <c r="M66" s="339" t="e">
        <f t="shared" si="9"/>
        <v>#DIV/0!</v>
      </c>
      <c r="N66" s="339" t="e">
        <f t="shared" si="9"/>
        <v>#DIV/0!</v>
      </c>
      <c r="O66" s="376"/>
    </row>
    <row r="67" spans="1:15" x14ac:dyDescent="0.2">
      <c r="A67" s="330"/>
      <c r="B67" s="373"/>
      <c r="C67" s="375"/>
      <c r="D67" s="375"/>
      <c r="E67" s="375"/>
      <c r="F67" s="375"/>
      <c r="G67" s="375"/>
      <c r="H67" s="375"/>
      <c r="I67" s="375"/>
      <c r="J67" s="375"/>
      <c r="K67" s="375"/>
      <c r="L67" s="375"/>
      <c r="M67" s="375"/>
      <c r="N67" s="375"/>
      <c r="O67" s="376"/>
    </row>
    <row r="68" spans="1:15" x14ac:dyDescent="0.2">
      <c r="A68" s="330"/>
      <c r="B68" s="373"/>
      <c r="C68" s="401" t="s">
        <v>430</v>
      </c>
      <c r="D68" s="402"/>
      <c r="E68" s="375"/>
      <c r="F68" s="375"/>
      <c r="G68" s="375"/>
      <c r="H68" s="375"/>
      <c r="I68" s="375"/>
      <c r="J68" s="375"/>
      <c r="K68" s="375"/>
      <c r="L68" s="375"/>
      <c r="M68" s="375"/>
      <c r="N68" s="375"/>
      <c r="O68" s="376"/>
    </row>
    <row r="69" spans="1:15" x14ac:dyDescent="0.2">
      <c r="A69" s="330"/>
      <c r="B69" s="373"/>
      <c r="C69" s="337" t="s">
        <v>7</v>
      </c>
      <c r="D69" s="337" t="s">
        <v>403</v>
      </c>
      <c r="E69" s="375"/>
      <c r="F69" s="375"/>
      <c r="G69" s="375"/>
      <c r="H69" s="375"/>
      <c r="I69" s="375"/>
      <c r="J69" s="375"/>
      <c r="K69" s="375"/>
      <c r="L69" s="375"/>
      <c r="M69" s="375"/>
      <c r="N69" s="375"/>
      <c r="O69" s="376"/>
    </row>
    <row r="70" spans="1:15" x14ac:dyDescent="0.2">
      <c r="A70" s="330"/>
      <c r="B70" s="373"/>
      <c r="C70" s="333" t="s">
        <v>404</v>
      </c>
      <c r="D70" s="334">
        <f>1/1.18</f>
        <v>0.84745762711864414</v>
      </c>
      <c r="E70" s="375"/>
      <c r="F70" s="375"/>
      <c r="G70" s="375"/>
      <c r="H70" s="375"/>
      <c r="I70" s="375"/>
      <c r="J70" s="375"/>
      <c r="K70" s="375"/>
      <c r="L70" s="375"/>
      <c r="M70" s="375"/>
      <c r="N70" s="375"/>
      <c r="O70" s="376"/>
    </row>
    <row r="71" spans="1:15" x14ac:dyDescent="0.2">
      <c r="A71" s="330"/>
      <c r="B71" s="373"/>
      <c r="C71" s="333" t="s">
        <v>405</v>
      </c>
      <c r="D71" s="334">
        <f>1/1.08</f>
        <v>0.92592592592592582</v>
      </c>
      <c r="E71" s="375"/>
      <c r="F71" s="375"/>
      <c r="G71" s="375"/>
      <c r="H71" s="375"/>
      <c r="I71" s="375"/>
      <c r="J71" s="375"/>
      <c r="K71" s="375"/>
      <c r="L71" s="375"/>
      <c r="M71" s="375"/>
      <c r="N71" s="375"/>
      <c r="O71" s="376"/>
    </row>
    <row r="72" spans="1:15" hidden="1" x14ac:dyDescent="0.2">
      <c r="A72" s="330"/>
      <c r="B72" s="373"/>
      <c r="C72" s="402"/>
      <c r="D72" s="402"/>
      <c r="E72" s="375"/>
      <c r="F72" s="375"/>
      <c r="G72" s="375"/>
      <c r="H72" s="375"/>
      <c r="I72" s="375"/>
      <c r="J72" s="375"/>
      <c r="K72" s="375"/>
      <c r="L72" s="375"/>
      <c r="M72" s="375"/>
      <c r="N72" s="375"/>
      <c r="O72" s="376"/>
    </row>
    <row r="73" spans="1:15" ht="18.75" hidden="1" customHeight="1" x14ac:dyDescent="0.2">
      <c r="A73" s="330"/>
      <c r="B73" s="373"/>
      <c r="C73" s="729" t="s">
        <v>314</v>
      </c>
      <c r="D73" s="729" t="s">
        <v>391</v>
      </c>
      <c r="E73" s="353">
        <v>1</v>
      </c>
      <c r="F73" s="353">
        <v>2</v>
      </c>
      <c r="G73" s="353">
        <v>3</v>
      </c>
      <c r="H73" s="353">
        <v>4</v>
      </c>
      <c r="I73" s="353">
        <v>5</v>
      </c>
      <c r="J73" s="353">
        <v>6</v>
      </c>
      <c r="K73" s="353">
        <v>7</v>
      </c>
      <c r="L73" s="353">
        <v>8</v>
      </c>
      <c r="M73" s="354">
        <v>9</v>
      </c>
      <c r="N73" s="355">
        <v>10</v>
      </c>
      <c r="O73" s="376"/>
    </row>
    <row r="74" spans="1:15" hidden="1" x14ac:dyDescent="0.2">
      <c r="A74" s="330"/>
      <c r="B74" s="373"/>
      <c r="C74" s="729"/>
      <c r="D74" s="729"/>
      <c r="E74" s="353">
        <v>2016</v>
      </c>
      <c r="F74" s="353">
        <v>2017</v>
      </c>
      <c r="G74" s="353">
        <v>2018</v>
      </c>
      <c r="H74" s="353">
        <v>2019</v>
      </c>
      <c r="I74" s="353">
        <v>2020</v>
      </c>
      <c r="J74" s="353">
        <v>2021</v>
      </c>
      <c r="K74" s="353">
        <v>2022</v>
      </c>
      <c r="L74" s="353">
        <v>2023</v>
      </c>
      <c r="M74" s="354">
        <v>2024</v>
      </c>
      <c r="N74" s="355">
        <v>2025</v>
      </c>
      <c r="O74" s="376"/>
    </row>
    <row r="75" spans="1:15" hidden="1" x14ac:dyDescent="0.2">
      <c r="A75" s="330"/>
      <c r="B75" s="373"/>
      <c r="C75" s="319" t="s">
        <v>398</v>
      </c>
      <c r="D75" s="319" t="s">
        <v>394</v>
      </c>
      <c r="E75" s="356">
        <f t="shared" ref="E75:N75" si="10">E40*$D$71</f>
        <v>0</v>
      </c>
      <c r="F75" s="356">
        <f t="shared" si="10"/>
        <v>0</v>
      </c>
      <c r="G75" s="356">
        <f t="shared" si="10"/>
        <v>0</v>
      </c>
      <c r="H75" s="356">
        <f t="shared" si="10"/>
        <v>0</v>
      </c>
      <c r="I75" s="356">
        <f t="shared" si="10"/>
        <v>0</v>
      </c>
      <c r="J75" s="356">
        <f t="shared" si="10"/>
        <v>0</v>
      </c>
      <c r="K75" s="356">
        <f t="shared" si="10"/>
        <v>0</v>
      </c>
      <c r="L75" s="356">
        <f t="shared" si="10"/>
        <v>0</v>
      </c>
      <c r="M75" s="357">
        <f t="shared" si="10"/>
        <v>0</v>
      </c>
      <c r="N75" s="356">
        <f t="shared" si="10"/>
        <v>0</v>
      </c>
      <c r="O75" s="376"/>
    </row>
    <row r="76" spans="1:15" hidden="1" x14ac:dyDescent="0.2">
      <c r="A76" s="330"/>
      <c r="B76" s="373"/>
      <c r="C76" s="319" t="s">
        <v>382</v>
      </c>
      <c r="D76" s="319" t="s">
        <v>394</v>
      </c>
      <c r="E76" s="356" t="e">
        <f>#REF!*$D$71</f>
        <v>#REF!</v>
      </c>
      <c r="F76" s="356" t="e">
        <f>#REF!*$D$71</f>
        <v>#REF!</v>
      </c>
      <c r="G76" s="356" t="e">
        <f>#REF!*$D$71</f>
        <v>#REF!</v>
      </c>
      <c r="H76" s="356" t="e">
        <f>#REF!*$D$71</f>
        <v>#REF!</v>
      </c>
      <c r="I76" s="356" t="e">
        <f>#REF!*$D$71</f>
        <v>#REF!</v>
      </c>
      <c r="J76" s="356" t="e">
        <f>#REF!*$D$71</f>
        <v>#REF!</v>
      </c>
      <c r="K76" s="356" t="e">
        <f>#REF!*$D$71</f>
        <v>#REF!</v>
      </c>
      <c r="L76" s="356" t="e">
        <f>#REF!*$D$71</f>
        <v>#REF!</v>
      </c>
      <c r="M76" s="357" t="e">
        <f>#REF!*$D$71</f>
        <v>#REF!</v>
      </c>
      <c r="N76" s="356" t="e">
        <f>#REF!*$D$71</f>
        <v>#REF!</v>
      </c>
      <c r="O76" s="376"/>
    </row>
    <row r="77" spans="1:15" hidden="1" x14ac:dyDescent="0.2">
      <c r="A77" s="330"/>
      <c r="B77" s="373"/>
      <c r="C77" s="319" t="s">
        <v>383</v>
      </c>
      <c r="D77" s="319" t="s">
        <v>394</v>
      </c>
      <c r="E77" s="356" t="e">
        <f>#REF!*$D$71</f>
        <v>#REF!</v>
      </c>
      <c r="F77" s="356" t="e">
        <f>#REF!*$D$71</f>
        <v>#REF!</v>
      </c>
      <c r="G77" s="356" t="e">
        <f>#REF!*$D$71</f>
        <v>#REF!</v>
      </c>
      <c r="H77" s="356" t="e">
        <f>#REF!*$D$71</f>
        <v>#REF!</v>
      </c>
      <c r="I77" s="356" t="e">
        <f>#REF!*$D$71</f>
        <v>#REF!</v>
      </c>
      <c r="J77" s="356" t="e">
        <f>#REF!*$D$71</f>
        <v>#REF!</v>
      </c>
      <c r="K77" s="356" t="e">
        <f>#REF!*$D$71</f>
        <v>#REF!</v>
      </c>
      <c r="L77" s="356" t="e">
        <f>#REF!*$D$71</f>
        <v>#REF!</v>
      </c>
      <c r="M77" s="357" t="e">
        <f>#REF!*$D$71</f>
        <v>#REF!</v>
      </c>
      <c r="N77" s="356" t="e">
        <f>#REF!*$D$71</f>
        <v>#REF!</v>
      </c>
      <c r="O77" s="376"/>
    </row>
    <row r="78" spans="1:15" hidden="1" x14ac:dyDescent="0.2">
      <c r="A78" s="330"/>
      <c r="B78" s="373"/>
      <c r="C78" s="319" t="s">
        <v>384</v>
      </c>
      <c r="D78" s="319" t="s">
        <v>394</v>
      </c>
      <c r="E78" s="356" t="e">
        <f>#REF!*$D$70</f>
        <v>#REF!</v>
      </c>
      <c r="F78" s="356" t="e">
        <f>#REF!*$D$70</f>
        <v>#REF!</v>
      </c>
      <c r="G78" s="356" t="e">
        <f>#REF!*$D$70</f>
        <v>#REF!</v>
      </c>
      <c r="H78" s="356" t="e">
        <f>#REF!*$D$70</f>
        <v>#REF!</v>
      </c>
      <c r="I78" s="356" t="e">
        <f>#REF!*$D$70</f>
        <v>#REF!</v>
      </c>
      <c r="J78" s="356" t="e">
        <f>#REF!*$D$70</f>
        <v>#REF!</v>
      </c>
      <c r="K78" s="356" t="e">
        <f>#REF!*$D$70</f>
        <v>#REF!</v>
      </c>
      <c r="L78" s="356" t="e">
        <f>#REF!*$D$70</f>
        <v>#REF!</v>
      </c>
      <c r="M78" s="357" t="e">
        <f>#REF!*$D$70</f>
        <v>#REF!</v>
      </c>
      <c r="N78" s="356" t="e">
        <f>#REF!*$D$70</f>
        <v>#REF!</v>
      </c>
      <c r="O78" s="376"/>
    </row>
    <row r="79" spans="1:15" hidden="1" x14ac:dyDescent="0.2">
      <c r="A79" s="330"/>
      <c r="B79" s="373"/>
      <c r="C79" s="319" t="s">
        <v>385</v>
      </c>
      <c r="D79" s="319" t="s">
        <v>394</v>
      </c>
      <c r="E79" s="356" t="e">
        <f>#REF!*$D$70</f>
        <v>#REF!</v>
      </c>
      <c r="F79" s="356" t="e">
        <f>#REF!*$D$70</f>
        <v>#REF!</v>
      </c>
      <c r="G79" s="356" t="e">
        <f>#REF!*$D$70</f>
        <v>#REF!</v>
      </c>
      <c r="H79" s="356" t="e">
        <f>#REF!*$D$70</f>
        <v>#REF!</v>
      </c>
      <c r="I79" s="356" t="e">
        <f>#REF!*$D$70</f>
        <v>#REF!</v>
      </c>
      <c r="J79" s="356" t="e">
        <f>#REF!*$D$70</f>
        <v>#REF!</v>
      </c>
      <c r="K79" s="356" t="e">
        <f>#REF!*$D$70</f>
        <v>#REF!</v>
      </c>
      <c r="L79" s="356" t="e">
        <f>#REF!*$D$70</f>
        <v>#REF!</v>
      </c>
      <c r="M79" s="357" t="e">
        <f>#REF!*$D$70</f>
        <v>#REF!</v>
      </c>
      <c r="N79" s="356" t="e">
        <f>#REF!*$D$70</f>
        <v>#REF!</v>
      </c>
      <c r="O79" s="376"/>
    </row>
    <row r="80" spans="1:15" hidden="1" x14ac:dyDescent="0.2">
      <c r="A80" s="330"/>
      <c r="B80" s="373"/>
      <c r="C80" s="319" t="s">
        <v>399</v>
      </c>
      <c r="D80" s="319" t="s">
        <v>394</v>
      </c>
      <c r="E80" s="356" t="e">
        <f>#REF!*$D$71</f>
        <v>#REF!</v>
      </c>
      <c r="F80" s="356" t="e">
        <f>#REF!*$D$71</f>
        <v>#REF!</v>
      </c>
      <c r="G80" s="356" t="e">
        <f>#REF!*$D$71</f>
        <v>#REF!</v>
      </c>
      <c r="H80" s="356" t="e">
        <f>#REF!*$D$71</f>
        <v>#REF!</v>
      </c>
      <c r="I80" s="356" t="e">
        <f>#REF!*$D$71</f>
        <v>#REF!</v>
      </c>
      <c r="J80" s="356" t="e">
        <f>#REF!*$D$71</f>
        <v>#REF!</v>
      </c>
      <c r="K80" s="356" t="e">
        <f>#REF!*$D$71</f>
        <v>#REF!</v>
      </c>
      <c r="L80" s="356" t="e">
        <f>#REF!*$D$71</f>
        <v>#REF!</v>
      </c>
      <c r="M80" s="357" t="e">
        <f>#REF!*$D$71</f>
        <v>#REF!</v>
      </c>
      <c r="N80" s="356" t="e">
        <f>#REF!*$D$71</f>
        <v>#REF!</v>
      </c>
      <c r="O80" s="376"/>
    </row>
    <row r="81" spans="1:15" hidden="1" x14ac:dyDescent="0.2">
      <c r="A81" s="330"/>
      <c r="B81" s="373"/>
      <c r="C81" s="735" t="s">
        <v>99</v>
      </c>
      <c r="D81" s="735"/>
      <c r="E81" s="358" t="e">
        <f t="shared" ref="E81:N81" si="11">SUM(E75:E80)</f>
        <v>#REF!</v>
      </c>
      <c r="F81" s="358" t="e">
        <f t="shared" si="11"/>
        <v>#REF!</v>
      </c>
      <c r="G81" s="358" t="e">
        <f t="shared" si="11"/>
        <v>#REF!</v>
      </c>
      <c r="H81" s="358" t="e">
        <f t="shared" si="11"/>
        <v>#REF!</v>
      </c>
      <c r="I81" s="358" t="e">
        <f t="shared" si="11"/>
        <v>#REF!</v>
      </c>
      <c r="J81" s="358" t="e">
        <f t="shared" si="11"/>
        <v>#REF!</v>
      </c>
      <c r="K81" s="358" t="e">
        <f t="shared" si="11"/>
        <v>#REF!</v>
      </c>
      <c r="L81" s="358" t="e">
        <f t="shared" si="11"/>
        <v>#REF!</v>
      </c>
      <c r="M81" s="359" t="e">
        <f t="shared" si="11"/>
        <v>#REF!</v>
      </c>
      <c r="N81" s="358" t="e">
        <f t="shared" si="11"/>
        <v>#REF!</v>
      </c>
      <c r="O81" s="376"/>
    </row>
    <row r="82" spans="1:15" s="330" customFormat="1" hidden="1" x14ac:dyDescent="0.2">
      <c r="B82" s="373"/>
      <c r="C82" s="403" t="s">
        <v>395</v>
      </c>
      <c r="D82" s="375"/>
      <c r="E82" s="375"/>
      <c r="F82" s="375"/>
      <c r="G82" s="375"/>
      <c r="H82" s="375"/>
      <c r="I82" s="375"/>
      <c r="J82" s="375"/>
      <c r="K82" s="375"/>
      <c r="L82" s="375"/>
      <c r="M82" s="375"/>
      <c r="N82" s="375"/>
      <c r="O82" s="376"/>
    </row>
    <row r="83" spans="1:15" hidden="1" x14ac:dyDescent="0.2">
      <c r="A83" s="330"/>
      <c r="B83" s="373"/>
      <c r="C83" s="402"/>
      <c r="D83" s="402"/>
      <c r="E83" s="375"/>
      <c r="F83" s="375"/>
      <c r="G83" s="375"/>
      <c r="H83" s="375"/>
      <c r="I83" s="375"/>
      <c r="J83" s="375"/>
      <c r="K83" s="375"/>
      <c r="L83" s="375"/>
      <c r="M83" s="375"/>
      <c r="N83" s="375"/>
      <c r="O83" s="376"/>
    </row>
    <row r="84" spans="1:15" hidden="1" x14ac:dyDescent="0.2">
      <c r="A84" s="330"/>
      <c r="B84" s="373"/>
      <c r="C84" s="402"/>
      <c r="D84" s="402"/>
      <c r="E84" s="375"/>
      <c r="F84" s="375"/>
      <c r="G84" s="375"/>
      <c r="H84" s="375"/>
      <c r="I84" s="375"/>
      <c r="J84" s="375"/>
      <c r="K84" s="375"/>
      <c r="L84" s="375"/>
      <c r="M84" s="375"/>
      <c r="N84" s="375"/>
      <c r="O84" s="376"/>
    </row>
    <row r="85" spans="1:15" ht="18.75" hidden="1" customHeight="1" x14ac:dyDescent="0.2">
      <c r="A85" s="330"/>
      <c r="B85" s="373"/>
      <c r="C85" s="736" t="s">
        <v>314</v>
      </c>
      <c r="D85" s="736" t="s">
        <v>391</v>
      </c>
      <c r="E85" s="355">
        <v>1</v>
      </c>
      <c r="F85" s="355">
        <v>2</v>
      </c>
      <c r="G85" s="355">
        <v>3</v>
      </c>
      <c r="H85" s="355">
        <v>4</v>
      </c>
      <c r="I85" s="355">
        <v>5</v>
      </c>
      <c r="J85" s="355">
        <v>6</v>
      </c>
      <c r="K85" s="355">
        <v>7</v>
      </c>
      <c r="L85" s="355">
        <v>8</v>
      </c>
      <c r="M85" s="355">
        <v>9</v>
      </c>
      <c r="N85" s="355">
        <v>10</v>
      </c>
      <c r="O85" s="376"/>
    </row>
    <row r="86" spans="1:15" hidden="1" x14ac:dyDescent="0.2">
      <c r="A86" s="330"/>
      <c r="B86" s="373"/>
      <c r="C86" s="737"/>
      <c r="D86" s="737"/>
      <c r="E86" s="355">
        <v>2016</v>
      </c>
      <c r="F86" s="355">
        <v>2017</v>
      </c>
      <c r="G86" s="355">
        <v>2018</v>
      </c>
      <c r="H86" s="355">
        <v>2019</v>
      </c>
      <c r="I86" s="355">
        <v>2020</v>
      </c>
      <c r="J86" s="355">
        <v>2021</v>
      </c>
      <c r="K86" s="355">
        <v>2022</v>
      </c>
      <c r="L86" s="355">
        <v>2023</v>
      </c>
      <c r="M86" s="355">
        <v>2024</v>
      </c>
      <c r="N86" s="355">
        <v>2025</v>
      </c>
      <c r="O86" s="376"/>
    </row>
    <row r="87" spans="1:15" hidden="1" x14ac:dyDescent="0.2">
      <c r="A87" s="330"/>
      <c r="B87" s="373"/>
      <c r="C87" s="319" t="s">
        <v>398</v>
      </c>
      <c r="D87" s="319" t="s">
        <v>394</v>
      </c>
      <c r="E87" s="356" t="e">
        <f>#REF!*$D$71</f>
        <v>#REF!</v>
      </c>
      <c r="F87" s="356" t="e">
        <f>#REF!*$D$71</f>
        <v>#REF!</v>
      </c>
      <c r="G87" s="356" t="e">
        <f>#REF!*$D$71</f>
        <v>#REF!</v>
      </c>
      <c r="H87" s="356" t="e">
        <f>#REF!*$D$71</f>
        <v>#REF!</v>
      </c>
      <c r="I87" s="356" t="e">
        <f>#REF!*$D$71</f>
        <v>#REF!</v>
      </c>
      <c r="J87" s="356" t="e">
        <f>#REF!*$D$71</f>
        <v>#REF!</v>
      </c>
      <c r="K87" s="356" t="e">
        <f>#REF!*$D$71</f>
        <v>#REF!</v>
      </c>
      <c r="L87" s="356" t="e">
        <f>#REF!*$D$71</f>
        <v>#REF!</v>
      </c>
      <c r="M87" s="356" t="e">
        <f>#REF!*$D$71</f>
        <v>#REF!</v>
      </c>
      <c r="N87" s="356" t="e">
        <f>#REF!*$D$71</f>
        <v>#REF!</v>
      </c>
      <c r="O87" s="376"/>
    </row>
    <row r="88" spans="1:15" hidden="1" x14ac:dyDescent="0.2">
      <c r="A88" s="330"/>
      <c r="B88" s="373"/>
      <c r="C88" s="319" t="s">
        <v>382</v>
      </c>
      <c r="D88" s="319" t="s">
        <v>394</v>
      </c>
      <c r="E88" s="356" t="e">
        <f>#REF!*$D$71</f>
        <v>#REF!</v>
      </c>
      <c r="F88" s="356" t="e">
        <f>#REF!*$D$71</f>
        <v>#REF!</v>
      </c>
      <c r="G88" s="356" t="e">
        <f>#REF!*$D$71</f>
        <v>#REF!</v>
      </c>
      <c r="H88" s="356" t="e">
        <f>#REF!*$D$71</f>
        <v>#REF!</v>
      </c>
      <c r="I88" s="356" t="e">
        <f>#REF!*$D$71</f>
        <v>#REF!</v>
      </c>
      <c r="J88" s="356" t="e">
        <f>#REF!*$D$71</f>
        <v>#REF!</v>
      </c>
      <c r="K88" s="356" t="e">
        <f>#REF!*$D$71</f>
        <v>#REF!</v>
      </c>
      <c r="L88" s="356" t="e">
        <f>#REF!*$D$71</f>
        <v>#REF!</v>
      </c>
      <c r="M88" s="356" t="e">
        <f>#REF!*$D$71</f>
        <v>#REF!</v>
      </c>
      <c r="N88" s="356" t="e">
        <f>#REF!*$D$71</f>
        <v>#REF!</v>
      </c>
      <c r="O88" s="376"/>
    </row>
    <row r="89" spans="1:15" hidden="1" x14ac:dyDescent="0.2">
      <c r="A89" s="330"/>
      <c r="B89" s="373"/>
      <c r="C89" s="319" t="s">
        <v>383</v>
      </c>
      <c r="D89" s="319" t="s">
        <v>394</v>
      </c>
      <c r="E89" s="356" t="e">
        <f>#REF!*$D$71</f>
        <v>#REF!</v>
      </c>
      <c r="F89" s="356" t="e">
        <f>#REF!*$D$71</f>
        <v>#REF!</v>
      </c>
      <c r="G89" s="356" t="e">
        <f>#REF!*$D$71</f>
        <v>#REF!</v>
      </c>
      <c r="H89" s="356" t="e">
        <f>#REF!*$D$71</f>
        <v>#REF!</v>
      </c>
      <c r="I89" s="356" t="e">
        <f>#REF!*$D$71</f>
        <v>#REF!</v>
      </c>
      <c r="J89" s="356" t="e">
        <f>#REF!*$D$71</f>
        <v>#REF!</v>
      </c>
      <c r="K89" s="356" t="e">
        <f>#REF!*$D$71</f>
        <v>#REF!</v>
      </c>
      <c r="L89" s="356" t="e">
        <f>#REF!*$D$71</f>
        <v>#REF!</v>
      </c>
      <c r="M89" s="356" t="e">
        <f>#REF!*$D$71</f>
        <v>#REF!</v>
      </c>
      <c r="N89" s="356" t="e">
        <f>#REF!*$D$71</f>
        <v>#REF!</v>
      </c>
      <c r="O89" s="376"/>
    </row>
    <row r="90" spans="1:15" hidden="1" x14ac:dyDescent="0.2">
      <c r="A90" s="330"/>
      <c r="B90" s="373"/>
      <c r="C90" s="319" t="s">
        <v>384</v>
      </c>
      <c r="D90" s="319" t="s">
        <v>394</v>
      </c>
      <c r="E90" s="356" t="e">
        <f>#REF!*$D$70</f>
        <v>#REF!</v>
      </c>
      <c r="F90" s="356" t="e">
        <f>#REF!*$D$70</f>
        <v>#REF!</v>
      </c>
      <c r="G90" s="356" t="e">
        <f>#REF!*$D$70</f>
        <v>#REF!</v>
      </c>
      <c r="H90" s="356" t="e">
        <f>#REF!*$D$70</f>
        <v>#REF!</v>
      </c>
      <c r="I90" s="356" t="e">
        <f>#REF!*$D$70</f>
        <v>#REF!</v>
      </c>
      <c r="J90" s="356" t="e">
        <f>#REF!*$D$70</f>
        <v>#REF!</v>
      </c>
      <c r="K90" s="356" t="e">
        <f>#REF!*$D$70</f>
        <v>#REF!</v>
      </c>
      <c r="L90" s="356" t="e">
        <f>#REF!*$D$70</f>
        <v>#REF!</v>
      </c>
      <c r="M90" s="356" t="e">
        <f>#REF!*$D$70</f>
        <v>#REF!</v>
      </c>
      <c r="N90" s="356" t="e">
        <f>#REF!*$D$70</f>
        <v>#REF!</v>
      </c>
      <c r="O90" s="376"/>
    </row>
    <row r="91" spans="1:15" hidden="1" x14ac:dyDescent="0.2">
      <c r="A91" s="330"/>
      <c r="B91" s="373"/>
      <c r="C91" s="319" t="s">
        <v>385</v>
      </c>
      <c r="D91" s="319" t="s">
        <v>394</v>
      </c>
      <c r="E91" s="356" t="e">
        <f>#REF!*$D$70</f>
        <v>#REF!</v>
      </c>
      <c r="F91" s="356" t="e">
        <f>#REF!*$D$70</f>
        <v>#REF!</v>
      </c>
      <c r="G91" s="356" t="e">
        <f>#REF!*$D$70</f>
        <v>#REF!</v>
      </c>
      <c r="H91" s="356" t="e">
        <f>#REF!*$D$70</f>
        <v>#REF!</v>
      </c>
      <c r="I91" s="356" t="e">
        <f>#REF!*$D$70</f>
        <v>#REF!</v>
      </c>
      <c r="J91" s="356" t="e">
        <f>#REF!*$D$70</f>
        <v>#REF!</v>
      </c>
      <c r="K91" s="356" t="e">
        <f>#REF!*$D$70</f>
        <v>#REF!</v>
      </c>
      <c r="L91" s="356" t="e">
        <f>#REF!*$D$70</f>
        <v>#REF!</v>
      </c>
      <c r="M91" s="356" t="e">
        <f>#REF!*$D$70</f>
        <v>#REF!</v>
      </c>
      <c r="N91" s="356" t="e">
        <f>#REF!*$D$70</f>
        <v>#REF!</v>
      </c>
      <c r="O91" s="376"/>
    </row>
    <row r="92" spans="1:15" hidden="1" x14ac:dyDescent="0.2">
      <c r="A92" s="330"/>
      <c r="B92" s="373"/>
      <c r="C92" s="319" t="s">
        <v>399</v>
      </c>
      <c r="D92" s="319" t="s">
        <v>394</v>
      </c>
      <c r="E92" s="356" t="e">
        <f>#REF!*$D$71</f>
        <v>#REF!</v>
      </c>
      <c r="F92" s="356" t="e">
        <f>#REF!*$D$71</f>
        <v>#REF!</v>
      </c>
      <c r="G92" s="356" t="e">
        <f>#REF!*$D$71</f>
        <v>#REF!</v>
      </c>
      <c r="H92" s="356" t="e">
        <f>#REF!*$D$71</f>
        <v>#REF!</v>
      </c>
      <c r="I92" s="356" t="e">
        <f>#REF!*$D$71</f>
        <v>#REF!</v>
      </c>
      <c r="J92" s="356" t="e">
        <f>#REF!*$D$71</f>
        <v>#REF!</v>
      </c>
      <c r="K92" s="356" t="e">
        <f>#REF!*$D$71</f>
        <v>#REF!</v>
      </c>
      <c r="L92" s="356" t="e">
        <f>#REF!*$D$71</f>
        <v>#REF!</v>
      </c>
      <c r="M92" s="356" t="e">
        <f>#REF!*$D$71</f>
        <v>#REF!</v>
      </c>
      <c r="N92" s="356" t="e">
        <f>#REF!*$D$71</f>
        <v>#REF!</v>
      </c>
      <c r="O92" s="376"/>
    </row>
    <row r="93" spans="1:15" hidden="1" x14ac:dyDescent="0.2">
      <c r="A93" s="330"/>
      <c r="B93" s="373"/>
      <c r="C93" s="738" t="s">
        <v>99</v>
      </c>
      <c r="D93" s="739"/>
      <c r="E93" s="358" t="e">
        <f t="shared" ref="E93:N93" si="12">SUM(E87:E92)</f>
        <v>#REF!</v>
      </c>
      <c r="F93" s="358" t="e">
        <f t="shared" si="12"/>
        <v>#REF!</v>
      </c>
      <c r="G93" s="358" t="e">
        <f t="shared" si="12"/>
        <v>#REF!</v>
      </c>
      <c r="H93" s="358" t="e">
        <f t="shared" si="12"/>
        <v>#REF!</v>
      </c>
      <c r="I93" s="358" t="e">
        <f t="shared" si="12"/>
        <v>#REF!</v>
      </c>
      <c r="J93" s="358" t="e">
        <f t="shared" si="12"/>
        <v>#REF!</v>
      </c>
      <c r="K93" s="358" t="e">
        <f t="shared" si="12"/>
        <v>#REF!</v>
      </c>
      <c r="L93" s="358" t="e">
        <f t="shared" si="12"/>
        <v>#REF!</v>
      </c>
      <c r="M93" s="358" t="e">
        <f t="shared" si="12"/>
        <v>#REF!</v>
      </c>
      <c r="N93" s="358" t="e">
        <f t="shared" si="12"/>
        <v>#REF!</v>
      </c>
      <c r="O93" s="376"/>
    </row>
    <row r="94" spans="1:15" hidden="1" x14ac:dyDescent="0.2">
      <c r="A94" s="330"/>
      <c r="B94" s="373"/>
      <c r="C94" s="404" t="s">
        <v>395</v>
      </c>
      <c r="D94" s="402"/>
      <c r="E94" s="375"/>
      <c r="F94" s="375"/>
      <c r="G94" s="375"/>
      <c r="H94" s="375"/>
      <c r="I94" s="375"/>
      <c r="J94" s="375"/>
      <c r="K94" s="375"/>
      <c r="L94" s="375"/>
      <c r="M94" s="375"/>
      <c r="N94" s="375"/>
      <c r="O94" s="376"/>
    </row>
    <row r="95" spans="1:15" hidden="1" x14ac:dyDescent="0.2">
      <c r="A95" s="330"/>
      <c r="B95" s="373"/>
      <c r="C95" s="402"/>
      <c r="D95" s="402"/>
      <c r="E95" s="375"/>
      <c r="F95" s="375"/>
      <c r="G95" s="375"/>
      <c r="H95" s="375"/>
      <c r="I95" s="375"/>
      <c r="J95" s="375"/>
      <c r="K95" s="375"/>
      <c r="L95" s="375"/>
      <c r="M95" s="375"/>
      <c r="N95" s="375"/>
      <c r="O95" s="376"/>
    </row>
    <row r="96" spans="1:15" hidden="1" x14ac:dyDescent="0.2">
      <c r="A96" s="330"/>
      <c r="B96" s="373"/>
      <c r="C96" s="402"/>
      <c r="D96" s="402"/>
      <c r="E96" s="375"/>
      <c r="F96" s="375"/>
      <c r="G96" s="375"/>
      <c r="H96" s="375"/>
      <c r="I96" s="375"/>
      <c r="J96" s="375"/>
      <c r="K96" s="375"/>
      <c r="L96" s="375"/>
      <c r="M96" s="375"/>
      <c r="N96" s="375"/>
      <c r="O96" s="376"/>
    </row>
    <row r="97" spans="1:15" hidden="1" x14ac:dyDescent="0.2">
      <c r="A97" s="330"/>
      <c r="B97" s="373"/>
      <c r="C97" s="402"/>
      <c r="D97" s="402"/>
      <c r="E97" s="375"/>
      <c r="F97" s="375"/>
      <c r="G97" s="375"/>
      <c r="H97" s="375"/>
      <c r="I97" s="375"/>
      <c r="J97" s="375"/>
      <c r="K97" s="375"/>
      <c r="L97" s="375"/>
      <c r="M97" s="375"/>
      <c r="N97" s="375"/>
      <c r="O97" s="376"/>
    </row>
    <row r="98" spans="1:15" hidden="1" x14ac:dyDescent="0.2">
      <c r="A98" s="330"/>
      <c r="B98" s="373"/>
      <c r="C98" s="402"/>
      <c r="D98" s="402"/>
      <c r="E98" s="375"/>
      <c r="F98" s="375"/>
      <c r="G98" s="375"/>
      <c r="H98" s="375"/>
      <c r="I98" s="375"/>
      <c r="J98" s="375"/>
      <c r="K98" s="375"/>
      <c r="L98" s="375"/>
      <c r="M98" s="375"/>
      <c r="N98" s="375"/>
      <c r="O98" s="376"/>
    </row>
    <row r="99" spans="1:15" x14ac:dyDescent="0.2">
      <c r="A99" s="330"/>
      <c r="B99" s="373"/>
      <c r="C99" s="402"/>
      <c r="D99" s="402"/>
      <c r="E99" s="375"/>
      <c r="F99" s="375"/>
      <c r="G99" s="375"/>
      <c r="H99" s="375"/>
      <c r="I99" s="375"/>
      <c r="J99" s="375"/>
      <c r="K99" s="375"/>
      <c r="L99" s="375"/>
      <c r="M99" s="375"/>
      <c r="N99" s="375"/>
      <c r="O99" s="376"/>
    </row>
    <row r="100" spans="1:15" x14ac:dyDescent="0.2">
      <c r="A100" s="330"/>
      <c r="B100" s="373"/>
      <c r="C100" s="716" t="s">
        <v>429</v>
      </c>
      <c r="D100" s="716"/>
      <c r="E100" s="375"/>
      <c r="F100" s="375"/>
      <c r="G100" s="375"/>
      <c r="H100" s="375"/>
      <c r="I100" s="375"/>
      <c r="J100" s="375"/>
      <c r="K100" s="375"/>
      <c r="L100" s="375"/>
      <c r="M100" s="375"/>
      <c r="N100" s="375"/>
      <c r="O100" s="376"/>
    </row>
    <row r="101" spans="1:15" s="331" customFormat="1" x14ac:dyDescent="0.2">
      <c r="A101" s="352"/>
      <c r="B101" s="395"/>
      <c r="C101" s="337" t="s">
        <v>314</v>
      </c>
      <c r="D101" s="337" t="s">
        <v>391</v>
      </c>
      <c r="E101" s="337">
        <v>1</v>
      </c>
      <c r="F101" s="337">
        <v>2</v>
      </c>
      <c r="G101" s="337">
        <v>3</v>
      </c>
      <c r="H101" s="337">
        <v>4</v>
      </c>
      <c r="I101" s="337">
        <v>5</v>
      </c>
      <c r="J101" s="337">
        <v>6</v>
      </c>
      <c r="K101" s="337">
        <v>7</v>
      </c>
      <c r="L101" s="337">
        <v>8</v>
      </c>
      <c r="M101" s="337">
        <v>9</v>
      </c>
      <c r="N101" s="337">
        <v>10</v>
      </c>
      <c r="O101" s="396"/>
    </row>
    <row r="102" spans="1:15" s="327" customFormat="1" x14ac:dyDescent="0.2">
      <c r="A102" s="350"/>
      <c r="B102" s="383"/>
      <c r="C102" s="319" t="s">
        <v>400</v>
      </c>
      <c r="D102" s="328"/>
      <c r="E102" s="332" t="e">
        <f t="shared" ref="E102:N102" si="13">+E64*$D$70</f>
        <v>#DIV/0!</v>
      </c>
      <c r="F102" s="332" t="e">
        <f t="shared" si="13"/>
        <v>#DIV/0!</v>
      </c>
      <c r="G102" s="332" t="e">
        <f t="shared" si="13"/>
        <v>#DIV/0!</v>
      </c>
      <c r="H102" s="332" t="e">
        <f t="shared" si="13"/>
        <v>#DIV/0!</v>
      </c>
      <c r="I102" s="332" t="e">
        <f t="shared" si="13"/>
        <v>#DIV/0!</v>
      </c>
      <c r="J102" s="332" t="e">
        <f t="shared" si="13"/>
        <v>#DIV/0!</v>
      </c>
      <c r="K102" s="332" t="e">
        <f t="shared" si="13"/>
        <v>#DIV/0!</v>
      </c>
      <c r="L102" s="332" t="e">
        <f t="shared" si="13"/>
        <v>#DIV/0!</v>
      </c>
      <c r="M102" s="332" t="e">
        <f t="shared" si="13"/>
        <v>#DIV/0!</v>
      </c>
      <c r="N102" s="332" t="e">
        <f t="shared" si="13"/>
        <v>#DIV/0!</v>
      </c>
      <c r="O102" s="384"/>
    </row>
    <row r="103" spans="1:15" s="327" customFormat="1" x14ac:dyDescent="0.2">
      <c r="A103" s="350"/>
      <c r="B103" s="383"/>
      <c r="C103" s="319" t="s">
        <v>401</v>
      </c>
      <c r="D103" s="328"/>
      <c r="E103" s="332" t="e">
        <f t="shared" ref="E103:N103" si="14">+E65*$D$70</f>
        <v>#DIV/0!</v>
      </c>
      <c r="F103" s="332" t="e">
        <f t="shared" si="14"/>
        <v>#DIV/0!</v>
      </c>
      <c r="G103" s="332" t="e">
        <f t="shared" si="14"/>
        <v>#DIV/0!</v>
      </c>
      <c r="H103" s="332" t="e">
        <f t="shared" si="14"/>
        <v>#DIV/0!</v>
      </c>
      <c r="I103" s="332" t="e">
        <f t="shared" si="14"/>
        <v>#DIV/0!</v>
      </c>
      <c r="J103" s="332" t="e">
        <f t="shared" si="14"/>
        <v>#DIV/0!</v>
      </c>
      <c r="K103" s="332" t="e">
        <f t="shared" si="14"/>
        <v>#DIV/0!</v>
      </c>
      <c r="L103" s="332" t="e">
        <f t="shared" si="14"/>
        <v>#DIV/0!</v>
      </c>
      <c r="M103" s="332" t="e">
        <f t="shared" si="14"/>
        <v>#DIV/0!</v>
      </c>
      <c r="N103" s="332" t="e">
        <f t="shared" si="14"/>
        <v>#DIV/0!</v>
      </c>
      <c r="O103" s="384"/>
    </row>
    <row r="104" spans="1:15" ht="17.25" customHeight="1" x14ac:dyDescent="0.2">
      <c r="A104" s="330"/>
      <c r="B104" s="373"/>
      <c r="C104" s="717" t="s">
        <v>402</v>
      </c>
      <c r="D104" s="717"/>
      <c r="E104" s="339" t="e">
        <f t="shared" ref="E104:N104" si="15">SUM(E102:E103)</f>
        <v>#DIV/0!</v>
      </c>
      <c r="F104" s="339" t="e">
        <f t="shared" si="15"/>
        <v>#DIV/0!</v>
      </c>
      <c r="G104" s="339" t="e">
        <f t="shared" si="15"/>
        <v>#DIV/0!</v>
      </c>
      <c r="H104" s="339" t="e">
        <f t="shared" si="15"/>
        <v>#DIV/0!</v>
      </c>
      <c r="I104" s="339" t="e">
        <f t="shared" si="15"/>
        <v>#DIV/0!</v>
      </c>
      <c r="J104" s="339" t="e">
        <f t="shared" si="15"/>
        <v>#DIV/0!</v>
      </c>
      <c r="K104" s="339" t="e">
        <f t="shared" si="15"/>
        <v>#DIV/0!</v>
      </c>
      <c r="L104" s="339" t="e">
        <f t="shared" si="15"/>
        <v>#DIV/0!</v>
      </c>
      <c r="M104" s="339" t="e">
        <f t="shared" si="15"/>
        <v>#DIV/0!</v>
      </c>
      <c r="N104" s="339" t="e">
        <f t="shared" si="15"/>
        <v>#DIV/0!</v>
      </c>
      <c r="O104" s="376"/>
    </row>
    <row r="105" spans="1:15" x14ac:dyDescent="0.2">
      <c r="A105" s="330"/>
      <c r="B105" s="387"/>
      <c r="C105" s="389"/>
      <c r="D105" s="389"/>
      <c r="E105" s="389"/>
      <c r="F105" s="389"/>
      <c r="G105" s="389"/>
      <c r="H105" s="389"/>
      <c r="I105" s="389"/>
      <c r="J105" s="389"/>
      <c r="K105" s="389"/>
      <c r="L105" s="389"/>
      <c r="M105" s="389"/>
      <c r="N105" s="389"/>
      <c r="O105" s="390"/>
    </row>
    <row r="106" spans="1:15" x14ac:dyDescent="0.2">
      <c r="A106" s="330"/>
      <c r="B106" s="330"/>
      <c r="C106" s="330"/>
      <c r="D106" s="330"/>
      <c r="E106" s="330"/>
      <c r="F106" s="330"/>
      <c r="G106" s="330"/>
      <c r="H106" s="330"/>
      <c r="I106" s="330"/>
      <c r="J106" s="330"/>
      <c r="K106" s="330"/>
      <c r="L106" s="330"/>
      <c r="M106" s="330"/>
      <c r="N106" s="330"/>
      <c r="O106" s="330"/>
    </row>
  </sheetData>
  <mergeCells count="35">
    <mergeCell ref="C81:D81"/>
    <mergeCell ref="C85:C86"/>
    <mergeCell ref="D85:D86"/>
    <mergeCell ref="C93:D93"/>
    <mergeCell ref="C104:D104"/>
    <mergeCell ref="C100:D100"/>
    <mergeCell ref="C9:E9"/>
    <mergeCell ref="C11:E11"/>
    <mergeCell ref="C17:E17"/>
    <mergeCell ref="C29:D29"/>
    <mergeCell ref="C10:N10"/>
    <mergeCell ref="C66:D66"/>
    <mergeCell ref="C73:C74"/>
    <mergeCell ref="D73:D74"/>
    <mergeCell ref="E57:N57"/>
    <mergeCell ref="C30:N30"/>
    <mergeCell ref="C48:G48"/>
    <mergeCell ref="E40:N40"/>
    <mergeCell ref="E41:N41"/>
    <mergeCell ref="C3:G3"/>
    <mergeCell ref="C31:N31"/>
    <mergeCell ref="C23:G23"/>
    <mergeCell ref="C62:D62"/>
    <mergeCell ref="C58:D58"/>
    <mergeCell ref="C46:H46"/>
    <mergeCell ref="C24:D24"/>
    <mergeCell ref="C25:D25"/>
    <mergeCell ref="C26:D26"/>
    <mergeCell ref="C27:D27"/>
    <mergeCell ref="C42:D42"/>
    <mergeCell ref="C18:G18"/>
    <mergeCell ref="C19:O19"/>
    <mergeCell ref="C15:H15"/>
    <mergeCell ref="C5:D5"/>
    <mergeCell ref="C8:E8"/>
  </mergeCells>
  <pageMargins left="0.7" right="0.7" top="0.75" bottom="0.75" header="0.3" footer="0.3"/>
  <pageSetup paperSize="9" orientation="portrait" horizontalDpi="4294967293" verticalDpi="0" copies="17"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52"/>
  <sheetViews>
    <sheetView topLeftCell="A31" workbookViewId="0">
      <selection activeCell="D41" sqref="D41"/>
    </sheetView>
  </sheetViews>
  <sheetFormatPr baseColWidth="10" defaultRowHeight="11.25" x14ac:dyDescent="0.15"/>
  <cols>
    <col min="1" max="1" width="4.28515625" style="1" customWidth="1"/>
    <col min="2" max="2" width="4" style="1" customWidth="1"/>
    <col min="3" max="3" width="28.85546875" style="1" customWidth="1"/>
    <col min="4" max="16384" width="11.42578125" style="1"/>
  </cols>
  <sheetData>
    <row r="1" spans="2:17" x14ac:dyDescent="0.15">
      <c r="B1" s="15"/>
      <c r="C1" s="15"/>
      <c r="D1" s="15"/>
      <c r="E1" s="15"/>
      <c r="F1" s="15"/>
      <c r="G1" s="15"/>
      <c r="H1" s="15"/>
      <c r="I1" s="15"/>
      <c r="J1" s="15"/>
      <c r="K1" s="15"/>
      <c r="L1" s="15"/>
      <c r="M1" s="15"/>
      <c r="N1" s="15"/>
      <c r="O1" s="15"/>
    </row>
    <row r="2" spans="2:17" x14ac:dyDescent="0.15">
      <c r="B2" s="15"/>
      <c r="C2" s="40" t="s">
        <v>495</v>
      </c>
      <c r="D2" s="15"/>
      <c r="E2" s="15"/>
      <c r="F2" s="15"/>
      <c r="G2" s="15"/>
      <c r="H2" s="15"/>
      <c r="I2" s="15"/>
      <c r="J2" s="15"/>
      <c r="K2" s="15"/>
      <c r="L2" s="15"/>
      <c r="M2" s="15"/>
      <c r="N2" s="15"/>
      <c r="O2" s="15"/>
    </row>
    <row r="3" spans="2:17" x14ac:dyDescent="0.15">
      <c r="B3" s="15"/>
      <c r="C3" s="40"/>
      <c r="D3" s="15"/>
      <c r="E3" s="15"/>
      <c r="F3" s="15"/>
      <c r="G3" s="15"/>
      <c r="H3" s="15"/>
      <c r="I3" s="15"/>
      <c r="J3" s="15"/>
      <c r="K3" s="15"/>
      <c r="L3" s="15"/>
      <c r="M3" s="15"/>
      <c r="N3" s="15"/>
      <c r="O3" s="15"/>
    </row>
    <row r="4" spans="2:17" x14ac:dyDescent="0.15">
      <c r="B4" s="454"/>
      <c r="C4" s="455"/>
      <c r="D4" s="455"/>
      <c r="E4" s="455"/>
      <c r="F4" s="455"/>
      <c r="G4" s="455"/>
      <c r="H4" s="455"/>
      <c r="I4" s="455"/>
      <c r="J4" s="455"/>
      <c r="K4" s="455"/>
      <c r="L4" s="455"/>
      <c r="M4" s="455"/>
      <c r="N4" s="455"/>
      <c r="O4" s="456"/>
    </row>
    <row r="5" spans="2:17" x14ac:dyDescent="0.15">
      <c r="B5" s="457"/>
      <c r="C5" s="156" t="s">
        <v>496</v>
      </c>
      <c r="D5" s="470"/>
      <c r="E5" s="174"/>
      <c r="F5" s="174"/>
      <c r="G5" s="174"/>
      <c r="H5" s="174"/>
      <c r="I5" s="174"/>
      <c r="J5" s="174"/>
      <c r="K5" s="174"/>
      <c r="L5" s="174"/>
      <c r="M5" s="174"/>
      <c r="N5" s="174"/>
      <c r="O5" s="458"/>
      <c r="P5" s="22"/>
    </row>
    <row r="6" spans="2:17" x14ac:dyDescent="0.15">
      <c r="B6" s="457"/>
      <c r="C6" s="174"/>
      <c r="D6" s="174"/>
      <c r="E6" s="174"/>
      <c r="F6" s="174"/>
      <c r="G6" s="174"/>
      <c r="H6" s="174"/>
      <c r="I6" s="174"/>
      <c r="J6" s="174"/>
      <c r="K6" s="174"/>
      <c r="L6" s="174"/>
      <c r="M6" s="174"/>
      <c r="N6" s="174"/>
      <c r="O6" s="458"/>
      <c r="P6" s="22"/>
    </row>
    <row r="7" spans="2:17" x14ac:dyDescent="0.15">
      <c r="B7" s="457"/>
      <c r="C7" s="156" t="s">
        <v>489</v>
      </c>
      <c r="D7" s="156"/>
      <c r="E7" s="174"/>
      <c r="F7" s="174"/>
      <c r="G7" s="174"/>
      <c r="H7" s="174"/>
      <c r="I7" s="174"/>
      <c r="J7" s="174"/>
      <c r="K7" s="174"/>
      <c r="L7" s="174"/>
      <c r="M7" s="174"/>
      <c r="N7" s="174"/>
      <c r="O7" s="458"/>
      <c r="P7" s="95"/>
    </row>
    <row r="8" spans="2:17" x14ac:dyDescent="0.15">
      <c r="B8" s="457"/>
      <c r="C8" s="156"/>
      <c r="D8" s="156"/>
      <c r="E8" s="174"/>
      <c r="F8" s="174"/>
      <c r="G8" s="174"/>
      <c r="H8" s="174"/>
      <c r="I8" s="174"/>
      <c r="J8" s="174"/>
      <c r="K8" s="174"/>
      <c r="L8" s="174"/>
      <c r="M8" s="174"/>
      <c r="N8" s="174"/>
      <c r="O8" s="458"/>
      <c r="P8" s="95"/>
    </row>
    <row r="9" spans="2:17" x14ac:dyDescent="0.15">
      <c r="B9" s="457"/>
      <c r="C9" s="156" t="s">
        <v>501</v>
      </c>
      <c r="D9" s="156"/>
      <c r="E9" s="174"/>
      <c r="F9" s="174"/>
      <c r="G9" s="174"/>
      <c r="H9" s="174"/>
      <c r="I9" s="174"/>
      <c r="J9" s="174"/>
      <c r="K9" s="174"/>
      <c r="L9" s="174"/>
      <c r="M9" s="174"/>
      <c r="N9" s="174"/>
      <c r="O9" s="458"/>
      <c r="P9" s="95"/>
    </row>
    <row r="10" spans="2:17" x14ac:dyDescent="0.15">
      <c r="B10" s="457"/>
      <c r="C10" s="443"/>
      <c r="D10" s="443">
        <v>0</v>
      </c>
      <c r="E10" s="443" t="s">
        <v>11</v>
      </c>
      <c r="F10" s="443" t="s">
        <v>12</v>
      </c>
      <c r="G10" s="443" t="s">
        <v>27</v>
      </c>
      <c r="H10" s="443" t="s">
        <v>87</v>
      </c>
      <c r="I10" s="443" t="s">
        <v>88</v>
      </c>
      <c r="J10" s="443" t="s">
        <v>89</v>
      </c>
      <c r="K10" s="443" t="s">
        <v>91</v>
      </c>
      <c r="L10" s="443" t="s">
        <v>92</v>
      </c>
      <c r="M10" s="443" t="s">
        <v>93</v>
      </c>
      <c r="N10" s="443" t="s">
        <v>14</v>
      </c>
      <c r="O10" s="466"/>
      <c r="P10" s="437"/>
    </row>
    <row r="11" spans="2:17" x14ac:dyDescent="0.15">
      <c r="B11" s="457"/>
      <c r="C11" s="433" t="s">
        <v>490</v>
      </c>
      <c r="D11" s="438"/>
      <c r="E11" s="438" t="e">
        <f>'Beneficios '!E66</f>
        <v>#DIV/0!</v>
      </c>
      <c r="F11" s="438" t="e">
        <f>'Beneficios '!F66</f>
        <v>#DIV/0!</v>
      </c>
      <c r="G11" s="438" t="e">
        <f>'Beneficios '!G66</f>
        <v>#DIV/0!</v>
      </c>
      <c r="H11" s="438" t="e">
        <f>'Beneficios '!H66</f>
        <v>#DIV/0!</v>
      </c>
      <c r="I11" s="438" t="e">
        <f>'Beneficios '!I66</f>
        <v>#DIV/0!</v>
      </c>
      <c r="J11" s="438" t="e">
        <f>'Beneficios '!J66</f>
        <v>#DIV/0!</v>
      </c>
      <c r="K11" s="438" t="e">
        <f>'Beneficios '!K66</f>
        <v>#DIV/0!</v>
      </c>
      <c r="L11" s="438" t="e">
        <f>'Beneficios '!L66</f>
        <v>#DIV/0!</v>
      </c>
      <c r="M11" s="438" t="e">
        <f>'Beneficios '!M66</f>
        <v>#DIV/0!</v>
      </c>
      <c r="N11" s="438" t="e">
        <f>'Beneficios '!N66</f>
        <v>#DIV/0!</v>
      </c>
      <c r="O11" s="466"/>
      <c r="P11" s="95"/>
    </row>
    <row r="12" spans="2:17" x14ac:dyDescent="0.15">
      <c r="B12" s="457"/>
      <c r="C12" s="439" t="s">
        <v>491</v>
      </c>
      <c r="D12" s="440">
        <f>Costos!H15</f>
        <v>0</v>
      </c>
      <c r="E12" s="441">
        <f>Costos!E65+Costos!E66</f>
        <v>0</v>
      </c>
      <c r="F12" s="441">
        <f>Costos!F65+Costos!F66</f>
        <v>0</v>
      </c>
      <c r="G12" s="441">
        <f>Costos!G65+Costos!G66</f>
        <v>0</v>
      </c>
      <c r="H12" s="441">
        <f>Costos!H65+Costos!H66</f>
        <v>0</v>
      </c>
      <c r="I12" s="441">
        <f>Costos!I65+Costos!I66</f>
        <v>0</v>
      </c>
      <c r="J12" s="441">
        <f>Costos!J65+Costos!J66</f>
        <v>0</v>
      </c>
      <c r="K12" s="441">
        <f>Costos!K65+Costos!K66</f>
        <v>0</v>
      </c>
      <c r="L12" s="441">
        <f>Costos!L65+Costos!L66</f>
        <v>0</v>
      </c>
      <c r="M12" s="441">
        <f>Costos!M65+Costos!M66</f>
        <v>0</v>
      </c>
      <c r="N12" s="441">
        <f>Costos!N65+Costos!N66</f>
        <v>0</v>
      </c>
      <c r="O12" s="466"/>
      <c r="P12" s="95"/>
    </row>
    <row r="13" spans="2:17" x14ac:dyDescent="0.15">
      <c r="B13" s="457"/>
      <c r="C13" s="444" t="s">
        <v>510</v>
      </c>
      <c r="D13" s="445">
        <f>+D11-D12</f>
        <v>0</v>
      </c>
      <c r="E13" s="445" t="e">
        <f>+E11-E12</f>
        <v>#DIV/0!</v>
      </c>
      <c r="F13" s="445" t="e">
        <f t="shared" ref="F13:N13" si="0">+F11-F12</f>
        <v>#DIV/0!</v>
      </c>
      <c r="G13" s="445" t="e">
        <f t="shared" si="0"/>
        <v>#DIV/0!</v>
      </c>
      <c r="H13" s="445" t="e">
        <f t="shared" si="0"/>
        <v>#DIV/0!</v>
      </c>
      <c r="I13" s="445" t="e">
        <f t="shared" si="0"/>
        <v>#DIV/0!</v>
      </c>
      <c r="J13" s="445" t="e">
        <f t="shared" si="0"/>
        <v>#DIV/0!</v>
      </c>
      <c r="K13" s="445" t="e">
        <f t="shared" si="0"/>
        <v>#DIV/0!</v>
      </c>
      <c r="L13" s="445" t="e">
        <f t="shared" si="0"/>
        <v>#DIV/0!</v>
      </c>
      <c r="M13" s="445" t="e">
        <f t="shared" si="0"/>
        <v>#DIV/0!</v>
      </c>
      <c r="N13" s="445" t="e">
        <f t="shared" si="0"/>
        <v>#DIV/0!</v>
      </c>
      <c r="O13" s="466"/>
      <c r="P13" s="437"/>
    </row>
    <row r="14" spans="2:17" x14ac:dyDescent="0.15">
      <c r="B14" s="457"/>
      <c r="C14" s="435" t="s">
        <v>493</v>
      </c>
      <c r="D14" s="448">
        <v>0.08</v>
      </c>
      <c r="E14" s="174"/>
      <c r="F14" s="174"/>
      <c r="G14" s="174"/>
      <c r="H14" s="174"/>
      <c r="I14" s="174"/>
      <c r="J14" s="174"/>
      <c r="K14" s="174"/>
      <c r="L14" s="174"/>
      <c r="M14" s="174"/>
      <c r="N14" s="174"/>
      <c r="O14" s="458"/>
      <c r="P14" s="22"/>
    </row>
    <row r="15" spans="2:17" x14ac:dyDescent="0.15">
      <c r="B15" s="457"/>
      <c r="C15" s="435" t="s">
        <v>497</v>
      </c>
      <c r="D15" s="449" t="e">
        <f>NPV(D14,E13:N13)+D13</f>
        <v>#DIV/0!</v>
      </c>
      <c r="E15" s="174"/>
      <c r="F15" s="471"/>
      <c r="G15" s="174"/>
      <c r="H15" s="174"/>
      <c r="I15" s="174"/>
      <c r="J15" s="174"/>
      <c r="K15" s="174"/>
      <c r="L15" s="174"/>
      <c r="M15" s="174"/>
      <c r="N15" s="174"/>
      <c r="O15" s="458"/>
      <c r="P15" s="22"/>
    </row>
    <row r="16" spans="2:17" x14ac:dyDescent="0.15">
      <c r="B16" s="457"/>
      <c r="C16" s="435" t="s">
        <v>498</v>
      </c>
      <c r="D16" s="450" t="e">
        <f>IRR(D13:N13)</f>
        <v>#VALUE!</v>
      </c>
      <c r="E16" s="174"/>
      <c r="F16" s="471"/>
      <c r="G16" s="471"/>
      <c r="H16" s="174"/>
      <c r="I16" s="174"/>
      <c r="J16" s="174"/>
      <c r="K16" s="174"/>
      <c r="L16" s="174"/>
      <c r="M16" s="174"/>
      <c r="N16" s="174"/>
      <c r="O16" s="458"/>
      <c r="P16" s="22"/>
      <c r="Q16" s="451"/>
    </row>
    <row r="17" spans="2:16" x14ac:dyDescent="0.15">
      <c r="B17" s="457"/>
      <c r="C17" s="447" t="s">
        <v>494</v>
      </c>
      <c r="D17" s="446"/>
      <c r="E17" s="174"/>
      <c r="F17" s="174"/>
      <c r="G17" s="174"/>
      <c r="H17" s="174"/>
      <c r="I17" s="174"/>
      <c r="J17" s="174"/>
      <c r="K17" s="174"/>
      <c r="L17" s="174"/>
      <c r="M17" s="174"/>
      <c r="N17" s="174"/>
      <c r="O17" s="458"/>
      <c r="P17" s="22"/>
    </row>
    <row r="18" spans="2:16" x14ac:dyDescent="0.15">
      <c r="B18" s="457"/>
      <c r="C18" s="447"/>
      <c r="D18" s="446"/>
      <c r="E18" s="174"/>
      <c r="F18" s="174"/>
      <c r="G18" s="174"/>
      <c r="H18" s="174"/>
      <c r="I18" s="174"/>
      <c r="J18" s="174"/>
      <c r="K18" s="174"/>
      <c r="L18" s="174"/>
      <c r="M18" s="174"/>
      <c r="N18" s="174"/>
      <c r="O18" s="458"/>
      <c r="P18" s="22"/>
    </row>
    <row r="19" spans="2:16" x14ac:dyDescent="0.15">
      <c r="B19" s="457"/>
      <c r="C19" s="156" t="s">
        <v>502</v>
      </c>
      <c r="D19" s="156"/>
      <c r="E19" s="174"/>
      <c r="F19" s="174"/>
      <c r="G19" s="174"/>
      <c r="H19" s="174"/>
      <c r="I19" s="174"/>
      <c r="J19" s="174"/>
      <c r="K19" s="174"/>
      <c r="L19" s="174"/>
      <c r="M19" s="174"/>
      <c r="N19" s="174"/>
      <c r="O19" s="458"/>
      <c r="P19" s="22"/>
    </row>
    <row r="20" spans="2:16" x14ac:dyDescent="0.15">
      <c r="B20" s="457"/>
      <c r="C20" s="443"/>
      <c r="D20" s="443">
        <v>0</v>
      </c>
      <c r="E20" s="443" t="s">
        <v>11</v>
      </c>
      <c r="F20" s="443" t="s">
        <v>12</v>
      </c>
      <c r="G20" s="443" t="s">
        <v>27</v>
      </c>
      <c r="H20" s="443" t="s">
        <v>87</v>
      </c>
      <c r="I20" s="443" t="s">
        <v>88</v>
      </c>
      <c r="J20" s="443" t="s">
        <v>89</v>
      </c>
      <c r="K20" s="443" t="s">
        <v>91</v>
      </c>
      <c r="L20" s="443" t="s">
        <v>92</v>
      </c>
      <c r="M20" s="443" t="s">
        <v>93</v>
      </c>
      <c r="N20" s="443" t="s">
        <v>14</v>
      </c>
      <c r="O20" s="458"/>
      <c r="P20" s="22"/>
    </row>
    <row r="21" spans="2:16" x14ac:dyDescent="0.15">
      <c r="B21" s="457"/>
      <c r="C21" s="433" t="s">
        <v>490</v>
      </c>
      <c r="D21" s="438"/>
      <c r="E21" s="438" t="e">
        <f>'Beneficios '!E66</f>
        <v>#DIV/0!</v>
      </c>
      <c r="F21" s="438" t="e">
        <f>'Beneficios '!F66</f>
        <v>#DIV/0!</v>
      </c>
      <c r="G21" s="438" t="e">
        <f>'Beneficios '!G66</f>
        <v>#DIV/0!</v>
      </c>
      <c r="H21" s="438" t="e">
        <f>'Beneficios '!H66</f>
        <v>#DIV/0!</v>
      </c>
      <c r="I21" s="438" t="e">
        <f>'Beneficios '!I66</f>
        <v>#DIV/0!</v>
      </c>
      <c r="J21" s="438" t="e">
        <f>'Beneficios '!J66</f>
        <v>#DIV/0!</v>
      </c>
      <c r="K21" s="438" t="e">
        <f>'Beneficios '!K66</f>
        <v>#DIV/0!</v>
      </c>
      <c r="L21" s="438" t="e">
        <f>'Beneficios '!L66</f>
        <v>#DIV/0!</v>
      </c>
      <c r="M21" s="438" t="e">
        <f>'Beneficios '!M66</f>
        <v>#DIV/0!</v>
      </c>
      <c r="N21" s="438" t="e">
        <f>'Beneficios '!N66</f>
        <v>#DIV/0!</v>
      </c>
      <c r="O21" s="458"/>
      <c r="P21" s="22"/>
    </row>
    <row r="22" spans="2:16" x14ac:dyDescent="0.15">
      <c r="B22" s="457"/>
      <c r="C22" s="439" t="s">
        <v>491</v>
      </c>
      <c r="D22" s="440">
        <f>Costos!H26</f>
        <v>0</v>
      </c>
      <c r="E22" s="441">
        <f>Costos!E75+Costos!E76</f>
        <v>0</v>
      </c>
      <c r="F22" s="441">
        <f>Costos!F75+Costos!F76</f>
        <v>0</v>
      </c>
      <c r="G22" s="441">
        <f>Costos!G75+Costos!G76</f>
        <v>0</v>
      </c>
      <c r="H22" s="441">
        <f>Costos!H75+Costos!H76</f>
        <v>0</v>
      </c>
      <c r="I22" s="441">
        <f>Costos!I75+Costos!I76</f>
        <v>0</v>
      </c>
      <c r="J22" s="441">
        <f>Costos!J75+Costos!J76</f>
        <v>0</v>
      </c>
      <c r="K22" s="441">
        <f>Costos!K75+Costos!K76</f>
        <v>0</v>
      </c>
      <c r="L22" s="441">
        <f>Costos!L75+Costos!L76</f>
        <v>0</v>
      </c>
      <c r="M22" s="441">
        <f>Costos!M75+Costos!M76</f>
        <v>0</v>
      </c>
      <c r="N22" s="441">
        <f>Costos!N75+Costos!N76</f>
        <v>0</v>
      </c>
      <c r="O22" s="458"/>
      <c r="P22" s="22"/>
    </row>
    <row r="23" spans="2:16" x14ac:dyDescent="0.15">
      <c r="B23" s="457"/>
      <c r="C23" s="444" t="s">
        <v>510</v>
      </c>
      <c r="D23" s="445">
        <f>+D21-D22</f>
        <v>0</v>
      </c>
      <c r="E23" s="445" t="e">
        <f>+E21-E22</f>
        <v>#DIV/0!</v>
      </c>
      <c r="F23" s="445" t="e">
        <f t="shared" ref="F23:N23" si="1">+F21-F22</f>
        <v>#DIV/0!</v>
      </c>
      <c r="G23" s="445" t="e">
        <f t="shared" si="1"/>
        <v>#DIV/0!</v>
      </c>
      <c r="H23" s="445" t="e">
        <f t="shared" si="1"/>
        <v>#DIV/0!</v>
      </c>
      <c r="I23" s="445" t="e">
        <f t="shared" si="1"/>
        <v>#DIV/0!</v>
      </c>
      <c r="J23" s="445" t="e">
        <f t="shared" si="1"/>
        <v>#DIV/0!</v>
      </c>
      <c r="K23" s="445" t="e">
        <f t="shared" si="1"/>
        <v>#DIV/0!</v>
      </c>
      <c r="L23" s="445" t="e">
        <f t="shared" si="1"/>
        <v>#DIV/0!</v>
      </c>
      <c r="M23" s="445" t="e">
        <f t="shared" si="1"/>
        <v>#DIV/0!</v>
      </c>
      <c r="N23" s="445" t="e">
        <f t="shared" si="1"/>
        <v>#DIV/0!</v>
      </c>
      <c r="O23" s="458"/>
      <c r="P23" s="22"/>
    </row>
    <row r="24" spans="2:16" x14ac:dyDescent="0.15">
      <c r="B24" s="457"/>
      <c r="C24" s="435" t="s">
        <v>493</v>
      </c>
      <c r="D24" s="448">
        <v>0.08</v>
      </c>
      <c r="E24" s="174"/>
      <c r="F24" s="174"/>
      <c r="G24" s="174"/>
      <c r="H24" s="174"/>
      <c r="I24" s="174"/>
      <c r="J24" s="174"/>
      <c r="K24" s="174"/>
      <c r="L24" s="174"/>
      <c r="M24" s="174"/>
      <c r="N24" s="174"/>
      <c r="O24" s="458"/>
      <c r="P24" s="22"/>
    </row>
    <row r="25" spans="2:16" x14ac:dyDescent="0.15">
      <c r="B25" s="457"/>
      <c r="C25" s="435" t="s">
        <v>497</v>
      </c>
      <c r="D25" s="449" t="e">
        <f>NPV(D24,E23:N23)+D23</f>
        <v>#DIV/0!</v>
      </c>
      <c r="E25" s="174"/>
      <c r="F25" s="471"/>
      <c r="G25" s="174"/>
      <c r="H25" s="174"/>
      <c r="I25" s="174"/>
      <c r="J25" s="174"/>
      <c r="K25" s="174"/>
      <c r="L25" s="174"/>
      <c r="M25" s="174"/>
      <c r="N25" s="174"/>
      <c r="O25" s="458"/>
      <c r="P25" s="22"/>
    </row>
    <row r="26" spans="2:16" x14ac:dyDescent="0.15">
      <c r="B26" s="457"/>
      <c r="C26" s="435" t="s">
        <v>498</v>
      </c>
      <c r="D26" s="450" t="e">
        <f>IRR(D23:N23)</f>
        <v>#VALUE!</v>
      </c>
      <c r="E26" s="174"/>
      <c r="F26" s="471"/>
      <c r="G26" s="471"/>
      <c r="H26" s="174"/>
      <c r="I26" s="174"/>
      <c r="J26" s="174"/>
      <c r="K26" s="174"/>
      <c r="L26" s="174"/>
      <c r="M26" s="174"/>
      <c r="N26" s="174"/>
      <c r="O26" s="458"/>
      <c r="P26" s="22"/>
    </row>
    <row r="27" spans="2:16" x14ac:dyDescent="0.15">
      <c r="B27" s="457"/>
      <c r="C27" s="447" t="s">
        <v>494</v>
      </c>
      <c r="D27" s="446"/>
      <c r="E27" s="174"/>
      <c r="F27" s="174"/>
      <c r="G27" s="174"/>
      <c r="H27" s="174"/>
      <c r="I27" s="174"/>
      <c r="J27" s="174"/>
      <c r="K27" s="174"/>
      <c r="L27" s="174"/>
      <c r="M27" s="174"/>
      <c r="N27" s="174"/>
      <c r="O27" s="458"/>
      <c r="P27" s="22"/>
    </row>
    <row r="28" spans="2:16" x14ac:dyDescent="0.15">
      <c r="B28" s="459"/>
      <c r="C28" s="472"/>
      <c r="D28" s="473"/>
      <c r="E28" s="474"/>
      <c r="F28" s="474"/>
      <c r="G28" s="474"/>
      <c r="H28" s="474"/>
      <c r="I28" s="474"/>
      <c r="J28" s="474"/>
      <c r="K28" s="474"/>
      <c r="L28" s="474"/>
      <c r="M28" s="474"/>
      <c r="N28" s="474"/>
      <c r="O28" s="462"/>
      <c r="P28" s="22"/>
    </row>
    <row r="29" spans="2:16" x14ac:dyDescent="0.15">
      <c r="B29" s="15"/>
      <c r="C29" s="447"/>
      <c r="D29" s="446"/>
      <c r="E29" s="172"/>
      <c r="F29" s="172"/>
      <c r="G29" s="172"/>
      <c r="H29" s="172"/>
      <c r="I29" s="172"/>
      <c r="J29" s="172"/>
      <c r="K29" s="172"/>
      <c r="L29" s="172"/>
      <c r="M29" s="172"/>
      <c r="N29" s="172"/>
      <c r="O29" s="172"/>
      <c r="P29" s="22"/>
    </row>
    <row r="30" spans="2:16" x14ac:dyDescent="0.15">
      <c r="B30" s="15"/>
      <c r="C30" s="131" t="s">
        <v>488</v>
      </c>
      <c r="D30" s="436"/>
      <c r="E30" s="172"/>
      <c r="F30" s="172"/>
      <c r="G30" s="172"/>
      <c r="H30" s="172"/>
      <c r="I30" s="172"/>
      <c r="J30" s="172"/>
      <c r="K30" s="172"/>
      <c r="L30" s="172"/>
      <c r="M30" s="172"/>
      <c r="N30" s="172"/>
      <c r="O30" s="172"/>
      <c r="P30" s="22"/>
    </row>
    <row r="31" spans="2:16" x14ac:dyDescent="0.15">
      <c r="B31" s="15"/>
      <c r="C31" s="172"/>
      <c r="D31" s="172"/>
      <c r="E31" s="172"/>
      <c r="F31" s="172"/>
      <c r="G31" s="172"/>
      <c r="H31" s="172"/>
      <c r="I31" s="172"/>
      <c r="J31" s="172"/>
      <c r="K31" s="172"/>
      <c r="L31" s="172"/>
      <c r="M31" s="172"/>
      <c r="N31" s="172"/>
      <c r="O31" s="172"/>
      <c r="P31" s="22"/>
    </row>
    <row r="32" spans="2:16" x14ac:dyDescent="0.15">
      <c r="B32" s="15"/>
      <c r="C32" s="131" t="s">
        <v>489</v>
      </c>
      <c r="D32" s="131"/>
      <c r="E32" s="172"/>
      <c r="F32" s="172"/>
      <c r="G32" s="172"/>
      <c r="H32" s="172"/>
      <c r="I32" s="172"/>
      <c r="J32" s="172"/>
      <c r="K32" s="172"/>
      <c r="L32" s="172"/>
      <c r="M32" s="172"/>
      <c r="N32" s="172"/>
      <c r="O32" s="172"/>
      <c r="P32" s="22"/>
    </row>
    <row r="33" spans="2:16" x14ac:dyDescent="0.15">
      <c r="B33" s="15"/>
      <c r="C33" s="131"/>
      <c r="D33" s="131"/>
      <c r="E33" s="172"/>
      <c r="F33" s="172"/>
      <c r="G33" s="172"/>
      <c r="H33" s="172"/>
      <c r="I33" s="172"/>
      <c r="J33" s="172"/>
      <c r="K33" s="172"/>
      <c r="L33" s="172"/>
      <c r="M33" s="172"/>
      <c r="N33" s="172"/>
      <c r="O33" s="172"/>
      <c r="P33" s="22"/>
    </row>
    <row r="34" spans="2:16" x14ac:dyDescent="0.15">
      <c r="B34" s="15"/>
      <c r="C34" s="131" t="s">
        <v>501</v>
      </c>
      <c r="D34" s="131"/>
      <c r="E34" s="172"/>
      <c r="F34" s="172"/>
      <c r="G34" s="172"/>
      <c r="H34" s="172"/>
      <c r="I34" s="172"/>
      <c r="J34" s="172"/>
      <c r="K34" s="172"/>
      <c r="L34" s="172"/>
      <c r="M34" s="172"/>
      <c r="N34" s="172"/>
      <c r="O34" s="172"/>
      <c r="P34" s="22"/>
    </row>
    <row r="35" spans="2:16" x14ac:dyDescent="0.15">
      <c r="B35" s="15"/>
      <c r="C35" s="443"/>
      <c r="D35" s="443">
        <v>0</v>
      </c>
      <c r="E35" s="443" t="s">
        <v>11</v>
      </c>
      <c r="F35" s="443" t="s">
        <v>12</v>
      </c>
      <c r="G35" s="443" t="s">
        <v>27</v>
      </c>
      <c r="H35" s="443" t="s">
        <v>87</v>
      </c>
      <c r="I35" s="443" t="s">
        <v>88</v>
      </c>
      <c r="J35" s="443" t="s">
        <v>89</v>
      </c>
      <c r="K35" s="443" t="s">
        <v>91</v>
      </c>
      <c r="L35" s="443" t="s">
        <v>92</v>
      </c>
      <c r="M35" s="443" t="s">
        <v>93</v>
      </c>
      <c r="N35" s="443" t="s">
        <v>14</v>
      </c>
      <c r="O35" s="172"/>
      <c r="P35" s="22"/>
    </row>
    <row r="36" spans="2:16" x14ac:dyDescent="0.15">
      <c r="B36" s="15"/>
      <c r="C36" s="433" t="s">
        <v>490</v>
      </c>
      <c r="D36" s="438"/>
      <c r="E36" s="438" t="e">
        <f>'Beneficios '!E104</f>
        <v>#DIV/0!</v>
      </c>
      <c r="F36" s="438" t="e">
        <f>'Beneficios '!F104</f>
        <v>#DIV/0!</v>
      </c>
      <c r="G36" s="438" t="e">
        <f>'Beneficios '!G104</f>
        <v>#DIV/0!</v>
      </c>
      <c r="H36" s="438" t="e">
        <f>'Beneficios '!H104</f>
        <v>#DIV/0!</v>
      </c>
      <c r="I36" s="438" t="e">
        <f>'Beneficios '!I104</f>
        <v>#DIV/0!</v>
      </c>
      <c r="J36" s="438" t="e">
        <f>'Beneficios '!J104</f>
        <v>#DIV/0!</v>
      </c>
      <c r="K36" s="438" t="e">
        <f>'Beneficios '!K104</f>
        <v>#DIV/0!</v>
      </c>
      <c r="L36" s="438" t="e">
        <f>'Beneficios '!L104</f>
        <v>#DIV/0!</v>
      </c>
      <c r="M36" s="438" t="e">
        <f>'Beneficios '!M104</f>
        <v>#DIV/0!</v>
      </c>
      <c r="N36" s="438" t="e">
        <f>'Beneficios '!N104</f>
        <v>#DIV/0!</v>
      </c>
      <c r="O36" s="172"/>
      <c r="P36" s="22"/>
    </row>
    <row r="37" spans="2:16" x14ac:dyDescent="0.15">
      <c r="B37" s="15"/>
      <c r="C37" s="439" t="s">
        <v>491</v>
      </c>
      <c r="D37" s="440">
        <f>Costos!H39</f>
        <v>0</v>
      </c>
      <c r="E37" s="441">
        <f>Costos!E87+Costos!E88</f>
        <v>0</v>
      </c>
      <c r="F37" s="441">
        <f>Costos!F87+Costos!F88</f>
        <v>0</v>
      </c>
      <c r="G37" s="441">
        <f>Costos!G87+Costos!G88</f>
        <v>0</v>
      </c>
      <c r="H37" s="441">
        <f>Costos!H87+Costos!H88</f>
        <v>0</v>
      </c>
      <c r="I37" s="441">
        <f>Costos!I87+Costos!I88</f>
        <v>0</v>
      </c>
      <c r="J37" s="441">
        <f>Costos!J87+Costos!J88</f>
        <v>0</v>
      </c>
      <c r="K37" s="441">
        <f>Costos!K87+Costos!K88</f>
        <v>0</v>
      </c>
      <c r="L37" s="441">
        <f>Costos!L87+Costos!L88</f>
        <v>0</v>
      </c>
      <c r="M37" s="441">
        <f>Costos!M87+Costos!M88</f>
        <v>0</v>
      </c>
      <c r="N37" s="441">
        <f>Costos!N87+Costos!N88</f>
        <v>0</v>
      </c>
      <c r="O37" s="172"/>
      <c r="P37" s="22"/>
    </row>
    <row r="38" spans="2:16" x14ac:dyDescent="0.15">
      <c r="B38" s="15"/>
      <c r="C38" s="444" t="s">
        <v>492</v>
      </c>
      <c r="D38" s="445">
        <f>+D36-D37</f>
        <v>0</v>
      </c>
      <c r="E38" s="445" t="e">
        <f>+E36-E37</f>
        <v>#DIV/0!</v>
      </c>
      <c r="F38" s="445" t="e">
        <f t="shared" ref="F38:N38" si="2">+F36-F37</f>
        <v>#DIV/0!</v>
      </c>
      <c r="G38" s="445" t="e">
        <f t="shared" si="2"/>
        <v>#DIV/0!</v>
      </c>
      <c r="H38" s="445" t="e">
        <f t="shared" si="2"/>
        <v>#DIV/0!</v>
      </c>
      <c r="I38" s="445" t="e">
        <f t="shared" si="2"/>
        <v>#DIV/0!</v>
      </c>
      <c r="J38" s="445" t="e">
        <f t="shared" si="2"/>
        <v>#DIV/0!</v>
      </c>
      <c r="K38" s="445" t="e">
        <f t="shared" si="2"/>
        <v>#DIV/0!</v>
      </c>
      <c r="L38" s="445" t="e">
        <f t="shared" si="2"/>
        <v>#DIV/0!</v>
      </c>
      <c r="M38" s="445" t="e">
        <f t="shared" si="2"/>
        <v>#DIV/0!</v>
      </c>
      <c r="N38" s="445" t="e">
        <f t="shared" si="2"/>
        <v>#DIV/0!</v>
      </c>
      <c r="O38" s="172"/>
      <c r="P38" s="22"/>
    </row>
    <row r="39" spans="2:16" x14ac:dyDescent="0.15">
      <c r="B39" s="15"/>
      <c r="C39" s="435" t="s">
        <v>493</v>
      </c>
      <c r="D39" s="448">
        <v>0.08</v>
      </c>
      <c r="E39" s="172"/>
      <c r="F39" s="172"/>
      <c r="G39" s="172"/>
      <c r="H39" s="172"/>
      <c r="I39" s="172"/>
      <c r="J39" s="172"/>
      <c r="K39" s="172"/>
      <c r="L39" s="172"/>
      <c r="M39" s="172"/>
      <c r="N39" s="172"/>
      <c r="O39" s="172"/>
      <c r="P39" s="22"/>
    </row>
    <row r="40" spans="2:16" x14ac:dyDescent="0.15">
      <c r="B40" s="15"/>
      <c r="C40" s="435" t="s">
        <v>499</v>
      </c>
      <c r="D40" s="449" t="e">
        <f>NPV(D39,E38:N38)+D38</f>
        <v>#DIV/0!</v>
      </c>
      <c r="E40" s="172"/>
      <c r="F40" s="442"/>
      <c r="G40" s="172"/>
      <c r="H40" s="172"/>
      <c r="I40" s="172"/>
      <c r="J40" s="172"/>
      <c r="K40" s="172"/>
      <c r="L40" s="172"/>
      <c r="M40" s="172"/>
      <c r="N40" s="172"/>
      <c r="O40" s="172"/>
      <c r="P40" s="22"/>
    </row>
    <row r="41" spans="2:16" x14ac:dyDescent="0.15">
      <c r="B41" s="15"/>
      <c r="C41" s="435" t="s">
        <v>500</v>
      </c>
      <c r="D41" s="450" t="e">
        <f>IRR(D38:N38)</f>
        <v>#VALUE!</v>
      </c>
      <c r="E41" s="172"/>
      <c r="F41" s="442"/>
      <c r="G41" s="442"/>
      <c r="H41" s="172"/>
      <c r="I41" s="172"/>
      <c r="J41" s="172"/>
      <c r="K41" s="172"/>
      <c r="L41" s="172"/>
      <c r="M41" s="172"/>
      <c r="N41" s="172"/>
      <c r="O41" s="172"/>
      <c r="P41" s="22"/>
    </row>
    <row r="42" spans="2:16" x14ac:dyDescent="0.15">
      <c r="B42" s="15"/>
      <c r="C42" s="447" t="s">
        <v>494</v>
      </c>
      <c r="D42" s="446"/>
      <c r="E42" s="172"/>
      <c r="F42" s="172"/>
      <c r="G42" s="172"/>
      <c r="H42" s="172"/>
      <c r="I42" s="172"/>
      <c r="J42" s="172"/>
      <c r="K42" s="172"/>
      <c r="L42" s="172"/>
      <c r="M42" s="172"/>
      <c r="N42" s="172"/>
      <c r="O42" s="172"/>
      <c r="P42" s="22"/>
    </row>
    <row r="43" spans="2:16" x14ac:dyDescent="0.15">
      <c r="B43" s="15"/>
      <c r="C43" s="447"/>
      <c r="D43" s="446"/>
      <c r="E43" s="172"/>
      <c r="F43" s="172"/>
      <c r="G43" s="172"/>
      <c r="H43" s="172"/>
      <c r="I43" s="172"/>
      <c r="J43" s="172"/>
      <c r="K43" s="172"/>
      <c r="L43" s="172"/>
      <c r="M43" s="172"/>
      <c r="N43" s="172"/>
      <c r="O43" s="172"/>
      <c r="P43" s="22"/>
    </row>
    <row r="44" spans="2:16" x14ac:dyDescent="0.15">
      <c r="C44" s="131" t="s">
        <v>502</v>
      </c>
      <c r="D44" s="131"/>
      <c r="E44" s="172"/>
      <c r="F44" s="172"/>
      <c r="G44" s="172"/>
      <c r="H44" s="172"/>
      <c r="I44" s="172"/>
      <c r="J44" s="172"/>
      <c r="K44" s="172"/>
      <c r="L44" s="172"/>
      <c r="M44" s="172"/>
      <c r="N44" s="172"/>
    </row>
    <row r="45" spans="2:16" x14ac:dyDescent="0.15">
      <c r="C45" s="443"/>
      <c r="D45" s="443">
        <v>0</v>
      </c>
      <c r="E45" s="443" t="s">
        <v>11</v>
      </c>
      <c r="F45" s="443" t="s">
        <v>12</v>
      </c>
      <c r="G45" s="443" t="s">
        <v>27</v>
      </c>
      <c r="H45" s="443" t="s">
        <v>87</v>
      </c>
      <c r="I45" s="443" t="s">
        <v>88</v>
      </c>
      <c r="J45" s="443" t="s">
        <v>89</v>
      </c>
      <c r="K45" s="443" t="s">
        <v>91</v>
      </c>
      <c r="L45" s="443" t="s">
        <v>92</v>
      </c>
      <c r="M45" s="443" t="s">
        <v>93</v>
      </c>
      <c r="N45" s="443" t="s">
        <v>14</v>
      </c>
    </row>
    <row r="46" spans="2:16" x14ac:dyDescent="0.15">
      <c r="C46" s="433" t="s">
        <v>490</v>
      </c>
      <c r="D46" s="438"/>
      <c r="E46" s="438" t="e">
        <f>'Beneficios '!E104</f>
        <v>#DIV/0!</v>
      </c>
      <c r="F46" s="438">
        <f>'Beneficios '!F114</f>
        <v>0</v>
      </c>
      <c r="G46" s="438">
        <f>'Beneficios '!G114</f>
        <v>0</v>
      </c>
      <c r="H46" s="438">
        <f>'Beneficios '!H114</f>
        <v>0</v>
      </c>
      <c r="I46" s="438">
        <f>'Beneficios '!I114</f>
        <v>0</v>
      </c>
      <c r="J46" s="438">
        <f>'Beneficios '!J114</f>
        <v>0</v>
      </c>
      <c r="K46" s="438">
        <f>'Beneficios '!K114</f>
        <v>0</v>
      </c>
      <c r="L46" s="438">
        <f>'Beneficios '!L114</f>
        <v>0</v>
      </c>
      <c r="M46" s="438">
        <f>'Beneficios '!M114</f>
        <v>0</v>
      </c>
      <c r="N46" s="438">
        <f>'Beneficios '!N114</f>
        <v>0</v>
      </c>
    </row>
    <row r="47" spans="2:16" x14ac:dyDescent="0.15">
      <c r="C47" s="439" t="s">
        <v>491</v>
      </c>
      <c r="D47" s="440">
        <f>Costos!H50</f>
        <v>0</v>
      </c>
      <c r="E47" s="441">
        <f>Costos!E97+Costos!E98</f>
        <v>0</v>
      </c>
      <c r="F47" s="441">
        <f>Costos!F97+Costos!F98</f>
        <v>0</v>
      </c>
      <c r="G47" s="441">
        <f>Costos!G97+Costos!G98</f>
        <v>0</v>
      </c>
      <c r="H47" s="441">
        <f>Costos!H97+Costos!H98</f>
        <v>0</v>
      </c>
      <c r="I47" s="441">
        <f>Costos!I97+Costos!I98</f>
        <v>0</v>
      </c>
      <c r="J47" s="441">
        <f>Costos!J97+Costos!J98</f>
        <v>0</v>
      </c>
      <c r="K47" s="441">
        <f>Costos!K97+Costos!K98</f>
        <v>0</v>
      </c>
      <c r="L47" s="441">
        <f>Costos!L97+Costos!L98</f>
        <v>0</v>
      </c>
      <c r="M47" s="441">
        <f>Costos!M97+Costos!M98</f>
        <v>0</v>
      </c>
      <c r="N47" s="441">
        <f>Costos!N97+Costos!N98</f>
        <v>0</v>
      </c>
    </row>
    <row r="48" spans="2:16" x14ac:dyDescent="0.15">
      <c r="C48" s="444" t="s">
        <v>492</v>
      </c>
      <c r="D48" s="445">
        <f>+D46-D47</f>
        <v>0</v>
      </c>
      <c r="E48" s="445" t="e">
        <f>+E46-E47</f>
        <v>#DIV/0!</v>
      </c>
      <c r="F48" s="445">
        <f t="shared" ref="F48:N48" si="3">+F46-F47</f>
        <v>0</v>
      </c>
      <c r="G48" s="445">
        <f t="shared" si="3"/>
        <v>0</v>
      </c>
      <c r="H48" s="445">
        <f t="shared" si="3"/>
        <v>0</v>
      </c>
      <c r="I48" s="445">
        <f t="shared" si="3"/>
        <v>0</v>
      </c>
      <c r="J48" s="445">
        <f t="shared" si="3"/>
        <v>0</v>
      </c>
      <c r="K48" s="445">
        <f t="shared" si="3"/>
        <v>0</v>
      </c>
      <c r="L48" s="445">
        <f t="shared" si="3"/>
        <v>0</v>
      </c>
      <c r="M48" s="445">
        <f t="shared" si="3"/>
        <v>0</v>
      </c>
      <c r="N48" s="445">
        <f t="shared" si="3"/>
        <v>0</v>
      </c>
    </row>
    <row r="49" spans="3:14" x14ac:dyDescent="0.15">
      <c r="C49" s="435" t="s">
        <v>493</v>
      </c>
      <c r="D49" s="448">
        <v>0.08</v>
      </c>
      <c r="E49" s="172"/>
      <c r="F49" s="172"/>
      <c r="G49" s="172"/>
      <c r="H49" s="172"/>
      <c r="I49" s="172"/>
      <c r="J49" s="172"/>
      <c r="K49" s="172"/>
      <c r="L49" s="172"/>
      <c r="M49" s="172"/>
      <c r="N49" s="172"/>
    </row>
    <row r="50" spans="3:14" x14ac:dyDescent="0.15">
      <c r="C50" s="435" t="s">
        <v>499</v>
      </c>
      <c r="D50" s="449" t="e">
        <f>NPV(D49,E48:N48)+D48</f>
        <v>#DIV/0!</v>
      </c>
      <c r="E50" s="172"/>
      <c r="F50" s="442"/>
      <c r="G50" s="172"/>
      <c r="H50" s="172"/>
      <c r="I50" s="172"/>
      <c r="J50" s="172"/>
      <c r="K50" s="172"/>
      <c r="L50" s="172"/>
      <c r="M50" s="172"/>
      <c r="N50" s="172"/>
    </row>
    <row r="51" spans="3:14" x14ac:dyDescent="0.15">
      <c r="C51" s="435" t="s">
        <v>500</v>
      </c>
      <c r="D51" s="450" t="e">
        <f>IRR(D48:N48)</f>
        <v>#VALUE!</v>
      </c>
      <c r="E51" s="172"/>
      <c r="F51" s="442"/>
      <c r="G51" s="442"/>
      <c r="H51" s="172"/>
      <c r="I51" s="172"/>
      <c r="J51" s="172"/>
      <c r="K51" s="172"/>
      <c r="L51" s="172"/>
      <c r="M51" s="172"/>
      <c r="N51" s="172"/>
    </row>
    <row r="52" spans="3:14" x14ac:dyDescent="0.15">
      <c r="C52" s="447" t="s">
        <v>494</v>
      </c>
      <c r="D52" s="446"/>
      <c r="E52" s="172"/>
      <c r="F52" s="172"/>
      <c r="G52" s="172"/>
      <c r="H52" s="172"/>
      <c r="I52" s="172"/>
      <c r="J52" s="172"/>
      <c r="K52" s="172"/>
      <c r="L52" s="172"/>
      <c r="M52" s="172"/>
      <c r="N52" s="172"/>
    </row>
  </sheetData>
  <pageMargins left="0.7" right="0.7" top="0.75" bottom="0.75" header="0.3" footer="0.3"/>
  <ignoredErrors>
    <ignoredError sqref="D16 D41" evalErro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N14"/>
  <sheetViews>
    <sheetView topLeftCell="A10" workbookViewId="0">
      <selection activeCell="D15" sqref="D15"/>
    </sheetView>
  </sheetViews>
  <sheetFormatPr baseColWidth="10" defaultRowHeight="11.25" x14ac:dyDescent="0.2"/>
  <cols>
    <col min="1" max="1" width="3" style="343" customWidth="1"/>
    <col min="2" max="2" width="7" style="343" customWidth="1"/>
    <col min="3" max="3" width="22.42578125" style="343" customWidth="1"/>
    <col min="4" max="14" width="11.7109375" style="343" customWidth="1"/>
    <col min="15" max="15" width="13" style="343" bestFit="1" customWidth="1"/>
    <col min="16" max="16" width="15.28515625" style="343" bestFit="1" customWidth="1"/>
    <col min="17" max="17" width="11.85546875" style="343" bestFit="1" customWidth="1"/>
    <col min="18" max="21" width="11.5703125" style="343" bestFit="1" customWidth="1"/>
    <col min="22" max="257" width="11.42578125" style="343"/>
    <col min="258" max="258" width="22.42578125" style="343" customWidth="1"/>
    <col min="259" max="259" width="10.85546875" style="343" customWidth="1"/>
    <col min="260" max="260" width="11.28515625" style="343" customWidth="1"/>
    <col min="261" max="261" width="10.85546875" style="343" bestFit="1" customWidth="1"/>
    <col min="262" max="262" width="10.28515625" style="343" customWidth="1"/>
    <col min="263" max="263" width="10.5703125" style="343" bestFit="1" customWidth="1"/>
    <col min="264" max="264" width="9.7109375" style="343" customWidth="1"/>
    <col min="265" max="265" width="11.140625" style="343" bestFit="1" customWidth="1"/>
    <col min="266" max="270" width="9.7109375" style="343" customWidth="1"/>
    <col min="271" max="271" width="11.42578125" style="343"/>
    <col min="272" max="272" width="11.7109375" style="343" bestFit="1" customWidth="1"/>
    <col min="273" max="513" width="11.42578125" style="343"/>
    <col min="514" max="514" width="22.42578125" style="343" customWidth="1"/>
    <col min="515" max="515" width="10.85546875" style="343" customWidth="1"/>
    <col min="516" max="516" width="11.28515625" style="343" customWidth="1"/>
    <col min="517" max="517" width="10.85546875" style="343" bestFit="1" customWidth="1"/>
    <col min="518" max="518" width="10.28515625" style="343" customWidth="1"/>
    <col min="519" max="519" width="10.5703125" style="343" bestFit="1" customWidth="1"/>
    <col min="520" max="520" width="9.7109375" style="343" customWidth="1"/>
    <col min="521" max="521" width="11.140625" style="343" bestFit="1" customWidth="1"/>
    <col min="522" max="526" width="9.7109375" style="343" customWidth="1"/>
    <col min="527" max="527" width="11.42578125" style="343"/>
    <col min="528" max="528" width="11.7109375" style="343" bestFit="1" customWidth="1"/>
    <col min="529" max="769" width="11.42578125" style="343"/>
    <col min="770" max="770" width="22.42578125" style="343" customWidth="1"/>
    <col min="771" max="771" width="10.85546875" style="343" customWidth="1"/>
    <col min="772" max="772" width="11.28515625" style="343" customWidth="1"/>
    <col min="773" max="773" width="10.85546875" style="343" bestFit="1" customWidth="1"/>
    <col min="774" max="774" width="10.28515625" style="343" customWidth="1"/>
    <col min="775" max="775" width="10.5703125" style="343" bestFit="1" customWidth="1"/>
    <col min="776" max="776" width="9.7109375" style="343" customWidth="1"/>
    <col min="777" max="777" width="11.140625" style="343" bestFit="1" customWidth="1"/>
    <col min="778" max="782" width="9.7109375" style="343" customWidth="1"/>
    <col min="783" max="783" width="11.42578125" style="343"/>
    <col min="784" max="784" width="11.7109375" style="343" bestFit="1" customWidth="1"/>
    <col min="785" max="1025" width="11.42578125" style="343"/>
    <col min="1026" max="1026" width="22.42578125" style="343" customWidth="1"/>
    <col min="1027" max="1027" width="10.85546875" style="343" customWidth="1"/>
    <col min="1028" max="1028" width="11.28515625" style="343" customWidth="1"/>
    <col min="1029" max="1029" width="10.85546875" style="343" bestFit="1" customWidth="1"/>
    <col min="1030" max="1030" width="10.28515625" style="343" customWidth="1"/>
    <col min="1031" max="1031" width="10.5703125" style="343" bestFit="1" customWidth="1"/>
    <col min="1032" max="1032" width="9.7109375" style="343" customWidth="1"/>
    <col min="1033" max="1033" width="11.140625" style="343" bestFit="1" customWidth="1"/>
    <col min="1034" max="1038" width="9.7109375" style="343" customWidth="1"/>
    <col min="1039" max="1039" width="11.42578125" style="343"/>
    <col min="1040" max="1040" width="11.7109375" style="343" bestFit="1" customWidth="1"/>
    <col min="1041" max="1281" width="11.42578125" style="343"/>
    <col min="1282" max="1282" width="22.42578125" style="343" customWidth="1"/>
    <col min="1283" max="1283" width="10.85546875" style="343" customWidth="1"/>
    <col min="1284" max="1284" width="11.28515625" style="343" customWidth="1"/>
    <col min="1285" max="1285" width="10.85546875" style="343" bestFit="1" customWidth="1"/>
    <col min="1286" max="1286" width="10.28515625" style="343" customWidth="1"/>
    <col min="1287" max="1287" width="10.5703125" style="343" bestFit="1" customWidth="1"/>
    <col min="1288" max="1288" width="9.7109375" style="343" customWidth="1"/>
    <col min="1289" max="1289" width="11.140625" style="343" bestFit="1" customWidth="1"/>
    <col min="1290" max="1294" width="9.7109375" style="343" customWidth="1"/>
    <col min="1295" max="1295" width="11.42578125" style="343"/>
    <col min="1296" max="1296" width="11.7109375" style="343" bestFit="1" customWidth="1"/>
    <col min="1297" max="1537" width="11.42578125" style="343"/>
    <col min="1538" max="1538" width="22.42578125" style="343" customWidth="1"/>
    <col min="1539" max="1539" width="10.85546875" style="343" customWidth="1"/>
    <col min="1540" max="1540" width="11.28515625" style="343" customWidth="1"/>
    <col min="1541" max="1541" width="10.85546875" style="343" bestFit="1" customWidth="1"/>
    <col min="1542" max="1542" width="10.28515625" style="343" customWidth="1"/>
    <col min="1543" max="1543" width="10.5703125" style="343" bestFit="1" customWidth="1"/>
    <col min="1544" max="1544" width="9.7109375" style="343" customWidth="1"/>
    <col min="1545" max="1545" width="11.140625" style="343" bestFit="1" customWidth="1"/>
    <col min="1546" max="1550" width="9.7109375" style="343" customWidth="1"/>
    <col min="1551" max="1551" width="11.42578125" style="343"/>
    <col min="1552" max="1552" width="11.7109375" style="343" bestFit="1" customWidth="1"/>
    <col min="1553" max="1793" width="11.42578125" style="343"/>
    <col min="1794" max="1794" width="22.42578125" style="343" customWidth="1"/>
    <col min="1795" max="1795" width="10.85546875" style="343" customWidth="1"/>
    <col min="1796" max="1796" width="11.28515625" style="343" customWidth="1"/>
    <col min="1797" max="1797" width="10.85546875" style="343" bestFit="1" customWidth="1"/>
    <col min="1798" max="1798" width="10.28515625" style="343" customWidth="1"/>
    <col min="1799" max="1799" width="10.5703125" style="343" bestFit="1" customWidth="1"/>
    <col min="1800" max="1800" width="9.7109375" style="343" customWidth="1"/>
    <col min="1801" max="1801" width="11.140625" style="343" bestFit="1" customWidth="1"/>
    <col min="1802" max="1806" width="9.7109375" style="343" customWidth="1"/>
    <col min="1807" max="1807" width="11.42578125" style="343"/>
    <col min="1808" max="1808" width="11.7109375" style="343" bestFit="1" customWidth="1"/>
    <col min="1809" max="2049" width="11.42578125" style="343"/>
    <col min="2050" max="2050" width="22.42578125" style="343" customWidth="1"/>
    <col min="2051" max="2051" width="10.85546875" style="343" customWidth="1"/>
    <col min="2052" max="2052" width="11.28515625" style="343" customWidth="1"/>
    <col min="2053" max="2053" width="10.85546875" style="343" bestFit="1" customWidth="1"/>
    <col min="2054" max="2054" width="10.28515625" style="343" customWidth="1"/>
    <col min="2055" max="2055" width="10.5703125" style="343" bestFit="1" customWidth="1"/>
    <col min="2056" max="2056" width="9.7109375" style="343" customWidth="1"/>
    <col min="2057" max="2057" width="11.140625" style="343" bestFit="1" customWidth="1"/>
    <col min="2058" max="2062" width="9.7109375" style="343" customWidth="1"/>
    <col min="2063" max="2063" width="11.42578125" style="343"/>
    <col min="2064" max="2064" width="11.7109375" style="343" bestFit="1" customWidth="1"/>
    <col min="2065" max="2305" width="11.42578125" style="343"/>
    <col min="2306" max="2306" width="22.42578125" style="343" customWidth="1"/>
    <col min="2307" max="2307" width="10.85546875" style="343" customWidth="1"/>
    <col min="2308" max="2308" width="11.28515625" style="343" customWidth="1"/>
    <col min="2309" max="2309" width="10.85546875" style="343" bestFit="1" customWidth="1"/>
    <col min="2310" max="2310" width="10.28515625" style="343" customWidth="1"/>
    <col min="2311" max="2311" width="10.5703125" style="343" bestFit="1" customWidth="1"/>
    <col min="2312" max="2312" width="9.7109375" style="343" customWidth="1"/>
    <col min="2313" max="2313" width="11.140625" style="343" bestFit="1" customWidth="1"/>
    <col min="2314" max="2318" width="9.7109375" style="343" customWidth="1"/>
    <col min="2319" max="2319" width="11.42578125" style="343"/>
    <col min="2320" max="2320" width="11.7109375" style="343" bestFit="1" customWidth="1"/>
    <col min="2321" max="2561" width="11.42578125" style="343"/>
    <col min="2562" max="2562" width="22.42578125" style="343" customWidth="1"/>
    <col min="2563" max="2563" width="10.85546875" style="343" customWidth="1"/>
    <col min="2564" max="2564" width="11.28515625" style="343" customWidth="1"/>
    <col min="2565" max="2565" width="10.85546875" style="343" bestFit="1" customWidth="1"/>
    <col min="2566" max="2566" width="10.28515625" style="343" customWidth="1"/>
    <col min="2567" max="2567" width="10.5703125" style="343" bestFit="1" customWidth="1"/>
    <col min="2568" max="2568" width="9.7109375" style="343" customWidth="1"/>
    <col min="2569" max="2569" width="11.140625" style="343" bestFit="1" customWidth="1"/>
    <col min="2570" max="2574" width="9.7109375" style="343" customWidth="1"/>
    <col min="2575" max="2575" width="11.42578125" style="343"/>
    <col min="2576" max="2576" width="11.7109375" style="343" bestFit="1" customWidth="1"/>
    <col min="2577" max="2817" width="11.42578125" style="343"/>
    <col min="2818" max="2818" width="22.42578125" style="343" customWidth="1"/>
    <col min="2819" max="2819" width="10.85546875" style="343" customWidth="1"/>
    <col min="2820" max="2820" width="11.28515625" style="343" customWidth="1"/>
    <col min="2821" max="2821" width="10.85546875" style="343" bestFit="1" customWidth="1"/>
    <col min="2822" max="2822" width="10.28515625" style="343" customWidth="1"/>
    <col min="2823" max="2823" width="10.5703125" style="343" bestFit="1" customWidth="1"/>
    <col min="2824" max="2824" width="9.7109375" style="343" customWidth="1"/>
    <col min="2825" max="2825" width="11.140625" style="343" bestFit="1" customWidth="1"/>
    <col min="2826" max="2830" width="9.7109375" style="343" customWidth="1"/>
    <col min="2831" max="2831" width="11.42578125" style="343"/>
    <col min="2832" max="2832" width="11.7109375" style="343" bestFit="1" customWidth="1"/>
    <col min="2833" max="3073" width="11.42578125" style="343"/>
    <col min="3074" max="3074" width="22.42578125" style="343" customWidth="1"/>
    <col min="3075" max="3075" width="10.85546875" style="343" customWidth="1"/>
    <col min="3076" max="3076" width="11.28515625" style="343" customWidth="1"/>
    <col min="3077" max="3077" width="10.85546875" style="343" bestFit="1" customWidth="1"/>
    <col min="3078" max="3078" width="10.28515625" style="343" customWidth="1"/>
    <col min="3079" max="3079" width="10.5703125" style="343" bestFit="1" customWidth="1"/>
    <col min="3080" max="3080" width="9.7109375" style="343" customWidth="1"/>
    <col min="3081" max="3081" width="11.140625" style="343" bestFit="1" customWidth="1"/>
    <col min="3082" max="3086" width="9.7109375" style="343" customWidth="1"/>
    <col min="3087" max="3087" width="11.42578125" style="343"/>
    <col min="3088" max="3088" width="11.7109375" style="343" bestFit="1" customWidth="1"/>
    <col min="3089" max="3329" width="11.42578125" style="343"/>
    <col min="3330" max="3330" width="22.42578125" style="343" customWidth="1"/>
    <col min="3331" max="3331" width="10.85546875" style="343" customWidth="1"/>
    <col min="3332" max="3332" width="11.28515625" style="343" customWidth="1"/>
    <col min="3333" max="3333" width="10.85546875" style="343" bestFit="1" customWidth="1"/>
    <col min="3334" max="3334" width="10.28515625" style="343" customWidth="1"/>
    <col min="3335" max="3335" width="10.5703125" style="343" bestFit="1" customWidth="1"/>
    <col min="3336" max="3336" width="9.7109375" style="343" customWidth="1"/>
    <col min="3337" max="3337" width="11.140625" style="343" bestFit="1" customWidth="1"/>
    <col min="3338" max="3342" width="9.7109375" style="343" customWidth="1"/>
    <col min="3343" max="3343" width="11.42578125" style="343"/>
    <col min="3344" max="3344" width="11.7109375" style="343" bestFit="1" customWidth="1"/>
    <col min="3345" max="3585" width="11.42578125" style="343"/>
    <col min="3586" max="3586" width="22.42578125" style="343" customWidth="1"/>
    <col min="3587" max="3587" width="10.85546875" style="343" customWidth="1"/>
    <col min="3588" max="3588" width="11.28515625" style="343" customWidth="1"/>
    <col min="3589" max="3589" width="10.85546875" style="343" bestFit="1" customWidth="1"/>
    <col min="3590" max="3590" width="10.28515625" style="343" customWidth="1"/>
    <col min="3591" max="3591" width="10.5703125" style="343" bestFit="1" customWidth="1"/>
    <col min="3592" max="3592" width="9.7109375" style="343" customWidth="1"/>
    <col min="3593" max="3593" width="11.140625" style="343" bestFit="1" customWidth="1"/>
    <col min="3594" max="3598" width="9.7109375" style="343" customWidth="1"/>
    <col min="3599" max="3599" width="11.42578125" style="343"/>
    <col min="3600" max="3600" width="11.7109375" style="343" bestFit="1" customWidth="1"/>
    <col min="3601" max="3841" width="11.42578125" style="343"/>
    <col min="3842" max="3842" width="22.42578125" style="343" customWidth="1"/>
    <col min="3843" max="3843" width="10.85546875" style="343" customWidth="1"/>
    <col min="3844" max="3844" width="11.28515625" style="343" customWidth="1"/>
    <col min="3845" max="3845" width="10.85546875" style="343" bestFit="1" customWidth="1"/>
    <col min="3846" max="3846" width="10.28515625" style="343" customWidth="1"/>
    <col min="3847" max="3847" width="10.5703125" style="343" bestFit="1" customWidth="1"/>
    <col min="3848" max="3848" width="9.7109375" style="343" customWidth="1"/>
    <col min="3849" max="3849" width="11.140625" style="343" bestFit="1" customWidth="1"/>
    <col min="3850" max="3854" width="9.7109375" style="343" customWidth="1"/>
    <col min="3855" max="3855" width="11.42578125" style="343"/>
    <col min="3856" max="3856" width="11.7109375" style="343" bestFit="1" customWidth="1"/>
    <col min="3857" max="4097" width="11.42578125" style="343"/>
    <col min="4098" max="4098" width="22.42578125" style="343" customWidth="1"/>
    <col min="4099" max="4099" width="10.85546875" style="343" customWidth="1"/>
    <col min="4100" max="4100" width="11.28515625" style="343" customWidth="1"/>
    <col min="4101" max="4101" width="10.85546875" style="343" bestFit="1" customWidth="1"/>
    <col min="4102" max="4102" width="10.28515625" style="343" customWidth="1"/>
    <col min="4103" max="4103" width="10.5703125" style="343" bestFit="1" customWidth="1"/>
    <col min="4104" max="4104" width="9.7109375" style="343" customWidth="1"/>
    <col min="4105" max="4105" width="11.140625" style="343" bestFit="1" customWidth="1"/>
    <col min="4106" max="4110" width="9.7109375" style="343" customWidth="1"/>
    <col min="4111" max="4111" width="11.42578125" style="343"/>
    <col min="4112" max="4112" width="11.7109375" style="343" bestFit="1" customWidth="1"/>
    <col min="4113" max="4353" width="11.42578125" style="343"/>
    <col min="4354" max="4354" width="22.42578125" style="343" customWidth="1"/>
    <col min="4355" max="4355" width="10.85546875" style="343" customWidth="1"/>
    <col min="4356" max="4356" width="11.28515625" style="343" customWidth="1"/>
    <col min="4357" max="4357" width="10.85546875" style="343" bestFit="1" customWidth="1"/>
    <col min="4358" max="4358" width="10.28515625" style="343" customWidth="1"/>
    <col min="4359" max="4359" width="10.5703125" style="343" bestFit="1" customWidth="1"/>
    <col min="4360" max="4360" width="9.7109375" style="343" customWidth="1"/>
    <col min="4361" max="4361" width="11.140625" style="343" bestFit="1" customWidth="1"/>
    <col min="4362" max="4366" width="9.7109375" style="343" customWidth="1"/>
    <col min="4367" max="4367" width="11.42578125" style="343"/>
    <col min="4368" max="4368" width="11.7109375" style="343" bestFit="1" customWidth="1"/>
    <col min="4369" max="4609" width="11.42578125" style="343"/>
    <col min="4610" max="4610" width="22.42578125" style="343" customWidth="1"/>
    <col min="4611" max="4611" width="10.85546875" style="343" customWidth="1"/>
    <col min="4612" max="4612" width="11.28515625" style="343" customWidth="1"/>
    <col min="4613" max="4613" width="10.85546875" style="343" bestFit="1" customWidth="1"/>
    <col min="4614" max="4614" width="10.28515625" style="343" customWidth="1"/>
    <col min="4615" max="4615" width="10.5703125" style="343" bestFit="1" customWidth="1"/>
    <col min="4616" max="4616" width="9.7109375" style="343" customWidth="1"/>
    <col min="4617" max="4617" width="11.140625" style="343" bestFit="1" customWidth="1"/>
    <col min="4618" max="4622" width="9.7109375" style="343" customWidth="1"/>
    <col min="4623" max="4623" width="11.42578125" style="343"/>
    <col min="4624" max="4624" width="11.7109375" style="343" bestFit="1" customWidth="1"/>
    <col min="4625" max="4865" width="11.42578125" style="343"/>
    <col min="4866" max="4866" width="22.42578125" style="343" customWidth="1"/>
    <col min="4867" max="4867" width="10.85546875" style="343" customWidth="1"/>
    <col min="4868" max="4868" width="11.28515625" style="343" customWidth="1"/>
    <col min="4869" max="4869" width="10.85546875" style="343" bestFit="1" customWidth="1"/>
    <col min="4870" max="4870" width="10.28515625" style="343" customWidth="1"/>
    <col min="4871" max="4871" width="10.5703125" style="343" bestFit="1" customWidth="1"/>
    <col min="4872" max="4872" width="9.7109375" style="343" customWidth="1"/>
    <col min="4873" max="4873" width="11.140625" style="343" bestFit="1" customWidth="1"/>
    <col min="4874" max="4878" width="9.7109375" style="343" customWidth="1"/>
    <col min="4879" max="4879" width="11.42578125" style="343"/>
    <col min="4880" max="4880" width="11.7109375" style="343" bestFit="1" customWidth="1"/>
    <col min="4881" max="5121" width="11.42578125" style="343"/>
    <col min="5122" max="5122" width="22.42578125" style="343" customWidth="1"/>
    <col min="5123" max="5123" width="10.85546875" style="343" customWidth="1"/>
    <col min="5124" max="5124" width="11.28515625" style="343" customWidth="1"/>
    <col min="5125" max="5125" width="10.85546875" style="343" bestFit="1" customWidth="1"/>
    <col min="5126" max="5126" width="10.28515625" style="343" customWidth="1"/>
    <col min="5127" max="5127" width="10.5703125" style="343" bestFit="1" customWidth="1"/>
    <col min="5128" max="5128" width="9.7109375" style="343" customWidth="1"/>
    <col min="5129" max="5129" width="11.140625" style="343" bestFit="1" customWidth="1"/>
    <col min="5130" max="5134" width="9.7109375" style="343" customWidth="1"/>
    <col min="5135" max="5135" width="11.42578125" style="343"/>
    <col min="5136" max="5136" width="11.7109375" style="343" bestFit="1" customWidth="1"/>
    <col min="5137" max="5377" width="11.42578125" style="343"/>
    <col min="5378" max="5378" width="22.42578125" style="343" customWidth="1"/>
    <col min="5379" max="5379" width="10.85546875" style="343" customWidth="1"/>
    <col min="5380" max="5380" width="11.28515625" style="343" customWidth="1"/>
    <col min="5381" max="5381" width="10.85546875" style="343" bestFit="1" customWidth="1"/>
    <col min="5382" max="5382" width="10.28515625" style="343" customWidth="1"/>
    <col min="5383" max="5383" width="10.5703125" style="343" bestFit="1" customWidth="1"/>
    <col min="5384" max="5384" width="9.7109375" style="343" customWidth="1"/>
    <col min="5385" max="5385" width="11.140625" style="343" bestFit="1" customWidth="1"/>
    <col min="5386" max="5390" width="9.7109375" style="343" customWidth="1"/>
    <col min="5391" max="5391" width="11.42578125" style="343"/>
    <col min="5392" max="5392" width="11.7109375" style="343" bestFit="1" customWidth="1"/>
    <col min="5393" max="5633" width="11.42578125" style="343"/>
    <col min="5634" max="5634" width="22.42578125" style="343" customWidth="1"/>
    <col min="5635" max="5635" width="10.85546875" style="343" customWidth="1"/>
    <col min="5636" max="5636" width="11.28515625" style="343" customWidth="1"/>
    <col min="5637" max="5637" width="10.85546875" style="343" bestFit="1" customWidth="1"/>
    <col min="5638" max="5638" width="10.28515625" style="343" customWidth="1"/>
    <col min="5639" max="5639" width="10.5703125" style="343" bestFit="1" customWidth="1"/>
    <col min="5640" max="5640" width="9.7109375" style="343" customWidth="1"/>
    <col min="5641" max="5641" width="11.140625" style="343" bestFit="1" customWidth="1"/>
    <col min="5642" max="5646" width="9.7109375" style="343" customWidth="1"/>
    <col min="5647" max="5647" width="11.42578125" style="343"/>
    <col min="5648" max="5648" width="11.7109375" style="343" bestFit="1" customWidth="1"/>
    <col min="5649" max="5889" width="11.42578125" style="343"/>
    <col min="5890" max="5890" width="22.42578125" style="343" customWidth="1"/>
    <col min="5891" max="5891" width="10.85546875" style="343" customWidth="1"/>
    <col min="5892" max="5892" width="11.28515625" style="343" customWidth="1"/>
    <col min="5893" max="5893" width="10.85546875" style="343" bestFit="1" customWidth="1"/>
    <col min="5894" max="5894" width="10.28515625" style="343" customWidth="1"/>
    <col min="5895" max="5895" width="10.5703125" style="343" bestFit="1" customWidth="1"/>
    <col min="5896" max="5896" width="9.7109375" style="343" customWidth="1"/>
    <col min="5897" max="5897" width="11.140625" style="343" bestFit="1" customWidth="1"/>
    <col min="5898" max="5902" width="9.7109375" style="343" customWidth="1"/>
    <col min="5903" max="5903" width="11.42578125" style="343"/>
    <col min="5904" max="5904" width="11.7109375" style="343" bestFit="1" customWidth="1"/>
    <col min="5905" max="6145" width="11.42578125" style="343"/>
    <col min="6146" max="6146" width="22.42578125" style="343" customWidth="1"/>
    <col min="6147" max="6147" width="10.85546875" style="343" customWidth="1"/>
    <col min="6148" max="6148" width="11.28515625" style="343" customWidth="1"/>
    <col min="6149" max="6149" width="10.85546875" style="343" bestFit="1" customWidth="1"/>
    <col min="6150" max="6150" width="10.28515625" style="343" customWidth="1"/>
    <col min="6151" max="6151" width="10.5703125" style="343" bestFit="1" customWidth="1"/>
    <col min="6152" max="6152" width="9.7109375" style="343" customWidth="1"/>
    <col min="6153" max="6153" width="11.140625" style="343" bestFit="1" customWidth="1"/>
    <col min="6154" max="6158" width="9.7109375" style="343" customWidth="1"/>
    <col min="6159" max="6159" width="11.42578125" style="343"/>
    <col min="6160" max="6160" width="11.7109375" style="343" bestFit="1" customWidth="1"/>
    <col min="6161" max="6401" width="11.42578125" style="343"/>
    <col min="6402" max="6402" width="22.42578125" style="343" customWidth="1"/>
    <col min="6403" max="6403" width="10.85546875" style="343" customWidth="1"/>
    <col min="6404" max="6404" width="11.28515625" style="343" customWidth="1"/>
    <col min="6405" max="6405" width="10.85546875" style="343" bestFit="1" customWidth="1"/>
    <col min="6406" max="6406" width="10.28515625" style="343" customWidth="1"/>
    <col min="6407" max="6407" width="10.5703125" style="343" bestFit="1" customWidth="1"/>
    <col min="6408" max="6408" width="9.7109375" style="343" customWidth="1"/>
    <col min="6409" max="6409" width="11.140625" style="343" bestFit="1" customWidth="1"/>
    <col min="6410" max="6414" width="9.7109375" style="343" customWidth="1"/>
    <col min="6415" max="6415" width="11.42578125" style="343"/>
    <col min="6416" max="6416" width="11.7109375" style="343" bestFit="1" customWidth="1"/>
    <col min="6417" max="6657" width="11.42578125" style="343"/>
    <col min="6658" max="6658" width="22.42578125" style="343" customWidth="1"/>
    <col min="6659" max="6659" width="10.85546875" style="343" customWidth="1"/>
    <col min="6660" max="6660" width="11.28515625" style="343" customWidth="1"/>
    <col min="6661" max="6661" width="10.85546875" style="343" bestFit="1" customWidth="1"/>
    <col min="6662" max="6662" width="10.28515625" style="343" customWidth="1"/>
    <col min="6663" max="6663" width="10.5703125" style="343" bestFit="1" customWidth="1"/>
    <col min="6664" max="6664" width="9.7109375" style="343" customWidth="1"/>
    <col min="6665" max="6665" width="11.140625" style="343" bestFit="1" customWidth="1"/>
    <col min="6666" max="6670" width="9.7109375" style="343" customWidth="1"/>
    <col min="6671" max="6671" width="11.42578125" style="343"/>
    <col min="6672" max="6672" width="11.7109375" style="343" bestFit="1" customWidth="1"/>
    <col min="6673" max="6913" width="11.42578125" style="343"/>
    <col min="6914" max="6914" width="22.42578125" style="343" customWidth="1"/>
    <col min="6915" max="6915" width="10.85546875" style="343" customWidth="1"/>
    <col min="6916" max="6916" width="11.28515625" style="343" customWidth="1"/>
    <col min="6917" max="6917" width="10.85546875" style="343" bestFit="1" customWidth="1"/>
    <col min="6918" max="6918" width="10.28515625" style="343" customWidth="1"/>
    <col min="6919" max="6919" width="10.5703125" style="343" bestFit="1" customWidth="1"/>
    <col min="6920" max="6920" width="9.7109375" style="343" customWidth="1"/>
    <col min="6921" max="6921" width="11.140625" style="343" bestFit="1" customWidth="1"/>
    <col min="6922" max="6926" width="9.7109375" style="343" customWidth="1"/>
    <col min="6927" max="6927" width="11.42578125" style="343"/>
    <col min="6928" max="6928" width="11.7109375" style="343" bestFit="1" customWidth="1"/>
    <col min="6929" max="7169" width="11.42578125" style="343"/>
    <col min="7170" max="7170" width="22.42578125" style="343" customWidth="1"/>
    <col min="7171" max="7171" width="10.85546875" style="343" customWidth="1"/>
    <col min="7172" max="7172" width="11.28515625" style="343" customWidth="1"/>
    <col min="7173" max="7173" width="10.85546875" style="343" bestFit="1" customWidth="1"/>
    <col min="7174" max="7174" width="10.28515625" style="343" customWidth="1"/>
    <col min="7175" max="7175" width="10.5703125" style="343" bestFit="1" customWidth="1"/>
    <col min="7176" max="7176" width="9.7109375" style="343" customWidth="1"/>
    <col min="7177" max="7177" width="11.140625" style="343" bestFit="1" customWidth="1"/>
    <col min="7178" max="7182" width="9.7109375" style="343" customWidth="1"/>
    <col min="7183" max="7183" width="11.42578125" style="343"/>
    <col min="7184" max="7184" width="11.7109375" style="343" bestFit="1" customWidth="1"/>
    <col min="7185" max="7425" width="11.42578125" style="343"/>
    <col min="7426" max="7426" width="22.42578125" style="343" customWidth="1"/>
    <col min="7427" max="7427" width="10.85546875" style="343" customWidth="1"/>
    <col min="7428" max="7428" width="11.28515625" style="343" customWidth="1"/>
    <col min="7429" max="7429" width="10.85546875" style="343" bestFit="1" customWidth="1"/>
    <col min="7430" max="7430" width="10.28515625" style="343" customWidth="1"/>
    <col min="7431" max="7431" width="10.5703125" style="343" bestFit="1" customWidth="1"/>
    <col min="7432" max="7432" width="9.7109375" style="343" customWidth="1"/>
    <col min="7433" max="7433" width="11.140625" style="343" bestFit="1" customWidth="1"/>
    <col min="7434" max="7438" width="9.7109375" style="343" customWidth="1"/>
    <col min="7439" max="7439" width="11.42578125" style="343"/>
    <col min="7440" max="7440" width="11.7109375" style="343" bestFit="1" customWidth="1"/>
    <col min="7441" max="7681" width="11.42578125" style="343"/>
    <col min="7682" max="7682" width="22.42578125" style="343" customWidth="1"/>
    <col min="7683" max="7683" width="10.85546875" style="343" customWidth="1"/>
    <col min="7684" max="7684" width="11.28515625" style="343" customWidth="1"/>
    <col min="7685" max="7685" width="10.85546875" style="343" bestFit="1" customWidth="1"/>
    <col min="7686" max="7686" width="10.28515625" style="343" customWidth="1"/>
    <col min="7687" max="7687" width="10.5703125" style="343" bestFit="1" customWidth="1"/>
    <col min="7688" max="7688" width="9.7109375" style="343" customWidth="1"/>
    <col min="7689" max="7689" width="11.140625" style="343" bestFit="1" customWidth="1"/>
    <col min="7690" max="7694" width="9.7109375" style="343" customWidth="1"/>
    <col min="7695" max="7695" width="11.42578125" style="343"/>
    <col min="7696" max="7696" width="11.7109375" style="343" bestFit="1" customWidth="1"/>
    <col min="7697" max="7937" width="11.42578125" style="343"/>
    <col min="7938" max="7938" width="22.42578125" style="343" customWidth="1"/>
    <col min="7939" max="7939" width="10.85546875" style="343" customWidth="1"/>
    <col min="7940" max="7940" width="11.28515625" style="343" customWidth="1"/>
    <col min="7941" max="7941" width="10.85546875" style="343" bestFit="1" customWidth="1"/>
    <col min="7942" max="7942" width="10.28515625" style="343" customWidth="1"/>
    <col min="7943" max="7943" width="10.5703125" style="343" bestFit="1" customWidth="1"/>
    <col min="7944" max="7944" width="9.7109375" style="343" customWidth="1"/>
    <col min="7945" max="7945" width="11.140625" style="343" bestFit="1" customWidth="1"/>
    <col min="7946" max="7950" width="9.7109375" style="343" customWidth="1"/>
    <col min="7951" max="7951" width="11.42578125" style="343"/>
    <col min="7952" max="7952" width="11.7109375" style="343" bestFit="1" customWidth="1"/>
    <col min="7953" max="8193" width="11.42578125" style="343"/>
    <col min="8194" max="8194" width="22.42578125" style="343" customWidth="1"/>
    <col min="8195" max="8195" width="10.85546875" style="343" customWidth="1"/>
    <col min="8196" max="8196" width="11.28515625" style="343" customWidth="1"/>
    <col min="8197" max="8197" width="10.85546875" style="343" bestFit="1" customWidth="1"/>
    <col min="8198" max="8198" width="10.28515625" style="343" customWidth="1"/>
    <col min="8199" max="8199" width="10.5703125" style="343" bestFit="1" customWidth="1"/>
    <col min="8200" max="8200" width="9.7109375" style="343" customWidth="1"/>
    <col min="8201" max="8201" width="11.140625" style="343" bestFit="1" customWidth="1"/>
    <col min="8202" max="8206" width="9.7109375" style="343" customWidth="1"/>
    <col min="8207" max="8207" width="11.42578125" style="343"/>
    <col min="8208" max="8208" width="11.7109375" style="343" bestFit="1" customWidth="1"/>
    <col min="8209" max="8449" width="11.42578125" style="343"/>
    <col min="8450" max="8450" width="22.42578125" style="343" customWidth="1"/>
    <col min="8451" max="8451" width="10.85546875" style="343" customWidth="1"/>
    <col min="8452" max="8452" width="11.28515625" style="343" customWidth="1"/>
    <col min="8453" max="8453" width="10.85546875" style="343" bestFit="1" customWidth="1"/>
    <col min="8454" max="8454" width="10.28515625" style="343" customWidth="1"/>
    <col min="8455" max="8455" width="10.5703125" style="343" bestFit="1" customWidth="1"/>
    <col min="8456" max="8456" width="9.7109375" style="343" customWidth="1"/>
    <col min="8457" max="8457" width="11.140625" style="343" bestFit="1" customWidth="1"/>
    <col min="8458" max="8462" width="9.7109375" style="343" customWidth="1"/>
    <col min="8463" max="8463" width="11.42578125" style="343"/>
    <col min="8464" max="8464" width="11.7109375" style="343" bestFit="1" customWidth="1"/>
    <col min="8465" max="8705" width="11.42578125" style="343"/>
    <col min="8706" max="8706" width="22.42578125" style="343" customWidth="1"/>
    <col min="8707" max="8707" width="10.85546875" style="343" customWidth="1"/>
    <col min="8708" max="8708" width="11.28515625" style="343" customWidth="1"/>
    <col min="8709" max="8709" width="10.85546875" style="343" bestFit="1" customWidth="1"/>
    <col min="8710" max="8710" width="10.28515625" style="343" customWidth="1"/>
    <col min="8711" max="8711" width="10.5703125" style="343" bestFit="1" customWidth="1"/>
    <col min="8712" max="8712" width="9.7109375" style="343" customWidth="1"/>
    <col min="8713" max="8713" width="11.140625" style="343" bestFit="1" customWidth="1"/>
    <col min="8714" max="8718" width="9.7109375" style="343" customWidth="1"/>
    <col min="8719" max="8719" width="11.42578125" style="343"/>
    <col min="8720" max="8720" width="11.7109375" style="343" bestFit="1" customWidth="1"/>
    <col min="8721" max="8961" width="11.42578125" style="343"/>
    <col min="8962" max="8962" width="22.42578125" style="343" customWidth="1"/>
    <col min="8963" max="8963" width="10.85546875" style="343" customWidth="1"/>
    <col min="8964" max="8964" width="11.28515625" style="343" customWidth="1"/>
    <col min="8965" max="8965" width="10.85546875" style="343" bestFit="1" customWidth="1"/>
    <col min="8966" max="8966" width="10.28515625" style="343" customWidth="1"/>
    <col min="8967" max="8967" width="10.5703125" style="343" bestFit="1" customWidth="1"/>
    <col min="8968" max="8968" width="9.7109375" style="343" customWidth="1"/>
    <col min="8969" max="8969" width="11.140625" style="343" bestFit="1" customWidth="1"/>
    <col min="8970" max="8974" width="9.7109375" style="343" customWidth="1"/>
    <col min="8975" max="8975" width="11.42578125" style="343"/>
    <col min="8976" max="8976" width="11.7109375" style="343" bestFit="1" customWidth="1"/>
    <col min="8977" max="9217" width="11.42578125" style="343"/>
    <col min="9218" max="9218" width="22.42578125" style="343" customWidth="1"/>
    <col min="9219" max="9219" width="10.85546875" style="343" customWidth="1"/>
    <col min="9220" max="9220" width="11.28515625" style="343" customWidth="1"/>
    <col min="9221" max="9221" width="10.85546875" style="343" bestFit="1" customWidth="1"/>
    <col min="9222" max="9222" width="10.28515625" style="343" customWidth="1"/>
    <col min="9223" max="9223" width="10.5703125" style="343" bestFit="1" customWidth="1"/>
    <col min="9224" max="9224" width="9.7109375" style="343" customWidth="1"/>
    <col min="9225" max="9225" width="11.140625" style="343" bestFit="1" customWidth="1"/>
    <col min="9226" max="9230" width="9.7109375" style="343" customWidth="1"/>
    <col min="9231" max="9231" width="11.42578125" style="343"/>
    <col min="9232" max="9232" width="11.7109375" style="343" bestFit="1" customWidth="1"/>
    <col min="9233" max="9473" width="11.42578125" style="343"/>
    <col min="9474" max="9474" width="22.42578125" style="343" customWidth="1"/>
    <col min="9475" max="9475" width="10.85546875" style="343" customWidth="1"/>
    <col min="9476" max="9476" width="11.28515625" style="343" customWidth="1"/>
    <col min="9477" max="9477" width="10.85546875" style="343" bestFit="1" customWidth="1"/>
    <col min="9478" max="9478" width="10.28515625" style="343" customWidth="1"/>
    <col min="9479" max="9479" width="10.5703125" style="343" bestFit="1" customWidth="1"/>
    <col min="9480" max="9480" width="9.7109375" style="343" customWidth="1"/>
    <col min="9481" max="9481" width="11.140625" style="343" bestFit="1" customWidth="1"/>
    <col min="9482" max="9486" width="9.7109375" style="343" customWidth="1"/>
    <col min="9487" max="9487" width="11.42578125" style="343"/>
    <col min="9488" max="9488" width="11.7109375" style="343" bestFit="1" customWidth="1"/>
    <col min="9489" max="9729" width="11.42578125" style="343"/>
    <col min="9730" max="9730" width="22.42578125" style="343" customWidth="1"/>
    <col min="9731" max="9731" width="10.85546875" style="343" customWidth="1"/>
    <col min="9732" max="9732" width="11.28515625" style="343" customWidth="1"/>
    <col min="9733" max="9733" width="10.85546875" style="343" bestFit="1" customWidth="1"/>
    <col min="9734" max="9734" width="10.28515625" style="343" customWidth="1"/>
    <col min="9735" max="9735" width="10.5703125" style="343" bestFit="1" customWidth="1"/>
    <col min="9736" max="9736" width="9.7109375" style="343" customWidth="1"/>
    <col min="9737" max="9737" width="11.140625" style="343" bestFit="1" customWidth="1"/>
    <col min="9738" max="9742" width="9.7109375" style="343" customWidth="1"/>
    <col min="9743" max="9743" width="11.42578125" style="343"/>
    <col min="9744" max="9744" width="11.7109375" style="343" bestFit="1" customWidth="1"/>
    <col min="9745" max="9985" width="11.42578125" style="343"/>
    <col min="9986" max="9986" width="22.42578125" style="343" customWidth="1"/>
    <col min="9987" max="9987" width="10.85546875" style="343" customWidth="1"/>
    <col min="9988" max="9988" width="11.28515625" style="343" customWidth="1"/>
    <col min="9989" max="9989" width="10.85546875" style="343" bestFit="1" customWidth="1"/>
    <col min="9990" max="9990" width="10.28515625" style="343" customWidth="1"/>
    <col min="9991" max="9991" width="10.5703125" style="343" bestFit="1" customWidth="1"/>
    <col min="9992" max="9992" width="9.7109375" style="343" customWidth="1"/>
    <col min="9993" max="9993" width="11.140625" style="343" bestFit="1" customWidth="1"/>
    <col min="9994" max="9998" width="9.7109375" style="343" customWidth="1"/>
    <col min="9999" max="9999" width="11.42578125" style="343"/>
    <col min="10000" max="10000" width="11.7109375" style="343" bestFit="1" customWidth="1"/>
    <col min="10001" max="10241" width="11.42578125" style="343"/>
    <col min="10242" max="10242" width="22.42578125" style="343" customWidth="1"/>
    <col min="10243" max="10243" width="10.85546875" style="343" customWidth="1"/>
    <col min="10244" max="10244" width="11.28515625" style="343" customWidth="1"/>
    <col min="10245" max="10245" width="10.85546875" style="343" bestFit="1" customWidth="1"/>
    <col min="10246" max="10246" width="10.28515625" style="343" customWidth="1"/>
    <col min="10247" max="10247" width="10.5703125" style="343" bestFit="1" customWidth="1"/>
    <col min="10248" max="10248" width="9.7109375" style="343" customWidth="1"/>
    <col min="10249" max="10249" width="11.140625" style="343" bestFit="1" customWidth="1"/>
    <col min="10250" max="10254" width="9.7109375" style="343" customWidth="1"/>
    <col min="10255" max="10255" width="11.42578125" style="343"/>
    <col min="10256" max="10256" width="11.7109375" style="343" bestFit="1" customWidth="1"/>
    <col min="10257" max="10497" width="11.42578125" style="343"/>
    <col min="10498" max="10498" width="22.42578125" style="343" customWidth="1"/>
    <col min="10499" max="10499" width="10.85546875" style="343" customWidth="1"/>
    <col min="10500" max="10500" width="11.28515625" style="343" customWidth="1"/>
    <col min="10501" max="10501" width="10.85546875" style="343" bestFit="1" customWidth="1"/>
    <col min="10502" max="10502" width="10.28515625" style="343" customWidth="1"/>
    <col min="10503" max="10503" width="10.5703125" style="343" bestFit="1" customWidth="1"/>
    <col min="10504" max="10504" width="9.7109375" style="343" customWidth="1"/>
    <col min="10505" max="10505" width="11.140625" style="343" bestFit="1" customWidth="1"/>
    <col min="10506" max="10510" width="9.7109375" style="343" customWidth="1"/>
    <col min="10511" max="10511" width="11.42578125" style="343"/>
    <col min="10512" max="10512" width="11.7109375" style="343" bestFit="1" customWidth="1"/>
    <col min="10513" max="10753" width="11.42578125" style="343"/>
    <col min="10754" max="10754" width="22.42578125" style="343" customWidth="1"/>
    <col min="10755" max="10755" width="10.85546875" style="343" customWidth="1"/>
    <col min="10756" max="10756" width="11.28515625" style="343" customWidth="1"/>
    <col min="10757" max="10757" width="10.85546875" style="343" bestFit="1" customWidth="1"/>
    <col min="10758" max="10758" width="10.28515625" style="343" customWidth="1"/>
    <col min="10759" max="10759" width="10.5703125" style="343" bestFit="1" customWidth="1"/>
    <col min="10760" max="10760" width="9.7109375" style="343" customWidth="1"/>
    <col min="10761" max="10761" width="11.140625" style="343" bestFit="1" customWidth="1"/>
    <col min="10762" max="10766" width="9.7109375" style="343" customWidth="1"/>
    <col min="10767" max="10767" width="11.42578125" style="343"/>
    <col min="10768" max="10768" width="11.7109375" style="343" bestFit="1" customWidth="1"/>
    <col min="10769" max="11009" width="11.42578125" style="343"/>
    <col min="11010" max="11010" width="22.42578125" style="343" customWidth="1"/>
    <col min="11011" max="11011" width="10.85546875" style="343" customWidth="1"/>
    <col min="11012" max="11012" width="11.28515625" style="343" customWidth="1"/>
    <col min="11013" max="11013" width="10.85546875" style="343" bestFit="1" customWidth="1"/>
    <col min="11014" max="11014" width="10.28515625" style="343" customWidth="1"/>
    <col min="11015" max="11015" width="10.5703125" style="343" bestFit="1" customWidth="1"/>
    <col min="11016" max="11016" width="9.7109375" style="343" customWidth="1"/>
    <col min="11017" max="11017" width="11.140625" style="343" bestFit="1" customWidth="1"/>
    <col min="11018" max="11022" width="9.7109375" style="343" customWidth="1"/>
    <col min="11023" max="11023" width="11.42578125" style="343"/>
    <col min="11024" max="11024" width="11.7109375" style="343" bestFit="1" customWidth="1"/>
    <col min="11025" max="11265" width="11.42578125" style="343"/>
    <col min="11266" max="11266" width="22.42578125" style="343" customWidth="1"/>
    <col min="11267" max="11267" width="10.85546875" style="343" customWidth="1"/>
    <col min="11268" max="11268" width="11.28515625" style="343" customWidth="1"/>
    <col min="11269" max="11269" width="10.85546875" style="343" bestFit="1" customWidth="1"/>
    <col min="11270" max="11270" width="10.28515625" style="343" customWidth="1"/>
    <col min="11271" max="11271" width="10.5703125" style="343" bestFit="1" customWidth="1"/>
    <col min="11272" max="11272" width="9.7109375" style="343" customWidth="1"/>
    <col min="11273" max="11273" width="11.140625" style="343" bestFit="1" customWidth="1"/>
    <col min="11274" max="11278" width="9.7109375" style="343" customWidth="1"/>
    <col min="11279" max="11279" width="11.42578125" style="343"/>
    <col min="11280" max="11280" width="11.7109375" style="343" bestFit="1" customWidth="1"/>
    <col min="11281" max="11521" width="11.42578125" style="343"/>
    <col min="11522" max="11522" width="22.42578125" style="343" customWidth="1"/>
    <col min="11523" max="11523" width="10.85546875" style="343" customWidth="1"/>
    <col min="11524" max="11524" width="11.28515625" style="343" customWidth="1"/>
    <col min="11525" max="11525" width="10.85546875" style="343" bestFit="1" customWidth="1"/>
    <col min="11526" max="11526" width="10.28515625" style="343" customWidth="1"/>
    <col min="11527" max="11527" width="10.5703125" style="343" bestFit="1" customWidth="1"/>
    <col min="11528" max="11528" width="9.7109375" style="343" customWidth="1"/>
    <col min="11529" max="11529" width="11.140625" style="343" bestFit="1" customWidth="1"/>
    <col min="11530" max="11534" width="9.7109375" style="343" customWidth="1"/>
    <col min="11535" max="11535" width="11.42578125" style="343"/>
    <col min="11536" max="11536" width="11.7109375" style="343" bestFit="1" customWidth="1"/>
    <col min="11537" max="11777" width="11.42578125" style="343"/>
    <col min="11778" max="11778" width="22.42578125" style="343" customWidth="1"/>
    <col min="11779" max="11779" width="10.85546875" style="343" customWidth="1"/>
    <col min="11780" max="11780" width="11.28515625" style="343" customWidth="1"/>
    <col min="11781" max="11781" width="10.85546875" style="343" bestFit="1" customWidth="1"/>
    <col min="11782" max="11782" width="10.28515625" style="343" customWidth="1"/>
    <col min="11783" max="11783" width="10.5703125" style="343" bestFit="1" customWidth="1"/>
    <col min="11784" max="11784" width="9.7109375" style="343" customWidth="1"/>
    <col min="11785" max="11785" width="11.140625" style="343" bestFit="1" customWidth="1"/>
    <col min="11786" max="11790" width="9.7109375" style="343" customWidth="1"/>
    <col min="11791" max="11791" width="11.42578125" style="343"/>
    <col min="11792" max="11792" width="11.7109375" style="343" bestFit="1" customWidth="1"/>
    <col min="11793" max="12033" width="11.42578125" style="343"/>
    <col min="12034" max="12034" width="22.42578125" style="343" customWidth="1"/>
    <col min="12035" max="12035" width="10.85546875" style="343" customWidth="1"/>
    <col min="12036" max="12036" width="11.28515625" style="343" customWidth="1"/>
    <col min="12037" max="12037" width="10.85546875" style="343" bestFit="1" customWidth="1"/>
    <col min="12038" max="12038" width="10.28515625" style="343" customWidth="1"/>
    <col min="12039" max="12039" width="10.5703125" style="343" bestFit="1" customWidth="1"/>
    <col min="12040" max="12040" width="9.7109375" style="343" customWidth="1"/>
    <col min="12041" max="12041" width="11.140625" style="343" bestFit="1" customWidth="1"/>
    <col min="12042" max="12046" width="9.7109375" style="343" customWidth="1"/>
    <col min="12047" max="12047" width="11.42578125" style="343"/>
    <col min="12048" max="12048" width="11.7109375" style="343" bestFit="1" customWidth="1"/>
    <col min="12049" max="12289" width="11.42578125" style="343"/>
    <col min="12290" max="12290" width="22.42578125" style="343" customWidth="1"/>
    <col min="12291" max="12291" width="10.85546875" style="343" customWidth="1"/>
    <col min="12292" max="12292" width="11.28515625" style="343" customWidth="1"/>
    <col min="12293" max="12293" width="10.85546875" style="343" bestFit="1" customWidth="1"/>
    <col min="12294" max="12294" width="10.28515625" style="343" customWidth="1"/>
    <col min="12295" max="12295" width="10.5703125" style="343" bestFit="1" customWidth="1"/>
    <col min="12296" max="12296" width="9.7109375" style="343" customWidth="1"/>
    <col min="12297" max="12297" width="11.140625" style="343" bestFit="1" customWidth="1"/>
    <col min="12298" max="12302" width="9.7109375" style="343" customWidth="1"/>
    <col min="12303" max="12303" width="11.42578125" style="343"/>
    <col min="12304" max="12304" width="11.7109375" style="343" bestFit="1" customWidth="1"/>
    <col min="12305" max="12545" width="11.42578125" style="343"/>
    <col min="12546" max="12546" width="22.42578125" style="343" customWidth="1"/>
    <col min="12547" max="12547" width="10.85546875" style="343" customWidth="1"/>
    <col min="12548" max="12548" width="11.28515625" style="343" customWidth="1"/>
    <col min="12549" max="12549" width="10.85546875" style="343" bestFit="1" customWidth="1"/>
    <col min="12550" max="12550" width="10.28515625" style="343" customWidth="1"/>
    <col min="12551" max="12551" width="10.5703125" style="343" bestFit="1" customWidth="1"/>
    <col min="12552" max="12552" width="9.7109375" style="343" customWidth="1"/>
    <col min="12553" max="12553" width="11.140625" style="343" bestFit="1" customWidth="1"/>
    <col min="12554" max="12558" width="9.7109375" style="343" customWidth="1"/>
    <col min="12559" max="12559" width="11.42578125" style="343"/>
    <col min="12560" max="12560" width="11.7109375" style="343" bestFit="1" customWidth="1"/>
    <col min="12561" max="12801" width="11.42578125" style="343"/>
    <col min="12802" max="12802" width="22.42578125" style="343" customWidth="1"/>
    <col min="12803" max="12803" width="10.85546875" style="343" customWidth="1"/>
    <col min="12804" max="12804" width="11.28515625" style="343" customWidth="1"/>
    <col min="12805" max="12805" width="10.85546875" style="343" bestFit="1" customWidth="1"/>
    <col min="12806" max="12806" width="10.28515625" style="343" customWidth="1"/>
    <col min="12807" max="12807" width="10.5703125" style="343" bestFit="1" customWidth="1"/>
    <col min="12808" max="12808" width="9.7109375" style="343" customWidth="1"/>
    <col min="12809" max="12809" width="11.140625" style="343" bestFit="1" customWidth="1"/>
    <col min="12810" max="12814" width="9.7109375" style="343" customWidth="1"/>
    <col min="12815" max="12815" width="11.42578125" style="343"/>
    <col min="12816" max="12816" width="11.7109375" style="343" bestFit="1" customWidth="1"/>
    <col min="12817" max="13057" width="11.42578125" style="343"/>
    <col min="13058" max="13058" width="22.42578125" style="343" customWidth="1"/>
    <col min="13059" max="13059" width="10.85546875" style="343" customWidth="1"/>
    <col min="13060" max="13060" width="11.28515625" style="343" customWidth="1"/>
    <col min="13061" max="13061" width="10.85546875" style="343" bestFit="1" customWidth="1"/>
    <col min="13062" max="13062" width="10.28515625" style="343" customWidth="1"/>
    <col min="13063" max="13063" width="10.5703125" style="343" bestFit="1" customWidth="1"/>
    <col min="13064" max="13064" width="9.7109375" style="343" customWidth="1"/>
    <col min="13065" max="13065" width="11.140625" style="343" bestFit="1" customWidth="1"/>
    <col min="13066" max="13070" width="9.7109375" style="343" customWidth="1"/>
    <col min="13071" max="13071" width="11.42578125" style="343"/>
    <col min="13072" max="13072" width="11.7109375" style="343" bestFit="1" customWidth="1"/>
    <col min="13073" max="13313" width="11.42578125" style="343"/>
    <col min="13314" max="13314" width="22.42578125" style="343" customWidth="1"/>
    <col min="13315" max="13315" width="10.85546875" style="343" customWidth="1"/>
    <col min="13316" max="13316" width="11.28515625" style="343" customWidth="1"/>
    <col min="13317" max="13317" width="10.85546875" style="343" bestFit="1" customWidth="1"/>
    <col min="13318" max="13318" width="10.28515625" style="343" customWidth="1"/>
    <col min="13319" max="13319" width="10.5703125" style="343" bestFit="1" customWidth="1"/>
    <col min="13320" max="13320" width="9.7109375" style="343" customWidth="1"/>
    <col min="13321" max="13321" width="11.140625" style="343" bestFit="1" customWidth="1"/>
    <col min="13322" max="13326" width="9.7109375" style="343" customWidth="1"/>
    <col min="13327" max="13327" width="11.42578125" style="343"/>
    <col min="13328" max="13328" width="11.7109375" style="343" bestFit="1" customWidth="1"/>
    <col min="13329" max="13569" width="11.42578125" style="343"/>
    <col min="13570" max="13570" width="22.42578125" style="343" customWidth="1"/>
    <col min="13571" max="13571" width="10.85546875" style="343" customWidth="1"/>
    <col min="13572" max="13572" width="11.28515625" style="343" customWidth="1"/>
    <col min="13573" max="13573" width="10.85546875" style="343" bestFit="1" customWidth="1"/>
    <col min="13574" max="13574" width="10.28515625" style="343" customWidth="1"/>
    <col min="13575" max="13575" width="10.5703125" style="343" bestFit="1" customWidth="1"/>
    <col min="13576" max="13576" width="9.7109375" style="343" customWidth="1"/>
    <col min="13577" max="13577" width="11.140625" style="343" bestFit="1" customWidth="1"/>
    <col min="13578" max="13582" width="9.7109375" style="343" customWidth="1"/>
    <col min="13583" max="13583" width="11.42578125" style="343"/>
    <col min="13584" max="13584" width="11.7109375" style="343" bestFit="1" customWidth="1"/>
    <col min="13585" max="13825" width="11.42578125" style="343"/>
    <col min="13826" max="13826" width="22.42578125" style="343" customWidth="1"/>
    <col min="13827" max="13827" width="10.85546875" style="343" customWidth="1"/>
    <col min="13828" max="13828" width="11.28515625" style="343" customWidth="1"/>
    <col min="13829" max="13829" width="10.85546875" style="343" bestFit="1" customWidth="1"/>
    <col min="13830" max="13830" width="10.28515625" style="343" customWidth="1"/>
    <col min="13831" max="13831" width="10.5703125" style="343" bestFit="1" customWidth="1"/>
    <col min="13832" max="13832" width="9.7109375" style="343" customWidth="1"/>
    <col min="13833" max="13833" width="11.140625" style="343" bestFit="1" customWidth="1"/>
    <col min="13834" max="13838" width="9.7109375" style="343" customWidth="1"/>
    <col min="13839" max="13839" width="11.42578125" style="343"/>
    <col min="13840" max="13840" width="11.7109375" style="343" bestFit="1" customWidth="1"/>
    <col min="13841" max="14081" width="11.42578125" style="343"/>
    <col min="14082" max="14082" width="22.42578125" style="343" customWidth="1"/>
    <col min="14083" max="14083" width="10.85546875" style="343" customWidth="1"/>
    <col min="14084" max="14084" width="11.28515625" style="343" customWidth="1"/>
    <col min="14085" max="14085" width="10.85546875" style="343" bestFit="1" customWidth="1"/>
    <col min="14086" max="14086" width="10.28515625" style="343" customWidth="1"/>
    <col min="14087" max="14087" width="10.5703125" style="343" bestFit="1" customWidth="1"/>
    <col min="14088" max="14088" width="9.7109375" style="343" customWidth="1"/>
    <col min="14089" max="14089" width="11.140625" style="343" bestFit="1" customWidth="1"/>
    <col min="14090" max="14094" width="9.7109375" style="343" customWidth="1"/>
    <col min="14095" max="14095" width="11.42578125" style="343"/>
    <col min="14096" max="14096" width="11.7109375" style="343" bestFit="1" customWidth="1"/>
    <col min="14097" max="14337" width="11.42578125" style="343"/>
    <col min="14338" max="14338" width="22.42578125" style="343" customWidth="1"/>
    <col min="14339" max="14339" width="10.85546875" style="343" customWidth="1"/>
    <col min="14340" max="14340" width="11.28515625" style="343" customWidth="1"/>
    <col min="14341" max="14341" width="10.85546875" style="343" bestFit="1" customWidth="1"/>
    <col min="14342" max="14342" width="10.28515625" style="343" customWidth="1"/>
    <col min="14343" max="14343" width="10.5703125" style="343" bestFit="1" customWidth="1"/>
    <col min="14344" max="14344" width="9.7109375" style="343" customWidth="1"/>
    <col min="14345" max="14345" width="11.140625" style="343" bestFit="1" customWidth="1"/>
    <col min="14346" max="14350" width="9.7109375" style="343" customWidth="1"/>
    <col min="14351" max="14351" width="11.42578125" style="343"/>
    <col min="14352" max="14352" width="11.7109375" style="343" bestFit="1" customWidth="1"/>
    <col min="14353" max="14593" width="11.42578125" style="343"/>
    <col min="14594" max="14594" width="22.42578125" style="343" customWidth="1"/>
    <col min="14595" max="14595" width="10.85546875" style="343" customWidth="1"/>
    <col min="14596" max="14596" width="11.28515625" style="343" customWidth="1"/>
    <col min="14597" max="14597" width="10.85546875" style="343" bestFit="1" customWidth="1"/>
    <col min="14598" max="14598" width="10.28515625" style="343" customWidth="1"/>
    <col min="14599" max="14599" width="10.5703125" style="343" bestFit="1" customWidth="1"/>
    <col min="14600" max="14600" width="9.7109375" style="343" customWidth="1"/>
    <col min="14601" max="14601" width="11.140625" style="343" bestFit="1" customWidth="1"/>
    <col min="14602" max="14606" width="9.7109375" style="343" customWidth="1"/>
    <col min="14607" max="14607" width="11.42578125" style="343"/>
    <col min="14608" max="14608" width="11.7109375" style="343" bestFit="1" customWidth="1"/>
    <col min="14609" max="14849" width="11.42578125" style="343"/>
    <col min="14850" max="14850" width="22.42578125" style="343" customWidth="1"/>
    <col min="14851" max="14851" width="10.85546875" style="343" customWidth="1"/>
    <col min="14852" max="14852" width="11.28515625" style="343" customWidth="1"/>
    <col min="14853" max="14853" width="10.85546875" style="343" bestFit="1" customWidth="1"/>
    <col min="14854" max="14854" width="10.28515625" style="343" customWidth="1"/>
    <col min="14855" max="14855" width="10.5703125" style="343" bestFit="1" customWidth="1"/>
    <col min="14856" max="14856" width="9.7109375" style="343" customWidth="1"/>
    <col min="14857" max="14857" width="11.140625" style="343" bestFit="1" customWidth="1"/>
    <col min="14858" max="14862" width="9.7109375" style="343" customWidth="1"/>
    <col min="14863" max="14863" width="11.42578125" style="343"/>
    <col min="14864" max="14864" width="11.7109375" style="343" bestFit="1" customWidth="1"/>
    <col min="14865" max="15105" width="11.42578125" style="343"/>
    <col min="15106" max="15106" width="22.42578125" style="343" customWidth="1"/>
    <col min="15107" max="15107" width="10.85546875" style="343" customWidth="1"/>
    <col min="15108" max="15108" width="11.28515625" style="343" customWidth="1"/>
    <col min="15109" max="15109" width="10.85546875" style="343" bestFit="1" customWidth="1"/>
    <col min="15110" max="15110" width="10.28515625" style="343" customWidth="1"/>
    <col min="15111" max="15111" width="10.5703125" style="343" bestFit="1" customWidth="1"/>
    <col min="15112" max="15112" width="9.7109375" style="343" customWidth="1"/>
    <col min="15113" max="15113" width="11.140625" style="343" bestFit="1" customWidth="1"/>
    <col min="15114" max="15118" width="9.7109375" style="343" customWidth="1"/>
    <col min="15119" max="15119" width="11.42578125" style="343"/>
    <col min="15120" max="15120" width="11.7109375" style="343" bestFit="1" customWidth="1"/>
    <col min="15121" max="15361" width="11.42578125" style="343"/>
    <col min="15362" max="15362" width="22.42578125" style="343" customWidth="1"/>
    <col min="15363" max="15363" width="10.85546875" style="343" customWidth="1"/>
    <col min="15364" max="15364" width="11.28515625" style="343" customWidth="1"/>
    <col min="15365" max="15365" width="10.85546875" style="343" bestFit="1" customWidth="1"/>
    <col min="15366" max="15366" width="10.28515625" style="343" customWidth="1"/>
    <col min="15367" max="15367" width="10.5703125" style="343" bestFit="1" customWidth="1"/>
    <col min="15368" max="15368" width="9.7109375" style="343" customWidth="1"/>
    <col min="15369" max="15369" width="11.140625" style="343" bestFit="1" customWidth="1"/>
    <col min="15370" max="15374" width="9.7109375" style="343" customWidth="1"/>
    <col min="15375" max="15375" width="11.42578125" style="343"/>
    <col min="15376" max="15376" width="11.7109375" style="343" bestFit="1" customWidth="1"/>
    <col min="15377" max="15617" width="11.42578125" style="343"/>
    <col min="15618" max="15618" width="22.42578125" style="343" customWidth="1"/>
    <col min="15619" max="15619" width="10.85546875" style="343" customWidth="1"/>
    <col min="15620" max="15620" width="11.28515625" style="343" customWidth="1"/>
    <col min="15621" max="15621" width="10.85546875" style="343" bestFit="1" customWidth="1"/>
    <col min="15622" max="15622" width="10.28515625" style="343" customWidth="1"/>
    <col min="15623" max="15623" width="10.5703125" style="343" bestFit="1" customWidth="1"/>
    <col min="15624" max="15624" width="9.7109375" style="343" customWidth="1"/>
    <col min="15625" max="15625" width="11.140625" style="343" bestFit="1" customWidth="1"/>
    <col min="15626" max="15630" width="9.7109375" style="343" customWidth="1"/>
    <col min="15631" max="15631" width="11.42578125" style="343"/>
    <col min="15632" max="15632" width="11.7109375" style="343" bestFit="1" customWidth="1"/>
    <col min="15633" max="15873" width="11.42578125" style="343"/>
    <col min="15874" max="15874" width="22.42578125" style="343" customWidth="1"/>
    <col min="15875" max="15875" width="10.85546875" style="343" customWidth="1"/>
    <col min="15876" max="15876" width="11.28515625" style="343" customWidth="1"/>
    <col min="15877" max="15877" width="10.85546875" style="343" bestFit="1" customWidth="1"/>
    <col min="15878" max="15878" width="10.28515625" style="343" customWidth="1"/>
    <col min="15879" max="15879" width="10.5703125" style="343" bestFit="1" customWidth="1"/>
    <col min="15880" max="15880" width="9.7109375" style="343" customWidth="1"/>
    <col min="15881" max="15881" width="11.140625" style="343" bestFit="1" customWidth="1"/>
    <col min="15882" max="15886" width="9.7109375" style="343" customWidth="1"/>
    <col min="15887" max="15887" width="11.42578125" style="343"/>
    <col min="15888" max="15888" width="11.7109375" style="343" bestFit="1" customWidth="1"/>
    <col min="15889" max="16129" width="11.42578125" style="343"/>
    <col min="16130" max="16130" width="22.42578125" style="343" customWidth="1"/>
    <col min="16131" max="16131" width="10.85546875" style="343" customWidth="1"/>
    <col min="16132" max="16132" width="11.28515625" style="343" customWidth="1"/>
    <col min="16133" max="16133" width="10.85546875" style="343" bestFit="1" customWidth="1"/>
    <col min="16134" max="16134" width="10.28515625" style="343" customWidth="1"/>
    <col min="16135" max="16135" width="10.5703125" style="343" bestFit="1" customWidth="1"/>
    <col min="16136" max="16136" width="9.7109375" style="343" customWidth="1"/>
    <col min="16137" max="16137" width="11.140625" style="343" bestFit="1" customWidth="1"/>
    <col min="16138" max="16142" width="9.7109375" style="343" customWidth="1"/>
    <col min="16143" max="16143" width="11.42578125" style="343"/>
    <col min="16144" max="16144" width="11.7109375" style="343" bestFit="1" customWidth="1"/>
    <col min="16145" max="16384" width="11.42578125" style="343"/>
  </cols>
  <sheetData>
    <row r="3" spans="3:14" x14ac:dyDescent="0.2">
      <c r="C3" s="344" t="s">
        <v>411</v>
      </c>
    </row>
    <row r="4" spans="3:14" x14ac:dyDescent="0.2">
      <c r="D4" s="700" t="s">
        <v>512</v>
      </c>
      <c r="E4" s="700"/>
      <c r="F4" s="700"/>
      <c r="G4" s="700"/>
      <c r="H4" s="700"/>
    </row>
    <row r="6" spans="3:14" x14ac:dyDescent="0.2">
      <c r="D6" s="343" t="s">
        <v>412</v>
      </c>
    </row>
    <row r="7" spans="3:14" x14ac:dyDescent="0.2">
      <c r="D7" s="343" t="s">
        <v>511</v>
      </c>
      <c r="E7" s="343" t="s">
        <v>503</v>
      </c>
    </row>
    <row r="8" spans="3:14" x14ac:dyDescent="0.2">
      <c r="D8" s="343" t="s">
        <v>513</v>
      </c>
      <c r="E8" s="343" t="s">
        <v>514</v>
      </c>
    </row>
    <row r="10" spans="3:14" x14ac:dyDescent="0.15">
      <c r="C10" s="345"/>
      <c r="D10" s="289" t="s">
        <v>11</v>
      </c>
      <c r="E10" s="289" t="s">
        <v>12</v>
      </c>
      <c r="F10" s="289" t="s">
        <v>27</v>
      </c>
      <c r="G10" s="289" t="s">
        <v>87</v>
      </c>
      <c r="H10" s="289" t="s">
        <v>88</v>
      </c>
      <c r="I10" s="289" t="s">
        <v>89</v>
      </c>
      <c r="J10" s="289" t="s">
        <v>91</v>
      </c>
      <c r="K10" s="289" t="s">
        <v>92</v>
      </c>
      <c r="L10" s="289" t="s">
        <v>93</v>
      </c>
      <c r="M10" s="289" t="s">
        <v>14</v>
      </c>
      <c r="N10" s="289" t="s">
        <v>99</v>
      </c>
    </row>
    <row r="11" spans="3:14" x14ac:dyDescent="0.15">
      <c r="C11" s="348" t="s">
        <v>131</v>
      </c>
      <c r="D11" s="293" t="e">
        <f>'Cálculo Demanda'!E169</f>
        <v>#DIV/0!</v>
      </c>
      <c r="E11" s="293" t="e">
        <f>'Cálculo Demanda'!F169</f>
        <v>#DIV/0!</v>
      </c>
      <c r="F11" s="293" t="e">
        <f>'Cálculo Demanda'!G169</f>
        <v>#DIV/0!</v>
      </c>
      <c r="G11" s="293" t="e">
        <f>'Cálculo Demanda'!H169</f>
        <v>#DIV/0!</v>
      </c>
      <c r="H11" s="293" t="e">
        <f>'Cálculo Demanda'!I169</f>
        <v>#DIV/0!</v>
      </c>
      <c r="I11" s="293" t="e">
        <f>'Cálculo Demanda'!J169</f>
        <v>#DIV/0!</v>
      </c>
      <c r="J11" s="293" t="e">
        <f>'Cálculo Demanda'!K169</f>
        <v>#DIV/0!</v>
      </c>
      <c r="K11" s="293" t="e">
        <f>'Cálculo Demanda'!L169</f>
        <v>#DIV/0!</v>
      </c>
      <c r="L11" s="293" t="e">
        <f>'Cálculo Demanda'!M169</f>
        <v>#DIV/0!</v>
      </c>
      <c r="M11" s="293" t="e">
        <f>'Cálculo Demanda'!N169</f>
        <v>#DIV/0!</v>
      </c>
      <c r="N11" s="293" t="e">
        <f>SUM(D11:M11)</f>
        <v>#DIV/0!</v>
      </c>
    </row>
    <row r="12" spans="3:14" x14ac:dyDescent="0.15">
      <c r="C12" s="347" t="s">
        <v>515</v>
      </c>
      <c r="D12" s="293">
        <f>Costos!E65+Costos!E66</f>
        <v>0</v>
      </c>
      <c r="E12" s="293">
        <f>Costos!F65+Costos!F66</f>
        <v>0</v>
      </c>
      <c r="F12" s="293">
        <f>Costos!G65+Costos!G66</f>
        <v>0</v>
      </c>
      <c r="G12" s="293">
        <f>Costos!H65+Costos!H66</f>
        <v>0</v>
      </c>
      <c r="H12" s="293">
        <f>Costos!I65+Costos!I66</f>
        <v>0</v>
      </c>
      <c r="I12" s="293">
        <f>Costos!J65+Costos!J66</f>
        <v>0</v>
      </c>
      <c r="J12" s="293">
        <f>Costos!K65+Costos!K66</f>
        <v>0</v>
      </c>
      <c r="K12" s="293">
        <f>Costos!L65+Costos!L66</f>
        <v>0</v>
      </c>
      <c r="L12" s="293">
        <f>Costos!M65+Costos!M66</f>
        <v>0</v>
      </c>
      <c r="M12" s="293">
        <f>Costos!N65+Costos!N66</f>
        <v>0</v>
      </c>
      <c r="N12" s="293">
        <f>SUM(D12:M12)</f>
        <v>0</v>
      </c>
    </row>
    <row r="14" spans="3:14" x14ac:dyDescent="0.2">
      <c r="C14" s="343" t="s">
        <v>413</v>
      </c>
      <c r="D14" s="343" t="e">
        <f>N12/N11</f>
        <v>#DIV/0!</v>
      </c>
    </row>
  </sheetData>
  <mergeCells count="1">
    <mergeCell ref="D4:H4"/>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2</vt:i4>
      </vt:variant>
    </vt:vector>
  </HeadingPairs>
  <TitlesOfParts>
    <vt:vector size="10" baseType="lpstr">
      <vt:lpstr>Ficha Técnica Simplificada</vt:lpstr>
      <vt:lpstr>Seleccionar</vt:lpstr>
      <vt:lpstr>Cálculo Demanda</vt:lpstr>
      <vt:lpstr>Cálculo Capacidad de Carga</vt:lpstr>
      <vt:lpstr>Costos</vt:lpstr>
      <vt:lpstr>Beneficios </vt:lpstr>
      <vt:lpstr>Evaluación Social</vt:lpstr>
      <vt:lpstr>Tarifa</vt:lpstr>
      <vt:lpstr>'Ficha Técnica Simplificada'!Área_de_impresión</vt:lpstr>
      <vt:lpstr>Seleccionar!Área_de_impresión</vt:lpstr>
    </vt:vector>
  </TitlesOfParts>
  <Company>DGPM - MEF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Moreno</dc:creator>
  <cp:lastModifiedBy>User</cp:lastModifiedBy>
  <cp:lastPrinted>2018-03-09T16:57:34Z</cp:lastPrinted>
  <dcterms:created xsi:type="dcterms:W3CDTF">2001-06-25T17:21:54Z</dcterms:created>
  <dcterms:modified xsi:type="dcterms:W3CDTF">2021-10-25T05:07:44Z</dcterms:modified>
</cp:coreProperties>
</file>