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 2 Introduccion a la Seleccion de Modelos\"/>
    </mc:Choice>
  </mc:AlternateContent>
  <xr:revisionPtr revIDLastSave="0" documentId="13_ncr:1_{5ABCF83D-8147-449F-9B2C-7FC1AA769A95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Table 7_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2" i="2" l="1"/>
  <c r="S13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I49" i="2"/>
  <c r="J49" i="2"/>
  <c r="I48" i="2"/>
  <c r="J48" i="2"/>
  <c r="I47" i="2"/>
  <c r="J47" i="2"/>
  <c r="I46" i="2"/>
  <c r="J46" i="2"/>
  <c r="I45" i="2"/>
  <c r="J45" i="2"/>
  <c r="I44" i="2"/>
  <c r="J44" i="2"/>
  <c r="I43" i="2"/>
  <c r="J43" i="2"/>
  <c r="I42" i="2"/>
  <c r="J42" i="2"/>
  <c r="I41" i="2"/>
  <c r="J41" i="2"/>
  <c r="I40" i="2"/>
  <c r="J40" i="2"/>
  <c r="I39" i="2"/>
  <c r="J39" i="2"/>
  <c r="G20" i="2"/>
  <c r="I20" i="2"/>
  <c r="J20" i="2" s="1"/>
  <c r="G19" i="2"/>
  <c r="I19" i="2"/>
  <c r="J19" i="2"/>
  <c r="G18" i="2"/>
  <c r="I18" i="2"/>
  <c r="J18" i="2"/>
  <c r="G17" i="2"/>
  <c r="I17" i="2" s="1"/>
  <c r="J17" i="2" s="1"/>
  <c r="G16" i="2"/>
  <c r="I16" i="2"/>
  <c r="J16" i="2" s="1"/>
  <c r="G15" i="2"/>
  <c r="I15" i="2"/>
  <c r="J15" i="2"/>
  <c r="G14" i="2"/>
  <c r="I14" i="2"/>
  <c r="J14" i="2"/>
  <c r="G13" i="2"/>
  <c r="I13" i="2" s="1"/>
  <c r="J13" i="2" s="1"/>
  <c r="G12" i="2"/>
  <c r="I12" i="2"/>
  <c r="J12" i="2" s="1"/>
  <c r="G11" i="2"/>
  <c r="I11" i="2"/>
  <c r="J11" i="2"/>
  <c r="G10" i="2"/>
  <c r="I10" i="2"/>
  <c r="J10" i="2"/>
  <c r="F20" i="2"/>
  <c r="F19" i="2"/>
  <c r="F18" i="2"/>
  <c r="F17" i="2"/>
  <c r="F16" i="2"/>
  <c r="F15" i="2"/>
  <c r="F14" i="2"/>
  <c r="F13" i="2"/>
  <c r="F12" i="2"/>
  <c r="F11" i="2"/>
  <c r="F10" i="2"/>
</calcChain>
</file>

<file path=xl/sharedStrings.xml><?xml version="1.0" encoding="utf-8"?>
<sst xmlns="http://schemas.openxmlformats.org/spreadsheetml/2006/main" count="148" uniqueCount="53">
  <si>
    <t>Table 7.1</t>
  </si>
  <si>
    <t>YEAR =</t>
  </si>
  <si>
    <t>Year</t>
  </si>
  <si>
    <t>Y    =</t>
  </si>
  <si>
    <t>X    =</t>
  </si>
  <si>
    <t>YEAR</t>
  </si>
  <si>
    <t>Y</t>
  </si>
  <si>
    <t>X</t>
  </si>
  <si>
    <t>U.S. Coffee Consumption in Relation to Average Real Retail</t>
  </si>
  <si>
    <t>Price, 1970-1980</t>
  </si>
  <si>
    <t>Precio promedio real al menudero, $ por Libra</t>
  </si>
  <si>
    <t>Consumo del café por día, Tasas diarias por personas</t>
  </si>
  <si>
    <t>LY</t>
  </si>
  <si>
    <t>LX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</si>
  <si>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</si>
  <si>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</si>
  <si>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</si>
  <si>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</si>
  <si>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</si>
  <si>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</si>
  <si>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</si>
  <si>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</si>
  <si>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</si>
  <si>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</si>
  <si>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</si>
  <si>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</si>
  <si>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</si>
  <si>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</si>
  <si>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</si>
  <si>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</si>
  <si>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</si>
  <si>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</si>
  <si>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</si>
  <si>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</si>
  <si>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</si>
  <si>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</si>
  <si>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</si>
  <si>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</si>
  <si>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</si>
  <si>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LY_Est</t>
  </si>
  <si>
    <t>Ant_LY_Est</t>
  </si>
  <si>
    <t>Y_est</t>
  </si>
  <si>
    <t>LnY_est</t>
  </si>
  <si>
    <t>Modelo Lineal</t>
  </si>
  <si>
    <t>Modelo Doble Log</t>
  </si>
  <si>
    <t>Obtenido a partir</t>
  </si>
  <si>
    <t>Modelo 1</t>
  </si>
  <si>
    <t>Modelo 2</t>
  </si>
  <si>
    <t>Modelo 3</t>
  </si>
  <si>
    <t>Modelo 4</t>
  </si>
  <si>
    <t>Y Estimado</t>
  </si>
  <si>
    <t>Ln Y</t>
  </si>
  <si>
    <t>¿ R2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</si>
</sst>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5" fillId="4" borderId="0" xfId="0" applyFont="1" applyFill="1"/>
    <xf numFmtId="0" fontId="6" fillId="3" borderId="0" xfId="0" applyFont="1" applyFill="1" applyBorder="1" applyAlignment="1"/>
    <xf numFmtId="0" fontId="6" fillId="2" borderId="0" xfId="0" applyFont="1" applyFill="1" applyBorder="1" applyAlignment="1"/>
    <xf numFmtId="0" fontId="6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Border="1" applyAlignment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1455420</xdr:colOff>
      <xdr:row>13</xdr:row>
      <xdr:rowOff>38100</xdr:rowOff>
    </xdr:from>
    <xdr:to>
      <xdr:col>18</xdr:col>
      <xdr:colOff>979170</xdr:colOff>
      <xdr:row>39</xdr:row>
      <xdr:rowOff>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16207740" y="2186940"/>
          <a:ext cx="8351520" cy="4229100"/>
        </a:xfrm>
        <a:prstGeom prst="straightConnector1">
          <a:avLst/>
        </a:prstGeom>
        <a:ln w="190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64769</xdr:colOff>
      <xdr:row>10</xdr:row>
      <xdr:rowOff>49530</xdr:rowOff>
    </xdr:from>
    <xdr:to>
      <xdr:col>14</xdr:col>
      <xdr:colOff>203835</xdr:colOff>
      <xdr:row>15</xdr:row>
      <xdr:rowOff>91440</xdr:rowOff>
    </xdr:to>
    <xdr:sp macro="" textlink="">
      <xdr:nvSpPr>
        <xdr:cNvPr id="2" name="Llamada de flecha a la izquierd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674214" y="1718310"/>
          <a:ext cx="1754506" cy="842010"/>
        </a:xfrm>
        <a:prstGeom prst="leftArrowCallo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Coeficiente de determinación</a:t>
          </a:r>
          <a:r>
            <a:rPr lang="es-PE" sz="1100" b="1" baseline="0"/>
            <a:t> de Y con Y estimado</a:t>
          </a:r>
          <a:endParaRPr lang="es-PE" sz="1100" b="1"/>
        </a:p>
      </xdr:txBody>
    </xdr:sp>
    <xdr:clientData/>
  </xdr:twoCellAnchor>
  <xdr:twoCellAnchor>
    <xdr:from>
      <xdr:col>13</xdr:col>
      <xdr:colOff>89535</xdr:colOff>
      <xdr:row>39</xdr:row>
      <xdr:rowOff>11429</xdr:rowOff>
    </xdr:from>
    <xdr:to>
      <xdr:col>14</xdr:col>
      <xdr:colOff>99060</xdr:colOff>
      <xdr:row>44</xdr:row>
      <xdr:rowOff>37</xdr:rowOff>
    </xdr:to>
    <xdr:sp macro="" textlink="">
      <xdr:nvSpPr>
        <xdr:cNvPr id="6" name="Llamada de flecha a la izquierd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4698980" y="6427469"/>
          <a:ext cx="1615440" cy="788708"/>
        </a:xfrm>
        <a:prstGeom prst="left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000"/>
            </a:lnSpc>
          </a:pPr>
          <a:r>
            <a:rPr lang="es-PE" sz="1100" b="1">
              <a:solidFill>
                <a:sysClr val="windowText" lastClr="000000"/>
              </a:solidFill>
            </a:rPr>
            <a:t>Coeficiente de correlación</a:t>
          </a:r>
          <a:r>
            <a:rPr lang="es-PE" sz="1100" b="1" baseline="0">
              <a:solidFill>
                <a:sysClr val="windowText" lastClr="000000"/>
              </a:solidFill>
            </a:rPr>
            <a:t> de LnY con LnY estimado</a:t>
          </a:r>
          <a:endParaRPr lang="es-PE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9525</xdr:colOff>
      <xdr:row>39</xdr:row>
      <xdr:rowOff>76200</xdr:rowOff>
    </xdr:from>
    <xdr:to>
      <xdr:col>18</xdr:col>
      <xdr:colOff>186716</xdr:colOff>
      <xdr:row>43</xdr:row>
      <xdr:rowOff>87674</xdr:rowOff>
    </xdr:to>
    <xdr:sp macro="" textlink="">
      <xdr:nvSpPr>
        <xdr:cNvPr id="7" name="Llamada de flecha a la izquierd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7241500" y="6457950"/>
          <a:ext cx="1724025" cy="666750"/>
        </a:xfrm>
        <a:prstGeom prst="leftArrowCallo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bg1"/>
              </a:solidFill>
            </a:rPr>
            <a:t>Coeficiente de correlación</a:t>
          </a:r>
          <a:r>
            <a:rPr lang="es-PE" sz="1100" b="1" baseline="0">
              <a:solidFill>
                <a:schemeClr val="bg1"/>
              </a:solidFill>
            </a:rPr>
            <a:t> de Y con Y estimado</a:t>
          </a:r>
          <a:endParaRPr lang="es-PE" sz="11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</xdr:colOff>
          <xdr:row>5</xdr:row>
          <xdr:rowOff>114300</xdr:rowOff>
        </xdr:from>
        <xdr:to>
          <xdr:col>15</xdr:col>
          <xdr:colOff>1847850</xdr:colOff>
          <xdr:row>7</xdr:row>
          <xdr:rowOff>123825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34</xdr:row>
          <xdr:rowOff>95250</xdr:rowOff>
        </xdr:from>
        <xdr:to>
          <xdr:col>15</xdr:col>
          <xdr:colOff>1295400</xdr:colOff>
          <xdr:row>36</xdr:row>
          <xdr:rowOff>76200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xdr:twoCellAnchor>
    <xdr:from>
      <xdr:col>17</xdr:col>
      <xdr:colOff>0</xdr:colOff>
      <xdr:row>10</xdr:row>
      <xdr:rowOff>0</xdr:rowOff>
    </xdr:from>
    <xdr:to>
      <xdr:col>18</xdr:col>
      <xdr:colOff>186731</xdr:colOff>
      <xdr:row>14</xdr:row>
      <xdr:rowOff>142876</xdr:rowOff>
    </xdr:to>
    <xdr:sp macro="" textlink="">
      <xdr:nvSpPr>
        <xdr:cNvPr id="12" name="Llamada de flecha a la izquierd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7231975" y="1628775"/>
          <a:ext cx="1733550" cy="790576"/>
        </a:xfrm>
        <a:prstGeom prst="left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100"/>
            </a:lnSpc>
          </a:pPr>
          <a:r>
            <a:rPr lang="es-PE" sz="1100" b="1">
              <a:solidFill>
                <a:sysClr val="windowText" lastClr="000000"/>
              </a:solidFill>
            </a:rPr>
            <a:t>Coeficiente de correlación</a:t>
          </a:r>
          <a:r>
            <a:rPr lang="es-PE" sz="1100" b="1" baseline="0">
              <a:solidFill>
                <a:sysClr val="windowText" lastClr="000000"/>
              </a:solidFill>
            </a:rPr>
            <a:t> de LnY con LnY estimado</a:t>
          </a:r>
          <a:endParaRPr lang="es-PE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270509</xdr:colOff>
      <xdr:row>27</xdr:row>
      <xdr:rowOff>28575</xdr:rowOff>
    </xdr:from>
    <xdr:to>
      <xdr:col>18</xdr:col>
      <xdr:colOff>891537</xdr:colOff>
      <xdr:row>36</xdr:row>
      <xdr:rowOff>0</xdr:rowOff>
    </xdr:to>
    <xdr:sp macro="" textlink="">
      <xdr:nvSpPr>
        <xdr:cNvPr id="3" name="Multidocumen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7498674" y="4457700"/>
          <a:ext cx="2181225" cy="1428750"/>
        </a:xfrm>
        <a:prstGeom prst="flowChartMultidocumen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600"/>
            </a:lnSpc>
          </a:pPr>
          <a:r>
            <a:rPr lang="es-PE" sz="1400" b="1"/>
            <a:t>Con</a:t>
          </a:r>
          <a:r>
            <a:rPr lang="es-PE" sz="1400" b="1" baseline="0"/>
            <a:t> cualquier método el modelo doble logarítmico ofrece un ajuste mejor!!</a:t>
          </a:r>
          <a:endParaRPr lang="es-PE" sz="14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4</xdr:row>
          <xdr:rowOff>19050</xdr:rowOff>
        </xdr:from>
        <xdr:to>
          <xdr:col>10</xdr:col>
          <xdr:colOff>190500</xdr:colOff>
          <xdr:row>5</xdr:row>
          <xdr:rowOff>123825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33</xdr:row>
          <xdr:rowOff>19050</xdr:rowOff>
        </xdr:from>
        <xdr:to>
          <xdr:col>9</xdr:col>
          <xdr:colOff>466725</xdr:colOff>
          <xdr:row>34</xdr:row>
          <xdr:rowOff>95250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xdr:twoCellAnchor>
    <xdr:from>
      <xdr:col>16</xdr:col>
      <xdr:colOff>321945</xdr:colOff>
      <xdr:row>13</xdr:row>
      <xdr:rowOff>0</xdr:rowOff>
    </xdr:from>
    <xdr:to>
      <xdr:col>16</xdr:col>
      <xdr:colOff>337185</xdr:colOff>
      <xdr:row>41</xdr:row>
      <xdr:rowOff>38100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8552140" y="2148840"/>
          <a:ext cx="15240" cy="462534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70485</xdr:rowOff>
    </xdr:from>
    <xdr:to>
      <xdr:col>18</xdr:col>
      <xdr:colOff>872538</xdr:colOff>
      <xdr:row>41</xdr:row>
      <xdr:rowOff>8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16215360" y="2369820"/>
          <a:ext cx="8237220" cy="436626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1202055</xdr:colOff>
      <xdr:row>26</xdr:row>
      <xdr:rowOff>99060</xdr:rowOff>
    </xdr:from>
    <xdr:to>
      <xdr:col>16</xdr:col>
      <xdr:colOff>306705</xdr:colOff>
      <xdr:row>31</xdr:row>
      <xdr:rowOff>81916</xdr:rowOff>
    </xdr:to>
    <xdr:sp macro="" textlink="">
      <xdr:nvSpPr>
        <xdr:cNvPr id="15" name="Llamada de flecha a la izquierd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 flipH="1">
          <a:off x="26517600" y="4366260"/>
          <a:ext cx="2019300" cy="782956"/>
        </a:xfrm>
        <a:prstGeom prst="left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900"/>
            </a:lnSpc>
          </a:pPr>
          <a:r>
            <a:rPr lang="es-PE" sz="1100" b="1">
              <a:solidFill>
                <a:schemeClr val="bg1"/>
              </a:solidFill>
            </a:rPr>
            <a:t>¿Estos coeficientes de determinación son comparables?</a:t>
          </a:r>
        </a:p>
      </xdr:txBody>
    </xdr:sp>
    <xdr:clientData/>
  </xdr:twoCellAnchor>
  <xdr:twoCellAnchor>
    <xdr:from>
      <xdr:col>5</xdr:col>
      <xdr:colOff>375285</xdr:colOff>
      <xdr:row>51</xdr:row>
      <xdr:rowOff>160020</xdr:rowOff>
    </xdr:from>
    <xdr:to>
      <xdr:col>9</xdr:col>
      <xdr:colOff>382905</xdr:colOff>
      <xdr:row>52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4975860" y="8519160"/>
          <a:ext cx="3665220" cy="762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388620</xdr:colOff>
      <xdr:row>50</xdr:row>
      <xdr:rowOff>7620</xdr:rowOff>
    </xdr:from>
    <xdr:to>
      <xdr:col>9</xdr:col>
      <xdr:colOff>396240</xdr:colOff>
      <xdr:row>52</xdr:row>
      <xdr:rowOff>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8656320" y="8199120"/>
          <a:ext cx="7620" cy="32766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375285</xdr:colOff>
      <xdr:row>50</xdr:row>
      <xdr:rowOff>0</xdr:rowOff>
    </xdr:from>
    <xdr:to>
      <xdr:col>5</xdr:col>
      <xdr:colOff>375285</xdr:colOff>
      <xdr:row>52</xdr:row>
      <xdr:rowOff>15240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975860" y="8191500"/>
          <a:ext cx="0" cy="35052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375285</xdr:colOff>
      <xdr:row>22</xdr:row>
      <xdr:rowOff>160020</xdr:rowOff>
    </xdr:from>
    <xdr:to>
      <xdr:col>9</xdr:col>
      <xdr:colOff>413385</xdr:colOff>
      <xdr:row>23</xdr:row>
      <xdr:rowOff>7620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V="1">
          <a:off x="1318260" y="3771900"/>
          <a:ext cx="7353300" cy="152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21</xdr:row>
      <xdr:rowOff>7620</xdr:rowOff>
    </xdr:from>
    <xdr:to>
      <xdr:col>9</xdr:col>
      <xdr:colOff>426720</xdr:colOff>
      <xdr:row>23</xdr:row>
      <xdr:rowOff>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V="1">
          <a:off x="8686800" y="3451860"/>
          <a:ext cx="7620" cy="32766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388620</xdr:colOff>
      <xdr:row>21</xdr:row>
      <xdr:rowOff>0</xdr:rowOff>
    </xdr:from>
    <xdr:to>
      <xdr:col>1</xdr:col>
      <xdr:colOff>388620</xdr:colOff>
      <xdr:row>23</xdr:row>
      <xdr:rowOff>15240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341120" y="3444240"/>
          <a:ext cx="0" cy="35052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</xdr:colOff>
      <xdr:row>42</xdr:row>
      <xdr:rowOff>7620</xdr:rowOff>
    </xdr:from>
    <xdr:to>
      <xdr:col>12</xdr:col>
      <xdr:colOff>411493</xdr:colOff>
      <xdr:row>53</xdr:row>
      <xdr:rowOff>91440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V="1">
          <a:off x="7338060" y="6903720"/>
          <a:ext cx="5996940" cy="1874520"/>
        </a:xfrm>
        <a:prstGeom prst="straightConnector1">
          <a:avLst/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763905</xdr:colOff>
      <xdr:row>12</xdr:row>
      <xdr:rowOff>146685</xdr:rowOff>
    </xdr:from>
    <xdr:to>
      <xdr:col>12</xdr:col>
      <xdr:colOff>455285</xdr:colOff>
      <xdr:row>24</xdr:row>
      <xdr:rowOff>129577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V="1">
          <a:off x="5402580" y="2125980"/>
          <a:ext cx="7985760" cy="1943100"/>
        </a:xfrm>
        <a:prstGeom prst="straightConnector1">
          <a:avLst/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sqref="A1:E20"/>
    </sheetView>
  </sheetViews>
  <sheetFormatPr baseColWidth="10" defaultRowHeight="12.75" x14ac:dyDescent="0.2"/>
  <cols>
    <col min="1" max="1" width="7" customWidth="1"/>
    <col min="5" max="5" width="11.875" customWidth="1"/>
  </cols>
  <sheetData>
    <row r="1" spans="1:3" x14ac:dyDescent="0.2">
      <c r="A1" t="s">
        <v>0</v>
      </c>
    </row>
    <row r="2" spans="1:3" x14ac:dyDescent="0.2">
      <c r="A2" t="s">
        <v>8</v>
      </c>
    </row>
    <row r="3" spans="1:3" x14ac:dyDescent="0.2">
      <c r="A3" t="s">
        <v>9</v>
      </c>
    </row>
    <row r="5" spans="1:3" x14ac:dyDescent="0.2">
      <c r="A5" t="s">
        <v>1</v>
      </c>
      <c r="B5" t="s">
        <v>2</v>
      </c>
    </row>
    <row r="6" spans="1:3" x14ac:dyDescent="0.2">
      <c r="A6" t="s">
        <v>3</v>
      </c>
      <c r="B6" t="s">
        <v>11</v>
      </c>
    </row>
    <row r="7" spans="1:3" x14ac:dyDescent="0.2">
      <c r="A7" t="s">
        <v>4</v>
      </c>
      <c r="B7" t="s">
        <v>10</v>
      </c>
    </row>
    <row r="9" spans="1:3" x14ac:dyDescent="0.2">
      <c r="A9" t="s">
        <v>5</v>
      </c>
      <c r="B9" s="1" t="s">
        <v>6</v>
      </c>
      <c r="C9" s="1" t="s">
        <v>7</v>
      </c>
    </row>
    <row r="10" spans="1:3" x14ac:dyDescent="0.2">
      <c r="A10">
        <v>1970</v>
      </c>
      <c r="B10">
        <v>2.57</v>
      </c>
      <c r="C10">
        <v>0.77</v>
      </c>
    </row>
    <row r="11" spans="1:3" x14ac:dyDescent="0.2">
      <c r="A11">
        <v>1971</v>
      </c>
      <c r="B11">
        <v>2.5</v>
      </c>
      <c r="C11">
        <v>0.74</v>
      </c>
    </row>
    <row r="12" spans="1:3" x14ac:dyDescent="0.2">
      <c r="A12">
        <v>1972</v>
      </c>
      <c r="B12">
        <v>2.35</v>
      </c>
      <c r="C12">
        <v>0.72</v>
      </c>
    </row>
    <row r="13" spans="1:3" x14ac:dyDescent="0.2">
      <c r="A13">
        <v>1973</v>
      </c>
      <c r="B13">
        <v>2.2999999999999998</v>
      </c>
      <c r="C13">
        <v>0.73</v>
      </c>
    </row>
    <row r="14" spans="1:3" x14ac:dyDescent="0.2">
      <c r="A14">
        <v>1974</v>
      </c>
      <c r="B14">
        <v>2.25</v>
      </c>
      <c r="C14">
        <v>0.76</v>
      </c>
    </row>
    <row r="15" spans="1:3" x14ac:dyDescent="0.2">
      <c r="A15">
        <v>1975</v>
      </c>
      <c r="B15">
        <v>2.2000000000000002</v>
      </c>
      <c r="C15">
        <v>0.75</v>
      </c>
    </row>
    <row r="16" spans="1:3" x14ac:dyDescent="0.2">
      <c r="A16">
        <v>1976</v>
      </c>
      <c r="B16">
        <v>2.11</v>
      </c>
      <c r="C16">
        <v>1.08</v>
      </c>
    </row>
    <row r="17" spans="1:3" x14ac:dyDescent="0.2">
      <c r="A17">
        <v>1977</v>
      </c>
      <c r="B17">
        <v>1.94</v>
      </c>
      <c r="C17">
        <v>1.81</v>
      </c>
    </row>
    <row r="18" spans="1:3" x14ac:dyDescent="0.2">
      <c r="A18">
        <v>1978</v>
      </c>
      <c r="B18">
        <v>1.97</v>
      </c>
      <c r="C18">
        <v>1.39</v>
      </c>
    </row>
    <row r="19" spans="1:3" x14ac:dyDescent="0.2">
      <c r="A19">
        <v>1979</v>
      </c>
      <c r="B19">
        <v>2.06</v>
      </c>
      <c r="C19">
        <v>1.2</v>
      </c>
    </row>
    <row r="20" spans="1:3" x14ac:dyDescent="0.2">
      <c r="A20">
        <v>1980</v>
      </c>
      <c r="B20">
        <v>2.02</v>
      </c>
      <c r="C20">
        <v>1.17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5"/>
  <sheetViews>
    <sheetView tabSelected="1" topLeftCell="M1" workbookViewId="0">
      <selection activeCell="S29" sqref="S29"/>
    </sheetView>
  </sheetViews>
  <sheetFormatPr baseColWidth="10" defaultRowHeight="12.75" x14ac:dyDescent="0.2"/>
  <cols>
    <col min="12" max="12" width="33.75" customWidth="1"/>
    <col min="13" max="13" width="20.5" customWidth="1"/>
    <col min="14" max="14" width="19.25" customWidth="1"/>
    <col min="16" max="16" width="35.875" customWidth="1"/>
    <col min="17" max="17" width="19.5" customWidth="1"/>
    <col min="18" max="18" width="20.5" customWidth="1"/>
    <col min="19" max="19" width="22.375" customWidth="1"/>
  </cols>
  <sheetData>
    <row r="1" spans="1:19" x14ac:dyDescent="0.2">
      <c r="A1" t="s">
        <v>0</v>
      </c>
    </row>
    <row r="2" spans="1:19" x14ac:dyDescent="0.2">
      <c r="A2" t="s">
        <v>8</v>
      </c>
    </row>
    <row r="3" spans="1:19" x14ac:dyDescent="0.2">
      <c r="A3" t="s">
        <v>9</v>
      </c>
    </row>
    <row r="5" spans="1:19" ht="18" x14ac:dyDescent="0.25">
      <c r="A5" t="s">
        <v>1</v>
      </c>
      <c r="B5" t="s">
        <v>2</v>
      </c>
      <c r="L5" s="16" t="s">
        <v>48</v>
      </c>
      <c r="P5" s="16" t="s">
        <v>46</v>
      </c>
    </row>
    <row r="6" spans="1:19" x14ac:dyDescent="0.2">
      <c r="A6" t="s">
        <v>3</v>
      </c>
      <c r="B6" t="s">
        <v>11</v>
      </c>
    </row>
    <row r="7" spans="1:19" x14ac:dyDescent="0.2">
      <c r="A7" t="s">
        <v>4</v>
      </c>
      <c r="B7" t="s">
        <v>10</v>
      </c>
    </row>
    <row r="8" spans="1:19" x14ac:dyDescent="0.2">
      <c r="I8" s="22" t="s">
        <v>46</v>
      </c>
      <c r="J8" s="22"/>
    </row>
    <row r="9" spans="1:19" x14ac:dyDescent="0.2">
      <c r="A9" s="2" t="s">
        <v>5</v>
      </c>
      <c r="B9" s="2" t="s">
        <v>6</v>
      </c>
      <c r="C9" s="2" t="s">
        <v>7</v>
      </c>
      <c r="E9" s="2" t="s">
        <v>5</v>
      </c>
      <c r="F9" s="2" t="s">
        <v>12</v>
      </c>
      <c r="G9" s="2" t="s">
        <v>13</v>
      </c>
      <c r="I9" s="2" t="s">
        <v>39</v>
      </c>
      <c r="J9" s="2" t="s">
        <v>40</v>
      </c>
      <c r="L9" t="s">
        <v>14</v>
      </c>
      <c r="P9" t="s">
        <v>14</v>
      </c>
    </row>
    <row r="10" spans="1:19" ht="13.5" thickBot="1" x14ac:dyDescent="0.25">
      <c r="A10" s="3">
        <v>1970</v>
      </c>
      <c r="B10" s="8">
        <v>2.57</v>
      </c>
      <c r="C10" s="3">
        <v>0.77</v>
      </c>
      <c r="E10" s="3">
        <v>1970</v>
      </c>
      <c r="F10" s="3">
        <f>LN(B10)</f>
        <v>0.94390589890712839</v>
      </c>
      <c r="G10" s="3">
        <f>+LN(C10)</f>
        <v>-0.26136476413440751</v>
      </c>
      <c r="I10">
        <f>+$Q$25+$Q$26*G10</f>
        <v>0.84355493273984461</v>
      </c>
      <c r="J10" s="9">
        <f>EXP(I10)</f>
        <v>2.3246161595418315</v>
      </c>
      <c r="S10" s="13"/>
    </row>
    <row r="11" spans="1:19" x14ac:dyDescent="0.2">
      <c r="A11" s="3">
        <v>1971</v>
      </c>
      <c r="B11" s="8">
        <v>2.5</v>
      </c>
      <c r="C11" s="3">
        <v>0.74</v>
      </c>
      <c r="E11" s="3">
        <v>1971</v>
      </c>
      <c r="F11" s="3">
        <f t="shared" ref="F11:F20" si="0">LN(B11)</f>
        <v>0.91629073187415511</v>
      </c>
      <c r="G11" s="3">
        <f t="shared" ref="G11:G20" si="1">+LN(C11)</f>
        <v>-0.30110509278392161</v>
      </c>
      <c r="I11">
        <f t="shared" ref="I11:I20" si="2">+$Q$25+$Q$26*G11</f>
        <v>0.85361106890912386</v>
      </c>
      <c r="J11" s="9">
        <f t="shared" ref="J11:J20" si="3">EXP(I11)</f>
        <v>2.3481107505946701</v>
      </c>
      <c r="L11" s="7" t="s">
        <v>15</v>
      </c>
      <c r="M11" s="7"/>
      <c r="P11" s="7" t="s">
        <v>15</v>
      </c>
      <c r="Q11" s="7"/>
      <c r="S11" s="14" t="s">
        <v>45</v>
      </c>
    </row>
    <row r="12" spans="1:19" x14ac:dyDescent="0.2">
      <c r="A12" s="3">
        <v>1972</v>
      </c>
      <c r="B12" s="8">
        <v>2.35</v>
      </c>
      <c r="C12" s="3">
        <v>0.72</v>
      </c>
      <c r="E12" s="3">
        <v>1972</v>
      </c>
      <c r="F12" s="3">
        <f t="shared" si="0"/>
        <v>0.85441532815606758</v>
      </c>
      <c r="G12" s="3">
        <f t="shared" si="1"/>
        <v>-0.3285040669720361</v>
      </c>
      <c r="I12">
        <f t="shared" si="2"/>
        <v>0.86054427315522453</v>
      </c>
      <c r="J12" s="9">
        <f t="shared" si="3"/>
        <v>2.3644472487197792</v>
      </c>
      <c r="L12" s="4" t="s">
        <v>16</v>
      </c>
      <c r="M12" s="4">
        <v>0.84775617819174576</v>
      </c>
      <c r="P12" s="4" t="s">
        <v>16</v>
      </c>
      <c r="Q12" s="4">
        <v>0.86301818080974635</v>
      </c>
      <c r="S12" s="14" t="s">
        <v>43</v>
      </c>
    </row>
    <row r="13" spans="1:19" x14ac:dyDescent="0.2">
      <c r="A13" s="3">
        <v>1973</v>
      </c>
      <c r="B13" s="8">
        <v>2.2999999999999998</v>
      </c>
      <c r="C13" s="3">
        <v>0.73</v>
      </c>
      <c r="E13" s="3">
        <v>1973</v>
      </c>
      <c r="F13" s="3">
        <f t="shared" si="0"/>
        <v>0.83290912293510388</v>
      </c>
      <c r="G13" s="3">
        <f t="shared" si="1"/>
        <v>-0.31471074483970024</v>
      </c>
      <c r="I13">
        <f t="shared" si="2"/>
        <v>0.85705392643935263</v>
      </c>
      <c r="J13" s="9">
        <f t="shared" si="3"/>
        <v>2.3562088937516203</v>
      </c>
      <c r="L13" s="4" t="s">
        <v>17</v>
      </c>
      <c r="M13" s="17">
        <v>0.71869053766227498</v>
      </c>
      <c r="P13" s="4" t="s">
        <v>17</v>
      </c>
      <c r="Q13" s="18">
        <v>0.7448003804081641</v>
      </c>
      <c r="S13" s="20">
        <f>+M42</f>
        <v>0.67798479628738517</v>
      </c>
    </row>
    <row r="14" spans="1:19" x14ac:dyDescent="0.2">
      <c r="A14" s="3">
        <v>1974</v>
      </c>
      <c r="B14" s="8">
        <v>2.25</v>
      </c>
      <c r="C14" s="3">
        <v>0.76</v>
      </c>
      <c r="E14" s="3">
        <v>1974</v>
      </c>
      <c r="F14" s="3">
        <f t="shared" si="0"/>
        <v>0.81093021621632877</v>
      </c>
      <c r="G14" s="3">
        <f t="shared" si="1"/>
        <v>-0.2744368457017603</v>
      </c>
      <c r="I14">
        <f t="shared" si="2"/>
        <v>0.84686277232558571</v>
      </c>
      <c r="J14" s="9">
        <f t="shared" si="3"/>
        <v>2.3323183486760901</v>
      </c>
      <c r="L14" s="4" t="s">
        <v>18</v>
      </c>
      <c r="M14" s="4">
        <v>0.68743393073586112</v>
      </c>
      <c r="P14" s="4" t="s">
        <v>18</v>
      </c>
      <c r="Q14" s="4">
        <v>0.7164448671201824</v>
      </c>
    </row>
    <row r="15" spans="1:19" x14ac:dyDescent="0.2">
      <c r="A15" s="3">
        <v>1975</v>
      </c>
      <c r="B15" s="8">
        <v>2.2000000000000002</v>
      </c>
      <c r="C15" s="3">
        <v>0.75</v>
      </c>
      <c r="E15" s="3">
        <v>1975</v>
      </c>
      <c r="F15" s="3">
        <f t="shared" si="0"/>
        <v>0.78845736036427028</v>
      </c>
      <c r="G15" s="3">
        <f t="shared" si="1"/>
        <v>-0.2876820724517809</v>
      </c>
      <c r="I15">
        <f t="shared" si="2"/>
        <v>0.85021442562885596</v>
      </c>
      <c r="J15" s="9">
        <f t="shared" si="3"/>
        <v>2.3401485859639117</v>
      </c>
      <c r="L15" s="4" t="s">
        <v>19</v>
      </c>
      <c r="M15" s="4">
        <v>0.11754626819813249</v>
      </c>
      <c r="P15" s="4" t="s">
        <v>19</v>
      </c>
      <c r="Q15" s="4">
        <v>5.0147578180148082E-2</v>
      </c>
    </row>
    <row r="16" spans="1:19" ht="13.5" thickBot="1" x14ac:dyDescent="0.25">
      <c r="A16" s="3">
        <v>1976</v>
      </c>
      <c r="B16" s="8">
        <v>2.11</v>
      </c>
      <c r="C16" s="3">
        <v>1.08</v>
      </c>
      <c r="E16" s="3">
        <v>1976</v>
      </c>
      <c r="F16" s="3">
        <f t="shared" si="0"/>
        <v>0.74668794748797507</v>
      </c>
      <c r="G16" s="3">
        <f t="shared" si="1"/>
        <v>7.6961041136128394E-2</v>
      </c>
      <c r="I16">
        <f t="shared" si="2"/>
        <v>0.75794289874316134</v>
      </c>
      <c r="J16" s="9">
        <f t="shared" si="3"/>
        <v>2.1338820909304337</v>
      </c>
      <c r="L16" s="5" t="s">
        <v>20</v>
      </c>
      <c r="M16" s="5">
        <v>11</v>
      </c>
      <c r="P16" s="5" t="s">
        <v>20</v>
      </c>
      <c r="Q16" s="5">
        <v>11</v>
      </c>
    </row>
    <row r="17" spans="1:24" x14ac:dyDescent="0.2">
      <c r="A17" s="3">
        <v>1977</v>
      </c>
      <c r="B17" s="8">
        <v>1.94</v>
      </c>
      <c r="C17" s="3">
        <v>1.81</v>
      </c>
      <c r="E17" s="3">
        <v>1977</v>
      </c>
      <c r="F17" s="3">
        <f t="shared" si="0"/>
        <v>0.66268797307523675</v>
      </c>
      <c r="G17" s="3">
        <f t="shared" si="1"/>
        <v>0.59332684527773438</v>
      </c>
      <c r="I17">
        <f t="shared" si="2"/>
        <v>0.62727853294479585</v>
      </c>
      <c r="J17" s="9">
        <f t="shared" si="3"/>
        <v>1.8725076707785449</v>
      </c>
    </row>
    <row r="18" spans="1:24" ht="13.5" thickBot="1" x14ac:dyDescent="0.25">
      <c r="A18" s="3">
        <v>1978</v>
      </c>
      <c r="B18" s="8">
        <v>1.97</v>
      </c>
      <c r="C18" s="3">
        <v>1.39</v>
      </c>
      <c r="E18" s="3">
        <v>1978</v>
      </c>
      <c r="F18" s="3">
        <f t="shared" si="0"/>
        <v>0.67803354274989713</v>
      </c>
      <c r="G18" s="3">
        <f t="shared" si="1"/>
        <v>0.3293037471426003</v>
      </c>
      <c r="I18">
        <f t="shared" si="2"/>
        <v>0.69408855482704701</v>
      </c>
      <c r="J18" s="9">
        <f t="shared" si="3"/>
        <v>2.0018836349978568</v>
      </c>
      <c r="L18" t="s">
        <v>21</v>
      </c>
      <c r="P18" t="s">
        <v>21</v>
      </c>
    </row>
    <row r="19" spans="1:24" x14ac:dyDescent="0.2">
      <c r="A19" s="3">
        <v>1979</v>
      </c>
      <c r="B19" s="8">
        <v>2.06</v>
      </c>
      <c r="C19" s="3">
        <v>1.2</v>
      </c>
      <c r="E19" s="3">
        <v>1979</v>
      </c>
      <c r="F19" s="3">
        <f t="shared" si="0"/>
        <v>0.72270598280148979</v>
      </c>
      <c r="G19" s="3">
        <f t="shared" si="1"/>
        <v>0.18232155679395459</v>
      </c>
      <c r="I19">
        <f t="shared" si="2"/>
        <v>0.73128182853247159</v>
      </c>
      <c r="J19" s="9">
        <f t="shared" si="3"/>
        <v>2.0777422106991312</v>
      </c>
      <c r="L19" s="6"/>
      <c r="M19" s="6" t="s">
        <v>26</v>
      </c>
      <c r="N19" s="6" t="s">
        <v>27</v>
      </c>
      <c r="P19" s="6"/>
      <c r="Q19" s="6" t="s">
        <v>26</v>
      </c>
      <c r="R19" s="6" t="s">
        <v>27</v>
      </c>
      <c r="S19" s="6" t="s">
        <v>28</v>
      </c>
      <c r="T19" s="6" t="s">
        <v>29</v>
      </c>
      <c r="U19" s="6" t="s">
        <v>30</v>
      </c>
    </row>
    <row r="20" spans="1:24" x14ac:dyDescent="0.2">
      <c r="A20" s="3">
        <v>1980</v>
      </c>
      <c r="B20" s="8">
        <v>2.02</v>
      </c>
      <c r="C20" s="3">
        <v>1.17</v>
      </c>
      <c r="E20" s="3">
        <v>1980</v>
      </c>
      <c r="F20" s="3">
        <f t="shared" si="0"/>
        <v>0.70309751141311339</v>
      </c>
      <c r="G20" s="3">
        <f t="shared" si="1"/>
        <v>0.15700374880966469</v>
      </c>
      <c r="I20">
        <f t="shared" si="2"/>
        <v>0.73768840173530292</v>
      </c>
      <c r="J20" s="9">
        <f t="shared" si="3"/>
        <v>2.0910961490854065</v>
      </c>
      <c r="L20" s="4" t="s">
        <v>22</v>
      </c>
      <c r="M20" s="4">
        <v>1</v>
      </c>
      <c r="N20" s="4">
        <v>0.31770041894877976</v>
      </c>
      <c r="P20" s="4" t="s">
        <v>22</v>
      </c>
      <c r="Q20" s="4">
        <v>1</v>
      </c>
      <c r="R20" s="4">
        <v>6.6054484068569452E-2</v>
      </c>
      <c r="S20" s="4">
        <v>6.6054484068569452E-2</v>
      </c>
      <c r="T20" s="4">
        <v>26.266510249484401</v>
      </c>
      <c r="U20" s="4">
        <v>6.2368995032051941E-4</v>
      </c>
    </row>
    <row r="21" spans="1:24" x14ac:dyDescent="0.2">
      <c r="B21" s="2" t="s">
        <v>6</v>
      </c>
      <c r="J21" s="2" t="s">
        <v>50</v>
      </c>
      <c r="L21" s="4" t="s">
        <v>23</v>
      </c>
      <c r="M21" s="4">
        <v>9</v>
      </c>
      <c r="N21" s="4">
        <v>0.12435412650576563</v>
      </c>
      <c r="P21" s="4" t="s">
        <v>23</v>
      </c>
      <c r="Q21" s="4">
        <v>9</v>
      </c>
      <c r="R21" s="4">
        <v>2.2633016376006575E-2</v>
      </c>
      <c r="S21" s="4">
        <v>2.5147795973340641E-3</v>
      </c>
      <c r="T21" s="4"/>
      <c r="U21" s="4"/>
    </row>
    <row r="22" spans="1:24" ht="13.5" thickBot="1" x14ac:dyDescent="0.25">
      <c r="L22" s="5" t="s">
        <v>24</v>
      </c>
      <c r="M22" s="5">
        <v>10</v>
      </c>
      <c r="N22" s="5">
        <v>0.44205454545454537</v>
      </c>
      <c r="P22" s="5" t="s">
        <v>24</v>
      </c>
      <c r="Q22" s="5">
        <v>10</v>
      </c>
      <c r="R22" s="5">
        <v>8.8687500444576031E-2</v>
      </c>
      <c r="S22" s="5"/>
      <c r="T22" s="5"/>
      <c r="U22" s="5"/>
    </row>
    <row r="23" spans="1:24" ht="13.5" thickBot="1" x14ac:dyDescent="0.25"/>
    <row r="24" spans="1:24" x14ac:dyDescent="0.2">
      <c r="L24" s="6"/>
      <c r="M24" s="6" t="s">
        <v>31</v>
      </c>
      <c r="N24" s="6" t="s">
        <v>19</v>
      </c>
      <c r="P24" s="6"/>
      <c r="Q24" s="6" t="s">
        <v>31</v>
      </c>
      <c r="R24" s="6" t="s">
        <v>19</v>
      </c>
      <c r="S24" s="6" t="s">
        <v>32</v>
      </c>
      <c r="T24" s="6" t="s">
        <v>33</v>
      </c>
      <c r="U24" s="6" t="s">
        <v>34</v>
      </c>
      <c r="V24" s="6" t="s">
        <v>35</v>
      </c>
      <c r="W24" s="6" t="s">
        <v>36</v>
      </c>
      <c r="X24" s="6" t="s">
        <v>37</v>
      </c>
    </row>
    <row r="25" spans="1:24" x14ac:dyDescent="0.2">
      <c r="F25" s="2" t="s">
        <v>52</v>
      </c>
      <c r="L25" s="4" t="s">
        <v>25</v>
      </c>
      <c r="M25" s="4">
        <v>-4.8244320646023464E-2</v>
      </c>
      <c r="N25" s="4">
        <v>0.47152125525562233</v>
      </c>
      <c r="P25" s="4" t="s">
        <v>25</v>
      </c>
      <c r="Q25" s="4">
        <v>0.7774175919753189</v>
      </c>
      <c r="R25" s="4">
        <v>1.5242120999107114E-2</v>
      </c>
      <c r="S25" s="4">
        <v>51.00455455122421</v>
      </c>
      <c r="T25" s="4">
        <v>2.1490877458172041E-12</v>
      </c>
      <c r="U25" s="4">
        <v>0.74293751878095182</v>
      </c>
      <c r="V25" s="4">
        <v>0.81189766516968598</v>
      </c>
      <c r="W25" s="4">
        <v>0.74293751878095182</v>
      </c>
      <c r="X25" s="4">
        <v>0.81189766516968598</v>
      </c>
    </row>
    <row r="26" spans="1:24" ht="13.5" thickBot="1" x14ac:dyDescent="0.25">
      <c r="L26" s="5" t="s">
        <v>38</v>
      </c>
      <c r="M26" s="5">
        <v>1.0230056784836123</v>
      </c>
      <c r="N26" s="5">
        <v>0.21334280289091007</v>
      </c>
      <c r="P26" s="5" t="s">
        <v>38</v>
      </c>
      <c r="Q26" s="5">
        <v>-0.25304612495705203</v>
      </c>
      <c r="R26" s="5">
        <v>4.9374021612866324E-2</v>
      </c>
      <c r="S26" s="5">
        <v>-5.1250863650756573</v>
      </c>
      <c r="T26" s="5">
        <v>6.2368995032051832E-4</v>
      </c>
      <c r="U26" s="5">
        <v>-0.36473792160475099</v>
      </c>
      <c r="V26" s="5">
        <v>-0.14135432830935307</v>
      </c>
      <c r="W26" s="5">
        <v>-0.36473792160475099</v>
      </c>
      <c r="X26" s="5">
        <v>-0.14135432830935307</v>
      </c>
    </row>
    <row r="30" spans="1:24" x14ac:dyDescent="0.2">
      <c r="A30" t="s">
        <v>0</v>
      </c>
    </row>
    <row r="31" spans="1:24" x14ac:dyDescent="0.2">
      <c r="A31" t="s">
        <v>8</v>
      </c>
    </row>
    <row r="32" spans="1:24" x14ac:dyDescent="0.2">
      <c r="A32" t="s">
        <v>9</v>
      </c>
    </row>
    <row r="33" spans="1:21" x14ac:dyDescent="0.2">
      <c r="U33" s="13"/>
    </row>
    <row r="34" spans="1:21" ht="18" x14ac:dyDescent="0.25">
      <c r="A34" t="s">
        <v>1</v>
      </c>
      <c r="B34" t="s">
        <v>2</v>
      </c>
      <c r="L34" s="16" t="s">
        <v>49</v>
      </c>
      <c r="P34" s="16" t="s">
        <v>47</v>
      </c>
    </row>
    <row r="35" spans="1:21" x14ac:dyDescent="0.2">
      <c r="A35" t="s">
        <v>3</v>
      </c>
      <c r="B35" t="s">
        <v>11</v>
      </c>
    </row>
    <row r="36" spans="1:21" x14ac:dyDescent="0.2">
      <c r="A36" t="s">
        <v>4</v>
      </c>
      <c r="B36" t="s">
        <v>10</v>
      </c>
    </row>
    <row r="37" spans="1:21" x14ac:dyDescent="0.2">
      <c r="I37" s="22" t="s">
        <v>47</v>
      </c>
      <c r="J37" s="22"/>
    </row>
    <row r="38" spans="1:21" x14ac:dyDescent="0.2">
      <c r="A38" s="2" t="s">
        <v>5</v>
      </c>
      <c r="B38" s="2" t="s">
        <v>6</v>
      </c>
      <c r="C38" s="2" t="s">
        <v>7</v>
      </c>
      <c r="E38" s="2" t="s">
        <v>5</v>
      </c>
      <c r="F38" s="2" t="s">
        <v>12</v>
      </c>
      <c r="G38" s="2" t="s">
        <v>13</v>
      </c>
      <c r="I38" s="2" t="s">
        <v>41</v>
      </c>
      <c r="J38" s="2" t="s">
        <v>42</v>
      </c>
      <c r="L38" t="s">
        <v>14</v>
      </c>
      <c r="P38" t="s">
        <v>14</v>
      </c>
    </row>
    <row r="39" spans="1:21" ht="13.5" thickBot="1" x14ac:dyDescent="0.25">
      <c r="A39" s="3">
        <v>1970</v>
      </c>
      <c r="B39" s="11">
        <v>2.57</v>
      </c>
      <c r="C39" s="3">
        <v>0.77</v>
      </c>
      <c r="E39" s="3">
        <v>1970</v>
      </c>
      <c r="F39" s="10">
        <f>LN(B39)</f>
        <v>0.94390589890712839</v>
      </c>
      <c r="G39" s="3">
        <f>+LN(C39)</f>
        <v>-0.26136476413440751</v>
      </c>
      <c r="I39">
        <f t="shared" ref="I39:I49" si="4">+$Q$54+$Q$55*C39</f>
        <v>2.3218865501248658</v>
      </c>
      <c r="J39" s="12">
        <f>+LN(I39)</f>
        <v>0.8423800233933868</v>
      </c>
    </row>
    <row r="40" spans="1:21" x14ac:dyDescent="0.2">
      <c r="A40" s="3">
        <v>1971</v>
      </c>
      <c r="B40" s="11">
        <v>2.5</v>
      </c>
      <c r="C40" s="3">
        <v>0.74</v>
      </c>
      <c r="E40" s="3">
        <v>1971</v>
      </c>
      <c r="F40" s="10">
        <f t="shared" ref="F40:F49" si="5">LN(B40)</f>
        <v>0.91629073187415511</v>
      </c>
      <c r="G40" s="3">
        <f t="shared" ref="G40:G49" si="6">+LN(C40)</f>
        <v>-0.30110509278392161</v>
      </c>
      <c r="I40">
        <f t="shared" si="4"/>
        <v>2.3362724224045661</v>
      </c>
      <c r="J40" s="12">
        <f t="shared" ref="J40:J49" si="7">+LN(I40)</f>
        <v>0.84855667734652951</v>
      </c>
      <c r="L40" s="7" t="s">
        <v>15</v>
      </c>
      <c r="M40" s="7"/>
      <c r="P40" s="7" t="s">
        <v>15</v>
      </c>
      <c r="Q40" s="7"/>
      <c r="S40" s="15" t="s">
        <v>45</v>
      </c>
    </row>
    <row r="41" spans="1:21" x14ac:dyDescent="0.2">
      <c r="A41" s="3">
        <v>1972</v>
      </c>
      <c r="B41" s="11">
        <v>2.35</v>
      </c>
      <c r="C41" s="3">
        <v>0.72</v>
      </c>
      <c r="E41" s="3">
        <v>1972</v>
      </c>
      <c r="F41" s="10">
        <f t="shared" si="5"/>
        <v>0.85441532815606758</v>
      </c>
      <c r="G41" s="3">
        <f t="shared" si="6"/>
        <v>-0.3285040669720361</v>
      </c>
      <c r="I41">
        <f t="shared" si="4"/>
        <v>2.3458630039243662</v>
      </c>
      <c r="J41" s="12">
        <f t="shared" si="7"/>
        <v>0.85265335292703248</v>
      </c>
      <c r="L41" s="4" t="s">
        <v>16</v>
      </c>
      <c r="M41" s="4">
        <v>0.82339832176619421</v>
      </c>
      <c r="P41" s="4" t="s">
        <v>16</v>
      </c>
      <c r="Q41" s="4">
        <v>0.81409900453096817</v>
      </c>
      <c r="S41" s="15" t="s">
        <v>44</v>
      </c>
    </row>
    <row r="42" spans="1:21" x14ac:dyDescent="0.2">
      <c r="A42" s="3">
        <v>1973</v>
      </c>
      <c r="B42" s="11">
        <v>2.2999999999999998</v>
      </c>
      <c r="C42" s="3">
        <v>0.73</v>
      </c>
      <c r="E42" s="3">
        <v>1973</v>
      </c>
      <c r="F42" s="10">
        <f t="shared" si="5"/>
        <v>0.83290912293510388</v>
      </c>
      <c r="G42" s="3">
        <f t="shared" si="6"/>
        <v>-0.31471074483970024</v>
      </c>
      <c r="I42">
        <f t="shared" si="4"/>
        <v>2.3410677131644664</v>
      </c>
      <c r="J42" s="12">
        <f t="shared" si="7"/>
        <v>0.85060711297916558</v>
      </c>
      <c r="L42" s="4" t="s">
        <v>17</v>
      </c>
      <c r="M42" s="21">
        <v>0.67798479628738517</v>
      </c>
      <c r="P42" s="4" t="s">
        <v>17</v>
      </c>
      <c r="Q42" s="18">
        <v>0.66275718917831339</v>
      </c>
      <c r="S42" s="19">
        <f>+M13</f>
        <v>0.71869053766227498</v>
      </c>
    </row>
    <row r="43" spans="1:21" x14ac:dyDescent="0.2">
      <c r="A43" s="3">
        <v>1974</v>
      </c>
      <c r="B43" s="11">
        <v>2.25</v>
      </c>
      <c r="C43" s="3">
        <v>0.76</v>
      </c>
      <c r="E43" s="3">
        <v>1974</v>
      </c>
      <c r="F43" s="10">
        <f t="shared" si="5"/>
        <v>0.81093021621632877</v>
      </c>
      <c r="G43" s="3">
        <f t="shared" si="6"/>
        <v>-0.2744368457017603</v>
      </c>
      <c r="I43">
        <f t="shared" si="4"/>
        <v>2.326681840884766</v>
      </c>
      <c r="J43" s="12">
        <f t="shared" si="7"/>
        <v>0.84444314995514735</v>
      </c>
      <c r="L43" s="4" t="s">
        <v>18</v>
      </c>
      <c r="M43" s="4">
        <v>0.64220532920820572</v>
      </c>
      <c r="P43" s="4" t="s">
        <v>18</v>
      </c>
      <c r="Q43" s="4">
        <v>0.62528576575368155</v>
      </c>
    </row>
    <row r="44" spans="1:21" x14ac:dyDescent="0.2">
      <c r="A44" s="3">
        <v>1975</v>
      </c>
      <c r="B44" s="11">
        <v>2.2000000000000002</v>
      </c>
      <c r="C44" s="3">
        <v>0.75</v>
      </c>
      <c r="E44" s="3">
        <v>1975</v>
      </c>
      <c r="F44" s="10">
        <f t="shared" si="5"/>
        <v>0.78845736036427028</v>
      </c>
      <c r="G44" s="3">
        <f t="shared" si="6"/>
        <v>-0.2876820724517809</v>
      </c>
      <c r="I44">
        <f t="shared" si="4"/>
        <v>2.3314771316446663</v>
      </c>
      <c r="J44" s="12">
        <f t="shared" si="7"/>
        <v>0.84650202878779723</v>
      </c>
      <c r="L44" s="4" t="s">
        <v>19</v>
      </c>
      <c r="M44" s="4">
        <v>5.6331088241675382E-2</v>
      </c>
      <c r="P44" s="4" t="s">
        <v>19</v>
      </c>
      <c r="Q44" s="4">
        <v>0.1287028090195021</v>
      </c>
    </row>
    <row r="45" spans="1:21" ht="13.5" thickBot="1" x14ac:dyDescent="0.25">
      <c r="A45" s="3">
        <v>1976</v>
      </c>
      <c r="B45" s="11">
        <v>2.11</v>
      </c>
      <c r="C45" s="3">
        <v>1.08</v>
      </c>
      <c r="E45" s="3">
        <v>1976</v>
      </c>
      <c r="F45" s="10">
        <f t="shared" si="5"/>
        <v>0.74668794748797507</v>
      </c>
      <c r="G45" s="3">
        <f t="shared" si="6"/>
        <v>7.6961041136128394E-2</v>
      </c>
      <c r="I45">
        <f t="shared" si="4"/>
        <v>2.1732325365679626</v>
      </c>
      <c r="J45" s="12">
        <f t="shared" si="7"/>
        <v>0.77621570731514655</v>
      </c>
      <c r="L45" s="5" t="s">
        <v>20</v>
      </c>
      <c r="M45" s="5">
        <v>11</v>
      </c>
      <c r="P45" s="5" t="s">
        <v>20</v>
      </c>
      <c r="Q45" s="5">
        <v>11</v>
      </c>
    </row>
    <row r="46" spans="1:21" x14ac:dyDescent="0.2">
      <c r="A46" s="3">
        <v>1977</v>
      </c>
      <c r="B46" s="11">
        <v>1.94</v>
      </c>
      <c r="C46" s="3">
        <v>1.81</v>
      </c>
      <c r="E46" s="3">
        <v>1977</v>
      </c>
      <c r="F46" s="10">
        <f t="shared" si="5"/>
        <v>0.66268797307523675</v>
      </c>
      <c r="G46" s="3">
        <f t="shared" si="6"/>
        <v>0.59332684527773438</v>
      </c>
      <c r="I46">
        <f t="shared" si="4"/>
        <v>1.823176311095255</v>
      </c>
      <c r="J46" s="12">
        <f t="shared" si="7"/>
        <v>0.60058020582809912</v>
      </c>
    </row>
    <row r="47" spans="1:21" ht="13.5" thickBot="1" x14ac:dyDescent="0.25">
      <c r="A47" s="3">
        <v>1978</v>
      </c>
      <c r="B47" s="11">
        <v>1.97</v>
      </c>
      <c r="C47" s="3">
        <v>1.39</v>
      </c>
      <c r="E47" s="3">
        <v>1978</v>
      </c>
      <c r="F47" s="10">
        <f t="shared" si="5"/>
        <v>0.67803354274989713</v>
      </c>
      <c r="G47" s="3">
        <f t="shared" si="6"/>
        <v>0.3293037471426003</v>
      </c>
      <c r="I47">
        <f t="shared" si="4"/>
        <v>2.0245785230110593</v>
      </c>
      <c r="J47" s="12">
        <f t="shared" si="7"/>
        <v>0.70536154211037383</v>
      </c>
      <c r="L47" t="s">
        <v>21</v>
      </c>
      <c r="P47" t="s">
        <v>21</v>
      </c>
    </row>
    <row r="48" spans="1:21" x14ac:dyDescent="0.2">
      <c r="A48" s="3">
        <v>1979</v>
      </c>
      <c r="B48" s="11">
        <v>2.06</v>
      </c>
      <c r="C48" s="3">
        <v>1.2</v>
      </c>
      <c r="E48" s="3">
        <v>1979</v>
      </c>
      <c r="F48" s="10">
        <f t="shared" si="5"/>
        <v>0.72270598280148979</v>
      </c>
      <c r="G48" s="3">
        <f t="shared" si="6"/>
        <v>0.18232155679395459</v>
      </c>
      <c r="I48">
        <f t="shared" si="4"/>
        <v>2.1156890474491612</v>
      </c>
      <c r="J48" s="12">
        <f t="shared" si="7"/>
        <v>0.74938055019606109</v>
      </c>
      <c r="L48" s="6"/>
      <c r="M48" s="6" t="s">
        <v>26</v>
      </c>
      <c r="N48" s="6" t="s">
        <v>27</v>
      </c>
      <c r="P48" s="6"/>
      <c r="Q48" s="6" t="s">
        <v>26</v>
      </c>
      <c r="R48" s="6" t="s">
        <v>27</v>
      </c>
      <c r="S48" s="6" t="s">
        <v>28</v>
      </c>
      <c r="T48" s="6" t="s">
        <v>29</v>
      </c>
      <c r="U48" s="6" t="s">
        <v>30</v>
      </c>
    </row>
    <row r="49" spans="1:24" x14ac:dyDescent="0.2">
      <c r="A49" s="3">
        <v>1980</v>
      </c>
      <c r="B49" s="11">
        <v>2.02</v>
      </c>
      <c r="C49" s="3">
        <v>1.17</v>
      </c>
      <c r="E49" s="3">
        <v>1980</v>
      </c>
      <c r="F49" s="10">
        <f t="shared" si="5"/>
        <v>0.70309751141311339</v>
      </c>
      <c r="G49" s="3">
        <f t="shared" si="6"/>
        <v>0.15700374880966469</v>
      </c>
      <c r="I49">
        <f t="shared" si="4"/>
        <v>2.1300749197288615</v>
      </c>
      <c r="J49" s="12">
        <f t="shared" si="7"/>
        <v>0.75615715268438299</v>
      </c>
      <c r="L49" s="4" t="s">
        <v>22</v>
      </c>
      <c r="M49" s="4">
        <v>1</v>
      </c>
      <c r="N49" s="4">
        <v>6.0128776922153265E-2</v>
      </c>
      <c r="P49" s="4" t="s">
        <v>22</v>
      </c>
      <c r="Q49" s="4">
        <v>1</v>
      </c>
      <c r="R49" s="4">
        <v>0.29297482800895147</v>
      </c>
      <c r="S49" s="4">
        <v>0.29297482800895147</v>
      </c>
      <c r="T49" s="4">
        <v>17.687003284285431</v>
      </c>
      <c r="U49" s="4">
        <v>2.2876778082686258E-3</v>
      </c>
    </row>
    <row r="50" spans="1:24" x14ac:dyDescent="0.2">
      <c r="F50" s="2" t="s">
        <v>51</v>
      </c>
      <c r="J50" s="2" t="s">
        <v>42</v>
      </c>
      <c r="L50" s="4" t="s">
        <v>23</v>
      </c>
      <c r="M50" s="4">
        <v>9</v>
      </c>
      <c r="N50" s="4">
        <v>2.8558723522422766E-2</v>
      </c>
      <c r="P50" s="4" t="s">
        <v>23</v>
      </c>
      <c r="Q50" s="4">
        <v>9</v>
      </c>
      <c r="R50" s="4">
        <v>0.14907971744559387</v>
      </c>
      <c r="S50" s="4">
        <v>1.6564413049510431E-2</v>
      </c>
      <c r="T50" s="4"/>
      <c r="U50" s="4"/>
    </row>
    <row r="51" spans="1:24" ht="13.5" thickBot="1" x14ac:dyDescent="0.25">
      <c r="L51" s="5" t="s">
        <v>24</v>
      </c>
      <c r="M51" s="5">
        <v>10</v>
      </c>
      <c r="N51" s="5">
        <v>8.8687500444576031E-2</v>
      </c>
      <c r="P51" s="5" t="s">
        <v>24</v>
      </c>
      <c r="Q51" s="5">
        <v>10</v>
      </c>
      <c r="R51" s="5">
        <v>0.44205454545454537</v>
      </c>
      <c r="S51" s="5"/>
      <c r="T51" s="5"/>
      <c r="U51" s="5"/>
    </row>
    <row r="52" spans="1:24" ht="13.5" thickBot="1" x14ac:dyDescent="0.25"/>
    <row r="53" spans="1:24" x14ac:dyDescent="0.2">
      <c r="L53" s="6"/>
      <c r="M53" s="6" t="s">
        <v>31</v>
      </c>
      <c r="N53" s="6" t="s">
        <v>19</v>
      </c>
      <c r="P53" s="6"/>
      <c r="Q53" s="6" t="s">
        <v>31</v>
      </c>
      <c r="R53" s="6" t="s">
        <v>19</v>
      </c>
      <c r="S53" s="6" t="s">
        <v>32</v>
      </c>
      <c r="T53" s="6" t="s">
        <v>33</v>
      </c>
      <c r="U53" s="6" t="s">
        <v>34</v>
      </c>
      <c r="V53" s="6" t="s">
        <v>35</v>
      </c>
      <c r="W53" s="6" t="s">
        <v>36</v>
      </c>
      <c r="X53" s="6" t="s">
        <v>37</v>
      </c>
    </row>
    <row r="54" spans="1:24" x14ac:dyDescent="0.2">
      <c r="H54" s="2" t="s">
        <v>52</v>
      </c>
      <c r="L54" s="4" t="s">
        <v>25</v>
      </c>
      <c r="M54" s="4">
        <v>3.4329036757665077E-2</v>
      </c>
      <c r="N54" s="4">
        <v>0.17380387838080114</v>
      </c>
      <c r="P54" s="4" t="s">
        <v>25</v>
      </c>
      <c r="Q54" s="4">
        <v>2.6911239386371739</v>
      </c>
      <c r="R54" s="4">
        <v>0.12162247638797269</v>
      </c>
      <c r="S54" s="4">
        <v>22.126863541674279</v>
      </c>
      <c r="T54" s="4">
        <v>3.7172795869384944E-9</v>
      </c>
      <c r="U54" s="4">
        <v>2.4159947825188661</v>
      </c>
      <c r="V54" s="4">
        <v>2.9662530947554817</v>
      </c>
      <c r="W54" s="4">
        <v>2.4159947825188661</v>
      </c>
      <c r="X54" s="4">
        <v>2.9662530947554817</v>
      </c>
    </row>
    <row r="55" spans="1:24" ht="13.5" thickBot="1" x14ac:dyDescent="0.25">
      <c r="L55" s="5" t="s">
        <v>38</v>
      </c>
      <c r="M55" s="5">
        <v>0.95499335808861763</v>
      </c>
      <c r="N55" s="5">
        <v>0.21938519053109565</v>
      </c>
      <c r="P55" s="5" t="s">
        <v>38</v>
      </c>
      <c r="Q55" s="5">
        <v>-0.47952907599001049</v>
      </c>
      <c r="R55" s="5">
        <v>0.11402178020298354</v>
      </c>
      <c r="S55" s="5">
        <v>-4.2055919065317573</v>
      </c>
      <c r="T55" s="5">
        <v>2.2876778082686297E-3</v>
      </c>
      <c r="U55" s="5">
        <v>-0.73746426279119226</v>
      </c>
      <c r="V55" s="5">
        <v>-0.22159388918882866</v>
      </c>
      <c r="W55" s="5">
        <v>-0.73746426279119226</v>
      </c>
      <c r="X55" s="5">
        <v>-0.22159388918882866</v>
      </c>
    </row>
  </sheetData>
  <mergeCells count="2">
    <mergeCell ref="I8:J8"/>
    <mergeCell ref="I37:J3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15</xdr:col>
                <xdr:colOff>19050</xdr:colOff>
                <xdr:row>5</xdr:row>
                <xdr:rowOff>114300</xdr:rowOff>
              </from>
              <to>
                <xdr:col>15</xdr:col>
                <xdr:colOff>1847850</xdr:colOff>
                <xdr:row>7</xdr:row>
                <xdr:rowOff>123825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 sizeWithCells="1">
              <from>
                <xdr:col>15</xdr:col>
                <xdr:colOff>0</xdr:colOff>
                <xdr:row>34</xdr:row>
                <xdr:rowOff>95250</xdr:rowOff>
              </from>
              <to>
                <xdr:col>15</xdr:col>
                <xdr:colOff>1295400</xdr:colOff>
                <xdr:row>36</xdr:row>
                <xdr:rowOff>76200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55" r:id="rId8">
          <objectPr defaultSize="0" autoPict="0" r:id="rId5">
            <anchor moveWithCells="1" sizeWithCells="1">
              <from>
                <xdr:col>8</xdr:col>
                <xdr:colOff>19050</xdr:colOff>
                <xdr:row>4</xdr:row>
                <xdr:rowOff>19050</xdr:rowOff>
              </from>
              <to>
                <xdr:col>10</xdr:col>
                <xdr:colOff>190500</xdr:colOff>
                <xdr:row>5</xdr:row>
                <xdr:rowOff>123825</xdr:rowOff>
              </to>
            </anchor>
          </objectPr>
        </oleObject>
      </mc:Choice>
      <mc:Fallback>
        <oleObject progId="Equation.3" shapeId="1055" r:id="rId8"/>
      </mc:Fallback>
    </mc:AlternateContent>
    <mc:AlternateContent xmlns:mc="http://schemas.openxmlformats.org/markup-compatibility/2006">
      <mc:Choice Requires="x14">
        <oleObject progId="Equation.3" shapeId="1056" r:id="rId9">
          <objectPr defaultSize="0" autoPict="0" r:id="rId7">
            <anchor moveWithCells="1" sizeWithCells="1">
              <from>
                <xdr:col>8</xdr:col>
                <xdr:colOff>0</xdr:colOff>
                <xdr:row>33</xdr:row>
                <xdr:rowOff>19050</xdr:rowOff>
              </from>
              <to>
                <xdr:col>9</xdr:col>
                <xdr:colOff>466725</xdr:colOff>
                <xdr:row>34</xdr:row>
                <xdr:rowOff>95250</xdr:rowOff>
              </to>
            </anchor>
          </objectPr>
        </oleObject>
      </mc:Choice>
      <mc:Fallback>
        <oleObject progId="Equation.3" shapeId="1056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7_1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2016-09-21T18:07:41Z</dcterms:created>
  <dcterms:modified xsi:type="dcterms:W3CDTF">2019-12-24T21:06:42Z</dcterms:modified>
</cp:coreProperties>
</file>