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ate1904="1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 2 Introduccion a la Seleccion de Modelos\"/>
    </mc:Choice>
  </mc:AlternateContent>
  <xr:revisionPtr revIDLastSave="0" documentId="13_ncr:1_{05E01CF6-CBB2-42D8-A5C4-202796C5C784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able 6_4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3" l="1"/>
  <c r="J27" i="3"/>
  <c r="L27" i="3"/>
  <c r="J26" i="3"/>
  <c r="J24" i="3"/>
  <c r="J25" i="3" s="1"/>
  <c r="L25" i="3" s="1"/>
  <c r="N25" i="3" s="1"/>
  <c r="O25" i="3" s="1"/>
  <c r="Z27" i="2"/>
  <c r="AB27" i="2"/>
  <c r="Z26" i="2"/>
  <c r="Z24" i="2"/>
  <c r="Z25" i="2"/>
  <c r="AB25" i="2"/>
  <c r="AD25" i="2" s="1"/>
  <c r="AA27" i="2"/>
  <c r="K27" i="2"/>
  <c r="L27" i="2"/>
  <c r="J27" i="2"/>
  <c r="J26" i="2"/>
  <c r="J24" i="2"/>
  <c r="J25" i="2" s="1"/>
  <c r="L25" i="2" s="1"/>
  <c r="N25" i="2" s="1"/>
  <c r="O25" i="2" s="1"/>
  <c r="O26" i="2" s="1"/>
</calcChain>
</file>

<file path=xl/sharedStrings.xml><?xml version="1.0" encoding="utf-8"?>
<sst xmlns="http://schemas.openxmlformats.org/spreadsheetml/2006/main" count="222" uniqueCount="71">
  <si>
    <t>Table 6.4</t>
  </si>
  <si>
    <t>TFR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</si>
  <si>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</si>
  <si>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</si>
  <si>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</si>
  <si>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</si>
  <si>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</si>
  <si>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</si>
  <si>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</si>
  <si>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</si>
  <si>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</si>
  <si>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</si>
  <si>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</si>
  <si>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</si>
  <si>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</si>
  <si>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</si>
  <si>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</si>
  <si>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</si>
  <si>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</si>
  <si>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</si>
  <si>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</si>
  <si>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</si>
  <si>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</si>
  <si>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</si>
  <si>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</si>
  <si>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</si>
  <si>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</si>
  <si>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</si>
  <si>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MI</t>
  </si>
  <si>
    <t>MI=</t>
  </si>
  <si>
    <t>Mortalidad Infantil</t>
  </si>
  <si>
    <t>PBI Per cápita</t>
  </si>
  <si>
    <t>Tasa de alfabetizacion en las mujeres</t>
  </si>
  <si>
    <t>TAM</t>
  </si>
  <si>
    <t>PBIPC</t>
  </si>
  <si>
    <t>TAM=</t>
  </si>
  <si>
    <t>PBIPC=</t>
  </si>
  <si>
    <t>X1</t>
  </si>
  <si>
    <t>X2</t>
  </si>
  <si>
    <t>Y</t>
  </si>
  <si>
    <t>SCE solo a PBIPC</t>
  </si>
  <si>
    <t>SCE debido a la adición de TAM</t>
  </si>
  <si>
    <t>SCE debido tanto a PBIPC y TAM</t>
  </si>
  <si>
    <t>SCR</t>
  </si>
  <si>
    <t>Suma de Cuadrados</t>
  </si>
  <si>
    <t>Grados de Libertad</t>
  </si>
  <si>
    <t>Media</t>
  </si>
  <si>
    <t>F=</t>
  </si>
  <si>
    <t>Ho:</t>
  </si>
  <si>
    <t>TAM si contribuye a explicar MI</t>
  </si>
  <si>
    <t>TAM no contribuye a explicar MI</t>
  </si>
  <si>
    <t>Ha:</t>
  </si>
  <si>
    <t>Hipótesis:</t>
  </si>
  <si>
    <t>Estadístico de Prueba</t>
  </si>
  <si>
    <t>Conclusión:</t>
  </si>
  <si>
    <t>TAM debe incorporarse al modelo</t>
  </si>
  <si>
    <t>Coeficiente de determinación</t>
  </si>
  <si>
    <t>R2 solo a PBIPC</t>
  </si>
  <si>
    <t>R2 debido tanto a PBIPC y TAM</t>
  </si>
  <si>
    <t>1-R2</t>
  </si>
  <si>
    <t>R2 debido a la adición de TAM</t>
  </si>
  <si>
    <t>P-valor</t>
  </si>
  <si>
    <t>PIBPC no contribuye a explicar MI</t>
  </si>
  <si>
    <t>PIBPC si contribuye a explicar MI</t>
  </si>
  <si>
    <t>PIBPC debe incorporarse al modelo</t>
  </si>
  <si>
    <t>SCE debido a la adición de PIBPC</t>
  </si>
  <si>
    <t>SCE solo a TAM</t>
  </si>
  <si>
    <t>Nueva</t>
  </si>
  <si>
    <t>Nueva -Vieja</t>
  </si>
  <si>
    <t>Vieja</t>
  </si>
  <si>
    <t>Contribución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</si>
</sst>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 x14ac:knownFonts="1">
    <font>
      <sz val="10"/>
      <name val="Verdana"/>
    </font>
    <font>
      <u/>
      <sz val="12.5"/>
      <color indexed="19"/>
      <name val="Verdana"/>
    </font>
    <font>
      <u/>
      <sz val="12.5"/>
      <color indexed="12"/>
      <name val="Verdana"/>
    </font>
    <font>
      <i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b/>
      <sz val="10"/>
      <color theme="0" tint="-4.9989318521683403E-2"/>
      <name val="Verdana"/>
      <family val="2"/>
    </font>
    <font>
      <b/>
      <i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6" fillId="2" borderId="0" xfId="0" applyFont="1" applyFill="1"/>
    <xf numFmtId="0" fontId="7" fillId="2" borderId="0" xfId="0" applyFont="1" applyFill="1" applyBorder="1" applyAlignment="1"/>
    <xf numFmtId="0" fontId="6" fillId="2" borderId="0" xfId="0" applyFont="1" applyFill="1" applyBorder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1" xfId="0" applyFont="1" applyFill="1" applyBorder="1" applyAlignment="1"/>
    <xf numFmtId="0" fontId="4" fillId="3" borderId="0" xfId="0" applyFont="1" applyFill="1" applyBorder="1" applyAlignment="1"/>
    <xf numFmtId="0" fontId="4" fillId="3" borderId="1" xfId="0" applyFont="1" applyFill="1" applyBorder="1" applyAlignment="1"/>
    <xf numFmtId="0" fontId="6" fillId="4" borderId="0" xfId="0" applyFont="1" applyFill="1" applyBorder="1" applyAlignment="1"/>
    <xf numFmtId="0" fontId="5" fillId="5" borderId="0" xfId="0" applyFont="1" applyFill="1" applyBorder="1" applyAlignment="1"/>
    <xf numFmtId="0" fontId="0" fillId="0" borderId="3" xfId="0" applyBorder="1"/>
    <xf numFmtId="0" fontId="5" fillId="5" borderId="3" xfId="0" applyFont="1" applyFill="1" applyBorder="1" applyAlignment="1">
      <alignment horizontal="center" vertical="center" wrapText="1"/>
    </xf>
    <xf numFmtId="0" fontId="8" fillId="6" borderId="3" xfId="0" applyFont="1" applyFill="1" applyBorder="1"/>
    <xf numFmtId="0" fontId="5" fillId="6" borderId="3" xfId="0" applyFont="1" applyFill="1" applyBorder="1"/>
    <xf numFmtId="0" fontId="4" fillId="0" borderId="3" xfId="0" applyFont="1" applyBorder="1"/>
    <xf numFmtId="0" fontId="6" fillId="2" borderId="3" xfId="0" applyFont="1" applyFill="1" applyBorder="1"/>
    <xf numFmtId="0" fontId="5" fillId="2" borderId="3" xfId="0" applyFont="1" applyFill="1" applyBorder="1"/>
    <xf numFmtId="0" fontId="6" fillId="4" borderId="3" xfId="0" applyFont="1" applyFill="1" applyBorder="1"/>
    <xf numFmtId="0" fontId="5" fillId="4" borderId="3" xfId="0" applyFont="1" applyFill="1" applyBorder="1"/>
    <xf numFmtId="0" fontId="6" fillId="2" borderId="3" xfId="0" applyFont="1" applyFill="1" applyBorder="1" applyAlignment="1">
      <alignment horizontal="center"/>
    </xf>
    <xf numFmtId="0" fontId="5" fillId="5" borderId="0" xfId="0" applyFont="1" applyFill="1"/>
    <xf numFmtId="0" fontId="9" fillId="4" borderId="2" xfId="0" applyFont="1" applyFill="1" applyBorder="1" applyAlignment="1">
      <alignment horizontal="center"/>
    </xf>
    <xf numFmtId="0" fontId="6" fillId="7" borderId="0" xfId="0" applyFont="1" applyFill="1" applyBorder="1" applyAlignment="1"/>
    <xf numFmtId="0" fontId="8" fillId="7" borderId="3" xfId="0" applyFont="1" applyFill="1" applyBorder="1"/>
    <xf numFmtId="0" fontId="6" fillId="7" borderId="3" xfId="0" applyFont="1" applyFill="1" applyBorder="1"/>
    <xf numFmtId="0" fontId="6" fillId="4" borderId="0" xfId="0" applyFont="1" applyFill="1"/>
    <xf numFmtId="0" fontId="6" fillId="8" borderId="0" xfId="0" applyFont="1" applyFill="1"/>
    <xf numFmtId="0" fontId="5" fillId="0" borderId="0" xfId="0" applyFont="1"/>
    <xf numFmtId="0" fontId="10" fillId="5" borderId="0" xfId="0" applyFont="1" applyFill="1"/>
    <xf numFmtId="0" fontId="11" fillId="5" borderId="3" xfId="0" applyFont="1" applyFill="1" applyBorder="1"/>
    <xf numFmtId="164" fontId="0" fillId="0" borderId="0" xfId="0" applyNumberFormat="1"/>
  </cellXfs>
  <cellStyles count="3">
    <cellStyle name="Followed Hyperlink" xfId="1" xr:uid="{00000000-0005-0000-0000-000000000000}"/>
    <cellStyle name="Hyperlink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3.e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20058</xdr:colOff>
      <xdr:row>6</xdr:row>
      <xdr:rowOff>70193</xdr:rowOff>
    </xdr:from>
    <xdr:to>
      <xdr:col>8</xdr:col>
      <xdr:colOff>907967</xdr:colOff>
      <xdr:row>10</xdr:row>
      <xdr:rowOff>98385</xdr:rowOff>
    </xdr:to>
    <xdr:sp macro="" textlink="">
      <xdr:nvSpPr>
        <xdr:cNvPr id="2" name="Llamada de flecha a la izquierd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90979" y="1042746"/>
          <a:ext cx="2456444" cy="671763"/>
        </a:xfrm>
        <a:prstGeom prst="leftArrowCallout">
          <a:avLst>
            <a:gd name="adj1" fmla="val 25000"/>
            <a:gd name="adj2" fmla="val 25000"/>
            <a:gd name="adj3" fmla="val 51866"/>
            <a:gd name="adj4" fmla="val 80100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</a:t>
          </a:r>
          <a:r>
            <a:rPr lang="es-PE" sz="1100" baseline="0"/>
            <a:t> 70% de la variación total de la mortalidad infantil es explicada por la regresión</a:t>
          </a:r>
          <a:endParaRPr lang="es-PE" sz="1100"/>
        </a:p>
      </xdr:txBody>
    </xdr:sp>
    <xdr:clientData/>
  </xdr:twoCellAnchor>
  <xdr:twoCellAnchor>
    <xdr:from>
      <xdr:col>7</xdr:col>
      <xdr:colOff>1503441</xdr:colOff>
      <xdr:row>23</xdr:row>
      <xdr:rowOff>110293</xdr:rowOff>
    </xdr:from>
    <xdr:to>
      <xdr:col>9</xdr:col>
      <xdr:colOff>421219</xdr:colOff>
      <xdr:row>28</xdr:row>
      <xdr:rowOff>99775</xdr:rowOff>
    </xdr:to>
    <xdr:sp macro="" textlink="">
      <xdr:nvSpPr>
        <xdr:cNvPr id="3" name="Llamada de flecha hacia arrib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464837" y="3860135"/>
          <a:ext cx="2446425" cy="782050"/>
        </a:xfrm>
        <a:prstGeom prst="upArrowCallou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Individualmente las variables exógenas son estadísticamente significativas</a:t>
          </a:r>
        </a:p>
      </xdr:txBody>
    </xdr:sp>
    <xdr:clientData/>
  </xdr:twoCellAnchor>
  <xdr:twoCellAnchor>
    <xdr:from>
      <xdr:col>8</xdr:col>
      <xdr:colOff>1064193</xdr:colOff>
      <xdr:row>7</xdr:row>
      <xdr:rowOff>152800</xdr:rowOff>
    </xdr:from>
    <xdr:to>
      <xdr:col>10</xdr:col>
      <xdr:colOff>966334</xdr:colOff>
      <xdr:row>13</xdr:row>
      <xdr:rowOff>150398</xdr:rowOff>
    </xdr:to>
    <xdr:sp macro="" textlink="">
      <xdr:nvSpPr>
        <xdr:cNvPr id="5" name="Llamada de flecha hacia abaj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748210" y="1293394"/>
          <a:ext cx="2697080" cy="962527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Colectivamente las dos variables exógenas tienen un efecto importante sobre la mortalidad infantil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0</xdr:row>
      <xdr:rowOff>0</xdr:rowOff>
    </xdr:from>
    <xdr:to>
      <xdr:col>23</xdr:col>
      <xdr:colOff>19050</xdr:colOff>
      <xdr:row>36</xdr:row>
      <xdr:rowOff>47625</xdr:rowOff>
    </xdr:to>
    <xdr:pic>
      <xdr:nvPicPr>
        <xdr:cNvPr id="2086" name="Imagen 2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0"/>
          <a:ext cx="6705600" cy="627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0</xdr:row>
          <xdr:rowOff>133350</xdr:rowOff>
        </xdr:from>
        <xdr:to>
          <xdr:col>5</xdr:col>
          <xdr:colOff>1724025</xdr:colOff>
          <xdr:row>2</xdr:row>
          <xdr:rowOff>38100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6</xdr:col>
          <xdr:colOff>123825</xdr:colOff>
          <xdr:row>26</xdr:row>
          <xdr:rowOff>66675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 w="9525">
              <a:solidFill>
                <a:srgbClr val="FF9900" mc:Ignorable="a14" a14:legacySpreadsheetColorIndex="5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31</xdr:row>
          <xdr:rowOff>0</xdr:rowOff>
        </xdr:from>
        <xdr:to>
          <xdr:col>14</xdr:col>
          <xdr:colOff>9525</xdr:colOff>
          <xdr:row>37</xdr:row>
          <xdr:rowOff>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0</xdr:row>
          <xdr:rowOff>152400</xdr:rowOff>
        </xdr:from>
        <xdr:to>
          <xdr:col>5</xdr:col>
          <xdr:colOff>1609725</xdr:colOff>
          <xdr:row>2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9525</xdr:rowOff>
        </xdr:from>
        <xdr:to>
          <xdr:col>6</xdr:col>
          <xdr:colOff>9525</xdr:colOff>
          <xdr:row>26</xdr:row>
          <xdr:rowOff>76200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 w="9525">
              <a:solidFill>
                <a:srgbClr val="FF9900" mc:Ignorable="a14" a14:legacySpreadsheetColorIndex="5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27</xdr:row>
          <xdr:rowOff>28575</xdr:rowOff>
        </xdr:from>
        <xdr:to>
          <xdr:col>15</xdr:col>
          <xdr:colOff>457200</xdr:colOff>
          <xdr:row>33</xdr:row>
          <xdr:rowOff>38100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0</xdr:colOff>
      <xdr:row>1</xdr:row>
      <xdr:rowOff>0</xdr:rowOff>
    </xdr:from>
    <xdr:to>
      <xdr:col>24</xdr:col>
      <xdr:colOff>0</xdr:colOff>
      <xdr:row>38</xdr:row>
      <xdr:rowOff>38100</xdr:rowOff>
    </xdr:to>
    <xdr:pic>
      <xdr:nvPicPr>
        <xdr:cNvPr id="3081" name="Imagen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0" y="161925"/>
          <a:ext cx="6705600" cy="627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zoomScale="95" zoomScaleNormal="95" workbookViewId="0">
      <selection activeCell="A8" sqref="A8"/>
    </sheetView>
  </sheetViews>
  <sheetFormatPr baseColWidth="10" defaultRowHeight="12.75" x14ac:dyDescent="0.2"/>
  <cols>
    <col min="6" max="6" width="33.25" customWidth="1"/>
    <col min="7" max="7" width="18" customWidth="1"/>
    <col min="8" max="8" width="20.625" customWidth="1"/>
    <col min="9" max="9" width="25.5" customWidth="1"/>
    <col min="11" max="11" width="18.375" customWidth="1"/>
  </cols>
  <sheetData>
    <row r="1" spans="1:11" x14ac:dyDescent="0.2">
      <c r="A1" t="s">
        <v>0</v>
      </c>
    </row>
    <row r="3" spans="1:11" x14ac:dyDescent="0.2">
      <c r="A3" s="9" t="s">
        <v>39</v>
      </c>
      <c r="B3" s="9" t="s">
        <v>37</v>
      </c>
      <c r="C3" s="9" t="s">
        <v>38</v>
      </c>
      <c r="D3" s="10"/>
    </row>
    <row r="4" spans="1:11" x14ac:dyDescent="0.2">
      <c r="A4" s="11" t="s">
        <v>28</v>
      </c>
      <c r="B4" s="11" t="s">
        <v>34</v>
      </c>
      <c r="C4" s="11" t="s">
        <v>33</v>
      </c>
      <c r="D4" s="10" t="s">
        <v>1</v>
      </c>
    </row>
    <row r="5" spans="1:11" x14ac:dyDescent="0.2">
      <c r="A5">
        <v>128</v>
      </c>
      <c r="B5">
        <v>1870</v>
      </c>
      <c r="C5">
        <v>37</v>
      </c>
      <c r="D5">
        <v>6.66</v>
      </c>
      <c r="F5" t="s">
        <v>2</v>
      </c>
    </row>
    <row r="6" spans="1:11" ht="13.5" thickBot="1" x14ac:dyDescent="0.25">
      <c r="A6">
        <v>204</v>
      </c>
      <c r="B6">
        <v>130</v>
      </c>
      <c r="C6">
        <v>22</v>
      </c>
      <c r="D6">
        <v>6.15</v>
      </c>
    </row>
    <row r="7" spans="1:11" x14ac:dyDescent="0.2">
      <c r="A7">
        <v>202</v>
      </c>
      <c r="B7">
        <v>310</v>
      </c>
      <c r="C7">
        <v>16</v>
      </c>
      <c r="D7">
        <v>7</v>
      </c>
      <c r="F7" s="4" t="s">
        <v>3</v>
      </c>
      <c r="G7" s="4"/>
    </row>
    <row r="8" spans="1:11" x14ac:dyDescent="0.2">
      <c r="A8">
        <v>197</v>
      </c>
      <c r="B8">
        <v>570</v>
      </c>
      <c r="C8">
        <v>65</v>
      </c>
      <c r="D8">
        <v>6.25</v>
      </c>
      <c r="F8" s="1" t="s">
        <v>4</v>
      </c>
      <c r="G8" s="1">
        <v>0.84122856477301755</v>
      </c>
    </row>
    <row r="9" spans="1:11" x14ac:dyDescent="0.2">
      <c r="A9">
        <v>96</v>
      </c>
      <c r="B9">
        <v>2050</v>
      </c>
      <c r="C9">
        <v>76</v>
      </c>
      <c r="D9">
        <v>3.81</v>
      </c>
      <c r="F9" s="15" t="s">
        <v>5</v>
      </c>
      <c r="G9" s="8">
        <v>0.70766549819007107</v>
      </c>
    </row>
    <row r="10" spans="1:11" x14ac:dyDescent="0.2">
      <c r="A10">
        <v>209</v>
      </c>
      <c r="B10">
        <v>200</v>
      </c>
      <c r="C10">
        <v>26</v>
      </c>
      <c r="D10">
        <v>6.44</v>
      </c>
      <c r="F10" s="1" t="s">
        <v>6</v>
      </c>
      <c r="G10" s="1">
        <v>0.69808076042581102</v>
      </c>
    </row>
    <row r="11" spans="1:11" x14ac:dyDescent="0.2">
      <c r="A11">
        <v>170</v>
      </c>
      <c r="B11">
        <v>670</v>
      </c>
      <c r="C11">
        <v>45</v>
      </c>
      <c r="D11">
        <v>6.19</v>
      </c>
      <c r="F11" s="1" t="s">
        <v>7</v>
      </c>
      <c r="G11" s="1">
        <v>41.747803898112622</v>
      </c>
    </row>
    <row r="12" spans="1:11" ht="13.5" thickBot="1" x14ac:dyDescent="0.25">
      <c r="A12">
        <v>240</v>
      </c>
      <c r="B12">
        <v>300</v>
      </c>
      <c r="C12">
        <v>29</v>
      </c>
      <c r="D12">
        <v>5.89</v>
      </c>
      <c r="F12" s="2" t="s">
        <v>8</v>
      </c>
      <c r="G12" s="2">
        <v>64</v>
      </c>
    </row>
    <row r="13" spans="1:11" x14ac:dyDescent="0.2">
      <c r="A13">
        <v>241</v>
      </c>
      <c r="B13">
        <v>120</v>
      </c>
      <c r="C13">
        <v>11</v>
      </c>
      <c r="D13">
        <v>5.89</v>
      </c>
    </row>
    <row r="14" spans="1:11" ht="13.5" thickBot="1" x14ac:dyDescent="0.25">
      <c r="A14">
        <v>55</v>
      </c>
      <c r="B14">
        <v>290</v>
      </c>
      <c r="C14">
        <v>55</v>
      </c>
      <c r="D14">
        <v>2.36</v>
      </c>
      <c r="F14" t="s">
        <v>9</v>
      </c>
    </row>
    <row r="15" spans="1:11" x14ac:dyDescent="0.2">
      <c r="A15">
        <v>75</v>
      </c>
      <c r="B15">
        <v>1180</v>
      </c>
      <c r="C15">
        <v>87</v>
      </c>
      <c r="D15">
        <v>3.93</v>
      </c>
      <c r="F15" s="3"/>
      <c r="G15" s="3" t="s">
        <v>14</v>
      </c>
      <c r="H15" s="3" t="s">
        <v>15</v>
      </c>
      <c r="I15" s="3" t="s">
        <v>16</v>
      </c>
      <c r="J15" s="28" t="s">
        <v>17</v>
      </c>
      <c r="K15" s="3" t="s">
        <v>18</v>
      </c>
    </row>
    <row r="16" spans="1:11" x14ac:dyDescent="0.2">
      <c r="A16">
        <v>129</v>
      </c>
      <c r="B16">
        <v>900</v>
      </c>
      <c r="C16">
        <v>55</v>
      </c>
      <c r="D16">
        <v>5.99</v>
      </c>
      <c r="F16" s="1" t="s">
        <v>10</v>
      </c>
      <c r="G16" s="1">
        <v>2</v>
      </c>
      <c r="H16" s="1">
        <v>257362.37305076869</v>
      </c>
      <c r="I16" s="1">
        <v>128681.18652538434</v>
      </c>
      <c r="J16" s="7">
        <v>73.832536225336142</v>
      </c>
      <c r="K16" s="1">
        <v>5.1208525829106023E-17</v>
      </c>
    </row>
    <row r="17" spans="1:14" x14ac:dyDescent="0.2">
      <c r="A17">
        <v>24</v>
      </c>
      <c r="B17">
        <v>1730</v>
      </c>
      <c r="C17">
        <v>93</v>
      </c>
      <c r="D17">
        <v>3.5</v>
      </c>
      <c r="F17" s="1" t="s">
        <v>11</v>
      </c>
      <c r="G17" s="1">
        <v>61</v>
      </c>
      <c r="H17" s="1">
        <v>106315.62694923131</v>
      </c>
      <c r="I17" s="1">
        <v>1742.8791303152675</v>
      </c>
      <c r="J17" s="1"/>
      <c r="K17" s="1"/>
    </row>
    <row r="18" spans="1:14" ht="13.5" thickBot="1" x14ac:dyDescent="0.25">
      <c r="A18">
        <v>165</v>
      </c>
      <c r="B18">
        <v>1150</v>
      </c>
      <c r="C18">
        <v>31</v>
      </c>
      <c r="D18">
        <v>7.41</v>
      </c>
      <c r="F18" s="2" t="s">
        <v>12</v>
      </c>
      <c r="G18" s="2">
        <v>63</v>
      </c>
      <c r="H18" s="2">
        <v>363678</v>
      </c>
      <c r="I18" s="2"/>
      <c r="J18" s="2"/>
      <c r="K18" s="2"/>
    </row>
    <row r="19" spans="1:14" ht="13.5" thickBot="1" x14ac:dyDescent="0.25">
      <c r="A19">
        <v>94</v>
      </c>
      <c r="B19">
        <v>1160</v>
      </c>
      <c r="C19">
        <v>77</v>
      </c>
      <c r="D19">
        <v>4.21</v>
      </c>
    </row>
    <row r="20" spans="1:14" x14ac:dyDescent="0.2">
      <c r="A20">
        <v>96</v>
      </c>
      <c r="B20">
        <v>1270</v>
      </c>
      <c r="C20">
        <v>80</v>
      </c>
      <c r="D20">
        <v>5</v>
      </c>
      <c r="F20" s="3"/>
      <c r="G20" s="3" t="s">
        <v>19</v>
      </c>
      <c r="H20" s="3" t="s">
        <v>7</v>
      </c>
      <c r="I20" s="28" t="s">
        <v>20</v>
      </c>
      <c r="J20" s="3" t="s">
        <v>21</v>
      </c>
      <c r="K20" s="3" t="s">
        <v>22</v>
      </c>
      <c r="L20" s="3" t="s">
        <v>23</v>
      </c>
      <c r="M20" s="3" t="s">
        <v>24</v>
      </c>
      <c r="N20" s="3" t="s">
        <v>25</v>
      </c>
    </row>
    <row r="21" spans="1:14" x14ac:dyDescent="0.2">
      <c r="A21">
        <v>148</v>
      </c>
      <c r="B21">
        <v>580</v>
      </c>
      <c r="C21">
        <v>30</v>
      </c>
      <c r="D21">
        <v>5.27</v>
      </c>
      <c r="F21" s="1" t="s">
        <v>13</v>
      </c>
      <c r="G21" s="1">
        <v>263.64158561979377</v>
      </c>
      <c r="H21" s="1">
        <v>11.59317931904658</v>
      </c>
      <c r="I21" s="1">
        <v>22.741094428398402</v>
      </c>
      <c r="J21" s="1">
        <v>1.7420168074830245E-31</v>
      </c>
      <c r="K21" s="1">
        <v>240.45959082835265</v>
      </c>
      <c r="L21" s="1">
        <v>286.8235804112349</v>
      </c>
      <c r="M21" s="1">
        <v>240.45959082835265</v>
      </c>
      <c r="N21" s="1">
        <v>286.8235804112349</v>
      </c>
    </row>
    <row r="22" spans="1:14" x14ac:dyDescent="0.2">
      <c r="A22">
        <v>98</v>
      </c>
      <c r="B22">
        <v>660</v>
      </c>
      <c r="C22">
        <v>69</v>
      </c>
      <c r="D22">
        <v>5.21</v>
      </c>
      <c r="F22" s="1" t="s">
        <v>26</v>
      </c>
      <c r="G22" s="1">
        <v>-5.6465948165911823E-3</v>
      </c>
      <c r="H22" s="1">
        <v>2.003260066934505E-3</v>
      </c>
      <c r="I22" s="7">
        <v>-2.8187028283511393</v>
      </c>
      <c r="J22" s="1">
        <v>6.4924244124957842E-3</v>
      </c>
      <c r="K22" s="1">
        <v>-9.6523608933119613E-3</v>
      </c>
      <c r="L22" s="1">
        <v>-1.6408287398704032E-3</v>
      </c>
      <c r="M22" s="1">
        <v>-9.6523608933119613E-3</v>
      </c>
      <c r="N22" s="1">
        <v>-1.6408287398704032E-3</v>
      </c>
    </row>
    <row r="23" spans="1:14" ht="13.5" thickBot="1" x14ac:dyDescent="0.25">
      <c r="A23">
        <v>161</v>
      </c>
      <c r="B23">
        <v>420</v>
      </c>
      <c r="C23">
        <v>43</v>
      </c>
      <c r="D23">
        <v>6.5</v>
      </c>
      <c r="F23" s="2" t="s">
        <v>27</v>
      </c>
      <c r="G23" s="2">
        <v>-2.2315857315369056</v>
      </c>
      <c r="H23" s="2">
        <v>0.20994721249379206</v>
      </c>
      <c r="I23" s="12">
        <v>-10.629270591544012</v>
      </c>
      <c r="J23" s="2">
        <v>1.6399088268957247E-15</v>
      </c>
      <c r="K23" s="2">
        <v>-2.6514011292434367</v>
      </c>
      <c r="L23" s="2">
        <v>-1.8117703338303746</v>
      </c>
      <c r="M23" s="2">
        <v>-2.6514011292434367</v>
      </c>
      <c r="N23" s="2">
        <v>-1.8117703338303746</v>
      </c>
    </row>
    <row r="24" spans="1:14" x14ac:dyDescent="0.2">
      <c r="A24">
        <v>118</v>
      </c>
      <c r="B24">
        <v>1080</v>
      </c>
      <c r="C24">
        <v>47</v>
      </c>
      <c r="D24">
        <v>6.12</v>
      </c>
      <c r="H24" s="5"/>
    </row>
    <row r="25" spans="1:14" x14ac:dyDescent="0.2">
      <c r="A25">
        <v>269</v>
      </c>
      <c r="B25">
        <v>290</v>
      </c>
      <c r="C25">
        <v>17</v>
      </c>
      <c r="D25">
        <v>6.19</v>
      </c>
    </row>
    <row r="26" spans="1:14" x14ac:dyDescent="0.2">
      <c r="A26">
        <v>189</v>
      </c>
      <c r="B26">
        <v>270</v>
      </c>
      <c r="C26">
        <v>35</v>
      </c>
      <c r="D26">
        <v>5.05</v>
      </c>
    </row>
    <row r="27" spans="1:14" x14ac:dyDescent="0.2">
      <c r="A27">
        <v>126</v>
      </c>
      <c r="B27">
        <v>560</v>
      </c>
      <c r="C27">
        <v>58</v>
      </c>
      <c r="D27">
        <v>6.16</v>
      </c>
    </row>
    <row r="28" spans="1:14" x14ac:dyDescent="0.2">
      <c r="A28">
        <v>12</v>
      </c>
      <c r="B28">
        <v>4240</v>
      </c>
      <c r="C28">
        <v>81</v>
      </c>
      <c r="D28">
        <v>1.8</v>
      </c>
    </row>
    <row r="29" spans="1:14" x14ac:dyDescent="0.2">
      <c r="A29">
        <v>167</v>
      </c>
      <c r="B29">
        <v>240</v>
      </c>
      <c r="C29">
        <v>29</v>
      </c>
      <c r="D29">
        <v>4.75</v>
      </c>
    </row>
    <row r="30" spans="1:14" x14ac:dyDescent="0.2">
      <c r="A30">
        <v>135</v>
      </c>
      <c r="B30">
        <v>430</v>
      </c>
      <c r="C30">
        <v>65</v>
      </c>
      <c r="D30">
        <v>4.0999999999999996</v>
      </c>
    </row>
    <row r="31" spans="1:14" x14ac:dyDescent="0.2">
      <c r="A31">
        <v>107</v>
      </c>
      <c r="B31">
        <v>3020</v>
      </c>
      <c r="C31">
        <v>87</v>
      </c>
      <c r="D31">
        <v>6.66</v>
      </c>
    </row>
    <row r="32" spans="1:14" x14ac:dyDescent="0.2">
      <c r="A32">
        <v>72</v>
      </c>
      <c r="B32">
        <v>1420</v>
      </c>
      <c r="C32">
        <v>63</v>
      </c>
      <c r="D32">
        <v>7.28</v>
      </c>
    </row>
    <row r="33" spans="1:4" x14ac:dyDescent="0.2">
      <c r="A33">
        <v>128</v>
      </c>
      <c r="B33">
        <v>420</v>
      </c>
      <c r="C33">
        <v>49</v>
      </c>
      <c r="D33">
        <v>8.1199999999999992</v>
      </c>
    </row>
    <row r="34" spans="1:4" x14ac:dyDescent="0.2">
      <c r="A34">
        <v>27</v>
      </c>
      <c r="B34">
        <v>19830</v>
      </c>
      <c r="C34">
        <v>63</v>
      </c>
      <c r="D34">
        <v>5.23</v>
      </c>
    </row>
    <row r="35" spans="1:4" x14ac:dyDescent="0.2">
      <c r="A35">
        <v>152</v>
      </c>
      <c r="B35">
        <v>420</v>
      </c>
      <c r="C35">
        <v>84</v>
      </c>
      <c r="D35">
        <v>5.79</v>
      </c>
    </row>
    <row r="36" spans="1:4" x14ac:dyDescent="0.2">
      <c r="A36">
        <v>224</v>
      </c>
      <c r="B36">
        <v>530</v>
      </c>
      <c r="C36">
        <v>23</v>
      </c>
      <c r="D36">
        <v>6.5</v>
      </c>
    </row>
    <row r="37" spans="1:4" x14ac:dyDescent="0.2">
      <c r="A37">
        <v>142</v>
      </c>
      <c r="B37">
        <v>8640</v>
      </c>
      <c r="C37">
        <v>50</v>
      </c>
      <c r="D37">
        <v>7.17</v>
      </c>
    </row>
    <row r="38" spans="1:4" x14ac:dyDescent="0.2">
      <c r="A38">
        <v>104</v>
      </c>
      <c r="B38">
        <v>350</v>
      </c>
      <c r="C38">
        <v>62</v>
      </c>
      <c r="D38">
        <v>6.6</v>
      </c>
    </row>
    <row r="39" spans="1:4" x14ac:dyDescent="0.2">
      <c r="A39">
        <v>287</v>
      </c>
      <c r="B39">
        <v>230</v>
      </c>
      <c r="C39">
        <v>31</v>
      </c>
      <c r="D39">
        <v>7</v>
      </c>
    </row>
    <row r="40" spans="1:4" x14ac:dyDescent="0.2">
      <c r="A40">
        <v>41</v>
      </c>
      <c r="B40">
        <v>1620</v>
      </c>
      <c r="C40">
        <v>66</v>
      </c>
      <c r="D40">
        <v>3.91</v>
      </c>
    </row>
    <row r="41" spans="1:4" x14ac:dyDescent="0.2">
      <c r="A41">
        <v>312</v>
      </c>
      <c r="B41">
        <v>190</v>
      </c>
      <c r="C41">
        <v>11</v>
      </c>
      <c r="D41">
        <v>6.7</v>
      </c>
    </row>
    <row r="42" spans="1:4" x14ac:dyDescent="0.2">
      <c r="A42">
        <v>77</v>
      </c>
      <c r="B42">
        <v>2090</v>
      </c>
      <c r="C42">
        <v>88</v>
      </c>
      <c r="D42">
        <v>4.2</v>
      </c>
    </row>
    <row r="43" spans="1:4" x14ac:dyDescent="0.2">
      <c r="A43">
        <v>142</v>
      </c>
      <c r="B43">
        <v>900</v>
      </c>
      <c r="C43">
        <v>22</v>
      </c>
      <c r="D43">
        <v>5.43</v>
      </c>
    </row>
    <row r="44" spans="1:4" x14ac:dyDescent="0.2">
      <c r="A44">
        <v>262</v>
      </c>
      <c r="B44">
        <v>230</v>
      </c>
      <c r="C44">
        <v>22</v>
      </c>
      <c r="D44">
        <v>6.5</v>
      </c>
    </row>
    <row r="45" spans="1:4" x14ac:dyDescent="0.2">
      <c r="A45">
        <v>215</v>
      </c>
      <c r="B45">
        <v>140</v>
      </c>
      <c r="C45">
        <v>12</v>
      </c>
      <c r="D45">
        <v>6.25</v>
      </c>
    </row>
    <row r="46" spans="1:4" x14ac:dyDescent="0.2">
      <c r="A46">
        <v>246</v>
      </c>
      <c r="B46">
        <v>330</v>
      </c>
      <c r="C46">
        <v>9</v>
      </c>
      <c r="D46">
        <v>7.1</v>
      </c>
    </row>
    <row r="47" spans="1:4" x14ac:dyDescent="0.2">
      <c r="A47">
        <v>191</v>
      </c>
      <c r="B47">
        <v>1010</v>
      </c>
      <c r="C47">
        <v>31</v>
      </c>
      <c r="D47">
        <v>7.1</v>
      </c>
    </row>
    <row r="48" spans="1:4" x14ac:dyDescent="0.2">
      <c r="A48">
        <v>182</v>
      </c>
      <c r="B48">
        <v>300</v>
      </c>
      <c r="C48">
        <v>19</v>
      </c>
      <c r="D48">
        <v>7</v>
      </c>
    </row>
    <row r="49" spans="1:4" x14ac:dyDescent="0.2">
      <c r="A49">
        <v>37</v>
      </c>
      <c r="B49">
        <v>1730</v>
      </c>
      <c r="C49">
        <v>88</v>
      </c>
      <c r="D49">
        <v>3.46</v>
      </c>
    </row>
    <row r="50" spans="1:4" x14ac:dyDescent="0.2">
      <c r="A50">
        <v>103</v>
      </c>
      <c r="B50">
        <v>780</v>
      </c>
      <c r="C50">
        <v>35</v>
      </c>
      <c r="D50">
        <v>5.66</v>
      </c>
    </row>
    <row r="51" spans="1:4" x14ac:dyDescent="0.2">
      <c r="A51">
        <v>67</v>
      </c>
      <c r="B51">
        <v>1300</v>
      </c>
      <c r="C51">
        <v>85</v>
      </c>
      <c r="D51">
        <v>4.82</v>
      </c>
    </row>
    <row r="52" spans="1:4" x14ac:dyDescent="0.2">
      <c r="A52">
        <v>143</v>
      </c>
      <c r="B52">
        <v>930</v>
      </c>
      <c r="C52">
        <v>78</v>
      </c>
      <c r="D52">
        <v>5</v>
      </c>
    </row>
    <row r="53" spans="1:4" x14ac:dyDescent="0.2">
      <c r="A53">
        <v>83</v>
      </c>
      <c r="B53">
        <v>690</v>
      </c>
      <c r="C53">
        <v>85</v>
      </c>
      <c r="D53">
        <v>4.74</v>
      </c>
    </row>
    <row r="54" spans="1:4" x14ac:dyDescent="0.2">
      <c r="A54">
        <v>223</v>
      </c>
      <c r="B54">
        <v>200</v>
      </c>
      <c r="C54">
        <v>33</v>
      </c>
      <c r="D54">
        <v>8.49</v>
      </c>
    </row>
    <row r="55" spans="1:4" x14ac:dyDescent="0.2">
      <c r="A55">
        <v>240</v>
      </c>
      <c r="B55">
        <v>450</v>
      </c>
      <c r="C55">
        <v>19</v>
      </c>
      <c r="D55">
        <v>6.5</v>
      </c>
    </row>
    <row r="56" spans="1:4" x14ac:dyDescent="0.2">
      <c r="A56">
        <v>312</v>
      </c>
      <c r="B56">
        <v>280</v>
      </c>
      <c r="C56">
        <v>21</v>
      </c>
      <c r="D56">
        <v>6.5</v>
      </c>
    </row>
    <row r="57" spans="1:4" x14ac:dyDescent="0.2">
      <c r="A57">
        <v>12</v>
      </c>
      <c r="B57">
        <v>4430</v>
      </c>
      <c r="C57">
        <v>79</v>
      </c>
      <c r="D57">
        <v>1.69</v>
      </c>
    </row>
    <row r="58" spans="1:4" x14ac:dyDescent="0.2">
      <c r="A58">
        <v>52</v>
      </c>
      <c r="B58">
        <v>270</v>
      </c>
      <c r="C58">
        <v>83</v>
      </c>
      <c r="D58">
        <v>3.25</v>
      </c>
    </row>
    <row r="59" spans="1:4" x14ac:dyDescent="0.2">
      <c r="A59">
        <v>79</v>
      </c>
      <c r="B59">
        <v>1340</v>
      </c>
      <c r="C59">
        <v>43</v>
      </c>
      <c r="D59">
        <v>7.17</v>
      </c>
    </row>
    <row r="60" spans="1:4" x14ac:dyDescent="0.2">
      <c r="A60">
        <v>61</v>
      </c>
      <c r="B60">
        <v>670</v>
      </c>
      <c r="C60">
        <v>88</v>
      </c>
      <c r="D60">
        <v>3.52</v>
      </c>
    </row>
    <row r="61" spans="1:4" x14ac:dyDescent="0.2">
      <c r="A61">
        <v>168</v>
      </c>
      <c r="B61">
        <v>410</v>
      </c>
      <c r="C61">
        <v>28</v>
      </c>
      <c r="D61">
        <v>6.09</v>
      </c>
    </row>
    <row r="62" spans="1:4" x14ac:dyDescent="0.2">
      <c r="A62">
        <v>28</v>
      </c>
      <c r="B62">
        <v>4370</v>
      </c>
      <c r="C62">
        <v>95</v>
      </c>
      <c r="D62">
        <v>2.86</v>
      </c>
    </row>
    <row r="63" spans="1:4" x14ac:dyDescent="0.2">
      <c r="A63">
        <v>121</v>
      </c>
      <c r="B63">
        <v>1310</v>
      </c>
      <c r="C63">
        <v>41</v>
      </c>
      <c r="D63">
        <v>4.88</v>
      </c>
    </row>
    <row r="64" spans="1:4" x14ac:dyDescent="0.2">
      <c r="A64">
        <v>115</v>
      </c>
      <c r="B64">
        <v>1470</v>
      </c>
      <c r="C64">
        <v>62</v>
      </c>
      <c r="D64">
        <v>3.89</v>
      </c>
    </row>
    <row r="65" spans="1:4" x14ac:dyDescent="0.2">
      <c r="A65">
        <v>186</v>
      </c>
      <c r="B65">
        <v>300</v>
      </c>
      <c r="C65">
        <v>45</v>
      </c>
      <c r="D65">
        <v>6.9</v>
      </c>
    </row>
    <row r="66" spans="1:4" x14ac:dyDescent="0.2">
      <c r="A66">
        <v>47</v>
      </c>
      <c r="B66">
        <v>3630</v>
      </c>
      <c r="C66">
        <v>85</v>
      </c>
      <c r="D66">
        <v>4.0999999999999996</v>
      </c>
    </row>
    <row r="67" spans="1:4" x14ac:dyDescent="0.2">
      <c r="A67">
        <v>178</v>
      </c>
      <c r="B67">
        <v>220</v>
      </c>
      <c r="C67">
        <v>45</v>
      </c>
      <c r="D67">
        <v>6.09</v>
      </c>
    </row>
    <row r="68" spans="1:4" x14ac:dyDescent="0.2">
      <c r="A68">
        <v>142</v>
      </c>
      <c r="B68">
        <v>560</v>
      </c>
      <c r="C68">
        <v>67</v>
      </c>
      <c r="D68">
        <v>7.2</v>
      </c>
    </row>
    <row r="70" spans="1:4" x14ac:dyDescent="0.2">
      <c r="A70" s="5" t="s">
        <v>29</v>
      </c>
      <c r="B70" s="5"/>
      <c r="C70" s="5" t="s">
        <v>30</v>
      </c>
    </row>
    <row r="71" spans="1:4" x14ac:dyDescent="0.2">
      <c r="A71" s="5" t="s">
        <v>36</v>
      </c>
      <c r="B71" s="5"/>
      <c r="C71" s="5" t="s">
        <v>31</v>
      </c>
    </row>
    <row r="72" spans="1:4" x14ac:dyDescent="0.2">
      <c r="A72" s="5" t="s">
        <v>35</v>
      </c>
      <c r="B72" s="5"/>
      <c r="C72" s="5" t="s">
        <v>32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8"/>
  <sheetViews>
    <sheetView tabSelected="1" topLeftCell="A9" workbookViewId="0">
      <selection activeCell="A30" sqref="A30"/>
    </sheetView>
  </sheetViews>
  <sheetFormatPr baseColWidth="10" defaultRowHeight="12.75" x14ac:dyDescent="0.2"/>
  <cols>
    <col min="6" max="6" width="29.875" customWidth="1"/>
    <col min="7" max="7" width="20" customWidth="1"/>
    <col min="8" max="8" width="24.625" customWidth="1"/>
    <col min="9" max="9" width="32.375" customWidth="1"/>
    <col min="10" max="10" width="14" customWidth="1"/>
    <col min="11" max="11" width="15.125" customWidth="1"/>
    <col min="12" max="13" width="15.5" customWidth="1"/>
    <col min="14" max="14" width="18.875" customWidth="1"/>
    <col min="15" max="15" width="16.125" customWidth="1"/>
    <col min="25" max="25" width="36.5" customWidth="1"/>
    <col min="26" max="26" width="14.125" customWidth="1"/>
  </cols>
  <sheetData>
    <row r="1" spans="1:11" x14ac:dyDescent="0.2">
      <c r="A1" t="s">
        <v>0</v>
      </c>
    </row>
    <row r="3" spans="1:11" x14ac:dyDescent="0.2">
      <c r="A3" s="9" t="s">
        <v>39</v>
      </c>
      <c r="B3" s="9" t="s">
        <v>37</v>
      </c>
      <c r="C3" s="9" t="s">
        <v>38</v>
      </c>
      <c r="D3" s="10"/>
    </row>
    <row r="4" spans="1:11" x14ac:dyDescent="0.2">
      <c r="A4" s="11" t="s">
        <v>28</v>
      </c>
      <c r="B4" s="11" t="s">
        <v>34</v>
      </c>
      <c r="C4" s="11" t="s">
        <v>33</v>
      </c>
      <c r="D4" s="10" t="s">
        <v>1</v>
      </c>
      <c r="F4" t="s">
        <v>2</v>
      </c>
    </row>
    <row r="5" spans="1:11" ht="13.5" thickBot="1" x14ac:dyDescent="0.25">
      <c r="A5">
        <v>128</v>
      </c>
      <c r="B5">
        <v>1870</v>
      </c>
      <c r="C5">
        <v>37</v>
      </c>
      <c r="D5">
        <v>6.66</v>
      </c>
    </row>
    <row r="6" spans="1:11" x14ac:dyDescent="0.2">
      <c r="A6">
        <v>204</v>
      </c>
      <c r="B6">
        <v>130</v>
      </c>
      <c r="C6">
        <v>22</v>
      </c>
      <c r="D6">
        <v>6.15</v>
      </c>
      <c r="F6" s="4" t="s">
        <v>3</v>
      </c>
      <c r="G6" s="4"/>
    </row>
    <row r="7" spans="1:11" x14ac:dyDescent="0.2">
      <c r="A7">
        <v>202</v>
      </c>
      <c r="B7">
        <v>310</v>
      </c>
      <c r="C7">
        <v>16</v>
      </c>
      <c r="D7">
        <v>7</v>
      </c>
      <c r="F7" s="1" t="s">
        <v>4</v>
      </c>
      <c r="G7" s="1">
        <v>0.4076971727150755</v>
      </c>
    </row>
    <row r="8" spans="1:11" x14ac:dyDescent="0.2">
      <c r="A8">
        <v>197</v>
      </c>
      <c r="B8">
        <v>570</v>
      </c>
      <c r="C8">
        <v>65</v>
      </c>
      <c r="D8">
        <v>6.25</v>
      </c>
      <c r="F8" s="1" t="s">
        <v>5</v>
      </c>
      <c r="G8" s="16">
        <v>0.16621698463986609</v>
      </c>
    </row>
    <row r="9" spans="1:11" x14ac:dyDescent="0.2">
      <c r="A9">
        <v>96</v>
      </c>
      <c r="B9">
        <v>2050</v>
      </c>
      <c r="C9">
        <v>76</v>
      </c>
      <c r="D9">
        <v>3.81</v>
      </c>
      <c r="F9" s="1" t="s">
        <v>6</v>
      </c>
      <c r="G9" s="1">
        <v>0.15276887148889617</v>
      </c>
    </row>
    <row r="10" spans="1:11" x14ac:dyDescent="0.2">
      <c r="A10">
        <v>209</v>
      </c>
      <c r="B10">
        <v>200</v>
      </c>
      <c r="C10">
        <v>26</v>
      </c>
      <c r="D10">
        <v>6.44</v>
      </c>
      <c r="F10" s="1" t="s">
        <v>7</v>
      </c>
      <c r="G10" s="1">
        <v>69.934132542832273</v>
      </c>
    </row>
    <row r="11" spans="1:11" ht="13.5" thickBot="1" x14ac:dyDescent="0.25">
      <c r="A11">
        <v>170</v>
      </c>
      <c r="B11">
        <v>670</v>
      </c>
      <c r="C11">
        <v>45</v>
      </c>
      <c r="D11">
        <v>6.19</v>
      </c>
      <c r="F11" s="2" t="s">
        <v>8</v>
      </c>
      <c r="G11" s="2">
        <v>64</v>
      </c>
    </row>
    <row r="12" spans="1:11" x14ac:dyDescent="0.2">
      <c r="A12">
        <v>240</v>
      </c>
      <c r="B12">
        <v>300</v>
      </c>
      <c r="C12">
        <v>29</v>
      </c>
      <c r="D12">
        <v>5.89</v>
      </c>
    </row>
    <row r="13" spans="1:11" ht="13.5" thickBot="1" x14ac:dyDescent="0.25">
      <c r="A13">
        <v>241</v>
      </c>
      <c r="B13">
        <v>120</v>
      </c>
      <c r="C13">
        <v>11</v>
      </c>
      <c r="D13">
        <v>5.89</v>
      </c>
      <c r="F13" t="s">
        <v>9</v>
      </c>
    </row>
    <row r="14" spans="1:11" x14ac:dyDescent="0.2">
      <c r="A14">
        <v>55</v>
      </c>
      <c r="B14">
        <v>290</v>
      </c>
      <c r="C14">
        <v>55</v>
      </c>
      <c r="D14">
        <v>2.36</v>
      </c>
      <c r="F14" s="3"/>
      <c r="G14" s="3" t="s">
        <v>14</v>
      </c>
      <c r="H14" s="3" t="s">
        <v>15</v>
      </c>
      <c r="I14" s="3" t="s">
        <v>16</v>
      </c>
      <c r="J14" s="3" t="s">
        <v>17</v>
      </c>
      <c r="K14" s="3" t="s">
        <v>18</v>
      </c>
    </row>
    <row r="15" spans="1:11" x14ac:dyDescent="0.2">
      <c r="A15">
        <v>75</v>
      </c>
      <c r="B15">
        <v>1180</v>
      </c>
      <c r="C15">
        <v>87</v>
      </c>
      <c r="D15">
        <v>3.93</v>
      </c>
      <c r="F15" s="1" t="s">
        <v>10</v>
      </c>
      <c r="G15" s="1">
        <v>1</v>
      </c>
      <c r="H15" s="8">
        <v>60449.460539857217</v>
      </c>
      <c r="I15" s="1">
        <v>60449.460539857217</v>
      </c>
      <c r="J15" s="13">
        <v>12.359874041354137</v>
      </c>
      <c r="K15" s="1">
        <v>8.2623915230880401E-4</v>
      </c>
    </row>
    <row r="16" spans="1:11" x14ac:dyDescent="0.2">
      <c r="A16">
        <v>129</v>
      </c>
      <c r="B16">
        <v>900</v>
      </c>
      <c r="C16">
        <v>55</v>
      </c>
      <c r="D16">
        <v>5.99</v>
      </c>
      <c r="F16" s="1" t="s">
        <v>11</v>
      </c>
      <c r="G16" s="1">
        <v>62</v>
      </c>
      <c r="H16" s="1">
        <v>303228.53946014278</v>
      </c>
      <c r="I16" s="1">
        <v>4890.7828945184319</v>
      </c>
      <c r="J16" s="1"/>
      <c r="K16" s="1"/>
    </row>
    <row r="17" spans="1:30" ht="13.5" thickBot="1" x14ac:dyDescent="0.25">
      <c r="A17">
        <v>24</v>
      </c>
      <c r="B17">
        <v>1730</v>
      </c>
      <c r="C17">
        <v>93</v>
      </c>
      <c r="D17">
        <v>3.5</v>
      </c>
      <c r="F17" s="2" t="s">
        <v>12</v>
      </c>
      <c r="G17" s="2">
        <v>63</v>
      </c>
      <c r="H17" s="2">
        <v>363678</v>
      </c>
      <c r="I17" s="2"/>
      <c r="J17" s="2"/>
      <c r="K17" s="2"/>
    </row>
    <row r="18" spans="1:30" ht="13.5" thickBot="1" x14ac:dyDescent="0.25">
      <c r="A18">
        <v>165</v>
      </c>
      <c r="B18">
        <v>1150</v>
      </c>
      <c r="C18">
        <v>31</v>
      </c>
      <c r="D18">
        <v>7.41</v>
      </c>
    </row>
    <row r="19" spans="1:30" x14ac:dyDescent="0.2">
      <c r="A19">
        <v>94</v>
      </c>
      <c r="B19">
        <v>1160</v>
      </c>
      <c r="C19">
        <v>77</v>
      </c>
      <c r="D19">
        <v>4.21</v>
      </c>
      <c r="F19" s="3"/>
      <c r="G19" s="3" t="s">
        <v>19</v>
      </c>
      <c r="H19" s="3" t="s">
        <v>7</v>
      </c>
      <c r="I19" s="3" t="s">
        <v>20</v>
      </c>
      <c r="J19" s="3" t="s">
        <v>21</v>
      </c>
      <c r="K19" s="3" t="s">
        <v>22</v>
      </c>
      <c r="L19" s="3" t="s">
        <v>23</v>
      </c>
      <c r="M19" s="3" t="s">
        <v>24</v>
      </c>
      <c r="N19" s="3" t="s">
        <v>25</v>
      </c>
    </row>
    <row r="20" spans="1:30" x14ac:dyDescent="0.2">
      <c r="A20">
        <v>96</v>
      </c>
      <c r="B20">
        <v>1270</v>
      </c>
      <c r="C20">
        <v>80</v>
      </c>
      <c r="D20">
        <v>5</v>
      </c>
      <c r="F20" s="1" t="s">
        <v>13</v>
      </c>
      <c r="G20" s="1">
        <v>157.42444057653265</v>
      </c>
      <c r="H20" s="1">
        <v>9.8455830061527418</v>
      </c>
      <c r="I20" s="1">
        <v>15.989346743423352</v>
      </c>
      <c r="J20" s="1">
        <v>1.129404841645337E-23</v>
      </c>
      <c r="K20" s="1">
        <v>137.74340057864543</v>
      </c>
      <c r="L20" s="1">
        <v>177.10548057441986</v>
      </c>
      <c r="M20" s="1">
        <v>137.74340057864543</v>
      </c>
      <c r="N20" s="1">
        <v>177.10548057441986</v>
      </c>
    </row>
    <row r="21" spans="1:30" ht="13.5" thickBot="1" x14ac:dyDescent="0.25">
      <c r="A21">
        <v>148</v>
      </c>
      <c r="B21">
        <v>580</v>
      </c>
      <c r="C21">
        <v>30</v>
      </c>
      <c r="D21">
        <v>5.27</v>
      </c>
      <c r="F21" s="2" t="s">
        <v>26</v>
      </c>
      <c r="G21" s="2">
        <v>-1.1364453578257017E-2</v>
      </c>
      <c r="H21" s="2">
        <v>3.2325223514137686E-3</v>
      </c>
      <c r="I21" s="2">
        <v>-3.5156612523612361</v>
      </c>
      <c r="J21" s="2">
        <v>8.2623915230879317E-4</v>
      </c>
      <c r="K21" s="2">
        <v>-1.7826173686906904E-2</v>
      </c>
      <c r="L21" s="2">
        <v>-4.9027334696071295E-3</v>
      </c>
      <c r="M21" s="2">
        <v>-1.7826173686906904E-2</v>
      </c>
      <c r="N21" s="2">
        <v>-4.9027334696071295E-3</v>
      </c>
    </row>
    <row r="22" spans="1:30" x14ac:dyDescent="0.2">
      <c r="A22">
        <v>98</v>
      </c>
      <c r="B22">
        <v>660</v>
      </c>
      <c r="C22">
        <v>69</v>
      </c>
      <c r="D22">
        <v>5.21</v>
      </c>
    </row>
    <row r="23" spans="1:30" ht="38.25" x14ac:dyDescent="0.2">
      <c r="A23">
        <v>161</v>
      </c>
      <c r="B23">
        <v>420</v>
      </c>
      <c r="C23">
        <v>43</v>
      </c>
      <c r="D23">
        <v>6.5</v>
      </c>
      <c r="I23" s="17"/>
      <c r="J23" s="18" t="s">
        <v>44</v>
      </c>
      <c r="K23" s="18" t="s">
        <v>45</v>
      </c>
      <c r="L23" s="18" t="s">
        <v>46</v>
      </c>
      <c r="M23" s="18" t="s">
        <v>53</v>
      </c>
      <c r="Y23" s="17"/>
      <c r="Z23" s="18" t="s">
        <v>56</v>
      </c>
      <c r="AA23" s="18" t="s">
        <v>45</v>
      </c>
      <c r="AB23" s="18" t="s">
        <v>46</v>
      </c>
      <c r="AC23" s="18" t="s">
        <v>53</v>
      </c>
    </row>
    <row r="24" spans="1:30" x14ac:dyDescent="0.2">
      <c r="A24">
        <v>118</v>
      </c>
      <c r="B24">
        <v>1080</v>
      </c>
      <c r="C24">
        <v>47</v>
      </c>
      <c r="D24">
        <v>6.12</v>
      </c>
      <c r="H24" s="35" t="s">
        <v>69</v>
      </c>
      <c r="I24" s="22" t="s">
        <v>40</v>
      </c>
      <c r="J24" s="22">
        <f>+H15</f>
        <v>60449.460539857217</v>
      </c>
      <c r="K24" s="17"/>
      <c r="L24" s="17"/>
      <c r="O24" s="11" t="s">
        <v>61</v>
      </c>
      <c r="Y24" s="19" t="s">
        <v>57</v>
      </c>
      <c r="Z24" s="20">
        <f>+G8</f>
        <v>0.16621698463986609</v>
      </c>
      <c r="AA24" s="17"/>
      <c r="AB24" s="17"/>
    </row>
    <row r="25" spans="1:30" x14ac:dyDescent="0.2">
      <c r="A25">
        <v>269</v>
      </c>
      <c r="B25">
        <v>290</v>
      </c>
      <c r="C25">
        <v>17</v>
      </c>
      <c r="D25">
        <v>6.19</v>
      </c>
      <c r="G25" s="11" t="s">
        <v>70</v>
      </c>
      <c r="H25" s="35" t="s">
        <v>68</v>
      </c>
      <c r="I25" s="36" t="s">
        <v>41</v>
      </c>
      <c r="J25" s="21">
        <f>+J26-J24</f>
        <v>196912.91251091147</v>
      </c>
      <c r="K25" s="17">
        <v>1</v>
      </c>
      <c r="L25" s="17">
        <f>+J25/K25</f>
        <v>196912.91251091147</v>
      </c>
      <c r="M25" s="26" t="s">
        <v>47</v>
      </c>
      <c r="N25" s="17">
        <f>+L25/L27</f>
        <v>112.98139330826235</v>
      </c>
      <c r="O25">
        <f>_xlfn.F.DIST.RT(N25,K25,K27)</f>
        <v>1.6399088268957482E-15</v>
      </c>
      <c r="Y25" s="21" t="s">
        <v>60</v>
      </c>
      <c r="Z25" s="21">
        <f>+Z26-Z24</f>
        <v>0.54144851355020496</v>
      </c>
      <c r="AA25" s="17">
        <v>1</v>
      </c>
      <c r="AB25" s="17">
        <f>+Z25/AA25</f>
        <v>0.54144851355020496</v>
      </c>
      <c r="AC25" s="26" t="s">
        <v>47</v>
      </c>
      <c r="AD25" s="17">
        <f>+AB25/AB27</f>
        <v>112.98139330826231</v>
      </c>
    </row>
    <row r="26" spans="1:30" x14ac:dyDescent="0.2">
      <c r="A26">
        <v>189</v>
      </c>
      <c r="B26">
        <v>270</v>
      </c>
      <c r="C26">
        <v>35</v>
      </c>
      <c r="D26">
        <v>5.05</v>
      </c>
      <c r="H26" s="6" t="s">
        <v>67</v>
      </c>
      <c r="I26" s="22" t="s">
        <v>42</v>
      </c>
      <c r="J26" s="22">
        <f>+H39</f>
        <v>257362.37305076869</v>
      </c>
      <c r="K26" s="17"/>
      <c r="L26" s="17"/>
      <c r="O26" s="37">
        <f>+O25</f>
        <v>1.6399088268957482E-15</v>
      </c>
      <c r="Y26" s="22" t="s">
        <v>58</v>
      </c>
      <c r="Z26" s="23">
        <f>+G32</f>
        <v>0.70766549819007107</v>
      </c>
      <c r="AA26" s="17"/>
      <c r="AB26" s="17"/>
    </row>
    <row r="27" spans="1:30" x14ac:dyDescent="0.2">
      <c r="A27">
        <v>126</v>
      </c>
      <c r="B27">
        <v>560</v>
      </c>
      <c r="C27">
        <v>58</v>
      </c>
      <c r="D27">
        <v>6.16</v>
      </c>
      <c r="H27" s="32" t="s">
        <v>67</v>
      </c>
      <c r="I27" s="24" t="s">
        <v>43</v>
      </c>
      <c r="J27" s="24">
        <f>+H40</f>
        <v>106315.62694923131</v>
      </c>
      <c r="K27" s="17">
        <f>64-3</f>
        <v>61</v>
      </c>
      <c r="L27" s="17">
        <f>+J27/K27</f>
        <v>1742.8791303152675</v>
      </c>
      <c r="Y27" s="24" t="s">
        <v>59</v>
      </c>
      <c r="Z27" s="25">
        <f>1-Z26</f>
        <v>0.29233450180992893</v>
      </c>
      <c r="AA27" s="17">
        <f>64-3</f>
        <v>61</v>
      </c>
      <c r="AB27" s="17">
        <f>+Z27/AA27</f>
        <v>4.7923688821299828E-3</v>
      </c>
    </row>
    <row r="28" spans="1:30" x14ac:dyDescent="0.2">
      <c r="A28">
        <v>12</v>
      </c>
      <c r="B28">
        <v>4240</v>
      </c>
      <c r="C28">
        <v>81</v>
      </c>
      <c r="D28">
        <v>1.8</v>
      </c>
      <c r="F28" t="s">
        <v>2</v>
      </c>
    </row>
    <row r="29" spans="1:30" ht="13.5" thickBot="1" x14ac:dyDescent="0.25">
      <c r="A29">
        <v>167</v>
      </c>
      <c r="B29">
        <v>240</v>
      </c>
      <c r="C29">
        <v>29</v>
      </c>
      <c r="D29">
        <v>4.75</v>
      </c>
      <c r="I29" s="27" t="s">
        <v>52</v>
      </c>
      <c r="L29" s="27" t="s">
        <v>54</v>
      </c>
      <c r="Y29" s="27" t="s">
        <v>52</v>
      </c>
      <c r="AB29" s="27" t="s">
        <v>54</v>
      </c>
    </row>
    <row r="30" spans="1:30" x14ac:dyDescent="0.2">
      <c r="A30">
        <v>135</v>
      </c>
      <c r="B30">
        <v>430</v>
      </c>
      <c r="C30">
        <v>65</v>
      </c>
      <c r="D30">
        <v>4.0999999999999996</v>
      </c>
      <c r="F30" s="4" t="s">
        <v>3</v>
      </c>
      <c r="G30" s="4"/>
      <c r="I30" s="6" t="s">
        <v>48</v>
      </c>
      <c r="J30" s="5" t="s">
        <v>50</v>
      </c>
      <c r="L30" s="5" t="s">
        <v>55</v>
      </c>
      <c r="Y30" s="6" t="s">
        <v>48</v>
      </c>
      <c r="Z30" s="5" t="s">
        <v>50</v>
      </c>
      <c r="AB30" s="5" t="s">
        <v>55</v>
      </c>
    </row>
    <row r="31" spans="1:30" x14ac:dyDescent="0.2">
      <c r="A31">
        <v>107</v>
      </c>
      <c r="B31">
        <v>3020</v>
      </c>
      <c r="C31">
        <v>87</v>
      </c>
      <c r="D31">
        <v>6.66</v>
      </c>
      <c r="F31" s="1" t="s">
        <v>4</v>
      </c>
      <c r="G31" s="1">
        <v>0.84122856477301755</v>
      </c>
      <c r="I31" s="6" t="s">
        <v>51</v>
      </c>
      <c r="J31" s="5" t="s">
        <v>49</v>
      </c>
      <c r="Y31" s="6" t="s">
        <v>51</v>
      </c>
      <c r="Z31" s="5" t="s">
        <v>49</v>
      </c>
    </row>
    <row r="32" spans="1:30" x14ac:dyDescent="0.2">
      <c r="A32">
        <v>72</v>
      </c>
      <c r="B32">
        <v>1420</v>
      </c>
      <c r="C32">
        <v>63</v>
      </c>
      <c r="D32">
        <v>7.28</v>
      </c>
      <c r="F32" s="1" t="s">
        <v>5</v>
      </c>
      <c r="G32" s="16">
        <v>0.70766549819007107</v>
      </c>
    </row>
    <row r="33" spans="1:14" x14ac:dyDescent="0.2">
      <c r="A33">
        <v>128</v>
      </c>
      <c r="B33">
        <v>420</v>
      </c>
      <c r="C33">
        <v>49</v>
      </c>
      <c r="D33">
        <v>8.1199999999999992</v>
      </c>
      <c r="F33" s="1" t="s">
        <v>6</v>
      </c>
      <c r="G33" s="1">
        <v>0.69808076042581102</v>
      </c>
    </row>
    <row r="34" spans="1:14" x14ac:dyDescent="0.2">
      <c r="A34">
        <v>27</v>
      </c>
      <c r="B34">
        <v>19830</v>
      </c>
      <c r="C34">
        <v>63</v>
      </c>
      <c r="D34">
        <v>5.23</v>
      </c>
      <c r="F34" s="1" t="s">
        <v>7</v>
      </c>
      <c r="G34" s="1">
        <v>41.747803898112622</v>
      </c>
    </row>
    <row r="35" spans="1:14" ht="13.5" thickBot="1" x14ac:dyDescent="0.25">
      <c r="A35">
        <v>152</v>
      </c>
      <c r="B35">
        <v>420</v>
      </c>
      <c r="C35">
        <v>84</v>
      </c>
      <c r="D35">
        <v>5.79</v>
      </c>
      <c r="F35" s="2" t="s">
        <v>8</v>
      </c>
      <c r="G35" s="2">
        <v>64</v>
      </c>
    </row>
    <row r="36" spans="1:14" x14ac:dyDescent="0.2">
      <c r="A36">
        <v>224</v>
      </c>
      <c r="B36">
        <v>530</v>
      </c>
      <c r="C36">
        <v>23</v>
      </c>
      <c r="D36">
        <v>6.5</v>
      </c>
    </row>
    <row r="37" spans="1:14" ht="13.5" thickBot="1" x14ac:dyDescent="0.25">
      <c r="A37">
        <v>142</v>
      </c>
      <c r="B37">
        <v>8640</v>
      </c>
      <c r="C37">
        <v>50</v>
      </c>
      <c r="D37">
        <v>7.17</v>
      </c>
      <c r="F37" t="s">
        <v>9</v>
      </c>
    </row>
    <row r="38" spans="1:14" x14ac:dyDescent="0.2">
      <c r="A38">
        <v>104</v>
      </c>
      <c r="B38">
        <v>350</v>
      </c>
      <c r="C38">
        <v>62</v>
      </c>
      <c r="D38">
        <v>6.6</v>
      </c>
      <c r="F38" s="3"/>
      <c r="G38" s="3" t="s">
        <v>14</v>
      </c>
      <c r="H38" s="3" t="s">
        <v>15</v>
      </c>
      <c r="I38" s="3" t="s">
        <v>16</v>
      </c>
      <c r="J38" s="3" t="s">
        <v>17</v>
      </c>
      <c r="K38" s="3" t="s">
        <v>18</v>
      </c>
    </row>
    <row r="39" spans="1:14" x14ac:dyDescent="0.2">
      <c r="A39">
        <v>287</v>
      </c>
      <c r="B39">
        <v>230</v>
      </c>
      <c r="C39">
        <v>31</v>
      </c>
      <c r="D39">
        <v>7</v>
      </c>
      <c r="F39" s="1" t="s">
        <v>10</v>
      </c>
      <c r="G39" s="1">
        <v>2</v>
      </c>
      <c r="H39" s="8">
        <v>257362.37305076869</v>
      </c>
      <c r="I39" s="1">
        <v>128681.18652538434</v>
      </c>
      <c r="J39" s="13">
        <v>73.832536225336142</v>
      </c>
      <c r="K39" s="1">
        <v>5.1208525829106023E-17</v>
      </c>
    </row>
    <row r="40" spans="1:14" x14ac:dyDescent="0.2">
      <c r="A40">
        <v>41</v>
      </c>
      <c r="B40">
        <v>1620</v>
      </c>
      <c r="C40">
        <v>66</v>
      </c>
      <c r="D40">
        <v>3.91</v>
      </c>
      <c r="F40" s="1" t="s">
        <v>11</v>
      </c>
      <c r="G40" s="1">
        <v>61</v>
      </c>
      <c r="H40" s="15">
        <v>106315.62694923131</v>
      </c>
      <c r="I40" s="1">
        <v>1742.8791303152675</v>
      </c>
      <c r="J40" s="1"/>
      <c r="K40" s="1"/>
    </row>
    <row r="41" spans="1:14" ht="13.5" thickBot="1" x14ac:dyDescent="0.25">
      <c r="A41">
        <v>312</v>
      </c>
      <c r="B41">
        <v>190</v>
      </c>
      <c r="C41">
        <v>11</v>
      </c>
      <c r="D41">
        <v>6.7</v>
      </c>
      <c r="F41" s="2" t="s">
        <v>12</v>
      </c>
      <c r="G41" s="2">
        <v>63</v>
      </c>
      <c r="H41" s="2">
        <v>363678</v>
      </c>
      <c r="I41" s="2"/>
      <c r="J41" s="2"/>
      <c r="K41" s="2"/>
    </row>
    <row r="42" spans="1:14" ht="13.5" thickBot="1" x14ac:dyDescent="0.25">
      <c r="A42">
        <v>77</v>
      </c>
      <c r="B42">
        <v>2090</v>
      </c>
      <c r="C42">
        <v>88</v>
      </c>
      <c r="D42">
        <v>4.2</v>
      </c>
    </row>
    <row r="43" spans="1:14" x14ac:dyDescent="0.2">
      <c r="A43">
        <v>142</v>
      </c>
      <c r="B43">
        <v>900</v>
      </c>
      <c r="C43">
        <v>22</v>
      </c>
      <c r="D43">
        <v>5.43</v>
      </c>
      <c r="F43" s="3"/>
      <c r="G43" s="3" t="s">
        <v>19</v>
      </c>
      <c r="H43" s="3" t="s">
        <v>7</v>
      </c>
      <c r="I43" s="3" t="s">
        <v>20</v>
      </c>
      <c r="J43" s="3" t="s">
        <v>21</v>
      </c>
      <c r="K43" s="3" t="s">
        <v>22</v>
      </c>
      <c r="L43" s="3" t="s">
        <v>23</v>
      </c>
      <c r="M43" s="3" t="s">
        <v>24</v>
      </c>
      <c r="N43" s="3" t="s">
        <v>25</v>
      </c>
    </row>
    <row r="44" spans="1:14" x14ac:dyDescent="0.2">
      <c r="A44">
        <v>262</v>
      </c>
      <c r="B44">
        <v>230</v>
      </c>
      <c r="C44">
        <v>22</v>
      </c>
      <c r="D44">
        <v>6.5</v>
      </c>
      <c r="F44" s="1" t="s">
        <v>13</v>
      </c>
      <c r="G44" s="1">
        <v>263.64158561979377</v>
      </c>
      <c r="H44" s="1">
        <v>11.59317931904658</v>
      </c>
      <c r="I44" s="1">
        <v>22.741094428398402</v>
      </c>
      <c r="J44" s="1">
        <v>1.7420168074830245E-31</v>
      </c>
      <c r="K44" s="1">
        <v>240.45959082835265</v>
      </c>
      <c r="L44" s="1">
        <v>286.8235804112349</v>
      </c>
      <c r="M44" s="1">
        <v>240.45959082835265</v>
      </c>
      <c r="N44" s="1">
        <v>286.8235804112349</v>
      </c>
    </row>
    <row r="45" spans="1:14" x14ac:dyDescent="0.2">
      <c r="A45">
        <v>215</v>
      </c>
      <c r="B45">
        <v>140</v>
      </c>
      <c r="C45">
        <v>12</v>
      </c>
      <c r="D45">
        <v>6.25</v>
      </c>
      <c r="F45" s="1" t="s">
        <v>26</v>
      </c>
      <c r="G45" s="1">
        <v>-5.6465948165911823E-3</v>
      </c>
      <c r="H45" s="1">
        <v>2.003260066934505E-3</v>
      </c>
      <c r="I45" s="13">
        <v>-2.8187028283511393</v>
      </c>
      <c r="J45" s="1">
        <v>6.4924244124957842E-3</v>
      </c>
      <c r="K45" s="1">
        <v>-9.6523608933119613E-3</v>
      </c>
      <c r="L45" s="1">
        <v>-1.6408287398704032E-3</v>
      </c>
      <c r="M45" s="1">
        <v>-9.6523608933119613E-3</v>
      </c>
      <c r="N45" s="1">
        <v>-1.6408287398704032E-3</v>
      </c>
    </row>
    <row r="46" spans="1:14" ht="13.5" thickBot="1" x14ac:dyDescent="0.25">
      <c r="A46">
        <v>246</v>
      </c>
      <c r="B46">
        <v>330</v>
      </c>
      <c r="C46">
        <v>9</v>
      </c>
      <c r="D46">
        <v>7.1</v>
      </c>
      <c r="F46" s="2" t="s">
        <v>27</v>
      </c>
      <c r="G46" s="2">
        <v>-2.2315857315369056</v>
      </c>
      <c r="H46" s="2">
        <v>0.20994721249379206</v>
      </c>
      <c r="I46" s="14">
        <v>-10.629270591544012</v>
      </c>
      <c r="J46" s="2">
        <v>1.6399088268957247E-15</v>
      </c>
      <c r="K46" s="2">
        <v>-2.6514011292434367</v>
      </c>
      <c r="L46" s="2">
        <v>-1.8117703338303746</v>
      </c>
      <c r="M46" s="2">
        <v>-2.6514011292434367</v>
      </c>
      <c r="N46" s="2">
        <v>-1.8117703338303746</v>
      </c>
    </row>
    <row r="47" spans="1:14" x14ac:dyDescent="0.2">
      <c r="A47">
        <v>191</v>
      </c>
      <c r="B47">
        <v>1010</v>
      </c>
      <c r="C47">
        <v>31</v>
      </c>
      <c r="D47">
        <v>7.1</v>
      </c>
    </row>
    <row r="48" spans="1:14" x14ac:dyDescent="0.2">
      <c r="A48">
        <v>182</v>
      </c>
      <c r="B48">
        <v>300</v>
      </c>
      <c r="C48">
        <v>19</v>
      </c>
      <c r="D48">
        <v>7</v>
      </c>
    </row>
    <row r="49" spans="1:4" x14ac:dyDescent="0.2">
      <c r="A49">
        <v>37</v>
      </c>
      <c r="B49">
        <v>1730</v>
      </c>
      <c r="C49">
        <v>88</v>
      </c>
      <c r="D49">
        <v>3.46</v>
      </c>
    </row>
    <row r="50" spans="1:4" x14ac:dyDescent="0.2">
      <c r="A50">
        <v>103</v>
      </c>
      <c r="B50">
        <v>780</v>
      </c>
      <c r="C50">
        <v>35</v>
      </c>
      <c r="D50">
        <v>5.66</v>
      </c>
    </row>
    <row r="51" spans="1:4" x14ac:dyDescent="0.2">
      <c r="A51">
        <v>67</v>
      </c>
      <c r="B51">
        <v>1300</v>
      </c>
      <c r="C51">
        <v>85</v>
      </c>
      <c r="D51">
        <v>4.82</v>
      </c>
    </row>
    <row r="52" spans="1:4" x14ac:dyDescent="0.2">
      <c r="A52">
        <v>143</v>
      </c>
      <c r="B52">
        <v>930</v>
      </c>
      <c r="C52">
        <v>78</v>
      </c>
      <c r="D52">
        <v>5</v>
      </c>
    </row>
    <row r="53" spans="1:4" x14ac:dyDescent="0.2">
      <c r="A53">
        <v>83</v>
      </c>
      <c r="B53">
        <v>690</v>
      </c>
      <c r="C53">
        <v>85</v>
      </c>
      <c r="D53">
        <v>4.74</v>
      </c>
    </row>
    <row r="54" spans="1:4" x14ac:dyDescent="0.2">
      <c r="A54">
        <v>223</v>
      </c>
      <c r="B54">
        <v>200</v>
      </c>
      <c r="C54">
        <v>33</v>
      </c>
      <c r="D54">
        <v>8.49</v>
      </c>
    </row>
    <row r="55" spans="1:4" x14ac:dyDescent="0.2">
      <c r="A55">
        <v>240</v>
      </c>
      <c r="B55">
        <v>450</v>
      </c>
      <c r="C55">
        <v>19</v>
      </c>
      <c r="D55">
        <v>6.5</v>
      </c>
    </row>
    <row r="56" spans="1:4" x14ac:dyDescent="0.2">
      <c r="A56">
        <v>312</v>
      </c>
      <c r="B56">
        <v>280</v>
      </c>
      <c r="C56">
        <v>21</v>
      </c>
      <c r="D56">
        <v>6.5</v>
      </c>
    </row>
    <row r="57" spans="1:4" x14ac:dyDescent="0.2">
      <c r="A57">
        <v>12</v>
      </c>
      <c r="B57">
        <v>4430</v>
      </c>
      <c r="C57">
        <v>79</v>
      </c>
      <c r="D57">
        <v>1.69</v>
      </c>
    </row>
    <row r="58" spans="1:4" x14ac:dyDescent="0.2">
      <c r="A58">
        <v>52</v>
      </c>
      <c r="B58">
        <v>270</v>
      </c>
      <c r="C58">
        <v>83</v>
      </c>
      <c r="D58">
        <v>3.25</v>
      </c>
    </row>
    <row r="59" spans="1:4" x14ac:dyDescent="0.2">
      <c r="A59">
        <v>79</v>
      </c>
      <c r="B59">
        <v>1340</v>
      </c>
      <c r="C59">
        <v>43</v>
      </c>
      <c r="D59">
        <v>7.17</v>
      </c>
    </row>
    <row r="60" spans="1:4" x14ac:dyDescent="0.2">
      <c r="A60">
        <v>61</v>
      </c>
      <c r="B60">
        <v>670</v>
      </c>
      <c r="C60">
        <v>88</v>
      </c>
      <c r="D60">
        <v>3.52</v>
      </c>
    </row>
    <row r="61" spans="1:4" x14ac:dyDescent="0.2">
      <c r="A61">
        <v>168</v>
      </c>
      <c r="B61">
        <v>410</v>
      </c>
      <c r="C61">
        <v>28</v>
      </c>
      <c r="D61">
        <v>6.09</v>
      </c>
    </row>
    <row r="62" spans="1:4" x14ac:dyDescent="0.2">
      <c r="A62">
        <v>28</v>
      </c>
      <c r="B62">
        <v>4370</v>
      </c>
      <c r="C62">
        <v>95</v>
      </c>
      <c r="D62">
        <v>2.86</v>
      </c>
    </row>
    <row r="63" spans="1:4" x14ac:dyDescent="0.2">
      <c r="A63">
        <v>121</v>
      </c>
      <c r="B63">
        <v>1310</v>
      </c>
      <c r="C63">
        <v>41</v>
      </c>
      <c r="D63">
        <v>4.88</v>
      </c>
    </row>
    <row r="64" spans="1:4" x14ac:dyDescent="0.2">
      <c r="A64">
        <v>115</v>
      </c>
      <c r="B64">
        <v>1470</v>
      </c>
      <c r="C64">
        <v>62</v>
      </c>
      <c r="D64">
        <v>3.89</v>
      </c>
    </row>
    <row r="65" spans="1:4" x14ac:dyDescent="0.2">
      <c r="A65">
        <v>186</v>
      </c>
      <c r="B65">
        <v>300</v>
      </c>
      <c r="C65">
        <v>45</v>
      </c>
      <c r="D65">
        <v>6.9</v>
      </c>
    </row>
    <row r="66" spans="1:4" x14ac:dyDescent="0.2">
      <c r="A66">
        <v>47</v>
      </c>
      <c r="B66">
        <v>3630</v>
      </c>
      <c r="C66">
        <v>85</v>
      </c>
      <c r="D66">
        <v>4.0999999999999996</v>
      </c>
    </row>
    <row r="67" spans="1:4" x14ac:dyDescent="0.2">
      <c r="A67">
        <v>178</v>
      </c>
      <c r="B67">
        <v>220</v>
      </c>
      <c r="C67">
        <v>45</v>
      </c>
      <c r="D67">
        <v>6.09</v>
      </c>
    </row>
    <row r="68" spans="1:4" x14ac:dyDescent="0.2">
      <c r="A68">
        <v>142</v>
      </c>
      <c r="B68">
        <v>560</v>
      </c>
      <c r="C68">
        <v>67</v>
      </c>
      <c r="D68">
        <v>7.2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64" r:id="rId4">
          <objectPr defaultSize="0" autoPict="0" r:id="rId5">
            <anchor moveWithCells="1" siz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1724025</xdr:colOff>
                <xdr:row>2</xdr:row>
                <xdr:rowOff>38100</xdr:rowOff>
              </to>
            </anchor>
          </objectPr>
        </oleObject>
      </mc:Choice>
      <mc:Fallback>
        <oleObject progId="Equation.3" shapeId="2064" r:id="rId4"/>
      </mc:Fallback>
    </mc:AlternateContent>
    <mc:AlternateContent xmlns:mc="http://schemas.openxmlformats.org/markup-compatibility/2006">
      <mc:Choice Requires="x14">
        <oleObject progId="Equation.3" shapeId="2065" r:id="rId6">
          <objectPr defaultSize="0" autoPict="0" r:id="rId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6</xdr:col>
                <xdr:colOff>123825</xdr:colOff>
                <xdr:row>26</xdr:row>
                <xdr:rowOff>66675</xdr:rowOff>
              </to>
            </anchor>
          </objectPr>
        </oleObject>
      </mc:Choice>
      <mc:Fallback>
        <oleObject progId="Equation.3" shapeId="2065" r:id="rId6"/>
      </mc:Fallback>
    </mc:AlternateContent>
    <mc:AlternateContent xmlns:mc="http://schemas.openxmlformats.org/markup-compatibility/2006">
      <mc:Choice Requires="x14">
        <oleObject progId="Equation.3" shapeId="2079" r:id="rId8">
          <objectPr defaultSize="0" autoPict="0" r:id="rId9">
            <anchor moveWithCells="1">
              <from>
                <xdr:col>12</xdr:col>
                <xdr:colOff>19050</xdr:colOff>
                <xdr:row>31</xdr:row>
                <xdr:rowOff>0</xdr:rowOff>
              </from>
              <to>
                <xdr:col>14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Equation.3" shapeId="2079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"/>
  <sheetViews>
    <sheetView workbookViewId="0">
      <selection activeCell="A2" sqref="A2"/>
    </sheetView>
  </sheetViews>
  <sheetFormatPr baseColWidth="10" defaultRowHeight="12.75" x14ac:dyDescent="0.2"/>
  <cols>
    <col min="6" max="6" width="31.375" customWidth="1"/>
    <col min="7" max="7" width="22.125" customWidth="1"/>
    <col min="8" max="8" width="23.375" customWidth="1"/>
    <col min="9" max="9" width="31.875" customWidth="1"/>
    <col min="10" max="10" width="13.75" customWidth="1"/>
    <col min="11" max="11" width="20.25" customWidth="1"/>
    <col min="12" max="13" width="15.75" customWidth="1"/>
    <col min="14" max="14" width="17.5" customWidth="1"/>
  </cols>
  <sheetData>
    <row r="1" spans="1:11" x14ac:dyDescent="0.2">
      <c r="A1" t="s">
        <v>0</v>
      </c>
    </row>
    <row r="3" spans="1:11" x14ac:dyDescent="0.2">
      <c r="A3" s="9" t="s">
        <v>39</v>
      </c>
      <c r="B3" s="9" t="s">
        <v>37</v>
      </c>
      <c r="C3" s="9" t="s">
        <v>38</v>
      </c>
      <c r="D3" s="10"/>
    </row>
    <row r="4" spans="1:11" x14ac:dyDescent="0.2">
      <c r="A4" s="11" t="s">
        <v>28</v>
      </c>
      <c r="B4" s="11" t="s">
        <v>34</v>
      </c>
      <c r="C4" s="11" t="s">
        <v>33</v>
      </c>
      <c r="D4" s="10" t="s">
        <v>1</v>
      </c>
      <c r="F4" t="s">
        <v>2</v>
      </c>
    </row>
    <row r="5" spans="1:11" ht="13.5" thickBot="1" x14ac:dyDescent="0.25">
      <c r="A5">
        <v>128</v>
      </c>
      <c r="B5">
        <v>1870</v>
      </c>
      <c r="C5">
        <v>37</v>
      </c>
      <c r="D5">
        <v>6.66</v>
      </c>
    </row>
    <row r="6" spans="1:11" x14ac:dyDescent="0.2">
      <c r="A6">
        <v>204</v>
      </c>
      <c r="B6">
        <v>130</v>
      </c>
      <c r="C6">
        <v>22</v>
      </c>
      <c r="D6">
        <v>6.15</v>
      </c>
      <c r="F6" s="4" t="s">
        <v>3</v>
      </c>
      <c r="G6" s="4"/>
    </row>
    <row r="7" spans="1:11" x14ac:dyDescent="0.2">
      <c r="A7">
        <v>202</v>
      </c>
      <c r="B7">
        <v>310</v>
      </c>
      <c r="C7">
        <v>16</v>
      </c>
      <c r="D7">
        <v>7</v>
      </c>
      <c r="F7" s="1" t="s">
        <v>4</v>
      </c>
      <c r="G7" s="1">
        <v>0.81828461859500534</v>
      </c>
    </row>
    <row r="8" spans="1:11" x14ac:dyDescent="0.2">
      <c r="A8">
        <v>197</v>
      </c>
      <c r="B8">
        <v>570</v>
      </c>
      <c r="C8">
        <v>65</v>
      </c>
      <c r="D8">
        <v>6.25</v>
      </c>
      <c r="F8" s="1" t="s">
        <v>5</v>
      </c>
      <c r="G8" s="8">
        <v>0.66958971702917336</v>
      </c>
    </row>
    <row r="9" spans="1:11" x14ac:dyDescent="0.2">
      <c r="A9">
        <v>96</v>
      </c>
      <c r="B9">
        <v>2050</v>
      </c>
      <c r="C9">
        <v>76</v>
      </c>
      <c r="D9">
        <v>3.81</v>
      </c>
      <c r="F9" s="1" t="s">
        <v>6</v>
      </c>
      <c r="G9" s="1">
        <v>0.66426051891674065</v>
      </c>
    </row>
    <row r="10" spans="1:11" x14ac:dyDescent="0.2">
      <c r="A10">
        <v>209</v>
      </c>
      <c r="B10">
        <v>200</v>
      </c>
      <c r="C10">
        <v>26</v>
      </c>
      <c r="D10">
        <v>6.44</v>
      </c>
      <c r="F10" s="1" t="s">
        <v>7</v>
      </c>
      <c r="G10" s="1">
        <v>44.023994720303328</v>
      </c>
    </row>
    <row r="11" spans="1:11" ht="13.5" thickBot="1" x14ac:dyDescent="0.25">
      <c r="A11">
        <v>170</v>
      </c>
      <c r="B11">
        <v>670</v>
      </c>
      <c r="C11">
        <v>45</v>
      </c>
      <c r="D11">
        <v>6.19</v>
      </c>
      <c r="F11" s="2" t="s">
        <v>8</v>
      </c>
      <c r="G11" s="2">
        <v>64</v>
      </c>
    </row>
    <row r="12" spans="1:11" x14ac:dyDescent="0.2">
      <c r="A12">
        <v>240</v>
      </c>
      <c r="B12">
        <v>300</v>
      </c>
      <c r="C12">
        <v>29</v>
      </c>
      <c r="D12">
        <v>5.89</v>
      </c>
    </row>
    <row r="13" spans="1:11" ht="13.5" thickBot="1" x14ac:dyDescent="0.25">
      <c r="A13">
        <v>241</v>
      </c>
      <c r="B13">
        <v>120</v>
      </c>
      <c r="C13">
        <v>11</v>
      </c>
      <c r="D13">
        <v>5.89</v>
      </c>
      <c r="F13" t="s">
        <v>9</v>
      </c>
    </row>
    <row r="14" spans="1:11" x14ac:dyDescent="0.2">
      <c r="A14">
        <v>55</v>
      </c>
      <c r="B14">
        <v>290</v>
      </c>
      <c r="C14">
        <v>55</v>
      </c>
      <c r="D14">
        <v>2.36</v>
      </c>
      <c r="F14" s="3"/>
      <c r="G14" s="3" t="s">
        <v>14</v>
      </c>
      <c r="H14" s="3" t="s">
        <v>15</v>
      </c>
      <c r="I14" s="3" t="s">
        <v>16</v>
      </c>
      <c r="J14" s="3" t="s">
        <v>17</v>
      </c>
      <c r="K14" s="3" t="s">
        <v>18</v>
      </c>
    </row>
    <row r="15" spans="1:11" x14ac:dyDescent="0.2">
      <c r="A15">
        <v>75</v>
      </c>
      <c r="B15">
        <v>1180</v>
      </c>
      <c r="C15">
        <v>87</v>
      </c>
      <c r="D15">
        <v>3.93</v>
      </c>
      <c r="F15" s="1" t="s">
        <v>10</v>
      </c>
      <c r="G15" s="1">
        <v>1</v>
      </c>
      <c r="H15" s="29">
        <v>243515.0491097357</v>
      </c>
      <c r="I15" s="1">
        <v>243515.0491097357</v>
      </c>
      <c r="J15" s="1">
        <v>125.64549166732274</v>
      </c>
      <c r="K15" s="1">
        <v>1.5082054895390127E-16</v>
      </c>
    </row>
    <row r="16" spans="1:11" x14ac:dyDescent="0.2">
      <c r="A16">
        <v>129</v>
      </c>
      <c r="B16">
        <v>900</v>
      </c>
      <c r="C16">
        <v>55</v>
      </c>
      <c r="D16">
        <v>5.99</v>
      </c>
      <c r="F16" s="1" t="s">
        <v>11</v>
      </c>
      <c r="G16" s="1">
        <v>62</v>
      </c>
      <c r="H16" s="1">
        <v>120162.95089026428</v>
      </c>
      <c r="I16" s="1">
        <v>1938.112111133295</v>
      </c>
      <c r="J16" s="1"/>
      <c r="K16" s="1"/>
    </row>
    <row r="17" spans="1:15" ht="13.5" thickBot="1" x14ac:dyDescent="0.25">
      <c r="A17">
        <v>24</v>
      </c>
      <c r="B17">
        <v>1730</v>
      </c>
      <c r="C17">
        <v>93</v>
      </c>
      <c r="D17">
        <v>3.5</v>
      </c>
      <c r="F17" s="2" t="s">
        <v>12</v>
      </c>
      <c r="G17" s="2">
        <v>63</v>
      </c>
      <c r="H17" s="2">
        <v>363678</v>
      </c>
      <c r="I17" s="2"/>
      <c r="J17" s="2"/>
      <c r="K17" s="2"/>
    </row>
    <row r="18" spans="1:15" ht="13.5" thickBot="1" x14ac:dyDescent="0.25">
      <c r="A18">
        <v>165</v>
      </c>
      <c r="B18">
        <v>1150</v>
      </c>
      <c r="C18">
        <v>31</v>
      </c>
      <c r="D18">
        <v>7.41</v>
      </c>
    </row>
    <row r="19" spans="1:15" x14ac:dyDescent="0.2">
      <c r="A19">
        <v>94</v>
      </c>
      <c r="B19">
        <v>1160</v>
      </c>
      <c r="C19">
        <v>77</v>
      </c>
      <c r="D19">
        <v>4.21</v>
      </c>
      <c r="F19" s="3"/>
      <c r="G19" s="3" t="s">
        <v>19</v>
      </c>
      <c r="H19" s="3" t="s">
        <v>7</v>
      </c>
      <c r="I19" s="3" t="s">
        <v>20</v>
      </c>
      <c r="J19" s="3" t="s">
        <v>21</v>
      </c>
      <c r="K19" s="3" t="s">
        <v>22</v>
      </c>
      <c r="L19" s="3" t="s">
        <v>23</v>
      </c>
      <c r="M19" s="3" t="s">
        <v>24</v>
      </c>
      <c r="N19" s="3" t="s">
        <v>25</v>
      </c>
    </row>
    <row r="20" spans="1:15" x14ac:dyDescent="0.2">
      <c r="A20">
        <v>96</v>
      </c>
      <c r="B20">
        <v>1270</v>
      </c>
      <c r="C20">
        <v>80</v>
      </c>
      <c r="D20">
        <v>5</v>
      </c>
      <c r="F20" s="1" t="s">
        <v>13</v>
      </c>
      <c r="G20" s="1">
        <v>263.86351529729262</v>
      </c>
      <c r="H20" s="1">
        <v>12.224985436386728</v>
      </c>
      <c r="I20" s="1">
        <v>21.583953344592395</v>
      </c>
      <c r="J20" s="1">
        <v>1.5707504153878096E-30</v>
      </c>
      <c r="K20" s="1">
        <v>239.42611761380766</v>
      </c>
      <c r="L20" s="1">
        <v>288.30091298077758</v>
      </c>
      <c r="M20" s="1">
        <v>239.42611761380766</v>
      </c>
      <c r="N20" s="1">
        <v>288.30091298077758</v>
      </c>
    </row>
    <row r="21" spans="1:15" ht="13.5" thickBot="1" x14ac:dyDescent="0.25">
      <c r="A21">
        <v>148</v>
      </c>
      <c r="B21">
        <v>580</v>
      </c>
      <c r="C21">
        <v>30</v>
      </c>
      <c r="D21">
        <v>5.27</v>
      </c>
      <c r="F21" s="2" t="s">
        <v>26</v>
      </c>
      <c r="G21" s="2">
        <v>-2.3904960253439338</v>
      </c>
      <c r="H21" s="2">
        <v>0.21326253677608048</v>
      </c>
      <c r="I21" s="2">
        <v>-11.209169981194989</v>
      </c>
      <c r="J21" s="2">
        <v>1.5082054895389802E-16</v>
      </c>
      <c r="K21" s="2">
        <v>-2.8168017620096024</v>
      </c>
      <c r="L21" s="2">
        <v>-1.9641902886782654</v>
      </c>
      <c r="M21" s="2">
        <v>-2.8168017620096024</v>
      </c>
      <c r="N21" s="2">
        <v>-1.9641902886782654</v>
      </c>
    </row>
    <row r="22" spans="1:15" x14ac:dyDescent="0.2">
      <c r="A22">
        <v>98</v>
      </c>
      <c r="B22">
        <v>660</v>
      </c>
      <c r="C22">
        <v>69</v>
      </c>
      <c r="D22">
        <v>5.21</v>
      </c>
    </row>
    <row r="23" spans="1:15" ht="25.5" x14ac:dyDescent="0.2">
      <c r="A23">
        <v>161</v>
      </c>
      <c r="B23">
        <v>420</v>
      </c>
      <c r="C23">
        <v>43</v>
      </c>
      <c r="D23">
        <v>6.5</v>
      </c>
      <c r="I23" s="17"/>
      <c r="J23" s="18" t="s">
        <v>44</v>
      </c>
      <c r="K23" s="18" t="s">
        <v>45</v>
      </c>
      <c r="L23" s="18" t="s">
        <v>46</v>
      </c>
      <c r="M23" s="18" t="s">
        <v>53</v>
      </c>
    </row>
    <row r="24" spans="1:15" x14ac:dyDescent="0.2">
      <c r="A24">
        <v>118</v>
      </c>
      <c r="B24">
        <v>1080</v>
      </c>
      <c r="C24">
        <v>47</v>
      </c>
      <c r="D24">
        <v>6.12</v>
      </c>
      <c r="H24" s="33" t="s">
        <v>69</v>
      </c>
      <c r="I24" s="30" t="s">
        <v>66</v>
      </c>
      <c r="J24" s="31">
        <f>+H15</f>
        <v>243515.0491097357</v>
      </c>
      <c r="K24" s="17"/>
      <c r="L24" s="17"/>
      <c r="O24" s="11" t="s">
        <v>61</v>
      </c>
    </row>
    <row r="25" spans="1:15" x14ac:dyDescent="0.2">
      <c r="A25">
        <v>269</v>
      </c>
      <c r="B25">
        <v>290</v>
      </c>
      <c r="C25">
        <v>17</v>
      </c>
      <c r="D25">
        <v>6.19</v>
      </c>
      <c r="H25" s="34" t="s">
        <v>68</v>
      </c>
      <c r="I25" s="21" t="s">
        <v>65</v>
      </c>
      <c r="J25" s="21">
        <f>+J26-J24</f>
        <v>13847.323941032984</v>
      </c>
      <c r="K25" s="17">
        <v>1</v>
      </c>
      <c r="L25" s="17">
        <f>+J25/K25</f>
        <v>13847.323941032984</v>
      </c>
      <c r="M25" s="26" t="s">
        <v>47</v>
      </c>
      <c r="N25" s="17">
        <f>+L25/L27</f>
        <v>7.9450856345546788</v>
      </c>
      <c r="O25">
        <f>_xlfn.F.DIST.RT(N25,K25,K27)</f>
        <v>6.4924244124959273E-3</v>
      </c>
    </row>
    <row r="26" spans="1:15" x14ac:dyDescent="0.2">
      <c r="A26">
        <v>189</v>
      </c>
      <c r="B26">
        <v>270</v>
      </c>
      <c r="C26">
        <v>35</v>
      </c>
      <c r="D26">
        <v>5.05</v>
      </c>
      <c r="H26" s="6" t="s">
        <v>67</v>
      </c>
      <c r="I26" s="22" t="s">
        <v>42</v>
      </c>
      <c r="J26" s="22">
        <f>+H39</f>
        <v>257362.37305076869</v>
      </c>
      <c r="K26" s="17"/>
      <c r="L26" s="17"/>
    </row>
    <row r="27" spans="1:15" x14ac:dyDescent="0.2">
      <c r="A27">
        <v>126</v>
      </c>
      <c r="B27">
        <v>560</v>
      </c>
      <c r="C27">
        <v>58</v>
      </c>
      <c r="D27">
        <v>6.16</v>
      </c>
      <c r="H27" s="32" t="s">
        <v>67</v>
      </c>
      <c r="I27" s="24" t="s">
        <v>43</v>
      </c>
      <c r="J27" s="24">
        <f>+H40</f>
        <v>106315.62694923131</v>
      </c>
      <c r="K27" s="17">
        <f>64-3</f>
        <v>61</v>
      </c>
      <c r="L27" s="17">
        <f>+J27/K27</f>
        <v>1742.8791303152675</v>
      </c>
    </row>
    <row r="28" spans="1:15" x14ac:dyDescent="0.2">
      <c r="A28">
        <v>12</v>
      </c>
      <c r="B28">
        <v>4240</v>
      </c>
      <c r="C28">
        <v>81</v>
      </c>
      <c r="D28">
        <v>1.8</v>
      </c>
      <c r="F28" t="s">
        <v>2</v>
      </c>
    </row>
    <row r="29" spans="1:15" ht="13.5" thickBot="1" x14ac:dyDescent="0.25">
      <c r="A29">
        <v>167</v>
      </c>
      <c r="B29">
        <v>240</v>
      </c>
      <c r="C29">
        <v>29</v>
      </c>
      <c r="D29">
        <v>4.75</v>
      </c>
      <c r="I29" s="27" t="s">
        <v>52</v>
      </c>
      <c r="L29" s="27" t="s">
        <v>54</v>
      </c>
    </row>
    <row r="30" spans="1:15" x14ac:dyDescent="0.2">
      <c r="A30">
        <v>135</v>
      </c>
      <c r="B30">
        <v>430</v>
      </c>
      <c r="C30">
        <v>65</v>
      </c>
      <c r="D30">
        <v>4.0999999999999996</v>
      </c>
      <c r="F30" s="4" t="s">
        <v>3</v>
      </c>
      <c r="G30" s="4"/>
      <c r="I30" s="6" t="s">
        <v>48</v>
      </c>
      <c r="J30" s="5" t="s">
        <v>62</v>
      </c>
      <c r="L30" s="5" t="s">
        <v>64</v>
      </c>
    </row>
    <row r="31" spans="1:15" x14ac:dyDescent="0.2">
      <c r="A31">
        <v>107</v>
      </c>
      <c r="B31">
        <v>3020</v>
      </c>
      <c r="C31">
        <v>87</v>
      </c>
      <c r="D31">
        <v>6.66</v>
      </c>
      <c r="F31" s="1" t="s">
        <v>4</v>
      </c>
      <c r="G31" s="1">
        <v>0.84122856477301755</v>
      </c>
      <c r="I31" s="6" t="s">
        <v>51</v>
      </c>
      <c r="J31" s="5" t="s">
        <v>63</v>
      </c>
    </row>
    <row r="32" spans="1:15" x14ac:dyDescent="0.2">
      <c r="A32">
        <v>72</v>
      </c>
      <c r="B32">
        <v>1420</v>
      </c>
      <c r="C32">
        <v>63</v>
      </c>
      <c r="D32">
        <v>7.28</v>
      </c>
      <c r="F32" s="1" t="s">
        <v>5</v>
      </c>
      <c r="G32" s="8">
        <v>0.70766549819007107</v>
      </c>
    </row>
    <row r="33" spans="1:14" x14ac:dyDescent="0.2">
      <c r="A33">
        <v>128</v>
      </c>
      <c r="B33">
        <v>420</v>
      </c>
      <c r="C33">
        <v>49</v>
      </c>
      <c r="D33">
        <v>8.1199999999999992</v>
      </c>
      <c r="F33" s="1" t="s">
        <v>6</v>
      </c>
      <c r="G33" s="1">
        <v>0.69808076042581102</v>
      </c>
    </row>
    <row r="34" spans="1:14" x14ac:dyDescent="0.2">
      <c r="A34">
        <v>27</v>
      </c>
      <c r="B34">
        <v>19830</v>
      </c>
      <c r="C34">
        <v>63</v>
      </c>
      <c r="D34">
        <v>5.23</v>
      </c>
      <c r="F34" s="1" t="s">
        <v>7</v>
      </c>
      <c r="G34" s="1">
        <v>41.747803898112622</v>
      </c>
    </row>
    <row r="35" spans="1:14" ht="13.5" thickBot="1" x14ac:dyDescent="0.25">
      <c r="A35">
        <v>152</v>
      </c>
      <c r="B35">
        <v>420</v>
      </c>
      <c r="C35">
        <v>84</v>
      </c>
      <c r="D35">
        <v>5.79</v>
      </c>
      <c r="F35" s="2" t="s">
        <v>8</v>
      </c>
      <c r="G35" s="2">
        <v>64</v>
      </c>
    </row>
    <row r="36" spans="1:14" x14ac:dyDescent="0.2">
      <c r="A36">
        <v>224</v>
      </c>
      <c r="B36">
        <v>530</v>
      </c>
      <c r="C36">
        <v>23</v>
      </c>
      <c r="D36">
        <v>6.5</v>
      </c>
    </row>
    <row r="37" spans="1:14" ht="13.5" thickBot="1" x14ac:dyDescent="0.25">
      <c r="A37">
        <v>142</v>
      </c>
      <c r="B37">
        <v>8640</v>
      </c>
      <c r="C37">
        <v>50</v>
      </c>
      <c r="D37">
        <v>7.17</v>
      </c>
      <c r="F37" t="s">
        <v>9</v>
      </c>
    </row>
    <row r="38" spans="1:14" x14ac:dyDescent="0.2">
      <c r="A38">
        <v>104</v>
      </c>
      <c r="B38">
        <v>350</v>
      </c>
      <c r="C38">
        <v>62</v>
      </c>
      <c r="D38">
        <v>6.6</v>
      </c>
      <c r="F38" s="3"/>
      <c r="G38" s="3" t="s">
        <v>14</v>
      </c>
      <c r="H38" s="3" t="s">
        <v>15</v>
      </c>
      <c r="I38" s="3" t="s">
        <v>16</v>
      </c>
      <c r="J38" s="3" t="s">
        <v>17</v>
      </c>
      <c r="K38" s="3" t="s">
        <v>18</v>
      </c>
    </row>
    <row r="39" spans="1:14" x14ac:dyDescent="0.2">
      <c r="A39">
        <v>287</v>
      </c>
      <c r="B39">
        <v>230</v>
      </c>
      <c r="C39">
        <v>31</v>
      </c>
      <c r="D39">
        <v>7</v>
      </c>
      <c r="F39" s="1" t="s">
        <v>10</v>
      </c>
      <c r="G39" s="1">
        <v>2</v>
      </c>
      <c r="H39" s="8">
        <v>257362.37305076869</v>
      </c>
      <c r="I39" s="1">
        <v>128681.18652538434</v>
      </c>
      <c r="J39" s="13">
        <v>73.832536225336142</v>
      </c>
      <c r="K39" s="1">
        <v>5.1208525829106023E-17</v>
      </c>
    </row>
    <row r="40" spans="1:14" x14ac:dyDescent="0.2">
      <c r="A40">
        <v>41</v>
      </c>
      <c r="B40">
        <v>1620</v>
      </c>
      <c r="C40">
        <v>66</v>
      </c>
      <c r="D40">
        <v>3.91</v>
      </c>
      <c r="F40" s="1" t="s">
        <v>11</v>
      </c>
      <c r="G40" s="1">
        <v>61</v>
      </c>
      <c r="H40" s="15">
        <v>106315.62694923131</v>
      </c>
      <c r="I40" s="1">
        <v>1742.8791303152675</v>
      </c>
      <c r="J40" s="1"/>
      <c r="K40" s="1"/>
    </row>
    <row r="41" spans="1:14" ht="13.5" thickBot="1" x14ac:dyDescent="0.25">
      <c r="A41">
        <v>312</v>
      </c>
      <c r="B41">
        <v>190</v>
      </c>
      <c r="C41">
        <v>11</v>
      </c>
      <c r="D41">
        <v>6.7</v>
      </c>
      <c r="F41" s="2" t="s">
        <v>12</v>
      </c>
      <c r="G41" s="2">
        <v>63</v>
      </c>
      <c r="H41" s="2">
        <v>363678</v>
      </c>
      <c r="I41" s="2"/>
      <c r="J41" s="2"/>
      <c r="K41" s="2"/>
    </row>
    <row r="42" spans="1:14" ht="13.5" thickBot="1" x14ac:dyDescent="0.25">
      <c r="A42">
        <v>77</v>
      </c>
      <c r="B42">
        <v>2090</v>
      </c>
      <c r="C42">
        <v>88</v>
      </c>
      <c r="D42">
        <v>4.2</v>
      </c>
    </row>
    <row r="43" spans="1:14" x14ac:dyDescent="0.2">
      <c r="A43">
        <v>142</v>
      </c>
      <c r="B43">
        <v>900</v>
      </c>
      <c r="C43">
        <v>22</v>
      </c>
      <c r="D43">
        <v>5.43</v>
      </c>
      <c r="F43" s="3"/>
      <c r="G43" s="3" t="s">
        <v>19</v>
      </c>
      <c r="H43" s="3" t="s">
        <v>7</v>
      </c>
      <c r="I43" s="3" t="s">
        <v>20</v>
      </c>
      <c r="J43" s="3" t="s">
        <v>21</v>
      </c>
      <c r="K43" s="3" t="s">
        <v>22</v>
      </c>
      <c r="L43" s="3" t="s">
        <v>23</v>
      </c>
      <c r="M43" s="3" t="s">
        <v>24</v>
      </c>
      <c r="N43" s="3" t="s">
        <v>25</v>
      </c>
    </row>
    <row r="44" spans="1:14" x14ac:dyDescent="0.2">
      <c r="A44">
        <v>262</v>
      </c>
      <c r="B44">
        <v>230</v>
      </c>
      <c r="C44">
        <v>22</v>
      </c>
      <c r="D44">
        <v>6.5</v>
      </c>
      <c r="F44" s="1" t="s">
        <v>13</v>
      </c>
      <c r="G44" s="1">
        <v>263.64158561979377</v>
      </c>
      <c r="H44" s="1">
        <v>11.59317931904658</v>
      </c>
      <c r="I44" s="1">
        <v>22.741094428398402</v>
      </c>
      <c r="J44" s="1">
        <v>1.7420168074830245E-31</v>
      </c>
      <c r="K44" s="1">
        <v>240.45959082835265</v>
      </c>
      <c r="L44" s="1">
        <v>286.8235804112349</v>
      </c>
      <c r="M44" s="1">
        <v>240.45959082835265</v>
      </c>
      <c r="N44" s="1">
        <v>286.8235804112349</v>
      </c>
    </row>
    <row r="45" spans="1:14" x14ac:dyDescent="0.2">
      <c r="A45">
        <v>215</v>
      </c>
      <c r="B45">
        <v>140</v>
      </c>
      <c r="C45">
        <v>12</v>
      </c>
      <c r="D45">
        <v>6.25</v>
      </c>
      <c r="F45" s="1" t="s">
        <v>26</v>
      </c>
      <c r="G45" s="1">
        <v>-5.6465948165911823E-3</v>
      </c>
      <c r="H45" s="1">
        <v>2.003260066934505E-3</v>
      </c>
      <c r="I45" s="13">
        <v>-2.8187028283511393</v>
      </c>
      <c r="J45" s="1">
        <v>6.4924244124957842E-3</v>
      </c>
      <c r="K45" s="1">
        <v>-9.6523608933119613E-3</v>
      </c>
      <c r="L45" s="1">
        <v>-1.6408287398704032E-3</v>
      </c>
      <c r="M45" s="1">
        <v>-9.6523608933119613E-3</v>
      </c>
      <c r="N45" s="1">
        <v>-1.6408287398704032E-3</v>
      </c>
    </row>
    <row r="46" spans="1:14" ht="13.5" thickBot="1" x14ac:dyDescent="0.25">
      <c r="A46">
        <v>246</v>
      </c>
      <c r="B46">
        <v>330</v>
      </c>
      <c r="C46">
        <v>9</v>
      </c>
      <c r="D46">
        <v>7.1</v>
      </c>
      <c r="F46" s="2" t="s">
        <v>27</v>
      </c>
      <c r="G46" s="2">
        <v>-2.2315857315369056</v>
      </c>
      <c r="H46" s="2">
        <v>0.20994721249379206</v>
      </c>
      <c r="I46" s="14">
        <v>-10.629270591544012</v>
      </c>
      <c r="J46" s="2">
        <v>1.6399088268957247E-15</v>
      </c>
      <c r="K46" s="2">
        <v>-2.6514011292434367</v>
      </c>
      <c r="L46" s="2">
        <v>-1.8117703338303746</v>
      </c>
      <c r="M46" s="2">
        <v>-2.6514011292434367</v>
      </c>
      <c r="N46" s="2">
        <v>-1.8117703338303746</v>
      </c>
    </row>
    <row r="47" spans="1:14" x14ac:dyDescent="0.2">
      <c r="A47">
        <v>191</v>
      </c>
      <c r="B47">
        <v>1010</v>
      </c>
      <c r="C47">
        <v>31</v>
      </c>
      <c r="D47">
        <v>7.1</v>
      </c>
    </row>
    <row r="48" spans="1:14" x14ac:dyDescent="0.2">
      <c r="A48">
        <v>182</v>
      </c>
      <c r="B48">
        <v>300</v>
      </c>
      <c r="C48">
        <v>19</v>
      </c>
      <c r="D48">
        <v>7</v>
      </c>
    </row>
    <row r="49" spans="1:4" x14ac:dyDescent="0.2">
      <c r="A49">
        <v>37</v>
      </c>
      <c r="B49">
        <v>1730</v>
      </c>
      <c r="C49">
        <v>88</v>
      </c>
      <c r="D49">
        <v>3.46</v>
      </c>
    </row>
    <row r="50" spans="1:4" x14ac:dyDescent="0.2">
      <c r="A50">
        <v>103</v>
      </c>
      <c r="B50">
        <v>780</v>
      </c>
      <c r="C50">
        <v>35</v>
      </c>
      <c r="D50">
        <v>5.66</v>
      </c>
    </row>
    <row r="51" spans="1:4" x14ac:dyDescent="0.2">
      <c r="A51">
        <v>67</v>
      </c>
      <c r="B51">
        <v>1300</v>
      </c>
      <c r="C51">
        <v>85</v>
      </c>
      <c r="D51">
        <v>4.82</v>
      </c>
    </row>
    <row r="52" spans="1:4" x14ac:dyDescent="0.2">
      <c r="A52">
        <v>143</v>
      </c>
      <c r="B52">
        <v>930</v>
      </c>
      <c r="C52">
        <v>78</v>
      </c>
      <c r="D52">
        <v>5</v>
      </c>
    </row>
    <row r="53" spans="1:4" x14ac:dyDescent="0.2">
      <c r="A53">
        <v>83</v>
      </c>
      <c r="B53">
        <v>690</v>
      </c>
      <c r="C53">
        <v>85</v>
      </c>
      <c r="D53">
        <v>4.74</v>
      </c>
    </row>
    <row r="54" spans="1:4" x14ac:dyDescent="0.2">
      <c r="A54">
        <v>223</v>
      </c>
      <c r="B54">
        <v>200</v>
      </c>
      <c r="C54">
        <v>33</v>
      </c>
      <c r="D54">
        <v>8.49</v>
      </c>
    </row>
    <row r="55" spans="1:4" x14ac:dyDescent="0.2">
      <c r="A55">
        <v>240</v>
      </c>
      <c r="B55">
        <v>450</v>
      </c>
      <c r="C55">
        <v>19</v>
      </c>
      <c r="D55">
        <v>6.5</v>
      </c>
    </row>
    <row r="56" spans="1:4" x14ac:dyDescent="0.2">
      <c r="A56">
        <v>312</v>
      </c>
      <c r="B56">
        <v>280</v>
      </c>
      <c r="C56">
        <v>21</v>
      </c>
      <c r="D56">
        <v>6.5</v>
      </c>
    </row>
    <row r="57" spans="1:4" x14ac:dyDescent="0.2">
      <c r="A57">
        <v>12</v>
      </c>
      <c r="B57">
        <v>4430</v>
      </c>
      <c r="C57">
        <v>79</v>
      </c>
      <c r="D57">
        <v>1.69</v>
      </c>
    </row>
    <row r="58" spans="1:4" x14ac:dyDescent="0.2">
      <c r="A58">
        <v>52</v>
      </c>
      <c r="B58">
        <v>270</v>
      </c>
      <c r="C58">
        <v>83</v>
      </c>
      <c r="D58">
        <v>3.25</v>
      </c>
    </row>
    <row r="59" spans="1:4" x14ac:dyDescent="0.2">
      <c r="A59">
        <v>79</v>
      </c>
      <c r="B59">
        <v>1340</v>
      </c>
      <c r="C59">
        <v>43</v>
      </c>
      <c r="D59">
        <v>7.17</v>
      </c>
    </row>
    <row r="60" spans="1:4" x14ac:dyDescent="0.2">
      <c r="A60">
        <v>61</v>
      </c>
      <c r="B60">
        <v>670</v>
      </c>
      <c r="C60">
        <v>88</v>
      </c>
      <c r="D60">
        <v>3.52</v>
      </c>
    </row>
    <row r="61" spans="1:4" x14ac:dyDescent="0.2">
      <c r="A61">
        <v>168</v>
      </c>
      <c r="B61">
        <v>410</v>
      </c>
      <c r="C61">
        <v>28</v>
      </c>
      <c r="D61">
        <v>6.09</v>
      </c>
    </row>
    <row r="62" spans="1:4" x14ac:dyDescent="0.2">
      <c r="A62">
        <v>28</v>
      </c>
      <c r="B62">
        <v>4370</v>
      </c>
      <c r="C62">
        <v>95</v>
      </c>
      <c r="D62">
        <v>2.86</v>
      </c>
    </row>
    <row r="63" spans="1:4" x14ac:dyDescent="0.2">
      <c r="A63">
        <v>121</v>
      </c>
      <c r="B63">
        <v>1310</v>
      </c>
      <c r="C63">
        <v>41</v>
      </c>
      <c r="D63">
        <v>4.88</v>
      </c>
    </row>
    <row r="64" spans="1:4" x14ac:dyDescent="0.2">
      <c r="A64">
        <v>115</v>
      </c>
      <c r="B64">
        <v>1470</v>
      </c>
      <c r="C64">
        <v>62</v>
      </c>
      <c r="D64">
        <v>3.89</v>
      </c>
    </row>
    <row r="65" spans="1:4" x14ac:dyDescent="0.2">
      <c r="A65">
        <v>186</v>
      </c>
      <c r="B65">
        <v>300</v>
      </c>
      <c r="C65">
        <v>45</v>
      </c>
      <c r="D65">
        <v>6.9</v>
      </c>
    </row>
    <row r="66" spans="1:4" x14ac:dyDescent="0.2">
      <c r="A66">
        <v>47</v>
      </c>
      <c r="B66">
        <v>3630</v>
      </c>
      <c r="C66">
        <v>85</v>
      </c>
      <c r="D66">
        <v>4.0999999999999996</v>
      </c>
    </row>
    <row r="67" spans="1:4" x14ac:dyDescent="0.2">
      <c r="A67">
        <v>178</v>
      </c>
      <c r="B67">
        <v>220</v>
      </c>
      <c r="C67">
        <v>45</v>
      </c>
      <c r="D67">
        <v>6.09</v>
      </c>
    </row>
    <row r="68" spans="1:4" x14ac:dyDescent="0.2">
      <c r="A68">
        <v>142</v>
      </c>
      <c r="B68">
        <v>560</v>
      </c>
      <c r="C68">
        <v>67</v>
      </c>
      <c r="D68">
        <v>7.2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4" r:id="rId3">
          <objectPr defaultSize="0" autoPict="0" r:id="rId4">
            <anchor moveWithCells="1" sizeWithCells="1">
              <from>
                <xdr:col>5</xdr:col>
                <xdr:colOff>0</xdr:colOff>
                <xdr:row>25</xdr:row>
                <xdr:rowOff>9525</xdr:rowOff>
              </from>
              <to>
                <xdr:col>6</xdr:col>
                <xdr:colOff>9525</xdr:colOff>
                <xdr:row>26</xdr:row>
                <xdr:rowOff>76200</xdr:rowOff>
              </to>
            </anchor>
          </objectPr>
        </oleObject>
      </mc:Choice>
      <mc:Fallback>
        <oleObject progId="Equation.3" shapeId="3074" r:id="rId3"/>
      </mc:Fallback>
    </mc:AlternateContent>
    <mc:AlternateContent xmlns:mc="http://schemas.openxmlformats.org/markup-compatibility/2006">
      <mc:Choice Requires="x14">
        <oleObject progId="Equation.3" shapeId="3076" r:id="rId5">
          <objectPr defaultSize="0" autoPict="0" r:id="rId6">
            <anchor moveWithCells="1">
              <from>
                <xdr:col>13</xdr:col>
                <xdr:colOff>19050</xdr:colOff>
                <xdr:row>27</xdr:row>
                <xdr:rowOff>28575</xdr:rowOff>
              </from>
              <to>
                <xdr:col>15</xdr:col>
                <xdr:colOff>457200</xdr:colOff>
                <xdr:row>33</xdr:row>
                <xdr:rowOff>38100</xdr:rowOff>
              </to>
            </anchor>
          </objectPr>
        </oleObject>
      </mc:Choice>
      <mc:Fallback>
        <oleObject progId="Equation.3" shapeId="3076" r:id="rId5"/>
      </mc:Fallback>
    </mc:AlternateContent>
    <mc:AlternateContent xmlns:mc="http://schemas.openxmlformats.org/markup-compatibility/2006">
      <mc:Choice Requires="x14">
        <oleObject progId="Equation.3" shapeId="3073" r:id="rId7">
          <objectPr defaultSize="0" autoPict="0" r:id="rId8">
            <anchor moveWithCells="1" sizeWithCells="1">
              <from>
                <xdr:col>5</xdr:col>
                <xdr:colOff>19050</xdr:colOff>
                <xdr:row>0</xdr:row>
                <xdr:rowOff>152400</xdr:rowOff>
              </from>
              <to>
                <xdr:col>5</xdr:col>
                <xdr:colOff>1609725</xdr:colOff>
                <xdr:row>2</xdr:row>
                <xdr:rowOff>57150</xdr:rowOff>
              </to>
            </anchor>
          </objectPr>
        </oleObject>
      </mc:Choice>
      <mc:Fallback>
        <oleObject progId="Equation.3" shapeId="3073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 6_4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2016-09-07T13:54:52Z</dcterms:created>
  <dcterms:modified xsi:type="dcterms:W3CDTF">2019-12-24T21:07:12Z</dcterms:modified>
</cp:coreProperties>
</file>