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TADÍSTICA PARA ECONOMISTAS\ESTADÍSTICA PARA ECONOMISTAS II\Clase 2 Introduccion a la Seleccion de Modelos\"/>
    </mc:Choice>
  </mc:AlternateContent>
  <xr:revisionPtr revIDLastSave="0" documentId="13_ncr:1_{C35D331D-B2EF-44DD-983D-CA83239270E5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Table 8_9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6" i="2" l="1"/>
  <c r="J74" i="2"/>
  <c r="L74" i="2" s="1"/>
  <c r="O74" i="2" s="1"/>
  <c r="P74" i="2" s="1"/>
  <c r="J73" i="2"/>
  <c r="L73" i="2" s="1"/>
  <c r="J75" i="2" l="1"/>
  <c r="G82" i="2" s="1"/>
  <c r="G80" i="2" l="1"/>
  <c r="I81" i="2" s="1"/>
  <c r="J81" i="2" s="1"/>
</calcChain>
</file>

<file path=xl/sharedStrings.xml><?xml version="1.0" encoding="utf-8"?>
<sst xmlns="http://schemas.openxmlformats.org/spreadsheetml/2006/main" count="118" uniqueCount="53">
  <si>
    <t>Table 8.9</t>
  </si>
  <si>
    <t>Savings and personal disposable</t>
  </si>
  <si>
    <t>income, ($billions), US, 1970-1995</t>
  </si>
  <si>
    <t>YEAR</t>
  </si>
  <si>
    <t>SAVINGS</t>
  </si>
  <si>
    <t>INCOME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</si>
  <si>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</si>
  <si>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</si>
  <si>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</si>
  <si>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</si>
  <si>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</si>
  <si>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</si>
  <si>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</si>
  <si>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</si>
  <si>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</si>
  <si>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</si>
  <si>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</si>
  <si>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</si>
  <si>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</si>
  <si>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</si>
  <si>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</si>
  <si>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</si>
  <si>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</si>
  <si>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</si>
  <si>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</si>
  <si>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</si>
  <si>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</si>
  <si>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</si>
  <si>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</si>
  <si>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</si>
  <si>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</si>
  <si>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1970-1981</t>
  </si>
  <si>
    <t>1970-1995</t>
  </si>
  <si>
    <t>1982-1995</t>
  </si>
  <si>
    <t>Hipótesis:</t>
  </si>
  <si>
    <t>Ho:</t>
  </si>
  <si>
    <t>Ha:</t>
  </si>
  <si>
    <t>Estadístico de Prueba:</t>
  </si>
  <si>
    <t>F=</t>
  </si>
  <si>
    <t>=</t>
  </si>
  <si>
    <t>No hay cambio estructural</t>
  </si>
  <si>
    <t>SCR1</t>
  </si>
  <si>
    <t>SCR2</t>
  </si>
  <si>
    <t>SCR</t>
  </si>
  <si>
    <t>SCR No</t>
  </si>
  <si>
    <t>m</t>
  </si>
  <si>
    <t>Medias</t>
  </si>
  <si>
    <t>P-Valor</t>
  </si>
  <si>
    <t>Varianzas Homogéneas</t>
  </si>
  <si>
    <t>Hay cambio estructural</t>
  </si>
  <si>
    <t>Las varianzas son homogéas</t>
  </si>
  <si>
    <t>Las varianzas no son homogéneas</t>
  </si>
  <si>
    <t>Prueba 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</si>
</sst>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6" x14ac:knownFonts="1">
    <font>
      <sz val="10"/>
      <name val="Verdana"/>
    </font>
    <font>
      <sz val="8"/>
      <name val="Verdana"/>
    </font>
    <font>
      <i/>
      <sz val="10"/>
      <name val="Verdana"/>
      <family val="2"/>
    </font>
    <font>
      <sz val="10"/>
      <name val="Verdana"/>
      <family val="2"/>
    </font>
    <font>
      <b/>
      <sz val="10"/>
      <color theme="0"/>
      <name val="Verdana"/>
      <family val="2"/>
    </font>
    <font>
      <sz val="10"/>
      <color theme="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/>
    <xf numFmtId="0" fontId="4" fillId="4" borderId="0" xfId="0" applyFont="1" applyFill="1"/>
    <xf numFmtId="164" fontId="0" fillId="0" borderId="0" xfId="0" applyNumberFormat="1"/>
    <xf numFmtId="0" fontId="4" fillId="4" borderId="0" xfId="0" applyFont="1" applyFill="1" applyAlignment="1">
      <alignment horizontal="center"/>
    </xf>
    <xf numFmtId="0" fontId="0" fillId="2" borderId="0" xfId="0" applyFill="1" applyBorder="1" applyAlignment="1"/>
    <xf numFmtId="0" fontId="5" fillId="4" borderId="0" xfId="0" applyFont="1" applyFill="1" applyAlignment="1">
      <alignment horizontal="center"/>
    </xf>
    <xf numFmtId="0" fontId="3" fillId="2" borderId="0" xfId="0" applyFont="1" applyFill="1"/>
    <xf numFmtId="164" fontId="4" fillId="4" borderId="0" xfId="0" applyNumberFormat="1" applyFont="1" applyFill="1"/>
    <xf numFmtId="0" fontId="5" fillId="5" borderId="0" xfId="0" applyFont="1" applyFill="1"/>
    <xf numFmtId="0" fontId="4" fillId="5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emf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emf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4</xdr:col>
      <xdr:colOff>1247775</xdr:colOff>
      <xdr:row>5</xdr:row>
      <xdr:rowOff>28575</xdr:rowOff>
    </xdr:to>
    <xdr:pic>
      <xdr:nvPicPr>
        <xdr:cNvPr id="1235" name="3 Imagen">
          <a:extLst>
            <a:ext uri="{FF2B5EF4-FFF2-40B4-BE49-F238E27FC236}">
              <a16:creationId xmlns:a16="http://schemas.microsoft.com/office/drawing/2014/main" id="{00000000-0008-0000-01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647700"/>
          <a:ext cx="12477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27</xdr:row>
      <xdr:rowOff>0</xdr:rowOff>
    </xdr:from>
    <xdr:to>
      <xdr:col>4</xdr:col>
      <xdr:colOff>1228725</xdr:colOff>
      <xdr:row>28</xdr:row>
      <xdr:rowOff>28575</xdr:rowOff>
    </xdr:to>
    <xdr:pic>
      <xdr:nvPicPr>
        <xdr:cNvPr id="1236" name="4 Imagen">
          <a:extLst>
            <a:ext uri="{FF2B5EF4-FFF2-40B4-BE49-F238E27FC236}">
              <a16:creationId xmlns:a16="http://schemas.microsoft.com/office/drawing/2014/main" id="{00000000-0008-0000-01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4429125"/>
          <a:ext cx="12287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50</xdr:row>
      <xdr:rowOff>0</xdr:rowOff>
    </xdr:from>
    <xdr:to>
      <xdr:col>4</xdr:col>
      <xdr:colOff>1247775</xdr:colOff>
      <xdr:row>51</xdr:row>
      <xdr:rowOff>28575</xdr:rowOff>
    </xdr:to>
    <xdr:pic>
      <xdr:nvPicPr>
        <xdr:cNvPr id="1237" name="5 Imagen">
          <a:extLst>
            <a:ext uri="{FF2B5EF4-FFF2-40B4-BE49-F238E27FC236}">
              <a16:creationId xmlns:a16="http://schemas.microsoft.com/office/drawing/2014/main" id="{00000000-0008-0000-01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8210550"/>
          <a:ext cx="12477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28575</xdr:colOff>
      <xdr:row>78</xdr:row>
      <xdr:rowOff>19050</xdr:rowOff>
    </xdr:from>
    <xdr:to>
      <xdr:col>4</xdr:col>
      <xdr:colOff>1390650</xdr:colOff>
      <xdr:row>81</xdr:row>
      <xdr:rowOff>47625</xdr:rowOff>
    </xdr:to>
    <xdr:pic>
      <xdr:nvPicPr>
        <xdr:cNvPr id="1238" name="1 Imagen">
          <a:extLst>
            <a:ext uri="{FF2B5EF4-FFF2-40B4-BE49-F238E27FC236}">
              <a16:creationId xmlns:a16="http://schemas.microsoft.com/office/drawing/2014/main" id="{00000000-0008-0000-01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2830175"/>
          <a:ext cx="13620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73</xdr:row>
      <xdr:rowOff>0</xdr:rowOff>
    </xdr:from>
    <xdr:to>
      <xdr:col>5</xdr:col>
      <xdr:colOff>790575</xdr:colOff>
      <xdr:row>74</xdr:row>
      <xdr:rowOff>28575</xdr:rowOff>
    </xdr:to>
    <xdr:pic>
      <xdr:nvPicPr>
        <xdr:cNvPr id="1239" name="9 Imagen">
          <a:extLst>
            <a:ext uri="{FF2B5EF4-FFF2-40B4-BE49-F238E27FC236}">
              <a16:creationId xmlns:a16="http://schemas.microsoft.com/office/drawing/2014/main" id="{00000000-0008-0000-01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12001500"/>
          <a:ext cx="7905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73</xdr:row>
      <xdr:rowOff>0</xdr:rowOff>
    </xdr:from>
    <xdr:to>
      <xdr:col>6</xdr:col>
      <xdr:colOff>800100</xdr:colOff>
      <xdr:row>74</xdr:row>
      <xdr:rowOff>28575</xdr:rowOff>
    </xdr:to>
    <xdr:pic>
      <xdr:nvPicPr>
        <xdr:cNvPr id="1240" name="10 Imagen">
          <a:extLst>
            <a:ext uri="{FF2B5EF4-FFF2-40B4-BE49-F238E27FC236}">
              <a16:creationId xmlns:a16="http://schemas.microsoft.com/office/drawing/2014/main" id="{00000000-0008-0000-01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12001500"/>
          <a:ext cx="8001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74</xdr:row>
      <xdr:rowOff>0</xdr:rowOff>
    </xdr:from>
    <xdr:to>
      <xdr:col>6</xdr:col>
      <xdr:colOff>800100</xdr:colOff>
      <xdr:row>75</xdr:row>
      <xdr:rowOff>28575</xdr:rowOff>
    </xdr:to>
    <xdr:pic>
      <xdr:nvPicPr>
        <xdr:cNvPr id="1241" name="12 Imagen">
          <a:extLst>
            <a:ext uri="{FF2B5EF4-FFF2-40B4-BE49-F238E27FC236}">
              <a16:creationId xmlns:a16="http://schemas.microsoft.com/office/drawing/2014/main" id="{00000000-0008-0000-01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12163425"/>
          <a:ext cx="8001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74</xdr:row>
      <xdr:rowOff>0</xdr:rowOff>
    </xdr:from>
    <xdr:to>
      <xdr:col>5</xdr:col>
      <xdr:colOff>790575</xdr:colOff>
      <xdr:row>75</xdr:row>
      <xdr:rowOff>28575</xdr:rowOff>
    </xdr:to>
    <xdr:pic>
      <xdr:nvPicPr>
        <xdr:cNvPr id="1242" name="13 Imagen">
          <a:extLst>
            <a:ext uri="{FF2B5EF4-FFF2-40B4-BE49-F238E27FC236}">
              <a16:creationId xmlns:a16="http://schemas.microsoft.com/office/drawing/2014/main" id="{00000000-0008-0000-01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12163425"/>
          <a:ext cx="7905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27</xdr:row>
      <xdr:rowOff>0</xdr:rowOff>
    </xdr:from>
    <xdr:to>
      <xdr:col>5</xdr:col>
      <xdr:colOff>723900</xdr:colOff>
      <xdr:row>28</xdr:row>
      <xdr:rowOff>28575</xdr:rowOff>
    </xdr:to>
    <xdr:pic>
      <xdr:nvPicPr>
        <xdr:cNvPr id="1243" name="14 Imagen">
          <a:extLst>
            <a:ext uri="{FF2B5EF4-FFF2-40B4-BE49-F238E27FC236}">
              <a16:creationId xmlns:a16="http://schemas.microsoft.com/office/drawing/2014/main" id="{00000000-0008-0000-01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4429125"/>
          <a:ext cx="723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723900</xdr:colOff>
      <xdr:row>5</xdr:row>
      <xdr:rowOff>28575</xdr:rowOff>
    </xdr:to>
    <xdr:pic>
      <xdr:nvPicPr>
        <xdr:cNvPr id="1244" name="15 Imagen">
          <a:extLst>
            <a:ext uri="{FF2B5EF4-FFF2-40B4-BE49-F238E27FC236}">
              <a16:creationId xmlns:a16="http://schemas.microsoft.com/office/drawing/2014/main" id="{00000000-0008-0000-01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647700"/>
          <a:ext cx="723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7</xdr:col>
      <xdr:colOff>542925</xdr:colOff>
      <xdr:row>115</xdr:row>
      <xdr:rowOff>95250</xdr:rowOff>
    </xdr:to>
    <xdr:pic>
      <xdr:nvPicPr>
        <xdr:cNvPr id="1245" name="11 Imagen">
          <a:extLst>
            <a:ext uri="{FF2B5EF4-FFF2-40B4-BE49-F238E27FC236}">
              <a16:creationId xmlns:a16="http://schemas.microsoft.com/office/drawing/2014/main" id="{00000000-0008-0000-01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13620750"/>
          <a:ext cx="6010275" cy="527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104775</xdr:colOff>
      <xdr:row>75</xdr:row>
      <xdr:rowOff>9525</xdr:rowOff>
    </xdr:from>
    <xdr:to>
      <xdr:col>24</xdr:col>
      <xdr:colOff>285750</xdr:colOff>
      <xdr:row>94</xdr:row>
      <xdr:rowOff>85725</xdr:rowOff>
    </xdr:to>
    <xdr:pic>
      <xdr:nvPicPr>
        <xdr:cNvPr id="1246" name="12 Imagen">
          <a:extLst>
            <a:ext uri="{FF2B5EF4-FFF2-40B4-BE49-F238E27FC236}">
              <a16:creationId xmlns:a16="http://schemas.microsoft.com/office/drawing/2014/main" id="{00000000-0008-0000-01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64225" y="12334875"/>
          <a:ext cx="6353175" cy="3152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71</xdr:row>
          <xdr:rowOff>104775</xdr:rowOff>
        </xdr:from>
        <xdr:to>
          <xdr:col>19</xdr:col>
          <xdr:colOff>66675</xdr:colOff>
          <xdr:row>73</xdr:row>
          <xdr:rowOff>9525</xdr:rowOff>
        </xdr:to>
        <xdr:sp macro="" textlink="">
          <xdr:nvSpPr>
            <xdr:cNvPr id="1172" name="Object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1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72</xdr:row>
          <xdr:rowOff>133350</xdr:rowOff>
        </xdr:from>
        <xdr:to>
          <xdr:col>19</xdr:col>
          <xdr:colOff>38100</xdr:colOff>
          <xdr:row>74</xdr:row>
          <xdr:rowOff>38100</xdr:rowOff>
        </xdr:to>
        <xdr:sp macro="" textlink="">
          <xdr:nvSpPr>
            <xdr:cNvPr id="1174" name="Object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1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K6" sqref="K6"/>
    </sheetView>
  </sheetViews>
  <sheetFormatPr baseColWidth="10" defaultRowHeight="12.75" x14ac:dyDescent="0.2"/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5" spans="1:3" x14ac:dyDescent="0.2">
      <c r="A5" t="s">
        <v>3</v>
      </c>
      <c r="B5" t="s">
        <v>4</v>
      </c>
      <c r="C5" t="s">
        <v>5</v>
      </c>
    </row>
    <row r="6" spans="1:3" x14ac:dyDescent="0.2">
      <c r="A6">
        <v>1970</v>
      </c>
      <c r="B6">
        <v>61</v>
      </c>
      <c r="C6">
        <v>727.1</v>
      </c>
    </row>
    <row r="7" spans="1:3" x14ac:dyDescent="0.2">
      <c r="A7">
        <v>1971</v>
      </c>
      <c r="B7">
        <v>68.599999999999994</v>
      </c>
      <c r="C7">
        <v>790.2</v>
      </c>
    </row>
    <row r="8" spans="1:3" x14ac:dyDescent="0.2">
      <c r="A8">
        <v>1972</v>
      </c>
      <c r="B8">
        <v>63.6</v>
      </c>
      <c r="C8">
        <v>855.3</v>
      </c>
    </row>
    <row r="9" spans="1:3" x14ac:dyDescent="0.2">
      <c r="A9">
        <v>1973</v>
      </c>
      <c r="B9">
        <v>89.6</v>
      </c>
      <c r="C9">
        <v>965</v>
      </c>
    </row>
    <row r="10" spans="1:3" x14ac:dyDescent="0.2">
      <c r="A10">
        <v>1974</v>
      </c>
      <c r="B10">
        <v>97.6</v>
      </c>
      <c r="C10">
        <v>1054.2</v>
      </c>
    </row>
    <row r="11" spans="1:3" x14ac:dyDescent="0.2">
      <c r="A11">
        <v>1975</v>
      </c>
      <c r="B11">
        <v>104.4</v>
      </c>
      <c r="C11">
        <v>1159.2</v>
      </c>
    </row>
    <row r="12" spans="1:3" x14ac:dyDescent="0.2">
      <c r="A12">
        <v>1976</v>
      </c>
      <c r="B12">
        <v>96.4</v>
      </c>
      <c r="C12">
        <v>1273</v>
      </c>
    </row>
    <row r="13" spans="1:3" x14ac:dyDescent="0.2">
      <c r="A13">
        <v>1977</v>
      </c>
      <c r="B13">
        <v>92.5</v>
      </c>
      <c r="C13">
        <v>1401.4</v>
      </c>
    </row>
    <row r="14" spans="1:3" x14ac:dyDescent="0.2">
      <c r="A14">
        <v>1978</v>
      </c>
      <c r="B14">
        <v>112.6</v>
      </c>
      <c r="C14">
        <v>1580.1</v>
      </c>
    </row>
    <row r="15" spans="1:3" x14ac:dyDescent="0.2">
      <c r="A15">
        <v>1979</v>
      </c>
      <c r="B15">
        <v>130.1</v>
      </c>
      <c r="C15">
        <v>1769.5</v>
      </c>
    </row>
    <row r="16" spans="1:3" x14ac:dyDescent="0.2">
      <c r="A16">
        <v>1980</v>
      </c>
      <c r="B16">
        <v>161.80000000000001</v>
      </c>
      <c r="C16">
        <v>1973.3</v>
      </c>
    </row>
    <row r="17" spans="1:3" x14ac:dyDescent="0.2">
      <c r="A17">
        <v>1981</v>
      </c>
      <c r="B17">
        <v>199.1</v>
      </c>
      <c r="C17">
        <v>2200.1999999999998</v>
      </c>
    </row>
    <row r="18" spans="1:3" x14ac:dyDescent="0.2">
      <c r="A18">
        <v>1982</v>
      </c>
      <c r="B18">
        <v>205.5</v>
      </c>
      <c r="C18">
        <v>2347.3000000000002</v>
      </c>
    </row>
    <row r="19" spans="1:3" x14ac:dyDescent="0.2">
      <c r="A19">
        <v>1983</v>
      </c>
      <c r="B19">
        <v>167</v>
      </c>
      <c r="C19">
        <v>2522.4</v>
      </c>
    </row>
    <row r="20" spans="1:3" x14ac:dyDescent="0.2">
      <c r="A20">
        <v>1984</v>
      </c>
      <c r="B20">
        <v>235.7</v>
      </c>
      <c r="C20">
        <v>2810</v>
      </c>
    </row>
    <row r="21" spans="1:3" x14ac:dyDescent="0.2">
      <c r="A21">
        <v>1985</v>
      </c>
      <c r="B21">
        <v>206.2</v>
      </c>
      <c r="C21">
        <v>3002</v>
      </c>
    </row>
    <row r="22" spans="1:3" x14ac:dyDescent="0.2">
      <c r="A22">
        <v>1986</v>
      </c>
      <c r="B22">
        <v>196.5</v>
      </c>
      <c r="C22">
        <v>3187.6</v>
      </c>
    </row>
    <row r="23" spans="1:3" x14ac:dyDescent="0.2">
      <c r="A23">
        <v>1987</v>
      </c>
      <c r="B23">
        <v>168.4</v>
      </c>
      <c r="C23">
        <v>3363.1</v>
      </c>
    </row>
    <row r="24" spans="1:3" x14ac:dyDescent="0.2">
      <c r="A24">
        <v>1988</v>
      </c>
      <c r="B24">
        <v>189.1</v>
      </c>
      <c r="C24">
        <v>3640.8</v>
      </c>
    </row>
    <row r="25" spans="1:3" x14ac:dyDescent="0.2">
      <c r="A25">
        <v>1989</v>
      </c>
      <c r="B25">
        <v>187.8</v>
      </c>
      <c r="C25">
        <v>3894.5</v>
      </c>
    </row>
    <row r="26" spans="1:3" x14ac:dyDescent="0.2">
      <c r="A26">
        <v>1990</v>
      </c>
      <c r="B26">
        <v>208.7</v>
      </c>
      <c r="C26">
        <v>4166.8</v>
      </c>
    </row>
    <row r="27" spans="1:3" x14ac:dyDescent="0.2">
      <c r="A27">
        <v>1991</v>
      </c>
      <c r="B27">
        <v>246.4</v>
      </c>
      <c r="C27">
        <v>4343.7</v>
      </c>
    </row>
    <row r="28" spans="1:3" x14ac:dyDescent="0.2">
      <c r="A28">
        <v>1992</v>
      </c>
      <c r="B28">
        <v>272.60000000000002</v>
      </c>
      <c r="C28">
        <v>4613.7</v>
      </c>
    </row>
    <row r="29" spans="1:3" x14ac:dyDescent="0.2">
      <c r="A29">
        <v>1993</v>
      </c>
      <c r="B29">
        <v>214.4</v>
      </c>
      <c r="C29">
        <v>4790.2</v>
      </c>
    </row>
    <row r="30" spans="1:3" x14ac:dyDescent="0.2">
      <c r="A30">
        <v>1994</v>
      </c>
      <c r="B30">
        <v>189.4</v>
      </c>
      <c r="C30">
        <v>5021.7</v>
      </c>
    </row>
    <row r="31" spans="1:3" x14ac:dyDescent="0.2">
      <c r="A31">
        <v>1995</v>
      </c>
      <c r="B31">
        <v>249.3</v>
      </c>
      <c r="C31">
        <v>5320.8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2"/>
  <sheetViews>
    <sheetView tabSelected="1" topLeftCell="D1" workbookViewId="0">
      <selection activeCell="H6" sqref="H6"/>
    </sheetView>
  </sheetViews>
  <sheetFormatPr baseColWidth="10" defaultRowHeight="12.75" x14ac:dyDescent="0.2"/>
  <cols>
    <col min="5" max="5" width="29.875" customWidth="1"/>
    <col min="6" max="6" width="17.875" customWidth="1"/>
    <col min="7" max="7" width="24" customWidth="1"/>
    <col min="8" max="8" width="24.25" customWidth="1"/>
    <col min="9" max="9" width="12.75" customWidth="1"/>
    <col min="10" max="10" width="17.875" customWidth="1"/>
    <col min="11" max="11" width="16.625" customWidth="1"/>
    <col min="19" max="19" width="11.375" customWidth="1"/>
    <col min="20" max="20" width="3.625" customWidth="1"/>
  </cols>
  <sheetData>
    <row r="1" spans="1:6" x14ac:dyDescent="0.2">
      <c r="A1" t="s">
        <v>0</v>
      </c>
    </row>
    <row r="2" spans="1:6" x14ac:dyDescent="0.2">
      <c r="A2" t="s">
        <v>1</v>
      </c>
    </row>
    <row r="3" spans="1:6" x14ac:dyDescent="0.2">
      <c r="A3" t="s">
        <v>2</v>
      </c>
      <c r="E3" s="8" t="s">
        <v>31</v>
      </c>
    </row>
    <row r="5" spans="1:6" x14ac:dyDescent="0.2">
      <c r="A5" t="s">
        <v>3</v>
      </c>
      <c r="B5" t="s">
        <v>4</v>
      </c>
      <c r="C5" t="s">
        <v>5</v>
      </c>
      <c r="E5" s="1"/>
      <c r="F5" s="2"/>
    </row>
    <row r="6" spans="1:6" x14ac:dyDescent="0.2">
      <c r="A6" s="1">
        <v>1970</v>
      </c>
      <c r="B6">
        <v>61</v>
      </c>
      <c r="C6">
        <v>727.1</v>
      </c>
    </row>
    <row r="7" spans="1:6" x14ac:dyDescent="0.2">
      <c r="A7" s="1">
        <v>1971</v>
      </c>
      <c r="B7">
        <v>68.599999999999994</v>
      </c>
      <c r="C7">
        <v>790.2</v>
      </c>
      <c r="E7" t="s">
        <v>6</v>
      </c>
    </row>
    <row r="8" spans="1:6" ht="13.5" thickBot="1" x14ac:dyDescent="0.25">
      <c r="A8" s="1">
        <v>1972</v>
      </c>
      <c r="B8">
        <v>63.6</v>
      </c>
      <c r="C8">
        <v>855.3</v>
      </c>
    </row>
    <row r="9" spans="1:6" x14ac:dyDescent="0.2">
      <c r="A9" s="1">
        <v>1973</v>
      </c>
      <c r="B9">
        <v>89.6</v>
      </c>
      <c r="C9">
        <v>965</v>
      </c>
      <c r="E9" s="6" t="s">
        <v>7</v>
      </c>
      <c r="F9" s="6"/>
    </row>
    <row r="10" spans="1:6" x14ac:dyDescent="0.2">
      <c r="A10" s="1">
        <v>1974</v>
      </c>
      <c r="B10">
        <v>97.6</v>
      </c>
      <c r="C10">
        <v>1054.2</v>
      </c>
      <c r="E10" s="3" t="s">
        <v>8</v>
      </c>
      <c r="F10" s="3">
        <v>0.94981225217811061</v>
      </c>
    </row>
    <row r="11" spans="1:6" x14ac:dyDescent="0.2">
      <c r="A11" s="1">
        <v>1975</v>
      </c>
      <c r="B11">
        <v>104.4</v>
      </c>
      <c r="C11">
        <v>1159.2</v>
      </c>
      <c r="E11" s="3" t="s">
        <v>9</v>
      </c>
      <c r="F11" s="3">
        <v>0.90214331438765483</v>
      </c>
    </row>
    <row r="12" spans="1:6" x14ac:dyDescent="0.2">
      <c r="A12" s="1">
        <v>1976</v>
      </c>
      <c r="B12">
        <v>96.4</v>
      </c>
      <c r="C12">
        <v>1273</v>
      </c>
      <c r="E12" s="3" t="s">
        <v>10</v>
      </c>
      <c r="F12" s="3">
        <v>0.89235764582642019</v>
      </c>
    </row>
    <row r="13" spans="1:6" x14ac:dyDescent="0.2">
      <c r="A13" s="1">
        <v>1977</v>
      </c>
      <c r="B13">
        <v>92.5</v>
      </c>
      <c r="C13">
        <v>1401.4</v>
      </c>
      <c r="E13" s="3" t="s">
        <v>11</v>
      </c>
      <c r="F13" s="3">
        <v>13.360509343383491</v>
      </c>
    </row>
    <row r="14" spans="1:6" ht="13.5" thickBot="1" x14ac:dyDescent="0.25">
      <c r="A14" s="1">
        <v>1978</v>
      </c>
      <c r="B14">
        <v>112.6</v>
      </c>
      <c r="C14">
        <v>1580.1</v>
      </c>
      <c r="E14" s="4" t="s">
        <v>12</v>
      </c>
      <c r="F14" s="4">
        <v>12</v>
      </c>
    </row>
    <row r="15" spans="1:6" x14ac:dyDescent="0.2">
      <c r="A15" s="1">
        <v>1979</v>
      </c>
      <c r="B15">
        <v>130.1</v>
      </c>
      <c r="C15">
        <v>1769.5</v>
      </c>
    </row>
    <row r="16" spans="1:6" ht="13.5" thickBot="1" x14ac:dyDescent="0.25">
      <c r="A16" s="1">
        <v>1980</v>
      </c>
      <c r="B16">
        <v>161.80000000000001</v>
      </c>
      <c r="C16">
        <v>1973.3</v>
      </c>
      <c r="E16" t="s">
        <v>13</v>
      </c>
    </row>
    <row r="17" spans="1:13" x14ac:dyDescent="0.2">
      <c r="A17" s="1">
        <v>1981</v>
      </c>
      <c r="B17">
        <v>199.1</v>
      </c>
      <c r="C17">
        <v>2200.1999999999998</v>
      </c>
      <c r="E17" s="5"/>
      <c r="F17" s="5" t="s">
        <v>18</v>
      </c>
      <c r="G17" s="5" t="s">
        <v>19</v>
      </c>
      <c r="H17" s="5" t="s">
        <v>20</v>
      </c>
      <c r="I17" s="5" t="s">
        <v>21</v>
      </c>
      <c r="J17" s="5" t="s">
        <v>22</v>
      </c>
    </row>
    <row r="18" spans="1:13" x14ac:dyDescent="0.2">
      <c r="A18" s="2">
        <v>1982</v>
      </c>
      <c r="B18">
        <v>205.5</v>
      </c>
      <c r="C18">
        <v>2347.3000000000002</v>
      </c>
      <c r="E18" s="3" t="s">
        <v>14</v>
      </c>
      <c r="F18" s="3">
        <v>1</v>
      </c>
      <c r="G18" s="3">
        <v>16456.257067520288</v>
      </c>
      <c r="H18" s="3">
        <v>16456.257067520288</v>
      </c>
      <c r="I18" s="3">
        <v>92.190258513501647</v>
      </c>
      <c r="J18" s="3">
        <v>2.3044158035860407E-6</v>
      </c>
    </row>
    <row r="19" spans="1:13" x14ac:dyDescent="0.2">
      <c r="A19" s="2">
        <v>1983</v>
      </c>
      <c r="B19">
        <v>167</v>
      </c>
      <c r="C19">
        <v>2522.4</v>
      </c>
      <c r="E19" s="3" t="s">
        <v>15</v>
      </c>
      <c r="F19" s="3">
        <v>10</v>
      </c>
      <c r="G19" s="11">
        <v>1785.0320991463759</v>
      </c>
      <c r="H19" s="3">
        <v>178.50320991463758</v>
      </c>
      <c r="I19" s="3"/>
      <c r="J19" s="3"/>
    </row>
    <row r="20" spans="1:13" ht="13.5" thickBot="1" x14ac:dyDescent="0.25">
      <c r="A20" s="2">
        <v>1984</v>
      </c>
      <c r="B20">
        <v>235.7</v>
      </c>
      <c r="C20">
        <v>2810</v>
      </c>
      <c r="E20" s="4" t="s">
        <v>16</v>
      </c>
      <c r="F20" s="4">
        <v>11</v>
      </c>
      <c r="G20" s="4">
        <v>18241.289166666662</v>
      </c>
      <c r="H20" s="4"/>
      <c r="I20" s="4"/>
      <c r="J20" s="4"/>
    </row>
    <row r="21" spans="1:13" ht="13.5" thickBot="1" x14ac:dyDescent="0.25">
      <c r="A21" s="2">
        <v>1985</v>
      </c>
      <c r="B21">
        <v>206.2</v>
      </c>
      <c r="C21">
        <v>3002</v>
      </c>
    </row>
    <row r="22" spans="1:13" x14ac:dyDescent="0.2">
      <c r="A22" s="2">
        <v>1986</v>
      </c>
      <c r="B22">
        <v>196.5</v>
      </c>
      <c r="C22">
        <v>3187.6</v>
      </c>
      <c r="E22" s="5"/>
      <c r="F22" s="5" t="s">
        <v>23</v>
      </c>
      <c r="G22" s="5" t="s">
        <v>11</v>
      </c>
      <c r="H22" s="5" t="s">
        <v>24</v>
      </c>
      <c r="I22" s="5" t="s">
        <v>25</v>
      </c>
      <c r="J22" s="5" t="s">
        <v>26</v>
      </c>
      <c r="K22" s="5" t="s">
        <v>27</v>
      </c>
      <c r="L22" s="5" t="s">
        <v>28</v>
      </c>
      <c r="M22" s="5" t="s">
        <v>29</v>
      </c>
    </row>
    <row r="23" spans="1:13" x14ac:dyDescent="0.2">
      <c r="A23" s="2">
        <v>1987</v>
      </c>
      <c r="B23">
        <v>168.4</v>
      </c>
      <c r="C23">
        <v>3363.1</v>
      </c>
      <c r="E23" s="3" t="s">
        <v>17</v>
      </c>
      <c r="F23" s="3">
        <v>1.0161174010257099</v>
      </c>
      <c r="G23" s="3">
        <v>11.637707312640131</v>
      </c>
      <c r="H23" s="3">
        <v>8.731250698512312E-2</v>
      </c>
      <c r="I23" s="3">
        <v>0.93214676874075386</v>
      </c>
      <c r="J23" s="3">
        <v>-24.914310410312542</v>
      </c>
      <c r="K23" s="3">
        <v>26.946545212363961</v>
      </c>
      <c r="L23" s="3">
        <v>-24.914310410312542</v>
      </c>
      <c r="M23" s="3">
        <v>26.946545212363961</v>
      </c>
    </row>
    <row r="24" spans="1:13" ht="13.5" thickBot="1" x14ac:dyDescent="0.25">
      <c r="A24" s="2">
        <v>1988</v>
      </c>
      <c r="B24">
        <v>189.1</v>
      </c>
      <c r="C24">
        <v>3640.8</v>
      </c>
      <c r="E24" s="4" t="s">
        <v>30</v>
      </c>
      <c r="F24" s="4">
        <v>8.0331878667028067E-2</v>
      </c>
      <c r="G24" s="4">
        <v>8.3665306662437464E-3</v>
      </c>
      <c r="H24" s="4">
        <v>9.601575834908644</v>
      </c>
      <c r="I24" s="4">
        <v>2.3044158035860491E-6</v>
      </c>
      <c r="J24" s="4">
        <v>6.1690086633235768E-2</v>
      </c>
      <c r="K24" s="4">
        <v>9.897367070082036E-2</v>
      </c>
      <c r="L24" s="4">
        <v>6.1690086633235768E-2</v>
      </c>
      <c r="M24" s="4">
        <v>9.897367070082036E-2</v>
      </c>
    </row>
    <row r="25" spans="1:13" x14ac:dyDescent="0.2">
      <c r="A25" s="2">
        <v>1989</v>
      </c>
      <c r="B25">
        <v>187.8</v>
      </c>
      <c r="C25">
        <v>3894.5</v>
      </c>
    </row>
    <row r="26" spans="1:13" x14ac:dyDescent="0.2">
      <c r="A26" s="2">
        <v>1990</v>
      </c>
      <c r="B26">
        <v>208.7</v>
      </c>
      <c r="C26">
        <v>4166.8</v>
      </c>
      <c r="E26" s="8" t="s">
        <v>33</v>
      </c>
    </row>
    <row r="27" spans="1:13" x14ac:dyDescent="0.2">
      <c r="A27" s="2">
        <v>1991</v>
      </c>
      <c r="B27">
        <v>246.4</v>
      </c>
      <c r="C27">
        <v>4343.7</v>
      </c>
    </row>
    <row r="28" spans="1:13" x14ac:dyDescent="0.2">
      <c r="A28" s="2">
        <v>1992</v>
      </c>
      <c r="B28">
        <v>272.60000000000002</v>
      </c>
      <c r="C28">
        <v>4613.7</v>
      </c>
      <c r="E28" s="1"/>
      <c r="F28" s="2"/>
    </row>
    <row r="29" spans="1:13" x14ac:dyDescent="0.2">
      <c r="A29" s="2">
        <v>1993</v>
      </c>
      <c r="B29">
        <v>214.4</v>
      </c>
      <c r="C29">
        <v>4790.2</v>
      </c>
    </row>
    <row r="30" spans="1:13" x14ac:dyDescent="0.2">
      <c r="A30" s="2">
        <v>1994</v>
      </c>
      <c r="B30">
        <v>189.4</v>
      </c>
      <c r="C30">
        <v>5021.7</v>
      </c>
      <c r="E30" t="s">
        <v>6</v>
      </c>
    </row>
    <row r="31" spans="1:13" ht="13.5" thickBot="1" x14ac:dyDescent="0.25">
      <c r="A31" s="2">
        <v>1995</v>
      </c>
      <c r="B31">
        <v>249.3</v>
      </c>
      <c r="C31">
        <v>5320.8</v>
      </c>
    </row>
    <row r="32" spans="1:13" x14ac:dyDescent="0.2">
      <c r="E32" s="6" t="s">
        <v>7</v>
      </c>
      <c r="F32" s="6"/>
    </row>
    <row r="33" spans="5:13" x14ac:dyDescent="0.2">
      <c r="E33" s="3" t="s">
        <v>8</v>
      </c>
      <c r="F33" s="3">
        <v>0.45515847317669639</v>
      </c>
    </row>
    <row r="34" spans="5:13" x14ac:dyDescent="0.2">
      <c r="E34" s="3" t="s">
        <v>9</v>
      </c>
      <c r="F34" s="3">
        <v>0.20716923570454143</v>
      </c>
    </row>
    <row r="35" spans="5:13" x14ac:dyDescent="0.2">
      <c r="E35" s="3" t="s">
        <v>10</v>
      </c>
      <c r="F35" s="3">
        <v>0.14110000534658654</v>
      </c>
    </row>
    <row r="36" spans="5:13" x14ac:dyDescent="0.2">
      <c r="E36" s="3" t="s">
        <v>11</v>
      </c>
      <c r="F36" s="3">
        <v>28.875047914083627</v>
      </c>
    </row>
    <row r="37" spans="5:13" ht="13.5" thickBot="1" x14ac:dyDescent="0.25">
      <c r="E37" s="4" t="s">
        <v>12</v>
      </c>
      <c r="F37" s="4">
        <v>14</v>
      </c>
    </row>
    <row r="39" spans="5:13" ht="13.5" thickBot="1" x14ac:dyDescent="0.25">
      <c r="E39" t="s">
        <v>13</v>
      </c>
    </row>
    <row r="40" spans="5:13" x14ac:dyDescent="0.2">
      <c r="E40" s="5"/>
      <c r="F40" s="5" t="s">
        <v>18</v>
      </c>
      <c r="G40" s="5" t="s">
        <v>19</v>
      </c>
      <c r="H40" s="5" t="s">
        <v>20</v>
      </c>
      <c r="I40" s="5" t="s">
        <v>21</v>
      </c>
      <c r="J40" s="5" t="s">
        <v>22</v>
      </c>
    </row>
    <row r="41" spans="5:13" x14ac:dyDescent="0.2">
      <c r="E41" s="3" t="s">
        <v>14</v>
      </c>
      <c r="F41" s="3">
        <v>1</v>
      </c>
      <c r="G41" s="3">
        <v>2614.3964383696439</v>
      </c>
      <c r="H41" s="3">
        <v>2614.3964383696439</v>
      </c>
      <c r="I41" s="3">
        <v>3.1356387017394365</v>
      </c>
      <c r="J41" s="3">
        <v>0.10197243719084016</v>
      </c>
    </row>
    <row r="42" spans="5:13" x14ac:dyDescent="0.2">
      <c r="E42" s="3" t="s">
        <v>15</v>
      </c>
      <c r="F42" s="3">
        <v>12</v>
      </c>
      <c r="G42" s="11">
        <v>10005.220704487503</v>
      </c>
      <c r="H42" s="3">
        <v>833.76839204062526</v>
      </c>
      <c r="I42" s="3"/>
      <c r="J42" s="3"/>
    </row>
    <row r="43" spans="5:13" ht="13.5" thickBot="1" x14ac:dyDescent="0.25">
      <c r="E43" s="4" t="s">
        <v>16</v>
      </c>
      <c r="F43" s="4">
        <v>13</v>
      </c>
      <c r="G43" s="4">
        <v>12619.617142857147</v>
      </c>
      <c r="H43" s="4"/>
      <c r="I43" s="4"/>
      <c r="J43" s="4"/>
    </row>
    <row r="44" spans="5:13" ht="13.5" thickBot="1" x14ac:dyDescent="0.25"/>
    <row r="45" spans="5:13" x14ac:dyDescent="0.2">
      <c r="E45" s="5"/>
      <c r="F45" s="5" t="s">
        <v>23</v>
      </c>
      <c r="G45" s="5" t="s">
        <v>11</v>
      </c>
      <c r="H45" s="5" t="s">
        <v>24</v>
      </c>
      <c r="I45" s="5" t="s">
        <v>25</v>
      </c>
      <c r="J45" s="5" t="s">
        <v>26</v>
      </c>
      <c r="K45" s="5" t="s">
        <v>27</v>
      </c>
      <c r="L45" s="5" t="s">
        <v>28</v>
      </c>
      <c r="M45" s="5" t="s">
        <v>29</v>
      </c>
    </row>
    <row r="46" spans="5:13" x14ac:dyDescent="0.2">
      <c r="E46" s="3" t="s">
        <v>17</v>
      </c>
      <c r="F46" s="3">
        <v>153.49467001728948</v>
      </c>
      <c r="G46" s="3">
        <v>32.712272289797113</v>
      </c>
      <c r="H46" s="3">
        <v>4.6922656016520179</v>
      </c>
      <c r="I46" s="3">
        <v>5.2117562602974304E-4</v>
      </c>
      <c r="J46" s="3">
        <v>82.220751464711768</v>
      </c>
      <c r="K46" s="3">
        <v>224.76858856986718</v>
      </c>
      <c r="L46" s="3">
        <v>82.220751464711768</v>
      </c>
      <c r="M46" s="3">
        <v>224.76858856986718</v>
      </c>
    </row>
    <row r="47" spans="5:13" ht="13.5" thickBot="1" x14ac:dyDescent="0.25">
      <c r="E47" s="4" t="s">
        <v>30</v>
      </c>
      <c r="F47" s="4">
        <v>1.4862434035484429E-2</v>
      </c>
      <c r="G47" s="4">
        <v>8.3931876327669741E-3</v>
      </c>
      <c r="H47" s="4">
        <v>1.7707734755579083</v>
      </c>
      <c r="I47" s="4">
        <v>0.10197243719084026</v>
      </c>
      <c r="J47" s="4">
        <v>-3.4247508605925701E-3</v>
      </c>
      <c r="K47" s="4">
        <v>3.3149618931561431E-2</v>
      </c>
      <c r="L47" s="4">
        <v>-3.4247508605925701E-3</v>
      </c>
      <c r="M47" s="4">
        <v>3.3149618931561431E-2</v>
      </c>
    </row>
    <row r="49" spans="5:10" x14ac:dyDescent="0.2">
      <c r="E49" s="8" t="s">
        <v>32</v>
      </c>
    </row>
    <row r="51" spans="5:10" x14ac:dyDescent="0.2">
      <c r="E51" s="1"/>
    </row>
    <row r="53" spans="5:10" x14ac:dyDescent="0.2">
      <c r="E53" t="s">
        <v>6</v>
      </c>
    </row>
    <row r="54" spans="5:10" ht="13.5" thickBot="1" x14ac:dyDescent="0.25"/>
    <row r="55" spans="5:10" x14ac:dyDescent="0.2">
      <c r="E55" s="6" t="s">
        <v>7</v>
      </c>
      <c r="F55" s="6"/>
    </row>
    <row r="56" spans="5:10" x14ac:dyDescent="0.2">
      <c r="E56" s="3" t="s">
        <v>8</v>
      </c>
      <c r="F56" s="3">
        <v>0.87590787124189406</v>
      </c>
    </row>
    <row r="57" spans="5:10" x14ac:dyDescent="0.2">
      <c r="E57" s="3" t="s">
        <v>9</v>
      </c>
      <c r="F57" s="3">
        <v>0.76721459890350652</v>
      </c>
    </row>
    <row r="58" spans="5:10" x14ac:dyDescent="0.2">
      <c r="E58" s="3" t="s">
        <v>10</v>
      </c>
      <c r="F58" s="3">
        <v>0.75751520719115273</v>
      </c>
    </row>
    <row r="59" spans="5:10" x14ac:dyDescent="0.2">
      <c r="E59" s="3" t="s">
        <v>11</v>
      </c>
      <c r="F59" s="3">
        <v>31.123609843384497</v>
      </c>
    </row>
    <row r="60" spans="5:10" ht="13.5" thickBot="1" x14ac:dyDescent="0.25">
      <c r="E60" s="4" t="s">
        <v>12</v>
      </c>
      <c r="F60" s="4">
        <v>26</v>
      </c>
    </row>
    <row r="62" spans="5:10" ht="13.5" thickBot="1" x14ac:dyDescent="0.25">
      <c r="E62" t="s">
        <v>13</v>
      </c>
    </row>
    <row r="63" spans="5:10" x14ac:dyDescent="0.2">
      <c r="E63" s="5"/>
      <c r="F63" s="5" t="s">
        <v>18</v>
      </c>
      <c r="G63" s="5" t="s">
        <v>19</v>
      </c>
      <c r="H63" s="5" t="s">
        <v>20</v>
      </c>
      <c r="I63" s="5" t="s">
        <v>21</v>
      </c>
      <c r="J63" s="5" t="s">
        <v>22</v>
      </c>
    </row>
    <row r="64" spans="5:10" x14ac:dyDescent="0.2">
      <c r="E64" s="3" t="s">
        <v>14</v>
      </c>
      <c r="F64" s="3">
        <v>1</v>
      </c>
      <c r="G64" s="3">
        <v>76621.788386064261</v>
      </c>
      <c r="H64" s="3">
        <v>76621.788386064261</v>
      </c>
      <c r="I64" s="3">
        <v>79.099248865918327</v>
      </c>
      <c r="J64" s="16">
        <v>4.6066276346055219E-9</v>
      </c>
    </row>
    <row r="65" spans="5:21" x14ac:dyDescent="0.2">
      <c r="E65" s="3" t="s">
        <v>15</v>
      </c>
      <c r="F65" s="3">
        <v>24</v>
      </c>
      <c r="G65" s="11">
        <v>23248.298152397289</v>
      </c>
      <c r="H65" s="3">
        <v>968.67908968322035</v>
      </c>
      <c r="I65" s="3"/>
      <c r="J65" s="3"/>
    </row>
    <row r="66" spans="5:21" ht="13.5" thickBot="1" x14ac:dyDescent="0.25">
      <c r="E66" s="4" t="s">
        <v>16</v>
      </c>
      <c r="F66" s="4">
        <v>25</v>
      </c>
      <c r="G66" s="4">
        <v>99870.086538461546</v>
      </c>
      <c r="H66" s="4"/>
      <c r="I66" s="4"/>
      <c r="J66" s="4"/>
    </row>
    <row r="67" spans="5:21" ht="13.5" thickBot="1" x14ac:dyDescent="0.25"/>
    <row r="68" spans="5:21" x14ac:dyDescent="0.2">
      <c r="E68" s="5"/>
      <c r="F68" s="5" t="s">
        <v>23</v>
      </c>
      <c r="G68" s="5" t="s">
        <v>11</v>
      </c>
      <c r="H68" s="5" t="s">
        <v>24</v>
      </c>
      <c r="I68" s="5" t="s">
        <v>25</v>
      </c>
      <c r="J68" s="5" t="s">
        <v>26</v>
      </c>
      <c r="K68" s="5" t="s">
        <v>27</v>
      </c>
      <c r="L68" s="5" t="s">
        <v>28</v>
      </c>
      <c r="M68" s="5" t="s">
        <v>29</v>
      </c>
    </row>
    <row r="69" spans="5:21" x14ac:dyDescent="0.2">
      <c r="E69" s="3" t="s">
        <v>17</v>
      </c>
      <c r="F69" s="3">
        <v>62.422671168505929</v>
      </c>
      <c r="G69" s="3">
        <v>12.760748892771094</v>
      </c>
      <c r="H69" s="3">
        <v>4.8917717677109129</v>
      </c>
      <c r="I69" s="3">
        <v>5.4699197285479734E-5</v>
      </c>
      <c r="J69" s="3">
        <v>36.085779883419249</v>
      </c>
      <c r="K69" s="3">
        <v>88.759562453592608</v>
      </c>
      <c r="L69" s="3">
        <v>36.085779883419249</v>
      </c>
      <c r="M69" s="3">
        <v>88.759562453592608</v>
      </c>
    </row>
    <row r="70" spans="5:21" ht="13.5" thickBot="1" x14ac:dyDescent="0.25">
      <c r="E70" s="4" t="s">
        <v>30</v>
      </c>
      <c r="F70" s="4">
        <v>3.767912962508374E-2</v>
      </c>
      <c r="G70" s="4">
        <v>4.2365728866515327E-3</v>
      </c>
      <c r="H70" s="4">
        <v>8.8937758497681028</v>
      </c>
      <c r="I70" s="4">
        <v>4.6066276346055061E-9</v>
      </c>
      <c r="J70" s="4">
        <v>2.8935272938091353E-2</v>
      </c>
      <c r="K70" s="4">
        <v>4.6422986312076128E-2</v>
      </c>
      <c r="L70" s="4">
        <v>2.8935272938091353E-2</v>
      </c>
      <c r="M70" s="4">
        <v>4.6422986312076128E-2</v>
      </c>
    </row>
    <row r="71" spans="5:21" ht="13.5" thickBot="1" x14ac:dyDescent="0.25">
      <c r="O71" s="7" t="s">
        <v>52</v>
      </c>
    </row>
    <row r="72" spans="5:21" x14ac:dyDescent="0.2">
      <c r="K72" s="5" t="s">
        <v>18</v>
      </c>
      <c r="L72" s="7" t="s">
        <v>46</v>
      </c>
      <c r="O72" s="7" t="s">
        <v>48</v>
      </c>
      <c r="R72" s="8" t="s">
        <v>34</v>
      </c>
    </row>
    <row r="73" spans="5:21" x14ac:dyDescent="0.2">
      <c r="E73" s="8" t="s">
        <v>34</v>
      </c>
      <c r="I73" s="8" t="s">
        <v>41</v>
      </c>
      <c r="J73" s="9">
        <f>+G19</f>
        <v>1785.0320991463759</v>
      </c>
      <c r="K73" s="7">
        <v>10</v>
      </c>
      <c r="L73">
        <f>+J73/K73</f>
        <v>178.50320991463758</v>
      </c>
      <c r="P73" s="10" t="s">
        <v>47</v>
      </c>
      <c r="R73" s="7" t="s">
        <v>35</v>
      </c>
      <c r="T73" s="7"/>
      <c r="U73" s="7" t="s">
        <v>50</v>
      </c>
    </row>
    <row r="74" spans="5:21" x14ac:dyDescent="0.2">
      <c r="E74" s="7" t="s">
        <v>35</v>
      </c>
      <c r="H74" s="7" t="s">
        <v>40</v>
      </c>
      <c r="I74" s="8" t="s">
        <v>42</v>
      </c>
      <c r="J74" s="9">
        <f>+G42</f>
        <v>10005.220704487503</v>
      </c>
      <c r="K74" s="7">
        <v>12</v>
      </c>
      <c r="L74">
        <f>+J74/K74</f>
        <v>833.76839204062526</v>
      </c>
      <c r="N74" s="10" t="s">
        <v>38</v>
      </c>
      <c r="O74" s="15">
        <f>+L74/L73</f>
        <v>4.6708873887441209</v>
      </c>
      <c r="P74">
        <f>_xlfn.F.DIST.RT(O74,K74,K73)</f>
        <v>1.0275826993400015E-2</v>
      </c>
      <c r="R74" s="7" t="s">
        <v>36</v>
      </c>
      <c r="T74" s="7"/>
      <c r="U74" s="7" t="s">
        <v>51</v>
      </c>
    </row>
    <row r="75" spans="5:21" x14ac:dyDescent="0.2">
      <c r="E75" s="7" t="s">
        <v>36</v>
      </c>
      <c r="H75" s="7" t="s">
        <v>49</v>
      </c>
      <c r="I75" s="8" t="s">
        <v>44</v>
      </c>
      <c r="J75" s="14">
        <f>+J73+J74</f>
        <v>11790.252803633879</v>
      </c>
      <c r="K75" s="13">
        <v>22</v>
      </c>
      <c r="L75" s="12" t="s">
        <v>45</v>
      </c>
      <c r="M75" s="1">
        <v>2</v>
      </c>
    </row>
    <row r="76" spans="5:21" x14ac:dyDescent="0.2">
      <c r="I76" s="8" t="s">
        <v>43</v>
      </c>
      <c r="J76">
        <f>+G65</f>
        <v>23248.298152397289</v>
      </c>
      <c r="K76" s="7">
        <v>24</v>
      </c>
    </row>
    <row r="77" spans="5:21" x14ac:dyDescent="0.2">
      <c r="E77" s="8" t="s">
        <v>37</v>
      </c>
      <c r="F77" s="8"/>
    </row>
    <row r="80" spans="5:21" x14ac:dyDescent="0.2">
      <c r="G80" s="1">
        <f>+(J76-J75)/M75</f>
        <v>5729.0226743817047</v>
      </c>
      <c r="J80" s="12" t="s">
        <v>47</v>
      </c>
    </row>
    <row r="81" spans="6:10" x14ac:dyDescent="0.2">
      <c r="F81" s="8" t="s">
        <v>38</v>
      </c>
      <c r="H81" s="10" t="s">
        <v>39</v>
      </c>
      <c r="I81">
        <f>+G80/G82</f>
        <v>10.690059062817646</v>
      </c>
      <c r="J81">
        <f>_xlfn.F.DIST.RT(I81,M75,K75)</f>
        <v>5.7075727520828061E-4</v>
      </c>
    </row>
    <row r="82" spans="6:10" x14ac:dyDescent="0.2">
      <c r="G82" s="1">
        <f>+J75/K75</f>
        <v>535.92058198335815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172" r:id="rId4">
          <objectPr defaultSize="0" autoPict="0" r:id="rId5">
            <anchor moveWithCells="1" sizeWithCells="1">
              <from>
                <xdr:col>18</xdr:col>
                <xdr:colOff>0</xdr:colOff>
                <xdr:row>71</xdr:row>
                <xdr:rowOff>104775</xdr:rowOff>
              </from>
              <to>
                <xdr:col>19</xdr:col>
                <xdr:colOff>66675</xdr:colOff>
                <xdr:row>73</xdr:row>
                <xdr:rowOff>9525</xdr:rowOff>
              </to>
            </anchor>
          </objectPr>
        </oleObject>
      </mc:Choice>
      <mc:Fallback>
        <oleObject progId="Equation.3" shapeId="1172" r:id="rId4"/>
      </mc:Fallback>
    </mc:AlternateContent>
    <mc:AlternateContent xmlns:mc="http://schemas.openxmlformats.org/markup-compatibility/2006">
      <mc:Choice Requires="x14">
        <oleObject progId="Equation.3" shapeId="1174" r:id="rId6">
          <objectPr defaultSize="0" autoPict="0" r:id="rId7">
            <anchor moveWithCells="1" sizeWithCells="1">
              <from>
                <xdr:col>18</xdr:col>
                <xdr:colOff>0</xdr:colOff>
                <xdr:row>72</xdr:row>
                <xdr:rowOff>133350</xdr:rowOff>
              </from>
              <to>
                <xdr:col>19</xdr:col>
                <xdr:colOff>38100</xdr:colOff>
                <xdr:row>74</xdr:row>
                <xdr:rowOff>38100</xdr:rowOff>
              </to>
            </anchor>
          </objectPr>
        </oleObject>
      </mc:Choice>
      <mc:Fallback>
        <oleObject progId="Equation.3" shapeId="1174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 8_9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</dc:creator>
  <cp:lastModifiedBy>Edison Achalma</cp:lastModifiedBy>
  <dcterms:created xsi:type="dcterms:W3CDTF">2016-09-06T19:56:42Z</dcterms:created>
  <dcterms:modified xsi:type="dcterms:W3CDTF">2019-12-24T21:07:26Z</dcterms:modified>
</cp:coreProperties>
</file>