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2_Autocorrelacion\"/>
    </mc:Choice>
  </mc:AlternateContent>
  <xr:revisionPtr revIDLastSave="0" documentId="13_ncr:1_{33DCB5BF-4E5D-4738-8826-4F590E822129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Hoja1" sheetId="2" r:id="rId1"/>
    <sheet name="Table 18_2" sheetId="1" r:id="rId2"/>
  </sheets>
  <definedNames>
    <definedName name="_xlnm.Print_Area" localSheetId="1">'Table 18_2'!$A$1:$E$27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0" i="2" l="1"/>
  <c r="E7" i="2"/>
  <c r="N29" i="2"/>
  <c r="N33" i="2"/>
  <c r="N37" i="2"/>
  <c r="N41" i="2"/>
  <c r="N45" i="2"/>
  <c r="N49" i="2"/>
  <c r="N53" i="2"/>
  <c r="N57" i="2"/>
  <c r="N61" i="2"/>
  <c r="M27" i="2"/>
  <c r="N27" i="2" s="1"/>
  <c r="M28" i="2"/>
  <c r="N28" i="2" s="1"/>
  <c r="M29" i="2"/>
  <c r="M30" i="2"/>
  <c r="N30" i="2" s="1"/>
  <c r="M31" i="2"/>
  <c r="N31" i="2" s="1"/>
  <c r="M32" i="2"/>
  <c r="N32" i="2" s="1"/>
  <c r="M33" i="2"/>
  <c r="M34" i="2"/>
  <c r="N34" i="2" s="1"/>
  <c r="M35" i="2"/>
  <c r="N35" i="2" s="1"/>
  <c r="M36" i="2"/>
  <c r="N36" i="2" s="1"/>
  <c r="M37" i="2"/>
  <c r="M38" i="2"/>
  <c r="N38" i="2" s="1"/>
  <c r="M39" i="2"/>
  <c r="N39" i="2" s="1"/>
  <c r="M40" i="2"/>
  <c r="N40" i="2" s="1"/>
  <c r="M41" i="2"/>
  <c r="M42" i="2"/>
  <c r="N42" i="2" s="1"/>
  <c r="M43" i="2"/>
  <c r="N43" i="2" s="1"/>
  <c r="M44" i="2"/>
  <c r="N44" i="2" s="1"/>
  <c r="M45" i="2"/>
  <c r="M46" i="2"/>
  <c r="N46" i="2" s="1"/>
  <c r="M47" i="2"/>
  <c r="N47" i="2" s="1"/>
  <c r="M48" i="2"/>
  <c r="N48" i="2" s="1"/>
  <c r="M49" i="2"/>
  <c r="M50" i="2"/>
  <c r="N50" i="2" s="1"/>
  <c r="M51" i="2"/>
  <c r="N51" i="2" s="1"/>
  <c r="M52" i="2"/>
  <c r="N52" i="2" s="1"/>
  <c r="M53" i="2"/>
  <c r="M54" i="2"/>
  <c r="N54" i="2" s="1"/>
  <c r="M55" i="2"/>
  <c r="N55" i="2" s="1"/>
  <c r="M56" i="2"/>
  <c r="N56" i="2" s="1"/>
  <c r="M57" i="2"/>
  <c r="M58" i="2"/>
  <c r="N58" i="2" s="1"/>
  <c r="M59" i="2"/>
  <c r="N59" i="2" s="1"/>
  <c r="M60" i="2"/>
  <c r="N60" i="2" s="1"/>
  <c r="M61" i="2"/>
  <c r="M26" i="2"/>
  <c r="N26" i="2" s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25" i="2"/>
  <c r="H62" i="2" s="1"/>
  <c r="N62" i="2" l="1"/>
  <c r="N65" i="2" s="1"/>
  <c r="N69" i="2" s="1"/>
  <c r="M62" i="2"/>
</calcChain>
</file>

<file path=xl/sharedStrings.xml><?xml version="1.0" encoding="utf-8"?>
<sst xmlns="http://schemas.openxmlformats.org/spreadsheetml/2006/main" count="77" uniqueCount="75">
  <si>
    <t>TABLE 18.2  PERSONAL CONSUMPTION EXPENDITURE, GROSS PRIVATE DOMESTIC INVESTMENT,</t>
  </si>
  <si>
    <t>AND GDP, UNITED STATES, 1970-2006 (Billions of 1996 Dollars)</t>
  </si>
  <si>
    <t>Observation</t>
  </si>
  <si>
    <t>C</t>
  </si>
  <si>
    <t>I</t>
  </si>
  <si>
    <t>Y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</si>
  <si>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</si>
  <si>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</si>
  <si>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</si>
  <si>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</si>
  <si>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</si>
  <si>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</si>
  <si>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</si>
  <si>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</si>
  <si>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</si>
  <si>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</si>
  <si>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</si>
  <si>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</si>
  <si>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</si>
  <si>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</si>
  <si>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</si>
  <si>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</si>
  <si>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</si>
  <si>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</si>
  <si>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</si>
  <si>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</si>
  <si>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</si>
  <si>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</si>
  <si>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</si>
  <si>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</si>
  <si>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</si>
  <si>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</si>
  <si>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</si>
  <si>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</si>
  <si>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</si>
  <si>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</si>
  <si>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</si>
  <si>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</si>
  <si>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</si>
  <si>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</si>
  <si>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</si>
  <si>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 xml:space="preserve">2005 </t>
  </si>
  <si>
    <t>2006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</si>
  <si>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</si>
  <si>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</si>
  <si>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</si>
  <si>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</si>
  <si>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</si>
  <si>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</si>
  <si>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</si>
  <si>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</si>
  <si>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</si>
  <si>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</si>
  <si>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</si>
  <si>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</si>
  <si>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</si>
  <si>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</si>
  <si>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</si>
  <si>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</si>
  <si>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</si>
  <si>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</si>
  <si>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</si>
  <si>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</si>
  <si>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</si>
  <si>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</si>
  <si>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</si>
  <si>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</si>
  <si>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</si>
  <si>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Análisis de los residuales</t>
  </si>
  <si>
    <t>Observación</t>
  </si>
  <si>
    <t>Pronóstico para Y</t>
  </si>
  <si>
    <t>https://www.youtube.com/watch?v=J2DmtU4yu1o&amp;t=135s</t>
  </si>
  <si>
    <t>https://www.youtube.com/watch?v=GyaxoiB6tYw</t>
  </si>
  <si>
    <t>Durbin-Watson stat</t>
  </si>
  <si>
    <t>RO=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</si>
</sst>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0"/>
      <name val="Arial"/>
    </font>
    <font>
      <sz val="10"/>
      <name val="News Gothic Condensed"/>
    </font>
    <font>
      <sz val="8"/>
      <name val="News Gothic Condensed"/>
    </font>
    <font>
      <u/>
      <sz val="10"/>
      <color indexed="12"/>
      <name val="Arial"/>
      <family val="2"/>
    </font>
    <font>
      <u/>
      <sz val="10"/>
      <color indexed="1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centerContinuous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quotePrefix="1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49" fontId="2" fillId="0" borderId="0" xfId="0" quotePrefix="1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quotePrefix="1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164" fontId="2" fillId="0" borderId="0" xfId="0" applyNumberFormat="1" applyFont="1" applyBorder="1" applyAlignment="1">
      <alignment horizontal="right" wrapText="1"/>
    </xf>
    <xf numFmtId="0" fontId="0" fillId="0" borderId="0" xfId="0" applyFill="1" applyBorder="1" applyAlignment="1"/>
    <xf numFmtId="0" fontId="0" fillId="0" borderId="3" xfId="0" applyFill="1" applyBorder="1" applyAlignment="1"/>
    <xf numFmtId="0" fontId="7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Continuous"/>
    </xf>
    <xf numFmtId="0" fontId="8" fillId="0" borderId="0" xfId="2"/>
    <xf numFmtId="0" fontId="6" fillId="0" borderId="0" xfId="0" applyFont="1"/>
  </cellXfs>
  <cellStyles count="4">
    <cellStyle name="Followed Hyperlink" xfId="1" xr:uid="{00000000-0005-0000-0000-000000000000}"/>
    <cellStyle name="Hipervínculo" xfId="2" builtinId="8"/>
    <cellStyle name="Hyperlink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Variable X 1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'Table 18_2'!$D$5:$D$41</c:f>
              <c:numCache>
                <c:formatCode>#,##0.0</c:formatCode>
                <c:ptCount val="37"/>
                <c:pt idx="0">
                  <c:v>3771.9</c:v>
                </c:pt>
                <c:pt idx="1">
                  <c:v>3898.6</c:v>
                </c:pt>
                <c:pt idx="2">
                  <c:v>4105</c:v>
                </c:pt>
                <c:pt idx="3">
                  <c:v>4341.5</c:v>
                </c:pt>
                <c:pt idx="4">
                  <c:v>4319.6000000000004</c:v>
                </c:pt>
                <c:pt idx="5">
                  <c:v>4311.2</c:v>
                </c:pt>
                <c:pt idx="6">
                  <c:v>4540.8999999999996</c:v>
                </c:pt>
                <c:pt idx="7">
                  <c:v>4750.5</c:v>
                </c:pt>
                <c:pt idx="8">
                  <c:v>5015</c:v>
                </c:pt>
                <c:pt idx="9">
                  <c:v>5173.3999999999996</c:v>
                </c:pt>
                <c:pt idx="10">
                  <c:v>5161.7</c:v>
                </c:pt>
                <c:pt idx="11">
                  <c:v>5291.7</c:v>
                </c:pt>
                <c:pt idx="12">
                  <c:v>5189.3</c:v>
                </c:pt>
                <c:pt idx="13">
                  <c:v>5423.8</c:v>
                </c:pt>
                <c:pt idx="14">
                  <c:v>5813.6</c:v>
                </c:pt>
                <c:pt idx="15">
                  <c:v>6053.7</c:v>
                </c:pt>
                <c:pt idx="16">
                  <c:v>6263.6</c:v>
                </c:pt>
                <c:pt idx="17">
                  <c:v>6475.1</c:v>
                </c:pt>
                <c:pt idx="18">
                  <c:v>6742.7</c:v>
                </c:pt>
                <c:pt idx="19">
                  <c:v>6981.4</c:v>
                </c:pt>
                <c:pt idx="20">
                  <c:v>7112.5</c:v>
                </c:pt>
                <c:pt idx="21">
                  <c:v>7100.5</c:v>
                </c:pt>
                <c:pt idx="22">
                  <c:v>7336.6</c:v>
                </c:pt>
                <c:pt idx="23">
                  <c:v>7532.7</c:v>
                </c:pt>
                <c:pt idx="24">
                  <c:v>7835.5</c:v>
                </c:pt>
                <c:pt idx="25">
                  <c:v>8031.7</c:v>
                </c:pt>
                <c:pt idx="26">
                  <c:v>8328.9</c:v>
                </c:pt>
                <c:pt idx="27">
                  <c:v>8703.5</c:v>
                </c:pt>
                <c:pt idx="28">
                  <c:v>9066.9</c:v>
                </c:pt>
                <c:pt idx="29">
                  <c:v>9470.2999999999993</c:v>
                </c:pt>
                <c:pt idx="30">
                  <c:v>9817</c:v>
                </c:pt>
                <c:pt idx="31">
                  <c:v>9890.7000000000007</c:v>
                </c:pt>
                <c:pt idx="32">
                  <c:v>10048.799999999999</c:v>
                </c:pt>
                <c:pt idx="33">
                  <c:v>10301</c:v>
                </c:pt>
                <c:pt idx="34">
                  <c:v>10675.8</c:v>
                </c:pt>
                <c:pt idx="35">
                  <c:v>11003.4</c:v>
                </c:pt>
                <c:pt idx="36">
                  <c:v>11319.4</c:v>
                </c:pt>
              </c:numCache>
            </c:numRef>
          </c:xVal>
          <c:yVal>
            <c:numRef>
              <c:f>Hoja1!$C$25:$C$61</c:f>
              <c:numCache>
                <c:formatCode>General</c:formatCode>
                <c:ptCount val="37"/>
                <c:pt idx="0">
                  <c:v>56.2488761717741</c:v>
                </c:pt>
                <c:pt idx="1">
                  <c:v>57.302015930530615</c:v>
                </c:pt>
                <c:pt idx="2">
                  <c:v>62.339017084495481</c:v>
                </c:pt>
                <c:pt idx="3">
                  <c:v>22.089747573413661</c:v>
                </c:pt>
                <c:pt idx="4">
                  <c:v>16.586402974228349</c:v>
                </c:pt>
                <c:pt idx="5">
                  <c:v>87.322106415636881</c:v>
                </c:pt>
                <c:pt idx="6">
                  <c:v>78.139834928552318</c:v>
                </c:pt>
                <c:pt idx="7">
                  <c:v>53.639425247694817</c:v>
                </c:pt>
                <c:pt idx="8">
                  <c:v>-0.56218906808180691</c:v>
                </c:pt>
                <c:pt idx="9">
                  <c:v>-35.964025391782798</c:v>
                </c:pt>
                <c:pt idx="10">
                  <c:v>-36.717867026964086</c:v>
                </c:pt>
                <c:pt idx="11">
                  <c:v>-83.575182191618296</c:v>
                </c:pt>
                <c:pt idx="12">
                  <c:v>39.321964522693634</c:v>
                </c:pt>
                <c:pt idx="13">
                  <c:v>66.33357678337552</c:v>
                </c:pt>
                <c:pt idx="14">
                  <c:v>-23.692280533409757</c:v>
                </c:pt>
                <c:pt idx="15">
                  <c:v>1.628862766333441</c:v>
                </c:pt>
                <c:pt idx="16">
                  <c:v>13.209320819711138</c:v>
                </c:pt>
                <c:pt idx="17">
                  <c:v>-0.3789265443210752</c:v>
                </c:pt>
                <c:pt idx="18">
                  <c:v>-18.744907606332163</c:v>
                </c:pt>
                <c:pt idx="19">
                  <c:v>-65.001147066353951</c:v>
                </c:pt>
                <c:pt idx="20">
                  <c:v>-65.461947205478282</c:v>
                </c:pt>
                <c:pt idx="21">
                  <c:v>-48.596656574894951</c:v>
                </c:pt>
                <c:pt idx="22">
                  <c:v>-64.653749731623975</c:v>
                </c:pt>
                <c:pt idx="23">
                  <c:v>-42.893207453074865</c:v>
                </c:pt>
                <c:pt idx="24">
                  <c:v>-73.170707698130173</c:v>
                </c:pt>
                <c:pt idx="25">
                  <c:v>-73.683209508169057</c:v>
                </c:pt>
                <c:pt idx="26">
                  <c:v>-104.87024079228559</c:v>
                </c:pt>
                <c:pt idx="27">
                  <c:v>-166.09339664366507</c:v>
                </c:pt>
                <c:pt idx="28">
                  <c:v>-137.53561457316664</c:v>
                </c:pt>
                <c:pt idx="29">
                  <c:v>-119.3954679379458</c:v>
                </c:pt>
                <c:pt idx="30">
                  <c:v>-71.839323073220839</c:v>
                </c:pt>
                <c:pt idx="31">
                  <c:v>45.327183637278722</c:v>
                </c:pt>
                <c:pt idx="32">
                  <c:v>118.74447957934353</c:v>
                </c:pt>
                <c:pt idx="33">
                  <c:v>130.52728815991486</c:v>
                </c:pt>
                <c:pt idx="34">
                  <c:v>122.85804413135884</c:v>
                </c:pt>
                <c:pt idx="35">
                  <c:v>125.76560991643146</c:v>
                </c:pt>
                <c:pt idx="36">
                  <c:v>135.44628997773452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6-4B07-8864-077A28AC5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876728"/>
        <c:axId val="1"/>
      </c:scatterChart>
      <c:valAx>
        <c:axId val="340876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Variable X 1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0876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2</xdr:row>
      <xdr:rowOff>114300</xdr:rowOff>
    </xdr:from>
    <xdr:to>
      <xdr:col>15</xdr:col>
      <xdr:colOff>428625</xdr:colOff>
      <xdr:row>12</xdr:row>
      <xdr:rowOff>123825</xdr:rowOff>
    </xdr:to>
    <xdr:graphicFrame macro="">
      <xdr:nvGraphicFramePr>
        <xdr:cNvPr id="1031" name="Gráfico 1">
          <a:extLst>
            <a:ext uri="{FF2B5EF4-FFF2-40B4-BE49-F238E27FC236}">
              <a16:creationId xmlns:a16="http://schemas.microsoft.com/office/drawing/2014/main" id="{B509EC0C-0C38-4F6C-B2DC-E5D70822C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2DmtU4yu1o&amp;t=13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workbookViewId="0">
      <selection activeCell="N74" sqref="N74"/>
    </sheetView>
  </sheetViews>
  <sheetFormatPr baseColWidth="10" defaultRowHeight="12.75"/>
  <sheetData>
    <row r="1" spans="1:9">
      <c r="A1" t="s">
        <v>43</v>
      </c>
    </row>
    <row r="2" spans="1:9" ht="13.5" thickBot="1"/>
    <row r="3" spans="1:9">
      <c r="A3" s="18" t="s">
        <v>44</v>
      </c>
      <c r="B3" s="18"/>
    </row>
    <row r="4" spans="1:9">
      <c r="A4" s="15" t="s">
        <v>45</v>
      </c>
      <c r="B4" s="15">
        <v>0.99883204904280998</v>
      </c>
    </row>
    <row r="5" spans="1:9">
      <c r="A5" s="15" t="s">
        <v>46</v>
      </c>
      <c r="B5" s="15">
        <v>0.99766546219505825</v>
      </c>
      <c r="E5">
        <v>10.057499999999999</v>
      </c>
    </row>
    <row r="6" spans="1:9">
      <c r="A6" s="15" t="s">
        <v>47</v>
      </c>
      <c r="B6" s="15">
        <v>0.99759876111491708</v>
      </c>
      <c r="E6">
        <v>11.3901</v>
      </c>
    </row>
    <row r="7" spans="1:9">
      <c r="A7" s="15" t="s">
        <v>48</v>
      </c>
      <c r="B7" s="15">
        <v>81.312279555262705</v>
      </c>
      <c r="E7">
        <f>E5/E6</f>
        <v>0.88300366107409056</v>
      </c>
    </row>
    <row r="8" spans="1:9" ht="13.5" thickBot="1">
      <c r="A8" s="16" t="s">
        <v>49</v>
      </c>
      <c r="B8" s="16">
        <v>37</v>
      </c>
    </row>
    <row r="10" spans="1:9" ht="13.5" thickBot="1">
      <c r="A10" t="s">
        <v>50</v>
      </c>
    </row>
    <row r="11" spans="1:9">
      <c r="A11" s="17"/>
      <c r="B11" s="17" t="s">
        <v>55</v>
      </c>
      <c r="C11" s="17" t="s">
        <v>56</v>
      </c>
      <c r="D11" s="17" t="s">
        <v>57</v>
      </c>
      <c r="E11" s="17" t="s">
        <v>58</v>
      </c>
      <c r="F11" s="17" t="s">
        <v>59</v>
      </c>
    </row>
    <row r="12" spans="1:9">
      <c r="A12" s="15" t="s">
        <v>51</v>
      </c>
      <c r="B12" s="15">
        <v>1</v>
      </c>
      <c r="C12" s="15">
        <v>98892724.970962614</v>
      </c>
      <c r="D12" s="15">
        <v>98892724.970962614</v>
      </c>
      <c r="E12" s="15">
        <v>14957.260963138991</v>
      </c>
      <c r="F12" s="15">
        <v>1.1770647995533232E-47</v>
      </c>
    </row>
    <row r="13" spans="1:9">
      <c r="A13" s="15" t="s">
        <v>52</v>
      </c>
      <c r="B13" s="15">
        <v>35</v>
      </c>
      <c r="C13" s="15">
        <v>231409.0382265618</v>
      </c>
      <c r="D13" s="15">
        <v>6611.6868064731943</v>
      </c>
      <c r="E13" s="15"/>
      <c r="F13" s="15"/>
    </row>
    <row r="14" spans="1:9" ht="13.5" thickBot="1">
      <c r="A14" s="16" t="s">
        <v>53</v>
      </c>
      <c r="B14" s="16">
        <v>36</v>
      </c>
      <c r="C14" s="16">
        <v>99124134.009189174</v>
      </c>
      <c r="D14" s="16"/>
      <c r="E14" s="16"/>
      <c r="F14" s="16"/>
    </row>
    <row r="15" spans="1:9" ht="13.5" thickBot="1"/>
    <row r="16" spans="1:9">
      <c r="A16" s="17"/>
      <c r="B16" s="17" t="s">
        <v>60</v>
      </c>
      <c r="C16" s="17" t="s">
        <v>48</v>
      </c>
      <c r="D16" s="17" t="s">
        <v>61</v>
      </c>
      <c r="E16" s="17" t="s">
        <v>62</v>
      </c>
      <c r="F16" s="17" t="s">
        <v>63</v>
      </c>
      <c r="G16" s="17" t="s">
        <v>64</v>
      </c>
      <c r="H16" s="17" t="s">
        <v>65</v>
      </c>
      <c r="I16" s="17" t="s">
        <v>66</v>
      </c>
    </row>
    <row r="17" spans="1:14">
      <c r="A17" s="15" t="s">
        <v>54</v>
      </c>
      <c r="B17" s="15">
        <v>-359.49885362991245</v>
      </c>
      <c r="C17" s="15">
        <v>43.6161192944625</v>
      </c>
      <c r="D17" s="15">
        <v>-8.2423392875201156</v>
      </c>
      <c r="E17" s="15">
        <v>1.0290316431706192E-9</v>
      </c>
      <c r="F17" s="15">
        <v>-448.04428320911359</v>
      </c>
      <c r="G17" s="15">
        <v>-270.95342405071131</v>
      </c>
      <c r="H17" s="15">
        <v>-448.04428320911359</v>
      </c>
      <c r="I17" s="15">
        <v>-270.95342405071131</v>
      </c>
      <c r="K17" s="19" t="s">
        <v>71</v>
      </c>
    </row>
    <row r="18" spans="1:14" ht="13.5" thickBot="1">
      <c r="A18" s="16" t="s">
        <v>67</v>
      </c>
      <c r="B18" s="16">
        <v>0.73044088588195299</v>
      </c>
      <c r="C18" s="16">
        <v>5.972539614817007E-3</v>
      </c>
      <c r="D18" s="16">
        <v>122.29988128832747</v>
      </c>
      <c r="E18" s="16">
        <v>1.1770647995533232E-47</v>
      </c>
      <c r="F18" s="16">
        <v>0.71831598585812373</v>
      </c>
      <c r="G18" s="16">
        <v>0.74256578590578226</v>
      </c>
      <c r="H18" s="16">
        <v>0.71831598585812373</v>
      </c>
      <c r="I18" s="16">
        <v>0.74256578590578226</v>
      </c>
      <c r="K18" t="s">
        <v>72</v>
      </c>
    </row>
    <row r="22" spans="1:14">
      <c r="A22" t="s">
        <v>68</v>
      </c>
    </row>
    <row r="23" spans="1:14" ht="13.5" thickBot="1"/>
    <row r="24" spans="1:14">
      <c r="A24" s="17" t="s">
        <v>69</v>
      </c>
      <c r="B24" s="17" t="s">
        <v>70</v>
      </c>
      <c r="C24" s="17" t="s">
        <v>52</v>
      </c>
    </row>
    <row r="25" spans="1:14">
      <c r="A25" s="15">
        <v>1</v>
      </c>
      <c r="B25" s="15">
        <v>2395.651123828226</v>
      </c>
      <c r="C25" s="15">
        <v>56.2488761717741</v>
      </c>
      <c r="G25" s="15">
        <v>56.2488761717741</v>
      </c>
      <c r="H25">
        <f>G25*G25</f>
        <v>3163.9360705875761</v>
      </c>
      <c r="K25" s="15">
        <v>56.2488761717741</v>
      </c>
    </row>
    <row r="26" spans="1:14">
      <c r="A26" s="15">
        <v>2</v>
      </c>
      <c r="B26" s="15">
        <v>2488.1979840694694</v>
      </c>
      <c r="C26" s="15">
        <v>57.302015930530615</v>
      </c>
      <c r="G26" s="15">
        <v>57.302015930530615</v>
      </c>
      <c r="H26">
        <f t="shared" ref="H26:H61" si="0">G26*G26</f>
        <v>3283.5210297027843</v>
      </c>
      <c r="K26" s="15">
        <v>57.302015930530615</v>
      </c>
      <c r="L26" s="15">
        <v>56.2488761717741</v>
      </c>
      <c r="M26">
        <f>K26-L26</f>
        <v>1.0531397587565152</v>
      </c>
      <c r="N26">
        <f>M26*M26</f>
        <v>1.1091033514737312</v>
      </c>
    </row>
    <row r="27" spans="1:14">
      <c r="A27" s="15">
        <v>3</v>
      </c>
      <c r="B27" s="15">
        <v>2638.9609829155047</v>
      </c>
      <c r="C27" s="15">
        <v>62.339017084495481</v>
      </c>
      <c r="G27" s="15">
        <v>62.339017084495481</v>
      </c>
      <c r="H27">
        <f t="shared" si="0"/>
        <v>3886.1530510610196</v>
      </c>
      <c r="K27" s="15">
        <v>62.339017084495481</v>
      </c>
      <c r="L27" s="15">
        <v>57.302015930530615</v>
      </c>
      <c r="M27">
        <f t="shared" ref="M27:M61" si="1">K27-L27</f>
        <v>5.0370011539648658</v>
      </c>
      <c r="N27">
        <f t="shared" ref="N27:N61" si="2">M27*M27</f>
        <v>25.37138062504339</v>
      </c>
    </row>
    <row r="28" spans="1:14">
      <c r="A28" s="15">
        <v>4</v>
      </c>
      <c r="B28" s="15">
        <v>2811.7102524265865</v>
      </c>
      <c r="C28" s="15">
        <v>22.089747573413661</v>
      </c>
      <c r="G28" s="15">
        <v>22.089747573413661</v>
      </c>
      <c r="H28">
        <f t="shared" si="0"/>
        <v>487.95694785713471</v>
      </c>
      <c r="K28" s="15">
        <v>22.089747573413661</v>
      </c>
      <c r="L28" s="15">
        <v>62.339017084495481</v>
      </c>
      <c r="M28">
        <f t="shared" si="1"/>
        <v>-40.24926951108182</v>
      </c>
      <c r="N28">
        <f t="shared" si="2"/>
        <v>1620.0036961757005</v>
      </c>
    </row>
    <row r="29" spans="1:14">
      <c r="A29" s="15">
        <v>5</v>
      </c>
      <c r="B29" s="15">
        <v>2795.7135970257718</v>
      </c>
      <c r="C29" s="15">
        <v>16.586402974228349</v>
      </c>
      <c r="G29" s="15">
        <v>16.586402974228349</v>
      </c>
      <c r="H29">
        <f t="shared" si="0"/>
        <v>275.10876362349103</v>
      </c>
      <c r="K29" s="15">
        <v>16.586402974228349</v>
      </c>
      <c r="L29" s="15">
        <v>22.089747573413661</v>
      </c>
      <c r="M29">
        <f t="shared" si="1"/>
        <v>-5.5033445991853114</v>
      </c>
      <c r="N29">
        <f t="shared" si="2"/>
        <v>30.286801777382134</v>
      </c>
    </row>
    <row r="30" spans="1:14">
      <c r="A30" s="15">
        <v>6</v>
      </c>
      <c r="B30" s="15">
        <v>2789.5778935843632</v>
      </c>
      <c r="C30" s="15">
        <v>87.322106415636881</v>
      </c>
      <c r="G30" s="15">
        <v>87.322106415636881</v>
      </c>
      <c r="H30">
        <f t="shared" si="0"/>
        <v>7625.150268863812</v>
      </c>
      <c r="K30" s="15">
        <v>87.322106415636881</v>
      </c>
      <c r="L30" s="15">
        <v>16.586402974228349</v>
      </c>
      <c r="M30">
        <f t="shared" si="1"/>
        <v>70.735703441408532</v>
      </c>
      <c r="N30">
        <f t="shared" si="2"/>
        <v>5003.5397413508945</v>
      </c>
    </row>
    <row r="31" spans="1:14">
      <c r="A31" s="15">
        <v>7</v>
      </c>
      <c r="B31" s="15">
        <v>2957.3601650714477</v>
      </c>
      <c r="C31" s="15">
        <v>78.139834928552318</v>
      </c>
      <c r="G31" s="15">
        <v>78.139834928552318</v>
      </c>
      <c r="H31">
        <f t="shared" si="0"/>
        <v>6105.8338026614047</v>
      </c>
      <c r="K31" s="15">
        <v>78.139834928552318</v>
      </c>
      <c r="L31" s="15">
        <v>87.322106415636881</v>
      </c>
      <c r="M31">
        <f t="shared" si="1"/>
        <v>-9.182271487084563</v>
      </c>
      <c r="N31">
        <f t="shared" si="2"/>
        <v>84.31410966252615</v>
      </c>
    </row>
    <row r="32" spans="1:14">
      <c r="A32" s="15">
        <v>8</v>
      </c>
      <c r="B32" s="15">
        <v>3110.4605747523051</v>
      </c>
      <c r="C32" s="15">
        <v>53.639425247694817</v>
      </c>
      <c r="G32" s="15">
        <v>53.639425247694817</v>
      </c>
      <c r="H32">
        <f t="shared" si="0"/>
        <v>2877.1879409030403</v>
      </c>
      <c r="K32" s="15">
        <v>53.639425247694817</v>
      </c>
      <c r="L32" s="15">
        <v>78.139834928552318</v>
      </c>
      <c r="M32">
        <f t="shared" si="1"/>
        <v>-24.500409680857501</v>
      </c>
      <c r="N32">
        <f t="shared" si="2"/>
        <v>600.27007452985595</v>
      </c>
    </row>
    <row r="33" spans="1:14">
      <c r="A33" s="15">
        <v>9</v>
      </c>
      <c r="B33" s="15">
        <v>3303.6621890680817</v>
      </c>
      <c r="C33" s="15">
        <v>-0.56218906808180691</v>
      </c>
      <c r="G33" s="15">
        <v>-0.56218906808180691</v>
      </c>
      <c r="H33">
        <f t="shared" si="0"/>
        <v>0.31605654827069052</v>
      </c>
      <c r="K33" s="15">
        <v>-0.56218906808180691</v>
      </c>
      <c r="L33" s="15">
        <v>53.639425247694817</v>
      </c>
      <c r="M33">
        <f t="shared" si="1"/>
        <v>-54.201614315776624</v>
      </c>
      <c r="N33">
        <f t="shared" si="2"/>
        <v>2937.8149944362012</v>
      </c>
    </row>
    <row r="34" spans="1:14">
      <c r="A34" s="15">
        <v>10</v>
      </c>
      <c r="B34" s="15">
        <v>3419.3640253917829</v>
      </c>
      <c r="C34" s="15">
        <v>-35.964025391782798</v>
      </c>
      <c r="G34" s="15">
        <v>-35.964025391782798</v>
      </c>
      <c r="H34">
        <f t="shared" si="0"/>
        <v>1293.4111223807979</v>
      </c>
      <c r="K34" s="15">
        <v>-35.964025391782798</v>
      </c>
      <c r="L34" s="15">
        <v>-0.56218906808180691</v>
      </c>
      <c r="M34">
        <f t="shared" si="1"/>
        <v>-35.401836323700991</v>
      </c>
      <c r="N34">
        <f t="shared" si="2"/>
        <v>1253.2900150901148</v>
      </c>
    </row>
    <row r="35" spans="1:14">
      <c r="A35" s="15">
        <v>11</v>
      </c>
      <c r="B35" s="15">
        <v>3410.817867026964</v>
      </c>
      <c r="C35" s="15">
        <v>-36.717867026964086</v>
      </c>
      <c r="G35" s="15">
        <v>-36.717867026964086</v>
      </c>
      <c r="H35">
        <f t="shared" si="0"/>
        <v>1348.2017590098164</v>
      </c>
      <c r="K35" s="15">
        <v>-36.717867026964086</v>
      </c>
      <c r="L35" s="15">
        <v>-35.964025391782798</v>
      </c>
      <c r="M35">
        <f t="shared" si="1"/>
        <v>-0.75384163518128844</v>
      </c>
      <c r="N35">
        <f t="shared" si="2"/>
        <v>0.56827721093279882</v>
      </c>
    </row>
    <row r="36" spans="1:14">
      <c r="A36" s="15">
        <v>12</v>
      </c>
      <c r="B36" s="15">
        <v>3505.7751821916181</v>
      </c>
      <c r="C36" s="15">
        <v>-83.575182191618296</v>
      </c>
      <c r="G36" s="15">
        <v>-83.575182191618296</v>
      </c>
      <c r="H36">
        <f t="shared" si="0"/>
        <v>6984.8110783621923</v>
      </c>
      <c r="K36" s="15">
        <v>-83.575182191618296</v>
      </c>
      <c r="L36" s="15">
        <v>-36.717867026964086</v>
      </c>
      <c r="M36">
        <f t="shared" si="1"/>
        <v>-46.85731516465421</v>
      </c>
      <c r="N36">
        <f t="shared" si="2"/>
        <v>2195.6079844397336</v>
      </c>
    </row>
    <row r="37" spans="1:14">
      <c r="A37" s="15">
        <v>13</v>
      </c>
      <c r="B37" s="15">
        <v>3430.9780354773065</v>
      </c>
      <c r="C37" s="15">
        <v>39.321964522693634</v>
      </c>
      <c r="G37" s="15">
        <v>39.321964522693634</v>
      </c>
      <c r="H37">
        <f t="shared" si="0"/>
        <v>1546.2168939239768</v>
      </c>
      <c r="K37" s="15">
        <v>39.321964522693634</v>
      </c>
      <c r="L37" s="15">
        <v>-83.575182191618296</v>
      </c>
      <c r="M37">
        <f t="shared" si="1"/>
        <v>122.89714671431193</v>
      </c>
      <c r="N37">
        <f t="shared" si="2"/>
        <v>15103.708670519112</v>
      </c>
    </row>
    <row r="38" spans="1:14">
      <c r="A38" s="15">
        <v>14</v>
      </c>
      <c r="B38" s="15">
        <v>3602.2664232166244</v>
      </c>
      <c r="C38" s="15">
        <v>66.33357678337552</v>
      </c>
      <c r="G38" s="15">
        <v>66.33357678337552</v>
      </c>
      <c r="H38">
        <f t="shared" si="0"/>
        <v>4400.1434088759761</v>
      </c>
      <c r="K38" s="15">
        <v>66.33357678337552</v>
      </c>
      <c r="L38" s="15">
        <v>39.321964522693634</v>
      </c>
      <c r="M38">
        <f t="shared" si="1"/>
        <v>27.011612260681886</v>
      </c>
      <c r="N38">
        <f t="shared" si="2"/>
        <v>729.62719692142002</v>
      </c>
    </row>
    <row r="39" spans="1:14">
      <c r="A39" s="15">
        <v>15</v>
      </c>
      <c r="B39" s="15">
        <v>3886.9922805334099</v>
      </c>
      <c r="C39" s="15">
        <v>-23.692280533409757</v>
      </c>
      <c r="G39" s="15">
        <v>-23.692280533409757</v>
      </c>
      <c r="H39">
        <f t="shared" si="0"/>
        <v>561.32415687378693</v>
      </c>
      <c r="K39" s="15">
        <v>-23.692280533409757</v>
      </c>
      <c r="L39" s="15">
        <v>66.33357678337552</v>
      </c>
      <c r="M39">
        <f t="shared" si="1"/>
        <v>-90.025857316785277</v>
      </c>
      <c r="N39">
        <f t="shared" si="2"/>
        <v>8104.6549856221809</v>
      </c>
    </row>
    <row r="40" spans="1:14">
      <c r="A40" s="15">
        <v>16</v>
      </c>
      <c r="B40" s="15">
        <v>4062.3711372336666</v>
      </c>
      <c r="C40" s="15">
        <v>1.628862766333441</v>
      </c>
      <c r="G40" s="15">
        <v>1.628862766333441</v>
      </c>
      <c r="H40">
        <f t="shared" si="0"/>
        <v>2.6531939115474299</v>
      </c>
      <c r="K40" s="15">
        <v>1.628862766333441</v>
      </c>
      <c r="L40" s="15">
        <v>-23.692280533409757</v>
      </c>
      <c r="M40">
        <f t="shared" si="1"/>
        <v>25.321143299743198</v>
      </c>
      <c r="N40">
        <f t="shared" si="2"/>
        <v>641.16029800612989</v>
      </c>
    </row>
    <row r="41" spans="1:14">
      <c r="A41" s="15">
        <v>17</v>
      </c>
      <c r="B41" s="15">
        <v>4215.6906791802885</v>
      </c>
      <c r="C41" s="15">
        <v>13.209320819711138</v>
      </c>
      <c r="G41" s="15">
        <v>13.209320819711138</v>
      </c>
      <c r="H41">
        <f t="shared" si="0"/>
        <v>174.48615651805414</v>
      </c>
      <c r="K41" s="15">
        <v>13.209320819711138</v>
      </c>
      <c r="L41" s="15">
        <v>1.628862766333441</v>
      </c>
      <c r="M41">
        <f t="shared" si="1"/>
        <v>11.580458053377697</v>
      </c>
      <c r="N41">
        <f t="shared" si="2"/>
        <v>134.10700872604036</v>
      </c>
    </row>
    <row r="42" spans="1:14">
      <c r="A42" s="15">
        <v>18</v>
      </c>
      <c r="B42" s="15">
        <v>4370.1789265443213</v>
      </c>
      <c r="C42" s="15">
        <v>-0.3789265443210752</v>
      </c>
      <c r="G42" s="15">
        <v>-0.3789265443210752</v>
      </c>
      <c r="H42">
        <f t="shared" si="0"/>
        <v>0.14358532599111176</v>
      </c>
      <c r="K42" s="15">
        <v>-0.3789265443210752</v>
      </c>
      <c r="L42" s="15">
        <v>13.209320819711138</v>
      </c>
      <c r="M42">
        <f t="shared" si="1"/>
        <v>-13.588247364032213</v>
      </c>
      <c r="N42">
        <f t="shared" si="2"/>
        <v>184.6404664261284</v>
      </c>
    </row>
    <row r="43" spans="1:14">
      <c r="A43" s="15">
        <v>19</v>
      </c>
      <c r="B43" s="15">
        <v>4565.6449076063318</v>
      </c>
      <c r="C43" s="15">
        <v>-18.744907606332163</v>
      </c>
      <c r="G43" s="15">
        <v>-18.744907606332163</v>
      </c>
      <c r="H43">
        <f t="shared" si="0"/>
        <v>351.37156116992935</v>
      </c>
      <c r="K43" s="15">
        <v>-18.744907606332163</v>
      </c>
      <c r="L43" s="15">
        <v>-0.3789265443210752</v>
      </c>
      <c r="M43">
        <f t="shared" si="1"/>
        <v>-18.365981062011087</v>
      </c>
      <c r="N43">
        <f t="shared" si="2"/>
        <v>337.3092603701499</v>
      </c>
    </row>
    <row r="44" spans="1:14">
      <c r="A44" s="15">
        <v>20</v>
      </c>
      <c r="B44" s="15">
        <v>4740.001147066354</v>
      </c>
      <c r="C44" s="15">
        <v>-65.001147066353951</v>
      </c>
      <c r="G44" s="15">
        <v>-65.001147066353951</v>
      </c>
      <c r="H44">
        <f t="shared" si="0"/>
        <v>4225.1491199417751</v>
      </c>
      <c r="K44" s="15">
        <v>-65.001147066353951</v>
      </c>
      <c r="L44" s="15">
        <v>-18.744907606332163</v>
      </c>
      <c r="M44">
        <f t="shared" si="1"/>
        <v>-46.256239460021789</v>
      </c>
      <c r="N44">
        <f t="shared" si="2"/>
        <v>2139.6396889828766</v>
      </c>
    </row>
    <row r="45" spans="1:14">
      <c r="A45" s="15">
        <v>21</v>
      </c>
      <c r="B45" s="15">
        <v>4835.7619472054785</v>
      </c>
      <c r="C45" s="15">
        <v>-65.461947205478282</v>
      </c>
      <c r="G45" s="15">
        <v>-65.461947205478282</v>
      </c>
      <c r="H45">
        <f t="shared" si="0"/>
        <v>4285.2665319328262</v>
      </c>
      <c r="K45" s="15">
        <v>-65.461947205478282</v>
      </c>
      <c r="L45" s="15">
        <v>-65.001147066353951</v>
      </c>
      <c r="M45">
        <f t="shared" si="1"/>
        <v>-0.4608001391243306</v>
      </c>
      <c r="N45">
        <f t="shared" si="2"/>
        <v>0.21233676821700243</v>
      </c>
    </row>
    <row r="46" spans="1:14">
      <c r="A46" s="15">
        <v>22</v>
      </c>
      <c r="B46" s="15">
        <v>4826.9966565748946</v>
      </c>
      <c r="C46" s="15">
        <v>-48.596656574894951</v>
      </c>
      <c r="G46" s="15">
        <v>-48.596656574894951</v>
      </c>
      <c r="H46">
        <f t="shared" si="0"/>
        <v>2361.6350302582805</v>
      </c>
      <c r="K46" s="15">
        <v>-48.596656574894951</v>
      </c>
      <c r="L46" s="15">
        <v>-65.461947205478282</v>
      </c>
      <c r="M46">
        <f t="shared" si="1"/>
        <v>16.865290630583331</v>
      </c>
      <c r="N46">
        <f t="shared" si="2"/>
        <v>284.43802805404192</v>
      </c>
    </row>
    <row r="47" spans="1:14">
      <c r="A47" s="15">
        <v>23</v>
      </c>
      <c r="B47" s="15">
        <v>4999.4537497316242</v>
      </c>
      <c r="C47" s="15">
        <v>-64.653749731623975</v>
      </c>
      <c r="G47" s="15">
        <v>-64.653749731623975</v>
      </c>
      <c r="H47">
        <f t="shared" si="0"/>
        <v>4180.1073543594675</v>
      </c>
      <c r="K47" s="15">
        <v>-64.653749731623975</v>
      </c>
      <c r="L47" s="15">
        <v>-48.596656574894951</v>
      </c>
      <c r="M47">
        <f t="shared" si="1"/>
        <v>-16.057093156729024</v>
      </c>
      <c r="N47">
        <f t="shared" si="2"/>
        <v>257.83024064387405</v>
      </c>
    </row>
    <row r="48" spans="1:14">
      <c r="A48" s="15">
        <v>24</v>
      </c>
      <c r="B48" s="15">
        <v>5142.693207453075</v>
      </c>
      <c r="C48" s="15">
        <v>-42.893207453074865</v>
      </c>
      <c r="G48" s="15">
        <v>-42.893207453074865</v>
      </c>
      <c r="H48">
        <f t="shared" si="0"/>
        <v>1839.8272456125171</v>
      </c>
      <c r="K48" s="15">
        <v>-42.893207453074865</v>
      </c>
      <c r="L48" s="15">
        <v>-64.653749731623975</v>
      </c>
      <c r="M48">
        <f t="shared" si="1"/>
        <v>21.76054227854911</v>
      </c>
      <c r="N48">
        <f t="shared" si="2"/>
        <v>473.52120025652329</v>
      </c>
    </row>
    <row r="49" spans="1:14">
      <c r="A49" s="15">
        <v>25</v>
      </c>
      <c r="B49" s="15">
        <v>5363.87070769813</v>
      </c>
      <c r="C49" s="15">
        <v>-73.170707698130173</v>
      </c>
      <c r="G49" s="15">
        <v>-73.170707698130173</v>
      </c>
      <c r="H49">
        <f t="shared" si="0"/>
        <v>5353.9524650452058</v>
      </c>
      <c r="K49" s="15">
        <v>-73.170707698130173</v>
      </c>
      <c r="L49" s="15">
        <v>-42.893207453074865</v>
      </c>
      <c r="M49">
        <f t="shared" si="1"/>
        <v>-30.277500245055307</v>
      </c>
      <c r="N49">
        <f t="shared" si="2"/>
        <v>916.72702108932424</v>
      </c>
    </row>
    <row r="50" spans="1:14">
      <c r="A50" s="15">
        <v>26</v>
      </c>
      <c r="B50" s="15">
        <v>5507.1832095081691</v>
      </c>
      <c r="C50" s="15">
        <v>-73.683209508169057</v>
      </c>
      <c r="G50" s="15">
        <v>-73.683209508169057</v>
      </c>
      <c r="H50">
        <f t="shared" si="0"/>
        <v>5429.2153634247352</v>
      </c>
      <c r="K50" s="15">
        <v>-73.683209508169057</v>
      </c>
      <c r="L50" s="15">
        <v>-73.170707698130173</v>
      </c>
      <c r="M50">
        <f t="shared" si="1"/>
        <v>-0.51250181003888429</v>
      </c>
      <c r="N50">
        <f t="shared" si="2"/>
        <v>0.26265810529313266</v>
      </c>
    </row>
    <row r="51" spans="1:14">
      <c r="A51" s="15">
        <v>27</v>
      </c>
      <c r="B51" s="15">
        <v>5724.2702407922852</v>
      </c>
      <c r="C51" s="15">
        <v>-104.87024079228559</v>
      </c>
      <c r="G51" s="15">
        <v>-104.87024079228559</v>
      </c>
      <c r="H51">
        <f t="shared" si="0"/>
        <v>10997.76740383196</v>
      </c>
      <c r="K51" s="15">
        <v>-104.87024079228559</v>
      </c>
      <c r="L51" s="15">
        <v>-73.683209508169057</v>
      </c>
      <c r="M51">
        <f t="shared" si="1"/>
        <v>-31.187031284116529</v>
      </c>
      <c r="N51">
        <f t="shared" si="2"/>
        <v>972.63092031646306</v>
      </c>
    </row>
    <row r="52" spans="1:14">
      <c r="A52" s="15">
        <v>28</v>
      </c>
      <c r="B52" s="15">
        <v>5997.8933966436653</v>
      </c>
      <c r="C52" s="15">
        <v>-166.09339664366507</v>
      </c>
      <c r="G52" s="15">
        <v>-166.09339664366507</v>
      </c>
      <c r="H52">
        <f t="shared" si="0"/>
        <v>27587.016408629854</v>
      </c>
      <c r="K52" s="15">
        <v>-166.09339664366507</v>
      </c>
      <c r="L52" s="15">
        <v>-104.87024079228559</v>
      </c>
      <c r="M52">
        <f t="shared" si="1"/>
        <v>-61.223155851379488</v>
      </c>
      <c r="N52">
        <f t="shared" si="2"/>
        <v>3748.2748124023024</v>
      </c>
    </row>
    <row r="53" spans="1:14">
      <c r="A53" s="15">
        <v>29</v>
      </c>
      <c r="B53" s="15">
        <v>6263.3356145731668</v>
      </c>
      <c r="C53" s="15">
        <v>-137.53561457316664</v>
      </c>
      <c r="G53" s="15">
        <v>-137.53561457316664</v>
      </c>
      <c r="H53">
        <f t="shared" si="0"/>
        <v>18916.045276018649</v>
      </c>
      <c r="K53" s="15">
        <v>-137.53561457316664</v>
      </c>
      <c r="L53" s="15">
        <v>-166.09339664366507</v>
      </c>
      <c r="M53">
        <f t="shared" si="1"/>
        <v>28.557782070498433</v>
      </c>
      <c r="N53">
        <f t="shared" si="2"/>
        <v>815.54691678608174</v>
      </c>
    </row>
    <row r="54" spans="1:14">
      <c r="A54" s="15">
        <v>30</v>
      </c>
      <c r="B54" s="15">
        <v>6557.9954679379462</v>
      </c>
      <c r="C54" s="15">
        <v>-119.3954679379458</v>
      </c>
      <c r="G54" s="15">
        <v>-119.3954679379458</v>
      </c>
      <c r="H54">
        <f t="shared" si="0"/>
        <v>14255.277764121043</v>
      </c>
      <c r="K54" s="15">
        <v>-119.3954679379458</v>
      </c>
      <c r="L54" s="15">
        <v>-137.53561457316664</v>
      </c>
      <c r="M54">
        <f t="shared" si="1"/>
        <v>18.140146635220844</v>
      </c>
      <c r="N54">
        <f t="shared" si="2"/>
        <v>329.06491994731414</v>
      </c>
    </row>
    <row r="55" spans="1:14">
      <c r="A55" s="15">
        <v>31</v>
      </c>
      <c r="B55" s="15">
        <v>6811.2393230732205</v>
      </c>
      <c r="C55" s="15">
        <v>-71.839323073220839</v>
      </c>
      <c r="G55" s="15">
        <v>-71.839323073220839</v>
      </c>
      <c r="H55">
        <f t="shared" si="0"/>
        <v>5160.8883396186002</v>
      </c>
      <c r="K55" s="15">
        <v>-71.839323073220839</v>
      </c>
      <c r="L55" s="15">
        <v>-119.3954679379458</v>
      </c>
      <c r="M55">
        <f t="shared" si="1"/>
        <v>47.556144864724956</v>
      </c>
      <c r="N55">
        <f t="shared" si="2"/>
        <v>2261.5869143947057</v>
      </c>
    </row>
    <row r="56" spans="1:14">
      <c r="A56" s="15">
        <v>32</v>
      </c>
      <c r="B56" s="15">
        <v>6865.0728163627209</v>
      </c>
      <c r="C56" s="15">
        <v>45.327183637278722</v>
      </c>
      <c r="G56" s="15">
        <v>45.327183637278722</v>
      </c>
      <c r="H56">
        <f t="shared" si="0"/>
        <v>2054.5535764875881</v>
      </c>
      <c r="K56" s="15">
        <v>45.327183637278722</v>
      </c>
      <c r="L56" s="15">
        <v>-71.839323073220839</v>
      </c>
      <c r="M56">
        <f t="shared" si="1"/>
        <v>117.16650671049956</v>
      </c>
      <c r="N56">
        <f t="shared" si="2"/>
        <v>13727.990294741539</v>
      </c>
    </row>
    <row r="57" spans="1:14">
      <c r="A57" s="15">
        <v>33</v>
      </c>
      <c r="B57" s="15">
        <v>6980.5555204206566</v>
      </c>
      <c r="C57" s="15">
        <v>118.74447957934353</v>
      </c>
      <c r="G57" s="15">
        <v>118.74447957934353</v>
      </c>
      <c r="H57">
        <f t="shared" si="0"/>
        <v>14100.251430569133</v>
      </c>
      <c r="K57" s="15">
        <v>118.74447957934353</v>
      </c>
      <c r="L57" s="15">
        <v>45.327183637278722</v>
      </c>
      <c r="M57">
        <f t="shared" si="1"/>
        <v>73.417295942064811</v>
      </c>
      <c r="N57">
        <f t="shared" si="2"/>
        <v>5390.0993434447264</v>
      </c>
    </row>
    <row r="58" spans="1:14">
      <c r="A58" s="15">
        <v>34</v>
      </c>
      <c r="B58" s="15">
        <v>7164.7727118400853</v>
      </c>
      <c r="C58" s="15">
        <v>130.52728815991486</v>
      </c>
      <c r="G58" s="15">
        <v>130.52728815991486</v>
      </c>
      <c r="H58">
        <f t="shared" si="0"/>
        <v>17037.372954381452</v>
      </c>
      <c r="K58" s="15">
        <v>130.52728815991486</v>
      </c>
      <c r="L58" s="15">
        <v>118.74447957934353</v>
      </c>
      <c r="M58">
        <f t="shared" si="1"/>
        <v>11.782808580571327</v>
      </c>
      <c r="N58">
        <f t="shared" si="2"/>
        <v>138.8345780463853</v>
      </c>
    </row>
    <row r="59" spans="1:14">
      <c r="A59" s="15">
        <v>35</v>
      </c>
      <c r="B59" s="15">
        <v>7438.5419558686408</v>
      </c>
      <c r="C59" s="15">
        <v>122.85804413135884</v>
      </c>
      <c r="G59" s="15">
        <v>122.85804413135884</v>
      </c>
      <c r="H59">
        <f t="shared" si="0"/>
        <v>15094.099007782916</v>
      </c>
      <c r="K59" s="15">
        <v>122.85804413135884</v>
      </c>
      <c r="L59" s="15">
        <v>130.52728815991486</v>
      </c>
      <c r="M59">
        <f t="shared" si="1"/>
        <v>-7.6692440285560224</v>
      </c>
      <c r="N59">
        <f t="shared" si="2"/>
        <v>58.817303969542209</v>
      </c>
    </row>
    <row r="60" spans="1:14">
      <c r="A60" s="15">
        <v>36</v>
      </c>
      <c r="B60" s="15">
        <v>7677.8343900835689</v>
      </c>
      <c r="C60" s="15">
        <v>125.76560991643146</v>
      </c>
      <c r="G60" s="15">
        <v>125.76560991643146</v>
      </c>
      <c r="H60">
        <f t="shared" si="0"/>
        <v>15816.988637652003</v>
      </c>
      <c r="K60" s="15">
        <v>125.76560991643146</v>
      </c>
      <c r="L60" s="15">
        <v>122.85804413135884</v>
      </c>
      <c r="M60">
        <f t="shared" si="1"/>
        <v>2.9075657850726202</v>
      </c>
      <c r="N60">
        <f t="shared" si="2"/>
        <v>8.4539387945249622</v>
      </c>
    </row>
    <row r="61" spans="1:14" ht="13.5" thickBot="1">
      <c r="A61" s="16">
        <v>37</v>
      </c>
      <c r="B61" s="16">
        <v>7908.6537100222658</v>
      </c>
      <c r="C61" s="16">
        <v>135.44628997773452</v>
      </c>
      <c r="G61" s="16">
        <v>135.44628997773452</v>
      </c>
      <c r="H61">
        <f t="shared" si="0"/>
        <v>18345.697468732549</v>
      </c>
      <c r="K61" s="16">
        <v>135.44628997773452</v>
      </c>
      <c r="L61" s="15">
        <v>125.76560991643146</v>
      </c>
      <c r="M61">
        <f t="shared" si="1"/>
        <v>9.6806800613030646</v>
      </c>
      <c r="N61">
        <f t="shared" si="2"/>
        <v>93.7155664493107</v>
      </c>
    </row>
    <row r="62" spans="1:14" ht="13.5" thickBot="1">
      <c r="H62">
        <f>SUM(H25:H61)</f>
        <v>231409.03822656116</v>
      </c>
      <c r="L62" s="16"/>
      <c r="M62">
        <f>SUM(M26:M61)</f>
        <v>79.197413805960423</v>
      </c>
      <c r="N62">
        <f>SUM(N26:N61)</f>
        <v>70605.030748434059</v>
      </c>
    </row>
    <row r="63" spans="1:14">
      <c r="H63" s="15">
        <v>231409.0382265618</v>
      </c>
    </row>
    <row r="64" spans="1:14">
      <c r="H64">
        <v>231409</v>
      </c>
    </row>
    <row r="65" spans="13:15">
      <c r="N65">
        <f>N62/H64</f>
        <v>0.30510926864743404</v>
      </c>
    </row>
    <row r="66" spans="13:15">
      <c r="N66" t="s">
        <v>73</v>
      </c>
      <c r="O66">
        <v>0.30510900000000002</v>
      </c>
    </row>
    <row r="69" spans="13:15">
      <c r="M69" s="20" t="s">
        <v>74</v>
      </c>
      <c r="N69">
        <f>1-(N65/2)</f>
        <v>0.84744536567628304</v>
      </c>
    </row>
    <row r="70" spans="13:15">
      <c r="O70">
        <f>1-(O66/2)</f>
        <v>0.84744549999999996</v>
      </c>
    </row>
  </sheetData>
  <hyperlinks>
    <hyperlink ref="K1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1"/>
  <sheetViews>
    <sheetView tabSelected="1" zoomScale="125" workbookViewId="0">
      <selection activeCell="G12" sqref="G12"/>
    </sheetView>
  </sheetViews>
  <sheetFormatPr baseColWidth="10" defaultColWidth="9.140625" defaultRowHeight="12.75"/>
  <cols>
    <col min="1" max="1" width="12.42578125" style="1" customWidth="1"/>
    <col min="2" max="2" width="10" style="1" customWidth="1"/>
    <col min="3" max="3" width="11.140625" style="1" customWidth="1"/>
    <col min="4" max="4" width="9.140625" style="1" customWidth="1"/>
    <col min="5" max="5" width="4.7109375" style="1" customWidth="1"/>
    <col min="6" max="16384" width="9.140625" style="1"/>
  </cols>
  <sheetData>
    <row r="1" spans="1:5">
      <c r="A1" s="4" t="s">
        <v>0</v>
      </c>
      <c r="B1" s="2"/>
      <c r="C1" s="2"/>
    </row>
    <row r="2" spans="1:5">
      <c r="A2" s="4" t="s">
        <v>1</v>
      </c>
      <c r="B2" s="2"/>
      <c r="C2" s="2"/>
    </row>
    <row r="3" spans="1:5">
      <c r="A3" s="4"/>
      <c r="B3" s="2"/>
      <c r="C3" s="2"/>
    </row>
    <row r="4" spans="1:5" s="3" customFormat="1" ht="11.25">
      <c r="A4" s="9" t="s">
        <v>2</v>
      </c>
      <c r="B4" s="9" t="s">
        <v>3</v>
      </c>
      <c r="C4" s="9" t="s">
        <v>4</v>
      </c>
      <c r="D4" s="9" t="s">
        <v>5</v>
      </c>
      <c r="E4" s="10"/>
    </row>
    <row r="5" spans="1:5">
      <c r="A5" s="11" t="s">
        <v>6</v>
      </c>
      <c r="B5" s="12">
        <v>2451.9</v>
      </c>
      <c r="C5" s="12">
        <v>427.1</v>
      </c>
      <c r="D5" s="12">
        <v>3771.9</v>
      </c>
      <c r="E5" s="13"/>
    </row>
    <row r="6" spans="1:5">
      <c r="A6" s="5" t="s">
        <v>7</v>
      </c>
      <c r="B6" s="6">
        <v>2545.5</v>
      </c>
      <c r="C6" s="6">
        <v>475.7</v>
      </c>
      <c r="D6" s="6">
        <v>3898.6</v>
      </c>
      <c r="E6" s="7"/>
    </row>
    <row r="7" spans="1:5">
      <c r="A7" s="5" t="s">
        <v>8</v>
      </c>
      <c r="B7" s="6">
        <v>2701.3</v>
      </c>
      <c r="C7" s="6">
        <v>532.1</v>
      </c>
      <c r="D7" s="6">
        <v>4105</v>
      </c>
      <c r="E7" s="7"/>
    </row>
    <row r="8" spans="1:5">
      <c r="A8" s="5" t="s">
        <v>9</v>
      </c>
      <c r="B8" s="6">
        <v>2833.8</v>
      </c>
      <c r="C8" s="6">
        <v>594.4</v>
      </c>
      <c r="D8" s="6">
        <v>4341.5</v>
      </c>
      <c r="E8" s="7"/>
    </row>
    <row r="9" spans="1:5">
      <c r="A9" s="5" t="s">
        <v>10</v>
      </c>
      <c r="B9" s="6">
        <v>2812.3</v>
      </c>
      <c r="C9" s="6">
        <v>550.6</v>
      </c>
      <c r="D9" s="6">
        <v>4319.6000000000004</v>
      </c>
      <c r="E9" s="7"/>
    </row>
    <row r="10" spans="1:5">
      <c r="A10" s="5" t="s">
        <v>11</v>
      </c>
      <c r="B10" s="6">
        <v>2876.9</v>
      </c>
      <c r="C10" s="6">
        <v>453.1</v>
      </c>
      <c r="D10" s="6">
        <v>4311.2</v>
      </c>
      <c r="E10" s="7"/>
    </row>
    <row r="11" spans="1:5">
      <c r="A11" s="5" t="s">
        <v>12</v>
      </c>
      <c r="B11" s="6">
        <v>3035.5</v>
      </c>
      <c r="C11" s="6">
        <v>544.70000000000005</v>
      </c>
      <c r="D11" s="6">
        <v>4540.8999999999996</v>
      </c>
      <c r="E11" s="7"/>
    </row>
    <row r="12" spans="1:5">
      <c r="A12" s="5" t="s">
        <v>13</v>
      </c>
      <c r="B12" s="6">
        <v>3164.1</v>
      </c>
      <c r="C12" s="6">
        <v>627</v>
      </c>
      <c r="D12" s="6">
        <v>4750.5</v>
      </c>
      <c r="E12" s="7"/>
    </row>
    <row r="13" spans="1:5">
      <c r="A13" s="5" t="s">
        <v>14</v>
      </c>
      <c r="B13" s="6">
        <v>3303.1</v>
      </c>
      <c r="C13" s="6">
        <v>702.6</v>
      </c>
      <c r="D13" s="6">
        <v>5015</v>
      </c>
      <c r="E13" s="7"/>
    </row>
    <row r="14" spans="1:5">
      <c r="A14" s="5" t="s">
        <v>15</v>
      </c>
      <c r="B14" s="6">
        <v>3383.4</v>
      </c>
      <c r="C14" s="6">
        <v>725</v>
      </c>
      <c r="D14" s="6">
        <v>5173.3999999999996</v>
      </c>
      <c r="E14" s="7"/>
    </row>
    <row r="15" spans="1:5">
      <c r="A15" s="5" t="s">
        <v>16</v>
      </c>
      <c r="B15" s="6">
        <v>3374.1</v>
      </c>
      <c r="C15" s="6">
        <v>645.29999999999995</v>
      </c>
      <c r="D15" s="6">
        <v>5161.7</v>
      </c>
      <c r="E15" s="7"/>
    </row>
    <row r="16" spans="1:5">
      <c r="A16" s="5" t="s">
        <v>17</v>
      </c>
      <c r="B16" s="6">
        <v>3422.2</v>
      </c>
      <c r="C16" s="6">
        <v>704.9</v>
      </c>
      <c r="D16" s="6">
        <v>5291.7</v>
      </c>
      <c r="E16" s="7"/>
    </row>
    <row r="17" spans="1:5">
      <c r="A17" s="5" t="s">
        <v>18</v>
      </c>
      <c r="B17" s="6">
        <v>3470.3</v>
      </c>
      <c r="C17" s="6">
        <v>606</v>
      </c>
      <c r="D17" s="6">
        <v>5189.3</v>
      </c>
      <c r="E17" s="7"/>
    </row>
    <row r="18" spans="1:5">
      <c r="A18" s="5" t="s">
        <v>19</v>
      </c>
      <c r="B18" s="6">
        <v>3668.6</v>
      </c>
      <c r="C18" s="6">
        <v>662.5</v>
      </c>
      <c r="D18" s="6">
        <v>5423.8</v>
      </c>
      <c r="E18" s="7"/>
    </row>
    <row r="19" spans="1:5">
      <c r="A19" s="5" t="s">
        <v>20</v>
      </c>
      <c r="B19" s="6">
        <v>3863.3</v>
      </c>
      <c r="C19" s="6">
        <v>857.7</v>
      </c>
      <c r="D19" s="6">
        <v>5813.6</v>
      </c>
      <c r="E19" s="7"/>
    </row>
    <row r="20" spans="1:5">
      <c r="A20" s="5" t="s">
        <v>21</v>
      </c>
      <c r="B20" s="6">
        <v>4064</v>
      </c>
      <c r="C20" s="6">
        <v>849.7</v>
      </c>
      <c r="D20" s="6">
        <v>6053.7</v>
      </c>
      <c r="E20" s="7"/>
    </row>
    <row r="21" spans="1:5">
      <c r="A21" s="5" t="s">
        <v>22</v>
      </c>
      <c r="B21" s="6">
        <v>4228.8999999999996</v>
      </c>
      <c r="C21" s="6">
        <v>843.9</v>
      </c>
      <c r="D21" s="6">
        <v>6263.6</v>
      </c>
      <c r="E21" s="7"/>
    </row>
    <row r="22" spans="1:5">
      <c r="A22" s="5" t="s">
        <v>23</v>
      </c>
      <c r="B22" s="6">
        <v>4369.8</v>
      </c>
      <c r="C22" s="6">
        <v>870</v>
      </c>
      <c r="D22" s="6">
        <v>6475.1</v>
      </c>
      <c r="E22" s="7"/>
    </row>
    <row r="23" spans="1:5">
      <c r="A23" s="5" t="s">
        <v>24</v>
      </c>
      <c r="B23" s="6">
        <v>4546.8999999999996</v>
      </c>
      <c r="C23" s="6">
        <v>890.5</v>
      </c>
      <c r="D23" s="6">
        <v>6742.7</v>
      </c>
      <c r="E23" s="7"/>
    </row>
    <row r="24" spans="1:5" ht="15" customHeight="1">
      <c r="A24" s="5" t="s">
        <v>25</v>
      </c>
      <c r="B24" s="6">
        <v>4675</v>
      </c>
      <c r="C24" s="6">
        <v>926.2</v>
      </c>
      <c r="D24" s="6">
        <v>6981.4</v>
      </c>
      <c r="E24" s="7"/>
    </row>
    <row r="25" spans="1:5">
      <c r="A25" s="5" t="s">
        <v>26</v>
      </c>
      <c r="B25" s="6">
        <v>4770.3</v>
      </c>
      <c r="C25" s="6">
        <v>895.1</v>
      </c>
      <c r="D25" s="6">
        <v>7112.5</v>
      </c>
    </row>
    <row r="26" spans="1:5">
      <c r="A26" s="5" t="s">
        <v>27</v>
      </c>
      <c r="B26" s="6">
        <v>4778.3999999999996</v>
      </c>
      <c r="C26" s="6">
        <v>822.2</v>
      </c>
      <c r="D26" s="6">
        <v>7100.5</v>
      </c>
    </row>
    <row r="27" spans="1:5">
      <c r="A27" s="5" t="s">
        <v>28</v>
      </c>
      <c r="B27" s="6">
        <v>4934.8</v>
      </c>
      <c r="C27" s="6">
        <v>889</v>
      </c>
      <c r="D27" s="6">
        <v>7336.6</v>
      </c>
    </row>
    <row r="28" spans="1:5">
      <c r="A28" s="5" t="s">
        <v>29</v>
      </c>
      <c r="B28" s="6">
        <v>5099.8</v>
      </c>
      <c r="C28" s="6">
        <v>968.3</v>
      </c>
      <c r="D28" s="6">
        <v>7532.7</v>
      </c>
    </row>
    <row r="29" spans="1:5">
      <c r="A29" s="5" t="s">
        <v>30</v>
      </c>
      <c r="B29" s="6">
        <v>5290.7</v>
      </c>
      <c r="C29" s="6">
        <v>1099.5999999999999</v>
      </c>
      <c r="D29" s="6">
        <v>7835.5</v>
      </c>
    </row>
    <row r="30" spans="1:5">
      <c r="A30" s="5" t="s">
        <v>31</v>
      </c>
      <c r="B30" s="6">
        <v>5433.5</v>
      </c>
      <c r="C30" s="6">
        <v>1134</v>
      </c>
      <c r="D30" s="6">
        <v>8031.7</v>
      </c>
    </row>
    <row r="31" spans="1:5">
      <c r="A31" s="5" t="s">
        <v>32</v>
      </c>
      <c r="B31" s="6">
        <v>5619.4</v>
      </c>
      <c r="C31" s="6">
        <v>1234.3</v>
      </c>
      <c r="D31" s="6">
        <v>8328.9</v>
      </c>
    </row>
    <row r="32" spans="1:5">
      <c r="A32" s="5" t="s">
        <v>33</v>
      </c>
      <c r="B32" s="6">
        <v>5831.8</v>
      </c>
      <c r="C32" s="6">
        <v>1387.7</v>
      </c>
      <c r="D32" s="6">
        <v>8703.5</v>
      </c>
    </row>
    <row r="33" spans="1:4">
      <c r="A33" s="5" t="s">
        <v>34</v>
      </c>
      <c r="B33" s="6">
        <v>6125.8</v>
      </c>
      <c r="C33" s="6">
        <v>1524.1</v>
      </c>
      <c r="D33" s="6">
        <v>9066.9</v>
      </c>
    </row>
    <row r="34" spans="1:4">
      <c r="A34" s="8" t="s">
        <v>35</v>
      </c>
      <c r="B34" s="6">
        <v>6438.6</v>
      </c>
      <c r="C34" s="6">
        <v>1642.6</v>
      </c>
      <c r="D34" s="6">
        <v>9470.2999999999993</v>
      </c>
    </row>
    <row r="35" spans="1:4">
      <c r="A35" s="5" t="s">
        <v>36</v>
      </c>
      <c r="B35" s="6">
        <v>6739.4</v>
      </c>
      <c r="C35" s="6">
        <v>1735.5</v>
      </c>
      <c r="D35" s="6">
        <v>9817</v>
      </c>
    </row>
    <row r="36" spans="1:4">
      <c r="A36" s="5" t="s">
        <v>37</v>
      </c>
      <c r="B36" s="14">
        <v>6910.4</v>
      </c>
      <c r="C36" s="14">
        <v>1598.4</v>
      </c>
      <c r="D36" s="6">
        <v>9890.7000000000007</v>
      </c>
    </row>
    <row r="37" spans="1:4">
      <c r="A37" s="5" t="s">
        <v>38</v>
      </c>
      <c r="B37" s="14">
        <v>7099.3</v>
      </c>
      <c r="C37" s="14">
        <v>1557.1</v>
      </c>
      <c r="D37" s="6">
        <v>10048.799999999999</v>
      </c>
    </row>
    <row r="38" spans="1:4">
      <c r="A38" s="5" t="s">
        <v>39</v>
      </c>
      <c r="B38" s="14">
        <v>7295.3</v>
      </c>
      <c r="C38" s="14">
        <v>1613.1</v>
      </c>
      <c r="D38" s="6">
        <v>10301</v>
      </c>
    </row>
    <row r="39" spans="1:4">
      <c r="A39" s="8" t="s">
        <v>40</v>
      </c>
      <c r="B39" s="14">
        <v>7561.4</v>
      </c>
      <c r="C39" s="14">
        <v>1770.2</v>
      </c>
      <c r="D39" s="14">
        <v>10675.8</v>
      </c>
    </row>
    <row r="40" spans="1:4">
      <c r="A40" s="8" t="s">
        <v>41</v>
      </c>
      <c r="B40" s="14">
        <v>7803.6</v>
      </c>
      <c r="C40" s="14">
        <v>1869.3</v>
      </c>
      <c r="D40" s="14">
        <v>11003.4</v>
      </c>
    </row>
    <row r="41" spans="1:4">
      <c r="A41" s="8" t="s">
        <v>42</v>
      </c>
      <c r="B41" s="14">
        <v>8044.1</v>
      </c>
      <c r="C41" s="14">
        <v>1919.5</v>
      </c>
      <c r="D41" s="14">
        <v>11319.4</v>
      </c>
    </row>
  </sheetData>
  <phoneticPr fontId="5" type="noConversion"/>
  <printOptions horizontalCentered="1"/>
  <pageMargins left="0.75" right="0.75" top="0.5" bottom="0.5" header="0.5" footer="0.5"/>
  <pageSetup scale="9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Table 18_2</vt:lpstr>
      <vt:lpstr>'Table 18_2'!Área_de_impresión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2017-08-01T21:13:20Z</dcterms:created>
  <dcterms:modified xsi:type="dcterms:W3CDTF">2019-12-28T03:49:16Z</dcterms:modified>
</cp:coreProperties>
</file>