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Hetrocedasticidad_Estadistica para Economistas II\"/>
    </mc:Choice>
  </mc:AlternateContent>
  <xr:revisionPtr revIDLastSave="0" documentId="8_{1F507072-3E5E-4EF5-B64C-2AB104BBCBA3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7" i="2" l="1"/>
  <c r="N17" i="2" s="1"/>
  <c r="J17" i="2" s="1"/>
  <c r="K4" i="2"/>
  <c r="M4" i="2" s="1"/>
  <c r="K5" i="2"/>
  <c r="M5" i="2"/>
  <c r="K6" i="2"/>
  <c r="M6" i="2" s="1"/>
  <c r="F6" i="2" s="1"/>
  <c r="K7" i="2"/>
  <c r="M7" i="2"/>
  <c r="F7" i="2" s="1"/>
  <c r="K8" i="2"/>
  <c r="M8" i="2" s="1"/>
  <c r="K9" i="2"/>
  <c r="M9" i="2"/>
  <c r="K10" i="2"/>
  <c r="M10" i="2" s="1"/>
  <c r="K11" i="2"/>
  <c r="M11" i="2"/>
  <c r="K12" i="2"/>
  <c r="M12" i="2" s="1"/>
  <c r="K13" i="2"/>
  <c r="M13" i="2"/>
  <c r="K14" i="2"/>
  <c r="M14" i="2"/>
  <c r="K15" i="2"/>
  <c r="M15" i="2"/>
  <c r="K16" i="2"/>
  <c r="M16" i="2"/>
  <c r="F16" i="2" s="1"/>
  <c r="K17" i="2"/>
  <c r="M17" i="2"/>
  <c r="K18" i="2"/>
  <c r="M18" i="2"/>
  <c r="K19" i="2"/>
  <c r="M19" i="2"/>
  <c r="K20" i="2"/>
  <c r="M20" i="2" s="1"/>
  <c r="K21" i="2"/>
  <c r="M21" i="2" s="1"/>
  <c r="F21" i="2" s="1"/>
  <c r="K3" i="2"/>
  <c r="M3" i="2"/>
  <c r="G4" i="2"/>
  <c r="H4" i="2"/>
  <c r="L4" i="2" s="1"/>
  <c r="N4" i="2" s="1"/>
  <c r="J4" i="2" s="1"/>
  <c r="I4" i="2"/>
  <c r="G5" i="2"/>
  <c r="H5" i="2"/>
  <c r="L5" i="2" s="1"/>
  <c r="N5" i="2" s="1"/>
  <c r="J5" i="2" s="1"/>
  <c r="I5" i="2"/>
  <c r="G6" i="2"/>
  <c r="H6" i="2"/>
  <c r="I6" i="2"/>
  <c r="L6" i="2"/>
  <c r="N6" i="2"/>
  <c r="J6" i="2" s="1"/>
  <c r="G7" i="2"/>
  <c r="H7" i="2"/>
  <c r="I7" i="2"/>
  <c r="L7" i="2"/>
  <c r="N7" i="2" s="1"/>
  <c r="J7" i="2" s="1"/>
  <c r="G8" i="2"/>
  <c r="H8" i="2"/>
  <c r="L8" i="2" s="1"/>
  <c r="N8" i="2" s="1"/>
  <c r="J8" i="2" s="1"/>
  <c r="I8" i="2"/>
  <c r="G9" i="2"/>
  <c r="H9" i="2"/>
  <c r="I9" i="2"/>
  <c r="L9" i="2"/>
  <c r="N9" i="2"/>
  <c r="J9" i="2" s="1"/>
  <c r="G10" i="2"/>
  <c r="H10" i="2"/>
  <c r="I10" i="2"/>
  <c r="G11" i="2"/>
  <c r="H11" i="2"/>
  <c r="L11" i="2" s="1"/>
  <c r="N11" i="2" s="1"/>
  <c r="J11" i="2" s="1"/>
  <c r="I11" i="2"/>
  <c r="G12" i="2"/>
  <c r="H12" i="2"/>
  <c r="I12" i="2"/>
  <c r="L12" i="2"/>
  <c r="N12" i="2"/>
  <c r="J12" i="2" s="1"/>
  <c r="G13" i="2"/>
  <c r="H13" i="2"/>
  <c r="I13" i="2"/>
  <c r="G14" i="2"/>
  <c r="H14" i="2"/>
  <c r="L14" i="2" s="1"/>
  <c r="N14" i="2" s="1"/>
  <c r="J14" i="2" s="1"/>
  <c r="I14" i="2"/>
  <c r="G15" i="2"/>
  <c r="H15" i="2"/>
  <c r="I15" i="2"/>
  <c r="L15" i="2"/>
  <c r="F15" i="2" s="1"/>
  <c r="N15" i="2"/>
  <c r="G16" i="2"/>
  <c r="H16" i="2"/>
  <c r="I16" i="2"/>
  <c r="L16" i="2"/>
  <c r="N16" i="2" s="1"/>
  <c r="J16" i="2" s="1"/>
  <c r="G17" i="2"/>
  <c r="H17" i="2"/>
  <c r="I17" i="2"/>
  <c r="G18" i="2"/>
  <c r="H18" i="2"/>
  <c r="L18" i="2" s="1"/>
  <c r="N18" i="2" s="1"/>
  <c r="J18" i="2" s="1"/>
  <c r="I18" i="2"/>
  <c r="G19" i="2"/>
  <c r="H19" i="2"/>
  <c r="L19" i="2" s="1"/>
  <c r="N19" i="2" s="1"/>
  <c r="J19" i="2" s="1"/>
  <c r="I19" i="2"/>
  <c r="G20" i="2"/>
  <c r="H20" i="2"/>
  <c r="I20" i="2"/>
  <c r="L20" i="2" s="1"/>
  <c r="N20" i="2" s="1"/>
  <c r="J20" i="2" s="1"/>
  <c r="G21" i="2"/>
  <c r="H21" i="2"/>
  <c r="L21" i="2" s="1"/>
  <c r="I21" i="2"/>
  <c r="N21" i="2"/>
  <c r="J21" i="2" s="1"/>
  <c r="I3" i="2"/>
  <c r="H3" i="2"/>
  <c r="L3" i="2" s="1"/>
  <c r="N3" i="2" s="1"/>
  <c r="J3" i="2" s="1"/>
  <c r="G3" i="2"/>
  <c r="F19" i="2"/>
  <c r="F12" i="2"/>
  <c r="J15" i="2"/>
  <c r="F5" i="2"/>
  <c r="F9" i="2"/>
  <c r="B4" i="2"/>
  <c r="B5" i="2" s="1"/>
  <c r="B6" i="2"/>
  <c r="B7" i="2" s="1"/>
  <c r="B8" i="2" s="1"/>
  <c r="B9" i="2" s="1"/>
  <c r="B10" i="2" s="1"/>
  <c r="B11" i="2"/>
  <c r="B12" i="2" s="1"/>
  <c r="B13" i="2" s="1"/>
  <c r="B14" i="2" s="1"/>
  <c r="B15" i="2" s="1"/>
  <c r="B16" i="2"/>
  <c r="B17" i="2" s="1"/>
  <c r="B18" i="2" s="1"/>
  <c r="B19" i="2" s="1"/>
  <c r="B20" i="2"/>
  <c r="B21" i="2" s="1"/>
  <c r="M7" i="1"/>
  <c r="L3" i="1" a="1"/>
  <c r="L3" i="1"/>
  <c r="M3" i="1" s="1"/>
  <c r="L10" i="1"/>
  <c r="M10" i="1" s="1"/>
  <c r="G4" i="1"/>
  <c r="I4" i="1"/>
  <c r="J4" i="1"/>
  <c r="G5" i="1"/>
  <c r="I5" i="1"/>
  <c r="J5" i="1"/>
  <c r="G6" i="1"/>
  <c r="I6" i="1"/>
  <c r="J6" i="1"/>
  <c r="G7" i="1"/>
  <c r="I7" i="1"/>
  <c r="J7" i="1"/>
  <c r="G8" i="1"/>
  <c r="I8" i="1"/>
  <c r="J8" i="1"/>
  <c r="G9" i="1"/>
  <c r="I9" i="1"/>
  <c r="J9" i="1"/>
  <c r="G10" i="1"/>
  <c r="I10" i="1"/>
  <c r="J10" i="1"/>
  <c r="G11" i="1"/>
  <c r="I11" i="1"/>
  <c r="J11" i="1"/>
  <c r="G12" i="1"/>
  <c r="I12" i="1"/>
  <c r="J12" i="1"/>
  <c r="G13" i="1"/>
  <c r="I13" i="1"/>
  <c r="J13" i="1"/>
  <c r="G14" i="1"/>
  <c r="I14" i="1"/>
  <c r="J14" i="1"/>
  <c r="G15" i="1"/>
  <c r="I15" i="1"/>
  <c r="J15" i="1"/>
  <c r="G16" i="1"/>
  <c r="I16" i="1"/>
  <c r="J16" i="1"/>
  <c r="G17" i="1"/>
  <c r="I17" i="1"/>
  <c r="J17" i="1"/>
  <c r="G18" i="1"/>
  <c r="I18" i="1"/>
  <c r="J18" i="1"/>
  <c r="G19" i="1"/>
  <c r="I19" i="1"/>
  <c r="J19" i="1"/>
  <c r="G20" i="1"/>
  <c r="I20" i="1"/>
  <c r="J20" i="1"/>
  <c r="G21" i="1"/>
  <c r="I21" i="1"/>
  <c r="J21" i="1"/>
  <c r="I3" i="1"/>
  <c r="J3" i="1"/>
  <c r="G3" i="1"/>
  <c r="A4" i="1"/>
  <c r="A5" i="1" s="1"/>
  <c r="A6" i="1" s="1"/>
  <c r="A7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L12" i="1"/>
  <c r="M12" i="1" s="1"/>
  <c r="L11" i="1"/>
  <c r="M11" i="1" s="1"/>
  <c r="L7" i="1"/>
  <c r="F10" i="2" l="1"/>
  <c r="F18" i="2"/>
  <c r="F14" i="2"/>
  <c r="L5" i="1"/>
  <c r="M5" i="1" s="1"/>
  <c r="L13" i="1"/>
  <c r="M13" i="1" s="1"/>
  <c r="L21" i="1"/>
  <c r="M21" i="1" s="1"/>
  <c r="L16" i="1"/>
  <c r="M16" i="1" s="1"/>
  <c r="L19" i="1"/>
  <c r="M19" i="1" s="1"/>
  <c r="L6" i="1"/>
  <c r="M6" i="1" s="1"/>
  <c r="L17" i="1"/>
  <c r="M17" i="1" s="1"/>
  <c r="L4" i="1"/>
  <c r="M4" i="1" s="1"/>
  <c r="L9" i="1"/>
  <c r="M9" i="1" s="1"/>
  <c r="L18" i="1"/>
  <c r="M18" i="1" s="1"/>
  <c r="L20" i="1"/>
  <c r="M20" i="1" s="1"/>
  <c r="L15" i="1"/>
  <c r="M15" i="1" s="1"/>
  <c r="L8" i="1"/>
  <c r="M8" i="1" s="1"/>
  <c r="L14" i="1"/>
  <c r="M14" i="1" s="1"/>
  <c r="F4" i="2"/>
  <c r="F3" i="2"/>
  <c r="F20" i="2"/>
  <c r="F11" i="2"/>
  <c r="N3" i="1" a="1"/>
  <c r="L13" i="2"/>
  <c r="N13" i="2" s="1"/>
  <c r="J13" i="2" s="1"/>
  <c r="L10" i="2"/>
  <c r="N10" i="2" s="1"/>
  <c r="J10" i="2" s="1"/>
  <c r="F17" i="2"/>
  <c r="F8" i="2"/>
  <c r="F13" i="2" l="1"/>
  <c r="N3" i="1"/>
  <c r="N17" i="1"/>
  <c r="P17" i="1" s="1"/>
  <c r="Q17" i="1" s="1"/>
  <c r="N5" i="1"/>
  <c r="P5" i="1" s="1"/>
  <c r="Q5" i="1" s="1"/>
  <c r="N8" i="1"/>
  <c r="P8" i="1" s="1"/>
  <c r="Q8" i="1" s="1"/>
  <c r="N15" i="1"/>
  <c r="P15" i="1" s="1"/>
  <c r="Q15" i="1" s="1"/>
  <c r="N13" i="1"/>
  <c r="P13" i="1" s="1"/>
  <c r="Q13" i="1" s="1"/>
  <c r="N10" i="1"/>
  <c r="N16" i="1"/>
  <c r="P16" i="1" s="1"/>
  <c r="Q16" i="1" s="1"/>
  <c r="N4" i="1"/>
  <c r="P4" i="1" s="1"/>
  <c r="Q4" i="1" s="1"/>
  <c r="N20" i="1"/>
  <c r="P20" i="1" s="1"/>
  <c r="Q20" i="1" s="1"/>
  <c r="N19" i="1"/>
  <c r="P19" i="1" s="1"/>
  <c r="Q19" i="1" s="1"/>
  <c r="N6" i="1"/>
  <c r="P6" i="1" s="1"/>
  <c r="Q6" i="1" s="1"/>
  <c r="N12" i="1"/>
  <c r="N11" i="1"/>
  <c r="N14" i="1"/>
  <c r="P14" i="1" s="1"/>
  <c r="Q14" i="1" s="1"/>
  <c r="N18" i="1"/>
  <c r="P18" i="1" s="1"/>
  <c r="Q18" i="1" s="1"/>
  <c r="N7" i="1"/>
  <c r="N9" i="1"/>
  <c r="P9" i="1" s="1"/>
  <c r="Q9" i="1" s="1"/>
  <c r="N21" i="1"/>
  <c r="P21" i="1" s="1"/>
  <c r="Q21" i="1" s="1"/>
  <c r="O20" i="1"/>
  <c r="O17" i="1"/>
  <c r="O14" i="1"/>
  <c r="O18" i="1"/>
  <c r="O13" i="1"/>
  <c r="O9" i="1"/>
  <c r="O5" i="1" l="1"/>
  <c r="O21" i="1"/>
  <c r="P11" i="1"/>
  <c r="Q11" i="1" s="1"/>
  <c r="O11" i="1"/>
  <c r="O4" i="1"/>
  <c r="O8" i="1"/>
  <c r="P10" i="1"/>
  <c r="Q10" i="1" s="1"/>
  <c r="O10" i="1"/>
  <c r="O16" i="1"/>
  <c r="O19" i="1"/>
  <c r="O6" i="1"/>
  <c r="P7" i="1"/>
  <c r="Q7" i="1" s="1"/>
  <c r="O7" i="1"/>
  <c r="P12" i="1"/>
  <c r="Q12" i="1" s="1"/>
  <c r="O12" i="1"/>
  <c r="P3" i="1"/>
  <c r="Q3" i="1" s="1"/>
  <c r="O3" i="1"/>
  <c r="O15" i="1"/>
</calcChain>
</file>

<file path=xl/sharedStrings.xml><?xml version="1.0" encoding="utf-8"?>
<sst xmlns="http://schemas.openxmlformats.org/spreadsheetml/2006/main" count="252" uniqueCount="52">
  <si>
    <t>Q</t>
  </si>
  <si>
    <t>L</t>
  </si>
  <si>
    <t>K</t>
  </si>
  <si>
    <t>lQ</t>
  </si>
  <si>
    <t>LL</t>
  </si>
  <si>
    <t>LK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</si>
  <si>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</si>
  <si>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</si>
  <si>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</si>
  <si>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</si>
  <si>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</si>
  <si>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</si>
  <si>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</si>
  <si>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</si>
  <si>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</si>
  <si>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</si>
  <si>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</si>
  <si>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</si>
  <si>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</si>
  <si>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</si>
  <si>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</si>
  <si>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</si>
  <si>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</si>
  <si>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</si>
  <si>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</si>
  <si>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</si>
  <si>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</si>
  <si>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</si>
  <si>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</si>
  <si>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</si>
  <si>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</si>
  <si>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</si>
  <si>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q estim</t>
  </si>
  <si>
    <t>lq estim</t>
  </si>
  <si>
    <t>z1</t>
  </si>
  <si>
    <t>Variable X 3</t>
  </si>
  <si>
    <t>anti log</t>
  </si>
  <si>
    <t>z2</t>
  </si>
  <si>
    <t>Rechaze la Ho si el coeficiente de Z1 es estadísticamente significativo</t>
  </si>
  <si>
    <t>Ho: Y es una función lineal de las variables explicativas</t>
  </si>
  <si>
    <t>Ha: LnY es una función lineal del logaritmo de las variables explicativas</t>
  </si>
  <si>
    <t xml:space="preserve"> Rechazar la Ha si el coeficiente de Z2 es estadísticamente significativo</t>
  </si>
  <si>
    <t>LNQ</t>
  </si>
  <si>
    <t>LNL</t>
  </si>
  <si>
    <t>LNK</t>
  </si>
  <si>
    <t>QEST</t>
  </si>
  <si>
    <t>LN(QEST)</t>
  </si>
  <si>
    <t>ANTI(LNQEST)</t>
  </si>
  <si>
    <t>LNQ EST</t>
  </si>
  <si>
    <t>Z1</t>
  </si>
  <si>
    <t>Z2</t>
  </si>
  <si>
    <t>CON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</si>
</sst>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ont="1" applyFill="1"/>
    <xf numFmtId="0" fontId="3" fillId="2" borderId="2" xfId="0" applyFont="1" applyFill="1" applyBorder="1" applyAlignment="1">
      <alignment horizontal="centerContinuous"/>
    </xf>
    <xf numFmtId="0" fontId="0" fillId="2" borderId="0" xfId="0" applyFont="1" applyFill="1" applyBorder="1" applyAlignment="1"/>
    <xf numFmtId="0" fontId="0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" xfId="0" applyFill="1" applyBorder="1" applyAlignment="1"/>
    <xf numFmtId="0" fontId="3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5" borderId="1" xfId="0" applyFill="1" applyBorder="1" applyAlignment="1"/>
    <xf numFmtId="0" fontId="3" fillId="5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3"/>
  <sheetViews>
    <sheetView tabSelected="1" topLeftCell="B16" zoomScale="70" zoomScaleNormal="70" workbookViewId="0">
      <selection activeCell="Q3" sqref="Q3"/>
    </sheetView>
  </sheetViews>
  <sheetFormatPr baseColWidth="10" defaultRowHeight="15" x14ac:dyDescent="0.25"/>
  <sheetData>
    <row r="2" spans="1:26" x14ac:dyDescent="0.25">
      <c r="B2" s="1" t="s">
        <v>0</v>
      </c>
      <c r="C2" s="1"/>
      <c r="D2" s="1" t="s">
        <v>1</v>
      </c>
      <c r="E2" s="1" t="s">
        <v>2</v>
      </c>
      <c r="F2" s="13" t="s">
        <v>34</v>
      </c>
      <c r="G2" s="2" t="s">
        <v>3</v>
      </c>
      <c r="H2" s="2"/>
      <c r="I2" s="2" t="s">
        <v>4</v>
      </c>
      <c r="J2" s="2" t="s">
        <v>5</v>
      </c>
      <c r="K2" s="21" t="s">
        <v>37</v>
      </c>
      <c r="L2" s="1" t="s">
        <v>32</v>
      </c>
      <c r="M2" s="1"/>
      <c r="N2" s="2" t="s">
        <v>33</v>
      </c>
      <c r="O2" s="12" t="s">
        <v>34</v>
      </c>
      <c r="P2" s="2" t="s">
        <v>36</v>
      </c>
      <c r="Q2" s="20" t="s">
        <v>37</v>
      </c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1:26" ht="15.75" thickBot="1" x14ac:dyDescent="0.3">
      <c r="A3">
        <v>1961</v>
      </c>
      <c r="B3">
        <v>35.857999999999997</v>
      </c>
      <c r="C3">
        <v>1</v>
      </c>
      <c r="D3">
        <v>637</v>
      </c>
      <c r="E3">
        <v>59.6</v>
      </c>
      <c r="F3">
        <v>-6.7379789382411293E-2</v>
      </c>
      <c r="G3">
        <f>LN(B3)</f>
        <v>3.5795666941732356</v>
      </c>
      <c r="H3">
        <v>1</v>
      </c>
      <c r="I3">
        <f>LN(D3)</f>
        <v>6.4567696555721632</v>
      </c>
      <c r="J3">
        <f>LN(E3)</f>
        <v>4.0876555740713041</v>
      </c>
      <c r="K3">
        <v>2.409912801716807</v>
      </c>
      <c r="L3">
        <f t="array" ref="L3:L21">MMULT(C3:E21,S18:S20)</f>
        <v>34.574681861707688</v>
      </c>
      <c r="M3">
        <f>LN(L3)</f>
        <v>3.5431216761117481</v>
      </c>
      <c r="N3">
        <f t="array" ref="N3:N21">MMULT(H3:J21,S39:S41)</f>
        <v>3.6105014654941594</v>
      </c>
      <c r="O3">
        <f>M3-N3</f>
        <v>-6.7379789382411293E-2</v>
      </c>
      <c r="P3">
        <f>EXP(N3)</f>
        <v>36.984594663424495</v>
      </c>
      <c r="Q3">
        <f>P3-L3</f>
        <v>2.409912801716807</v>
      </c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>
        <f>+A3+1</f>
        <v>1962</v>
      </c>
      <c r="B4">
        <v>37.503999999999998</v>
      </c>
      <c r="C4">
        <v>1</v>
      </c>
      <c r="D4">
        <v>643.20000000000005</v>
      </c>
      <c r="E4">
        <v>64.2</v>
      </c>
      <c r="F4">
        <v>-6.3364249285790208E-2</v>
      </c>
      <c r="G4">
        <f t="shared" ref="G4:G21" si="0">LN(B4)</f>
        <v>3.6244475939545473</v>
      </c>
      <c r="H4">
        <v>1</v>
      </c>
      <c r="I4">
        <f t="shared" ref="I4:I21" si="1">LN(D4)</f>
        <v>6.4664557178647568</v>
      </c>
      <c r="J4">
        <f t="shared" ref="J4:J21" si="2">LN(E4)</f>
        <v>4.1620032106959153</v>
      </c>
      <c r="K4">
        <v>2.3927368236634123</v>
      </c>
      <c r="L4">
        <v>36.577887142961785</v>
      </c>
      <c r="M4">
        <f t="shared" ref="M4:M21" si="3">LN(L4)</f>
        <v>3.5994438813973897</v>
      </c>
      <c r="N4">
        <v>3.6628081306831799</v>
      </c>
      <c r="O4">
        <f t="shared" ref="O4:O21" si="4">M4-N4</f>
        <v>-6.3364249285790208E-2</v>
      </c>
      <c r="P4">
        <f t="shared" ref="P4:P21" si="5">EXP(N4)</f>
        <v>38.970623966625197</v>
      </c>
      <c r="Q4">
        <f t="shared" ref="Q4:Q21" si="6">P4-L4</f>
        <v>2.3927368236634123</v>
      </c>
      <c r="R4" s="8" t="s">
        <v>7</v>
      </c>
      <c r="S4" s="8"/>
      <c r="T4" s="7"/>
      <c r="U4" s="7"/>
      <c r="V4" s="7"/>
      <c r="W4" s="7"/>
      <c r="X4" s="7"/>
      <c r="Y4" s="7"/>
      <c r="Z4" s="7"/>
    </row>
    <row r="5" spans="1:26" x14ac:dyDescent="0.25">
      <c r="A5">
        <f t="shared" ref="A5:A21" si="7">+A4+1</f>
        <v>1963</v>
      </c>
      <c r="B5">
        <v>40.378</v>
      </c>
      <c r="C5">
        <v>1</v>
      </c>
      <c r="D5">
        <v>651</v>
      </c>
      <c r="E5">
        <v>68.8</v>
      </c>
      <c r="F5">
        <v>-5.4116631159734307E-2</v>
      </c>
      <c r="G5">
        <f t="shared" si="0"/>
        <v>3.6982850821880322</v>
      </c>
      <c r="H5">
        <v>1</v>
      </c>
      <c r="I5">
        <f t="shared" si="1"/>
        <v>6.4785096422085688</v>
      </c>
      <c r="J5">
        <f t="shared" si="2"/>
        <v>4.2312037449392976</v>
      </c>
      <c r="K5">
        <v>2.164162814102994</v>
      </c>
      <c r="L5">
        <v>38.918393634196427</v>
      </c>
      <c r="M5">
        <f t="shared" si="3"/>
        <v>3.6614669829356181</v>
      </c>
      <c r="N5">
        <v>3.7155836140953524</v>
      </c>
      <c r="O5">
        <f t="shared" si="4"/>
        <v>-5.4116631159734307E-2</v>
      </c>
      <c r="P5">
        <f t="shared" si="5"/>
        <v>41.082556448299421</v>
      </c>
      <c r="Q5">
        <f t="shared" si="6"/>
        <v>2.164162814102994</v>
      </c>
      <c r="R5" s="9" t="s">
        <v>8</v>
      </c>
      <c r="S5" s="9">
        <v>0.99379150699945284</v>
      </c>
      <c r="T5" s="7"/>
      <c r="U5" s="7"/>
      <c r="V5" s="7"/>
      <c r="W5" s="7"/>
      <c r="X5" s="7"/>
      <c r="Y5" s="7"/>
      <c r="Z5" s="7"/>
    </row>
    <row r="6" spans="1:26" x14ac:dyDescent="0.25">
      <c r="A6">
        <f t="shared" si="7"/>
        <v>1964</v>
      </c>
      <c r="B6">
        <v>46.146999999999998</v>
      </c>
      <c r="C6">
        <v>1</v>
      </c>
      <c r="D6">
        <v>685.7</v>
      </c>
      <c r="E6">
        <v>75.5</v>
      </c>
      <c r="F6">
        <v>2.0832099550478933E-2</v>
      </c>
      <c r="G6">
        <f t="shared" si="0"/>
        <v>3.8318319534187992</v>
      </c>
      <c r="H6">
        <v>1</v>
      </c>
      <c r="I6">
        <f t="shared" si="1"/>
        <v>6.5304402142903184</v>
      </c>
      <c r="J6">
        <f t="shared" si="2"/>
        <v>4.3241326562549789</v>
      </c>
      <c r="K6">
        <v>-0.97408515800110251</v>
      </c>
      <c r="L6">
        <v>47.247590303972032</v>
      </c>
      <c r="M6">
        <f t="shared" si="3"/>
        <v>3.8554016537815312</v>
      </c>
      <c r="N6">
        <v>3.8345695542310523</v>
      </c>
      <c r="O6">
        <f t="shared" si="4"/>
        <v>2.0832099550478933E-2</v>
      </c>
      <c r="P6">
        <f t="shared" si="5"/>
        <v>46.27350514597093</v>
      </c>
      <c r="Q6">
        <f t="shared" si="6"/>
        <v>-0.97408515800110251</v>
      </c>
      <c r="R6" s="9" t="s">
        <v>9</v>
      </c>
      <c r="S6" s="9">
        <v>0.98762155938424356</v>
      </c>
      <c r="T6" s="7"/>
      <c r="U6" s="7"/>
      <c r="V6" s="7"/>
      <c r="W6" s="7"/>
      <c r="X6" s="7"/>
      <c r="Y6" s="7"/>
      <c r="Z6" s="7"/>
    </row>
    <row r="7" spans="1:26" x14ac:dyDescent="0.25">
      <c r="A7">
        <f t="shared" si="7"/>
        <v>1965</v>
      </c>
      <c r="B7">
        <v>51.046999999999997</v>
      </c>
      <c r="C7">
        <v>1</v>
      </c>
      <c r="D7">
        <v>710.7</v>
      </c>
      <c r="E7">
        <v>84.4</v>
      </c>
      <c r="F7">
        <v>4.4847902958149444E-2</v>
      </c>
      <c r="G7">
        <f t="shared" si="0"/>
        <v>3.9327467769681217</v>
      </c>
      <c r="H7">
        <v>1</v>
      </c>
      <c r="I7">
        <f t="shared" si="1"/>
        <v>6.5662503998328496</v>
      </c>
      <c r="J7">
        <f t="shared" si="2"/>
        <v>4.4355674016019115</v>
      </c>
      <c r="K7">
        <v>-2.3623560819884446</v>
      </c>
      <c r="L7">
        <v>53.864845954256765</v>
      </c>
      <c r="M7">
        <f t="shared" si="3"/>
        <v>3.9864780564934961</v>
      </c>
      <c r="N7">
        <v>3.9416301535353466</v>
      </c>
      <c r="O7">
        <f t="shared" si="4"/>
        <v>4.4847902958149444E-2</v>
      </c>
      <c r="P7">
        <f>EXP(N7)</f>
        <v>51.50248987226832</v>
      </c>
      <c r="Q7">
        <f t="shared" si="6"/>
        <v>-2.3623560819884446</v>
      </c>
      <c r="R7" s="9" t="s">
        <v>10</v>
      </c>
      <c r="S7" s="9">
        <v>0.98607425430727402</v>
      </c>
      <c r="T7" s="7"/>
      <c r="U7" s="7"/>
      <c r="V7" s="7"/>
      <c r="W7" s="7"/>
      <c r="X7" s="7"/>
      <c r="Y7" s="7"/>
      <c r="Z7" s="7"/>
    </row>
    <row r="8" spans="1:26" x14ac:dyDescent="0.25">
      <c r="A8">
        <f t="shared" si="7"/>
        <v>1966</v>
      </c>
      <c r="B8">
        <v>53.871000000000002</v>
      </c>
      <c r="C8">
        <v>1</v>
      </c>
      <c r="D8">
        <v>724.3</v>
      </c>
      <c r="E8">
        <v>91.8</v>
      </c>
      <c r="F8">
        <v>4.6349045921596499E-2</v>
      </c>
      <c r="G8">
        <f t="shared" si="0"/>
        <v>3.9865922997278704</v>
      </c>
      <c r="H8">
        <v>1</v>
      </c>
      <c r="I8">
        <f t="shared" si="1"/>
        <v>6.5852056712012805</v>
      </c>
      <c r="J8">
        <f t="shared" si="2"/>
        <v>4.5196122976264448</v>
      </c>
      <c r="K8">
        <v>-2.6201860876761245</v>
      </c>
      <c r="L8">
        <v>57.851820779327959</v>
      </c>
      <c r="M8">
        <f t="shared" si="3"/>
        <v>4.0578849272900719</v>
      </c>
      <c r="N8">
        <v>4.0115358813684754</v>
      </c>
      <c r="O8">
        <f t="shared" si="4"/>
        <v>4.6349045921596499E-2</v>
      </c>
      <c r="P8">
        <f t="shared" si="5"/>
        <v>55.231634691651834</v>
      </c>
      <c r="Q8">
        <f t="shared" si="6"/>
        <v>-2.6201860876761245</v>
      </c>
      <c r="R8" s="9" t="s">
        <v>11</v>
      </c>
      <c r="S8" s="9">
        <v>4.0300477400514927</v>
      </c>
      <c r="T8" s="7"/>
      <c r="U8" s="7"/>
      <c r="V8" s="7"/>
      <c r="W8" s="7"/>
      <c r="X8" s="7"/>
      <c r="Y8" s="7"/>
      <c r="Z8" s="7"/>
    </row>
    <row r="9" spans="1:26" ht="15.75" thickBot="1" x14ac:dyDescent="0.3">
      <c r="A9">
        <f t="shared" si="7"/>
        <v>1967</v>
      </c>
      <c r="B9">
        <v>56.834000000000003</v>
      </c>
      <c r="C9">
        <v>1</v>
      </c>
      <c r="D9">
        <v>735.2</v>
      </c>
      <c r="E9">
        <v>99.9</v>
      </c>
      <c r="F9">
        <v>4.070816874392591E-2</v>
      </c>
      <c r="G9">
        <f t="shared" si="0"/>
        <v>4.0401347381919424</v>
      </c>
      <c r="H9">
        <v>1</v>
      </c>
      <c r="I9">
        <f t="shared" si="1"/>
        <v>6.6001425710414772</v>
      </c>
      <c r="J9">
        <f t="shared" si="2"/>
        <v>4.604169685654508</v>
      </c>
      <c r="K9">
        <v>-2.448314451773733</v>
      </c>
      <c r="L9">
        <v>61.375537674471261</v>
      </c>
      <c r="M9">
        <f t="shared" si="3"/>
        <v>4.1170113465564953</v>
      </c>
      <c r="N9">
        <v>4.0763031778125693</v>
      </c>
      <c r="O9">
        <f t="shared" si="4"/>
        <v>4.070816874392591E-2</v>
      </c>
      <c r="P9">
        <f t="shared" si="5"/>
        <v>58.927223222697528</v>
      </c>
      <c r="Q9">
        <f t="shared" si="6"/>
        <v>-2.448314451773733</v>
      </c>
      <c r="R9" s="10" t="s">
        <v>12</v>
      </c>
      <c r="S9" s="10">
        <v>19</v>
      </c>
      <c r="T9" s="7"/>
      <c r="U9" s="7"/>
      <c r="V9" s="7"/>
      <c r="W9" s="7"/>
      <c r="X9" s="7"/>
      <c r="Y9" s="7"/>
      <c r="Z9" s="7"/>
    </row>
    <row r="10" spans="1:26" x14ac:dyDescent="0.25">
      <c r="A10">
        <f t="shared" si="7"/>
        <v>1968</v>
      </c>
      <c r="B10">
        <v>65.438999999999993</v>
      </c>
      <c r="C10">
        <v>1</v>
      </c>
      <c r="D10">
        <v>760.3</v>
      </c>
      <c r="E10">
        <v>109.1</v>
      </c>
      <c r="F10">
        <v>5.2357342502822313E-2</v>
      </c>
      <c r="G10">
        <f t="shared" si="0"/>
        <v>4.1811184110041388</v>
      </c>
      <c r="H10">
        <v>1</v>
      </c>
      <c r="I10">
        <f t="shared" si="1"/>
        <v>6.633713092234391</v>
      </c>
      <c r="J10">
        <f t="shared" si="2"/>
        <v>4.6922648928390247</v>
      </c>
      <c r="K10">
        <v>-3.4717246683864289</v>
      </c>
      <c r="L10">
        <v>68.059276591200131</v>
      </c>
      <c r="M10">
        <f t="shared" si="3"/>
        <v>4.2203790400300845</v>
      </c>
      <c r="N10">
        <v>4.1680216975272621</v>
      </c>
      <c r="O10">
        <f t="shared" si="4"/>
        <v>5.2357342502822313E-2</v>
      </c>
      <c r="P10">
        <f t="shared" si="5"/>
        <v>64.587551922813702</v>
      </c>
      <c r="Q10">
        <f t="shared" si="6"/>
        <v>-3.4717246683864289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>
        <f t="shared" si="7"/>
        <v>1969</v>
      </c>
      <c r="B11">
        <v>74.938999999999993</v>
      </c>
      <c r="C11">
        <v>1</v>
      </c>
      <c r="D11">
        <v>777.6</v>
      </c>
      <c r="E11">
        <v>120.7</v>
      </c>
      <c r="F11">
        <v>4.5090858216187968E-2</v>
      </c>
      <c r="G11">
        <f t="shared" si="0"/>
        <v>4.3166744492679694</v>
      </c>
      <c r="H11">
        <v>1</v>
      </c>
      <c r="I11">
        <f t="shared" si="1"/>
        <v>6.6562122531462293</v>
      </c>
      <c r="J11">
        <f t="shared" si="2"/>
        <v>4.7933081281034857</v>
      </c>
      <c r="K11">
        <v>-3.2388886715537524</v>
      </c>
      <c r="L11">
        <v>73.461887635836973</v>
      </c>
      <c r="M11">
        <f t="shared" si="3"/>
        <v>4.2967667361658872</v>
      </c>
      <c r="N11">
        <v>4.2516758779496993</v>
      </c>
      <c r="O11">
        <f t="shared" si="4"/>
        <v>4.5090858216187968E-2</v>
      </c>
      <c r="P11">
        <f t="shared" si="5"/>
        <v>70.222998964283221</v>
      </c>
      <c r="Q11">
        <f t="shared" si="6"/>
        <v>-3.2388886715537524</v>
      </c>
      <c r="R11" s="7" t="s">
        <v>13</v>
      </c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>
        <f t="shared" si="7"/>
        <v>1970</v>
      </c>
      <c r="B12">
        <v>80.975999999999999</v>
      </c>
      <c r="C12">
        <v>1</v>
      </c>
      <c r="D12">
        <v>780.8</v>
      </c>
      <c r="E12">
        <v>132</v>
      </c>
      <c r="F12">
        <v>2.4241211264028451E-2</v>
      </c>
      <c r="G12">
        <f t="shared" si="0"/>
        <v>4.3941528144717221</v>
      </c>
      <c r="H12">
        <v>1</v>
      </c>
      <c r="I12">
        <f t="shared" si="1"/>
        <v>6.6603190350988823</v>
      </c>
      <c r="J12">
        <f t="shared" si="2"/>
        <v>4.8828019225863706</v>
      </c>
      <c r="K12">
        <v>-1.8165080466613261</v>
      </c>
      <c r="L12">
        <v>75.846629826699697</v>
      </c>
      <c r="M12">
        <f t="shared" si="3"/>
        <v>4.328713272726981</v>
      </c>
      <c r="N12">
        <v>4.3044720614629526</v>
      </c>
      <c r="O12">
        <f t="shared" si="4"/>
        <v>2.4241211264028451E-2</v>
      </c>
      <c r="P12">
        <f t="shared" si="5"/>
        <v>74.030121780038371</v>
      </c>
      <c r="Q12">
        <f t="shared" si="6"/>
        <v>-1.8165080466613261</v>
      </c>
      <c r="R12" s="11"/>
      <c r="S12" s="11" t="s">
        <v>18</v>
      </c>
      <c r="T12" s="11" t="s">
        <v>19</v>
      </c>
      <c r="U12" s="11" t="s">
        <v>20</v>
      </c>
      <c r="V12" s="11" t="s">
        <v>21</v>
      </c>
      <c r="W12" s="11" t="s">
        <v>22</v>
      </c>
      <c r="X12" s="7"/>
      <c r="Y12" s="7"/>
      <c r="Z12" s="7"/>
    </row>
    <row r="13" spans="1:26" x14ac:dyDescent="0.25">
      <c r="A13">
        <f t="shared" si="7"/>
        <v>1971</v>
      </c>
      <c r="B13">
        <v>90.802000000000007</v>
      </c>
      <c r="C13">
        <v>1</v>
      </c>
      <c r="D13">
        <v>825.8</v>
      </c>
      <c r="E13">
        <v>146.6</v>
      </c>
      <c r="F13">
        <v>3.682074552092196E-2</v>
      </c>
      <c r="G13">
        <f t="shared" si="0"/>
        <v>4.5086813117963871</v>
      </c>
      <c r="H13">
        <v>1</v>
      </c>
      <c r="I13">
        <f t="shared" si="1"/>
        <v>6.7163526134519902</v>
      </c>
      <c r="J13">
        <f t="shared" si="2"/>
        <v>4.9877077894525508</v>
      </c>
      <c r="K13">
        <v>-3.1647685812135791</v>
      </c>
      <c r="L13">
        <v>87.542787477328943</v>
      </c>
      <c r="M13">
        <f t="shared" si="3"/>
        <v>4.47212767358306</v>
      </c>
      <c r="N13">
        <v>4.435306928062138</v>
      </c>
      <c r="O13">
        <f t="shared" si="4"/>
        <v>3.682074552092196E-2</v>
      </c>
      <c r="P13">
        <f t="shared" si="5"/>
        <v>84.378018896115364</v>
      </c>
      <c r="Q13">
        <f t="shared" si="6"/>
        <v>-3.1647685812135791</v>
      </c>
      <c r="R13" s="9" t="s">
        <v>14</v>
      </c>
      <c r="S13" s="9">
        <v>2</v>
      </c>
      <c r="T13" s="9">
        <v>20733.135626038074</v>
      </c>
      <c r="U13" s="9">
        <v>10366.567813019037</v>
      </c>
      <c r="V13" s="9">
        <v>638.28496014408006</v>
      </c>
      <c r="W13" s="9">
        <v>5.512232155327743E-16</v>
      </c>
      <c r="X13" s="7"/>
      <c r="Y13" s="7"/>
      <c r="Z13" s="7"/>
    </row>
    <row r="14" spans="1:26" x14ac:dyDescent="0.25">
      <c r="A14">
        <f t="shared" si="7"/>
        <v>1972</v>
      </c>
      <c r="B14">
        <v>101.955</v>
      </c>
      <c r="C14">
        <v>1</v>
      </c>
      <c r="D14">
        <v>864.1</v>
      </c>
      <c r="E14">
        <v>162.69999999999999</v>
      </c>
      <c r="F14">
        <v>3.4144334086977146E-2</v>
      </c>
      <c r="G14">
        <f t="shared" si="0"/>
        <v>4.6245315394667115</v>
      </c>
      <c r="H14">
        <v>1</v>
      </c>
      <c r="I14">
        <f t="shared" si="1"/>
        <v>6.7616885028473535</v>
      </c>
      <c r="J14">
        <f t="shared" si="2"/>
        <v>5.091908014224992</v>
      </c>
      <c r="K14">
        <v>-3.2914595516684955</v>
      </c>
      <c r="L14">
        <v>98.05350601526662</v>
      </c>
      <c r="M14">
        <f t="shared" si="3"/>
        <v>4.585513309425477</v>
      </c>
      <c r="N14">
        <v>4.5513689753384998</v>
      </c>
      <c r="O14">
        <f t="shared" si="4"/>
        <v>3.4144334086977146E-2</v>
      </c>
      <c r="P14">
        <f t="shared" si="5"/>
        <v>94.762046463598125</v>
      </c>
      <c r="Q14">
        <f t="shared" si="6"/>
        <v>-3.2914595516684955</v>
      </c>
      <c r="R14" s="9" t="s">
        <v>15</v>
      </c>
      <c r="S14" s="9">
        <v>16</v>
      </c>
      <c r="T14" s="9">
        <v>259.86055659350626</v>
      </c>
      <c r="U14" s="9">
        <v>16.241284787094141</v>
      </c>
      <c r="V14" s="9"/>
      <c r="W14" s="9"/>
      <c r="X14" s="7"/>
      <c r="Y14" s="7"/>
      <c r="Z14" s="7"/>
    </row>
    <row r="15" spans="1:26" ht="15.75" thickBot="1" x14ac:dyDescent="0.3">
      <c r="A15">
        <f t="shared" si="7"/>
        <v>1973</v>
      </c>
      <c r="B15">
        <v>114.367</v>
      </c>
      <c r="C15">
        <v>1</v>
      </c>
      <c r="D15">
        <v>894.2</v>
      </c>
      <c r="E15">
        <v>180.6</v>
      </c>
      <c r="F15">
        <v>2.1248016627336774E-2</v>
      </c>
      <c r="G15">
        <f t="shared" si="0"/>
        <v>4.7394125757942041</v>
      </c>
      <c r="H15">
        <v>1</v>
      </c>
      <c r="I15">
        <f t="shared" si="1"/>
        <v>6.7959294637998804</v>
      </c>
      <c r="J15">
        <f t="shared" si="2"/>
        <v>5.1962846409828849</v>
      </c>
      <c r="K15">
        <v>-2.2518237598082322</v>
      </c>
      <c r="L15">
        <v>107.10796749697627</v>
      </c>
      <c r="M15">
        <f t="shared" si="3"/>
        <v>4.6738373677490133</v>
      </c>
      <c r="N15">
        <v>4.6525893511216765</v>
      </c>
      <c r="O15">
        <f t="shared" si="4"/>
        <v>2.1248016627336774E-2</v>
      </c>
      <c r="P15">
        <f t="shared" si="5"/>
        <v>104.85614373716804</v>
      </c>
      <c r="Q15">
        <f t="shared" si="6"/>
        <v>-2.2518237598082322</v>
      </c>
      <c r="R15" s="10" t="s">
        <v>16</v>
      </c>
      <c r="S15" s="10">
        <v>18</v>
      </c>
      <c r="T15" s="10">
        <v>20992.996182631581</v>
      </c>
      <c r="U15" s="10"/>
      <c r="V15" s="10"/>
      <c r="W15" s="10"/>
      <c r="X15" s="7"/>
      <c r="Y15" s="7"/>
      <c r="Z15" s="7"/>
    </row>
    <row r="16" spans="1:26" ht="15.75" thickBot="1" x14ac:dyDescent="0.3">
      <c r="A16">
        <f t="shared" si="7"/>
        <v>1974</v>
      </c>
      <c r="B16">
        <v>101.82299999999999</v>
      </c>
      <c r="C16">
        <v>1</v>
      </c>
      <c r="D16">
        <v>891.2</v>
      </c>
      <c r="E16">
        <v>197.1</v>
      </c>
      <c r="F16">
        <v>-3.145088824515696E-3</v>
      </c>
      <c r="G16">
        <f t="shared" si="0"/>
        <v>4.623236011799718</v>
      </c>
      <c r="H16">
        <v>1</v>
      </c>
      <c r="I16">
        <f t="shared" si="1"/>
        <v>6.7925688691730199</v>
      </c>
      <c r="J16">
        <f t="shared" si="2"/>
        <v>5.2837112141586742</v>
      </c>
      <c r="K16">
        <v>0.34326813629451181</v>
      </c>
      <c r="L16">
        <v>108.97263447338457</v>
      </c>
      <c r="M16">
        <f t="shared" si="3"/>
        <v>4.6910967908311312</v>
      </c>
      <c r="N16">
        <v>4.6942418796556469</v>
      </c>
      <c r="O16">
        <f t="shared" si="4"/>
        <v>-3.145088824515696E-3</v>
      </c>
      <c r="P16">
        <f t="shared" si="5"/>
        <v>109.31590260967909</v>
      </c>
      <c r="Q16">
        <f t="shared" si="6"/>
        <v>0.34326813629451181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>
        <f t="shared" si="7"/>
        <v>1975</v>
      </c>
      <c r="B17">
        <v>107.572</v>
      </c>
      <c r="C17">
        <v>1</v>
      </c>
      <c r="D17">
        <v>887.5</v>
      </c>
      <c r="E17">
        <v>209.6</v>
      </c>
      <c r="F17">
        <v>-1.9871671216969311E-2</v>
      </c>
      <c r="G17">
        <f t="shared" si="0"/>
        <v>4.6781603908154645</v>
      </c>
      <c r="H17">
        <v>1</v>
      </c>
      <c r="I17">
        <f t="shared" si="1"/>
        <v>6.7884085213495711</v>
      </c>
      <c r="J17">
        <f t="shared" si="2"/>
        <v>5.3452009524468869</v>
      </c>
      <c r="K17">
        <v>2.2094403966945464</v>
      </c>
      <c r="L17">
        <v>110.08437295948771</v>
      </c>
      <c r="M17">
        <f t="shared" si="3"/>
        <v>4.7012470986820487</v>
      </c>
      <c r="N17">
        <v>4.721118769899018</v>
      </c>
      <c r="O17">
        <f t="shared" si="4"/>
        <v>-1.9871671216969311E-2</v>
      </c>
      <c r="P17">
        <f t="shared" si="5"/>
        <v>112.29381335618226</v>
      </c>
      <c r="Q17">
        <f t="shared" si="6"/>
        <v>2.2094403966945464</v>
      </c>
      <c r="R17" s="11"/>
      <c r="S17" s="11" t="s">
        <v>23</v>
      </c>
      <c r="T17" s="11" t="s">
        <v>11</v>
      </c>
      <c r="U17" s="11" t="s">
        <v>24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</row>
    <row r="18" spans="1:26" x14ac:dyDescent="0.25">
      <c r="A18">
        <f t="shared" si="7"/>
        <v>1976</v>
      </c>
      <c r="B18">
        <v>117.6</v>
      </c>
      <c r="C18">
        <v>1</v>
      </c>
      <c r="D18">
        <v>892.3</v>
      </c>
      <c r="E18">
        <v>221.9</v>
      </c>
      <c r="F18">
        <v>-3.1484974440608937E-2</v>
      </c>
      <c r="G18">
        <f t="shared" si="0"/>
        <v>4.7672890354645263</v>
      </c>
      <c r="H18">
        <v>1</v>
      </c>
      <c r="I18">
        <f t="shared" si="1"/>
        <v>6.7938023989061058</v>
      </c>
      <c r="J18">
        <f t="shared" si="2"/>
        <v>5.4022268299385479</v>
      </c>
      <c r="K18">
        <v>3.6130520266548984</v>
      </c>
      <c r="L18">
        <v>112.95775616306568</v>
      </c>
      <c r="M18">
        <f t="shared" si="3"/>
        <v>4.7270139095521166</v>
      </c>
      <c r="N18">
        <v>4.7584988839927256</v>
      </c>
      <c r="O18">
        <f t="shared" si="4"/>
        <v>-3.1484974440608937E-2</v>
      </c>
      <c r="P18">
        <f t="shared" si="5"/>
        <v>116.57080818972058</v>
      </c>
      <c r="Q18">
        <f t="shared" si="6"/>
        <v>3.6130520266548984</v>
      </c>
      <c r="R18" s="9" t="s">
        <v>17</v>
      </c>
      <c r="S18" s="9">
        <v>-108.73321460478843</v>
      </c>
      <c r="T18" s="9">
        <v>25.893951068912624</v>
      </c>
      <c r="U18" s="9">
        <v>-4.1991743289933741</v>
      </c>
      <c r="V18" s="9">
        <v>6.7966748698001329E-4</v>
      </c>
      <c r="W18" s="9">
        <v>-163.6259386935522</v>
      </c>
      <c r="X18" s="9">
        <v>-53.840490516024673</v>
      </c>
      <c r="Y18" s="9">
        <v>-163.6259386935522</v>
      </c>
      <c r="Z18" s="9">
        <v>-53.840490516024673</v>
      </c>
    </row>
    <row r="19" spans="1:26" x14ac:dyDescent="0.25">
      <c r="A19">
        <f t="shared" si="7"/>
        <v>1977</v>
      </c>
      <c r="B19">
        <v>123.224</v>
      </c>
      <c r="C19">
        <v>1</v>
      </c>
      <c r="D19">
        <v>930.1</v>
      </c>
      <c r="E19">
        <v>232.5</v>
      </c>
      <c r="F19">
        <v>-3.063269141537539E-2</v>
      </c>
      <c r="G19">
        <f t="shared" si="0"/>
        <v>4.8140038373221561</v>
      </c>
      <c r="H19">
        <v>1</v>
      </c>
      <c r="I19">
        <f t="shared" si="1"/>
        <v>6.8352921072484216</v>
      </c>
      <c r="J19">
        <f t="shared" si="2"/>
        <v>5.4488902250274114</v>
      </c>
      <c r="K19">
        <v>3.8115256969509659</v>
      </c>
      <c r="L19">
        <v>122.5306991578438</v>
      </c>
      <c r="M19">
        <f t="shared" si="3"/>
        <v>4.8083616039586543</v>
      </c>
      <c r="N19">
        <v>4.8389942953740297</v>
      </c>
      <c r="O19">
        <f t="shared" si="4"/>
        <v>-3.063269141537539E-2</v>
      </c>
      <c r="P19">
        <f t="shared" si="5"/>
        <v>126.34222485479476</v>
      </c>
      <c r="Q19">
        <f t="shared" si="6"/>
        <v>3.8115256969509659</v>
      </c>
      <c r="R19" s="9" t="s">
        <v>30</v>
      </c>
      <c r="S19" s="9">
        <v>0.21081325623785016</v>
      </c>
      <c r="T19" s="9">
        <v>4.6144894655341162E-2</v>
      </c>
      <c r="U19" s="9">
        <v>4.5685066097219709</v>
      </c>
      <c r="V19" s="9">
        <v>3.1558944283382735E-4</v>
      </c>
      <c r="W19" s="9">
        <v>0.11299044952598586</v>
      </c>
      <c r="X19" s="9">
        <v>0.30863606294971446</v>
      </c>
      <c r="Y19" s="9">
        <v>0.11299044952598586</v>
      </c>
      <c r="Z19" s="9">
        <v>0.30863606294971446</v>
      </c>
    </row>
    <row r="20" spans="1:26" ht="15.75" thickBot="1" x14ac:dyDescent="0.3">
      <c r="A20">
        <f t="shared" si="7"/>
        <v>1978</v>
      </c>
      <c r="B20">
        <v>130.971</v>
      </c>
      <c r="C20">
        <v>1</v>
      </c>
      <c r="D20">
        <v>969.9</v>
      </c>
      <c r="E20">
        <v>243.5</v>
      </c>
      <c r="F20">
        <v>-3.2582506535788092E-2</v>
      </c>
      <c r="G20">
        <f t="shared" si="0"/>
        <v>4.8749759246484992</v>
      </c>
      <c r="H20">
        <v>1</v>
      </c>
      <c r="I20">
        <f t="shared" si="1"/>
        <v>6.877192973399497</v>
      </c>
      <c r="J20">
        <f t="shared" si="2"/>
        <v>5.4951169425226443</v>
      </c>
      <c r="K20">
        <v>4.3911263269498022</v>
      </c>
      <c r="L20">
        <v>132.58580458619144</v>
      </c>
      <c r="M20">
        <f t="shared" si="3"/>
        <v>4.8872300176182515</v>
      </c>
      <c r="N20">
        <v>4.9198125241540396</v>
      </c>
      <c r="O20">
        <f t="shared" si="4"/>
        <v>-3.2582506535788092E-2</v>
      </c>
      <c r="P20">
        <f t="shared" si="5"/>
        <v>136.97693091314125</v>
      </c>
      <c r="Q20">
        <f t="shared" si="6"/>
        <v>4.3911263269498022</v>
      </c>
      <c r="R20" s="10" t="s">
        <v>31</v>
      </c>
      <c r="S20" s="10">
        <v>0.15133980273465711</v>
      </c>
      <c r="T20" s="10">
        <v>7.9050557898742699E-2</v>
      </c>
      <c r="U20" s="10">
        <v>1.9144684965855778</v>
      </c>
      <c r="V20" s="10">
        <v>7.3616770214874463E-2</v>
      </c>
      <c r="W20" s="10">
        <v>-1.6239893861284188E-2</v>
      </c>
      <c r="X20" s="10">
        <v>0.31891949933059838</v>
      </c>
      <c r="Y20" s="10">
        <v>-1.6239893861284188E-2</v>
      </c>
      <c r="Z20" s="10">
        <v>0.31891949933059838</v>
      </c>
    </row>
    <row r="21" spans="1:26" x14ac:dyDescent="0.25">
      <c r="A21">
        <f t="shared" si="7"/>
        <v>1979</v>
      </c>
      <c r="B21">
        <v>138.84200000000001</v>
      </c>
      <c r="C21">
        <v>1</v>
      </c>
      <c r="D21">
        <v>1006.9</v>
      </c>
      <c r="E21">
        <v>257.7</v>
      </c>
      <c r="F21">
        <v>-4.0557790491872581E-2</v>
      </c>
      <c r="G21">
        <f t="shared" si="0"/>
        <v>4.9333365959604185</v>
      </c>
      <c r="H21">
        <v>1</v>
      </c>
      <c r="I21">
        <f t="shared" si="1"/>
        <v>6.9146315829215688</v>
      </c>
      <c r="J21">
        <f t="shared" si="2"/>
        <v>5.551796117658319</v>
      </c>
      <c r="K21">
        <v>5.8997327966799276</v>
      </c>
      <c r="L21">
        <v>142.53492026582404</v>
      </c>
      <c r="M21">
        <f t="shared" si="3"/>
        <v>4.959587024184767</v>
      </c>
      <c r="N21">
        <v>5.0001448146766396</v>
      </c>
      <c r="O21">
        <f t="shared" si="4"/>
        <v>-4.0557790491872581E-2</v>
      </c>
      <c r="P21">
        <f t="shared" si="5"/>
        <v>148.43465306250397</v>
      </c>
      <c r="Q21">
        <f t="shared" si="6"/>
        <v>5.8997327966799276</v>
      </c>
    </row>
    <row r="23" spans="1:26" x14ac:dyDescent="0.25">
      <c r="R23" t="s">
        <v>6</v>
      </c>
    </row>
    <row r="24" spans="1:26" ht="15.75" thickBot="1" x14ac:dyDescent="0.3">
      <c r="A24" s="14" t="s">
        <v>6</v>
      </c>
      <c r="B24" s="14"/>
      <c r="C24" s="14"/>
      <c r="D24" s="14"/>
      <c r="E24" s="14"/>
      <c r="F24" s="14"/>
      <c r="G24" s="14"/>
      <c r="H24" s="14"/>
      <c r="I24" s="14"/>
    </row>
    <row r="25" spans="1:26" ht="15.7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28" t="s">
        <v>38</v>
      </c>
      <c r="K25" s="28"/>
      <c r="L25" s="28"/>
      <c r="M25" s="28"/>
      <c r="N25" s="28"/>
      <c r="O25" s="28"/>
      <c r="P25" s="28"/>
      <c r="Q25" s="28"/>
      <c r="R25" s="6" t="s">
        <v>7</v>
      </c>
      <c r="S25" s="6"/>
    </row>
    <row r="26" spans="1:26" x14ac:dyDescent="0.25">
      <c r="A26" s="15" t="s">
        <v>7</v>
      </c>
      <c r="B26" s="15"/>
      <c r="C26" s="14"/>
      <c r="D26" s="14"/>
      <c r="E26" s="14"/>
      <c r="F26" s="14"/>
      <c r="G26" s="14"/>
      <c r="H26" s="14"/>
      <c r="I26" s="14"/>
      <c r="R26" s="3" t="s">
        <v>8</v>
      </c>
      <c r="S26" s="3">
        <v>0.9932370757695137</v>
      </c>
    </row>
    <row r="27" spans="1:26" x14ac:dyDescent="0.25">
      <c r="A27" s="16" t="s">
        <v>8</v>
      </c>
      <c r="B27" s="16">
        <v>0.99384811968763476</v>
      </c>
      <c r="C27" s="14"/>
      <c r="D27" s="14"/>
      <c r="E27" s="14"/>
      <c r="F27" s="14"/>
      <c r="G27" s="14"/>
      <c r="H27" s="14"/>
      <c r="I27" s="14"/>
      <c r="J27" t="s">
        <v>39</v>
      </c>
      <c r="R27" s="3" t="s">
        <v>9</v>
      </c>
      <c r="S27" s="3">
        <v>0.98651988868317464</v>
      </c>
    </row>
    <row r="28" spans="1:26" x14ac:dyDescent="0.25">
      <c r="A28" s="16" t="s">
        <v>9</v>
      </c>
      <c r="B28" s="16">
        <v>0.98773408500664717</v>
      </c>
      <c r="C28" s="14"/>
      <c r="D28" s="14"/>
      <c r="E28" s="14"/>
      <c r="F28" s="14"/>
      <c r="G28" s="14"/>
      <c r="H28" s="14"/>
      <c r="I28" s="14"/>
      <c r="J28" t="s">
        <v>40</v>
      </c>
      <c r="R28" s="3" t="s">
        <v>10</v>
      </c>
      <c r="S28" s="3">
        <v>0.98483487476857157</v>
      </c>
    </row>
    <row r="29" spans="1:26" x14ac:dyDescent="0.25">
      <c r="A29" s="16" t="s">
        <v>10</v>
      </c>
      <c r="B29" s="16">
        <v>0.98528090200797658</v>
      </c>
      <c r="C29" s="14"/>
      <c r="D29" s="14"/>
      <c r="E29" s="14"/>
      <c r="F29" s="14"/>
      <c r="G29" s="14"/>
      <c r="H29" s="14"/>
      <c r="I29" s="14"/>
      <c r="R29" s="3" t="s">
        <v>11</v>
      </c>
      <c r="S29" s="3">
        <v>5.5633280422753645E-2</v>
      </c>
    </row>
    <row r="30" spans="1:26" ht="15.75" thickBot="1" x14ac:dyDescent="0.3">
      <c r="A30" s="16" t="s">
        <v>11</v>
      </c>
      <c r="B30" s="16">
        <v>4.1432540080789861</v>
      </c>
      <c r="C30" s="14"/>
      <c r="D30" s="14"/>
      <c r="E30" s="14"/>
      <c r="F30" s="14"/>
      <c r="G30" s="14"/>
      <c r="H30" s="14"/>
      <c r="I30" s="14"/>
      <c r="R30" s="4" t="s">
        <v>12</v>
      </c>
      <c r="S30" s="4">
        <v>19</v>
      </c>
    </row>
    <row r="31" spans="1:26" ht="15.75" thickBot="1" x14ac:dyDescent="0.3">
      <c r="A31" s="17" t="s">
        <v>12</v>
      </c>
      <c r="B31" s="17">
        <v>19</v>
      </c>
      <c r="C31" s="14"/>
      <c r="D31" s="14"/>
      <c r="E31" s="14"/>
      <c r="F31" s="14"/>
      <c r="G31" s="14"/>
      <c r="H31" s="14"/>
      <c r="I31" s="14"/>
    </row>
    <row r="32" spans="1:26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R32" t="s">
        <v>13</v>
      </c>
    </row>
    <row r="33" spans="1:26" ht="15.75" thickBot="1" x14ac:dyDescent="0.3">
      <c r="A33" s="14" t="s">
        <v>13</v>
      </c>
      <c r="B33" s="14"/>
      <c r="C33" s="14"/>
      <c r="D33" s="14"/>
      <c r="E33" s="14"/>
      <c r="F33" s="14"/>
      <c r="G33" s="14"/>
      <c r="H33" s="14"/>
      <c r="I33" s="14"/>
      <c r="R33" s="5"/>
      <c r="S33" s="5" t="s">
        <v>18</v>
      </c>
      <c r="T33" s="5" t="s">
        <v>19</v>
      </c>
      <c r="U33" s="5" t="s">
        <v>20</v>
      </c>
      <c r="V33" s="5" t="s">
        <v>21</v>
      </c>
      <c r="W33" s="5" t="s">
        <v>22</v>
      </c>
    </row>
    <row r="34" spans="1:26" x14ac:dyDescent="0.25">
      <c r="A34" s="18"/>
      <c r="B34" s="18" t="s">
        <v>18</v>
      </c>
      <c r="C34" s="18" t="s">
        <v>19</v>
      </c>
      <c r="D34" s="18" t="s">
        <v>20</v>
      </c>
      <c r="E34" s="18" t="s">
        <v>21</v>
      </c>
      <c r="F34" s="18" t="s">
        <v>22</v>
      </c>
      <c r="G34" s="14"/>
      <c r="H34" s="14"/>
      <c r="I34" s="14"/>
      <c r="R34" s="3" t="s">
        <v>14</v>
      </c>
      <c r="S34" s="3">
        <v>2</v>
      </c>
      <c r="T34" s="3">
        <v>3.6241126382604456</v>
      </c>
      <c r="U34" s="3">
        <v>1.8120563191302228</v>
      </c>
      <c r="V34" s="3">
        <v>585.46690928395265</v>
      </c>
      <c r="W34" s="3">
        <v>1.0903045599949568E-15</v>
      </c>
    </row>
    <row r="35" spans="1:26" x14ac:dyDescent="0.25">
      <c r="A35" s="16" t="s">
        <v>14</v>
      </c>
      <c r="B35" s="16">
        <v>3</v>
      </c>
      <c r="C35" s="16">
        <v>20735.497875999641</v>
      </c>
      <c r="D35" s="16">
        <v>6911.8326253332134</v>
      </c>
      <c r="E35" s="16">
        <v>402.63367451263309</v>
      </c>
      <c r="F35" s="16">
        <v>1.4916539381486358E-14</v>
      </c>
      <c r="G35" s="14"/>
      <c r="H35" s="14"/>
      <c r="I35" s="14"/>
      <c r="R35" s="3" t="s">
        <v>15</v>
      </c>
      <c r="S35" s="3">
        <v>16</v>
      </c>
      <c r="T35" s="3">
        <v>4.9520990249547904E-2</v>
      </c>
      <c r="U35" s="3">
        <v>3.095061890596744E-3</v>
      </c>
      <c r="V35" s="3"/>
      <c r="W35" s="3"/>
    </row>
    <row r="36" spans="1:26" ht="15.75" thickBot="1" x14ac:dyDescent="0.3">
      <c r="A36" s="16" t="s">
        <v>15</v>
      </c>
      <c r="B36" s="16">
        <v>15</v>
      </c>
      <c r="C36" s="16">
        <v>257.4983066319387</v>
      </c>
      <c r="D36" s="16">
        <v>17.166553775462582</v>
      </c>
      <c r="E36" s="16"/>
      <c r="F36" s="16"/>
      <c r="G36" s="14"/>
      <c r="H36" s="14"/>
      <c r="I36" s="14"/>
      <c r="R36" s="4" t="s">
        <v>16</v>
      </c>
      <c r="S36" s="4">
        <v>18</v>
      </c>
      <c r="T36" s="4">
        <v>3.6736336285099935</v>
      </c>
      <c r="U36" s="4"/>
      <c r="V36" s="4"/>
      <c r="W36" s="4"/>
    </row>
    <row r="37" spans="1:26" ht="15.75" thickBot="1" x14ac:dyDescent="0.3">
      <c r="A37" s="17" t="s">
        <v>16</v>
      </c>
      <c r="B37" s="17">
        <v>18</v>
      </c>
      <c r="C37" s="17">
        <v>20992.996182631581</v>
      </c>
      <c r="D37" s="17"/>
      <c r="E37" s="17"/>
      <c r="F37" s="17"/>
      <c r="G37" s="14"/>
      <c r="H37" s="14"/>
      <c r="I37" s="14"/>
    </row>
    <row r="38" spans="1:26" ht="15.75" thickBot="1" x14ac:dyDescent="0.3">
      <c r="A38" s="14"/>
      <c r="B38" s="14"/>
      <c r="C38" s="14"/>
      <c r="D38" s="14"/>
      <c r="E38" s="14"/>
      <c r="F38" s="14"/>
      <c r="G38" s="14"/>
      <c r="H38" s="14"/>
      <c r="I38" s="14"/>
      <c r="R38" s="5"/>
      <c r="S38" s="5" t="s">
        <v>23</v>
      </c>
      <c r="T38" s="5" t="s">
        <v>11</v>
      </c>
      <c r="U38" s="5" t="s">
        <v>24</v>
      </c>
      <c r="V38" s="5" t="s">
        <v>25</v>
      </c>
      <c r="W38" s="5" t="s">
        <v>26</v>
      </c>
      <c r="X38" s="5" t="s">
        <v>27</v>
      </c>
      <c r="Y38" s="5" t="s">
        <v>28</v>
      </c>
      <c r="Z38" s="5" t="s">
        <v>29</v>
      </c>
    </row>
    <row r="39" spans="1:26" x14ac:dyDescent="0.25">
      <c r="A39" s="18"/>
      <c r="B39" s="18" t="s">
        <v>23</v>
      </c>
      <c r="C39" s="18" t="s">
        <v>11</v>
      </c>
      <c r="D39" s="18" t="s">
        <v>24</v>
      </c>
      <c r="E39" s="18" t="s">
        <v>25</v>
      </c>
      <c r="F39" s="18" t="s">
        <v>26</v>
      </c>
      <c r="G39" s="18" t="s">
        <v>27</v>
      </c>
      <c r="H39" s="18" t="s">
        <v>28</v>
      </c>
      <c r="I39" s="18" t="s">
        <v>29</v>
      </c>
      <c r="R39" s="3" t="s">
        <v>17</v>
      </c>
      <c r="S39" s="3">
        <v>-7.2399148112555221</v>
      </c>
      <c r="T39" s="3">
        <v>3.6960953228133842</v>
      </c>
      <c r="U39" s="3">
        <v>-1.9588008909209254</v>
      </c>
      <c r="V39" s="3">
        <v>6.7801691629919725E-2</v>
      </c>
      <c r="W39" s="3">
        <v>-15.075286872514511</v>
      </c>
      <c r="X39" s="3">
        <v>0.5954572500034665</v>
      </c>
      <c r="Y39" s="3">
        <v>-15.075286872514511</v>
      </c>
      <c r="Z39" s="3">
        <v>0.5954572500034665</v>
      </c>
    </row>
    <row r="40" spans="1:26" x14ac:dyDescent="0.25">
      <c r="A40" s="16" t="s">
        <v>17</v>
      </c>
      <c r="B40" s="16">
        <v>-119.81178423446812</v>
      </c>
      <c r="C40" s="16">
        <v>40.007654922995471</v>
      </c>
      <c r="D40" s="16">
        <v>-2.9947214968004308</v>
      </c>
      <c r="E40" s="16">
        <v>9.0696884531983029E-3</v>
      </c>
      <c r="F40" s="16">
        <v>-205.08608213899907</v>
      </c>
      <c r="G40" s="16">
        <v>-34.537486329937167</v>
      </c>
      <c r="H40" s="16">
        <v>-205.08608213899907</v>
      </c>
      <c r="I40" s="16">
        <v>-34.537486329937167</v>
      </c>
      <c r="R40" s="3" t="s">
        <v>30</v>
      </c>
      <c r="S40" s="3">
        <v>1.3460962860243821</v>
      </c>
      <c r="T40" s="3">
        <v>0.70140512691737189</v>
      </c>
      <c r="U40" s="3">
        <v>1.919142353493172</v>
      </c>
      <c r="V40" s="3">
        <v>7.2983279528525222E-2</v>
      </c>
      <c r="W40" s="3">
        <v>-0.1408161594287114</v>
      </c>
      <c r="X40" s="3">
        <v>2.8330087314774755</v>
      </c>
      <c r="Y40" s="3">
        <v>-0.1408161594287114</v>
      </c>
      <c r="Z40" s="3">
        <v>2.8330087314774755</v>
      </c>
    </row>
    <row r="41" spans="1:26" ht="15.75" thickBot="1" x14ac:dyDescent="0.3">
      <c r="A41" s="16" t="s">
        <v>30</v>
      </c>
      <c r="B41" s="16">
        <v>0.23109107469525111</v>
      </c>
      <c r="C41" s="16">
        <v>7.2379503302912082E-2</v>
      </c>
      <c r="D41" s="16">
        <v>3.192769556985251</v>
      </c>
      <c r="E41" s="16">
        <v>6.0527840971126047E-3</v>
      </c>
      <c r="F41" s="16">
        <v>7.6817815272416989E-2</v>
      </c>
      <c r="G41" s="16">
        <v>0.38536433411808524</v>
      </c>
      <c r="H41" s="16">
        <v>7.6817815272416989E-2</v>
      </c>
      <c r="I41" s="16">
        <v>0.38536433411808524</v>
      </c>
      <c r="R41" s="4" t="s">
        <v>31</v>
      </c>
      <c r="S41" s="4">
        <v>0.52817136486837568</v>
      </c>
      <c r="T41" s="4">
        <v>0.2053010260395359</v>
      </c>
      <c r="U41" s="4">
        <v>2.5726679260076515</v>
      </c>
      <c r="V41" s="4">
        <v>2.0443482628751425E-2</v>
      </c>
      <c r="W41" s="4">
        <v>9.2952631831602683E-2</v>
      </c>
      <c r="X41" s="4">
        <v>0.96339009790514862</v>
      </c>
      <c r="Y41" s="4">
        <v>9.2952631831602683E-2</v>
      </c>
      <c r="Z41" s="4">
        <v>0.96339009790514862</v>
      </c>
    </row>
    <row r="42" spans="1:26" x14ac:dyDescent="0.25">
      <c r="A42" s="16" t="s">
        <v>31</v>
      </c>
      <c r="B42" s="16">
        <v>0.11552436638105508</v>
      </c>
      <c r="C42" s="16">
        <v>0.12620124208738706</v>
      </c>
      <c r="D42" s="16">
        <v>0.91539801407866606</v>
      </c>
      <c r="E42" s="16">
        <v>0.37446461215444837</v>
      </c>
      <c r="F42" s="16">
        <v>-0.15346721371518512</v>
      </c>
      <c r="G42" s="16">
        <v>0.38451594647729526</v>
      </c>
      <c r="H42" s="16">
        <v>-0.15346721371518512</v>
      </c>
      <c r="I42" s="16">
        <v>0.38451594647729526</v>
      </c>
    </row>
    <row r="43" spans="1:26" ht="15.75" thickBot="1" x14ac:dyDescent="0.3">
      <c r="A43" s="17" t="s">
        <v>35</v>
      </c>
      <c r="B43" s="17">
        <v>-13.559931029612898</v>
      </c>
      <c r="C43" s="17">
        <v>36.55410158540338</v>
      </c>
      <c r="D43" s="27">
        <v>-0.37095511697728578</v>
      </c>
      <c r="E43" s="17">
        <v>0.71585769257792353</v>
      </c>
      <c r="F43" s="17">
        <v>-91.473154242166757</v>
      </c>
      <c r="G43" s="17">
        <v>64.353292182940962</v>
      </c>
      <c r="H43" s="17">
        <v>-91.473154242166757</v>
      </c>
      <c r="I43" s="17">
        <v>64.353292182940962</v>
      </c>
    </row>
    <row r="45" spans="1:26" x14ac:dyDescent="0.25">
      <c r="D45" s="19" t="s">
        <v>6</v>
      </c>
      <c r="E45" s="19"/>
      <c r="F45" s="19"/>
      <c r="G45" s="19"/>
      <c r="H45" s="19"/>
      <c r="I45" s="19"/>
      <c r="J45" s="19"/>
      <c r="K45" s="19"/>
      <c r="L45" s="19"/>
    </row>
    <row r="46" spans="1:26" ht="15.75" thickBot="1" x14ac:dyDescent="0.3">
      <c r="D46" s="19"/>
      <c r="E46" s="19"/>
      <c r="F46" s="19"/>
      <c r="G46" s="19"/>
      <c r="H46" s="19"/>
      <c r="I46" s="19"/>
      <c r="J46" s="19"/>
      <c r="K46" s="19"/>
      <c r="L46" s="19"/>
    </row>
    <row r="47" spans="1:26" x14ac:dyDescent="0.25">
      <c r="D47" s="22" t="s">
        <v>7</v>
      </c>
      <c r="E47" s="22"/>
      <c r="F47" s="19"/>
      <c r="G47" s="19"/>
      <c r="H47" s="19"/>
      <c r="I47" s="19"/>
      <c r="J47" s="19"/>
      <c r="K47" s="19"/>
      <c r="L47" s="19"/>
    </row>
    <row r="48" spans="1:26" x14ac:dyDescent="0.25">
      <c r="D48" s="23" t="s">
        <v>8</v>
      </c>
      <c r="E48" s="23">
        <v>0.99648216837391024</v>
      </c>
      <c r="F48" s="19"/>
      <c r="G48" s="19"/>
      <c r="H48" s="19"/>
      <c r="I48" s="19"/>
      <c r="J48" s="19"/>
      <c r="K48" s="19"/>
      <c r="L48" s="19"/>
    </row>
    <row r="49" spans="4:12" x14ac:dyDescent="0.25">
      <c r="D49" s="23" t="s">
        <v>9</v>
      </c>
      <c r="E49" s="23">
        <v>0.99297671188717007</v>
      </c>
      <c r="F49" s="19"/>
      <c r="G49" s="19"/>
      <c r="H49" s="19"/>
      <c r="I49" s="19"/>
      <c r="J49" s="19"/>
      <c r="K49" s="19"/>
      <c r="L49" s="19"/>
    </row>
    <row r="50" spans="4:12" x14ac:dyDescent="0.25">
      <c r="D50" s="23" t="s">
        <v>10</v>
      </c>
      <c r="E50" s="23">
        <v>0.99157205426460393</v>
      </c>
      <c r="F50" s="19"/>
      <c r="G50" s="19"/>
      <c r="H50" s="19"/>
      <c r="I50" s="19"/>
      <c r="J50" s="19"/>
      <c r="K50" s="19"/>
      <c r="L50" s="19"/>
    </row>
    <row r="51" spans="4:12" x14ac:dyDescent="0.25">
      <c r="D51" s="23" t="s">
        <v>11</v>
      </c>
      <c r="E51" s="23">
        <v>4.1473676305182783E-2</v>
      </c>
      <c r="F51" s="19"/>
      <c r="G51" s="19"/>
      <c r="H51" s="19"/>
      <c r="I51" s="19"/>
      <c r="J51" s="19"/>
      <c r="K51" s="19"/>
      <c r="L51" s="19"/>
    </row>
    <row r="52" spans="4:12" ht="15.75" thickBot="1" x14ac:dyDescent="0.3">
      <c r="D52" s="24" t="s">
        <v>12</v>
      </c>
      <c r="E52" s="24">
        <v>19</v>
      </c>
      <c r="F52" s="19"/>
      <c r="G52" s="19"/>
      <c r="H52" s="19"/>
      <c r="I52" s="19"/>
      <c r="J52" s="19"/>
      <c r="K52" s="19"/>
      <c r="L52" s="19"/>
    </row>
    <row r="53" spans="4:12" x14ac:dyDescent="0.25">
      <c r="D53" s="19"/>
      <c r="E53" s="19"/>
      <c r="F53" s="19"/>
      <c r="G53" s="19"/>
      <c r="H53" s="19"/>
      <c r="I53" s="19"/>
      <c r="J53" s="19"/>
      <c r="K53" s="19"/>
      <c r="L53" s="19"/>
    </row>
    <row r="54" spans="4:12" ht="15.75" thickBot="1" x14ac:dyDescent="0.3">
      <c r="D54" s="19" t="s">
        <v>13</v>
      </c>
      <c r="E54" s="19"/>
      <c r="F54" s="19"/>
      <c r="G54" s="19"/>
      <c r="H54" s="19"/>
      <c r="I54" s="19"/>
      <c r="J54" s="19"/>
      <c r="K54" s="19"/>
      <c r="L54" s="19"/>
    </row>
    <row r="55" spans="4:12" x14ac:dyDescent="0.25">
      <c r="D55" s="25"/>
      <c r="E55" s="25" t="s">
        <v>18</v>
      </c>
      <c r="F55" s="25" t="s">
        <v>19</v>
      </c>
      <c r="G55" s="25" t="s">
        <v>20</v>
      </c>
      <c r="H55" s="25" t="s">
        <v>21</v>
      </c>
      <c r="I55" s="25" t="s">
        <v>22</v>
      </c>
      <c r="J55" s="19"/>
      <c r="K55" s="19"/>
      <c r="L55" s="19"/>
    </row>
    <row r="56" spans="4:12" x14ac:dyDescent="0.25">
      <c r="D56" s="23" t="s">
        <v>14</v>
      </c>
      <c r="E56" s="23">
        <v>3</v>
      </c>
      <c r="F56" s="23">
        <v>3.6478326411159872</v>
      </c>
      <c r="G56" s="23">
        <v>1.2159442137053291</v>
      </c>
      <c r="H56" s="23">
        <v>706.91725580304956</v>
      </c>
      <c r="I56" s="23">
        <v>2.2828914383915402E-16</v>
      </c>
      <c r="J56" s="19"/>
      <c r="K56" s="19"/>
      <c r="L56" s="19"/>
    </row>
    <row r="57" spans="4:12" x14ac:dyDescent="0.25">
      <c r="D57" s="23" t="s">
        <v>15</v>
      </c>
      <c r="E57" s="23">
        <v>15</v>
      </c>
      <c r="F57" s="23">
        <v>2.58009873940062E-2</v>
      </c>
      <c r="G57" s="23">
        <v>1.7200658262670799E-3</v>
      </c>
      <c r="H57" s="23"/>
      <c r="I57" s="23"/>
      <c r="J57" s="19"/>
      <c r="K57" s="19"/>
      <c r="L57" s="19"/>
    </row>
    <row r="58" spans="4:12" ht="15.75" thickBot="1" x14ac:dyDescent="0.3">
      <c r="D58" s="24" t="s">
        <v>16</v>
      </c>
      <c r="E58" s="24">
        <v>18</v>
      </c>
      <c r="F58" s="24">
        <v>3.6736336285099935</v>
      </c>
      <c r="G58" s="24"/>
      <c r="H58" s="24"/>
      <c r="I58" s="24"/>
      <c r="J58" s="19"/>
      <c r="K58" s="19"/>
      <c r="L58" s="19"/>
    </row>
    <row r="59" spans="4:12" ht="15.75" thickBot="1" x14ac:dyDescent="0.3">
      <c r="D59" s="19"/>
      <c r="E59" s="19"/>
      <c r="F59" s="19"/>
      <c r="G59" s="19"/>
      <c r="H59" s="19"/>
      <c r="I59" s="19"/>
      <c r="J59" s="19"/>
      <c r="K59" s="19"/>
      <c r="L59" s="19"/>
    </row>
    <row r="60" spans="4:12" x14ac:dyDescent="0.25">
      <c r="D60" s="25"/>
      <c r="E60" s="25" t="s">
        <v>23</v>
      </c>
      <c r="F60" s="25" t="s">
        <v>11</v>
      </c>
      <c r="G60" s="25" t="s">
        <v>24</v>
      </c>
      <c r="H60" s="25" t="s">
        <v>25</v>
      </c>
      <c r="I60" s="25" t="s">
        <v>26</v>
      </c>
      <c r="J60" s="25" t="s">
        <v>27</v>
      </c>
      <c r="K60" s="25" t="s">
        <v>28</v>
      </c>
      <c r="L60" s="25" t="s">
        <v>29</v>
      </c>
    </row>
    <row r="61" spans="4:12" x14ac:dyDescent="0.25">
      <c r="D61" s="23" t="s">
        <v>17</v>
      </c>
      <c r="E61" s="23">
        <v>-5.7687333007227677</v>
      </c>
      <c r="F61" s="23">
        <v>2.7837120781776235</v>
      </c>
      <c r="G61" s="23">
        <v>-2.0723167981148789</v>
      </c>
      <c r="H61" s="23">
        <v>5.5885810117936939E-2</v>
      </c>
      <c r="I61" s="23">
        <v>-11.702075144723718</v>
      </c>
      <c r="J61" s="23">
        <v>0.16460854327818275</v>
      </c>
      <c r="K61" s="23">
        <v>-11.702075144723718</v>
      </c>
      <c r="L61" s="23">
        <v>0.16460854327818275</v>
      </c>
    </row>
    <row r="62" spans="4:12" x14ac:dyDescent="0.25">
      <c r="D62" s="23" t="s">
        <v>30</v>
      </c>
      <c r="E62" s="23">
        <v>1.0417930062583192</v>
      </c>
      <c r="F62" s="23">
        <v>0.52926785586271707</v>
      </c>
      <c r="G62" s="23">
        <v>1.9683662907511661</v>
      </c>
      <c r="H62" s="23">
        <v>6.7792191899475523E-2</v>
      </c>
      <c r="I62" s="23">
        <v>-8.631472459966516E-2</v>
      </c>
      <c r="J62" s="23">
        <v>2.1699007371163033</v>
      </c>
      <c r="K62" s="23">
        <v>-8.631472459966516E-2</v>
      </c>
      <c r="L62" s="23">
        <v>2.1699007371163033</v>
      </c>
    </row>
    <row r="63" spans="4:12" x14ac:dyDescent="0.25">
      <c r="D63" s="23" t="s">
        <v>31</v>
      </c>
      <c r="E63" s="23">
        <v>0.64365873006853203</v>
      </c>
      <c r="F63" s="23">
        <v>0.15617616801736792</v>
      </c>
      <c r="G63" s="23">
        <v>4.121363318358231</v>
      </c>
      <c r="H63" s="23">
        <v>9.0616611525243978E-4</v>
      </c>
      <c r="I63" s="23">
        <v>0.31077710772064626</v>
      </c>
      <c r="J63" s="23">
        <v>0.97654035241641779</v>
      </c>
      <c r="K63" s="23">
        <v>0.31077710772064626</v>
      </c>
      <c r="L63" s="23">
        <v>0.97654035241641779</v>
      </c>
    </row>
    <row r="64" spans="4:12" ht="15.75" thickBot="1" x14ac:dyDescent="0.3">
      <c r="D64" s="24" t="s">
        <v>35</v>
      </c>
      <c r="E64" s="24">
        <v>-1.2567159582665606E-2</v>
      </c>
      <c r="F64" s="24">
        <v>3.3841709663310444E-3</v>
      </c>
      <c r="G64" s="24">
        <v>-3.7135120263413635</v>
      </c>
      <c r="H64" s="24">
        <v>2.0807073809100307E-3</v>
      </c>
      <c r="I64" s="24">
        <v>-1.9780349250948494E-2</v>
      </c>
      <c r="J64" s="24">
        <v>-5.3539699143827198E-3</v>
      </c>
      <c r="K64" s="24">
        <v>-1.9780349250948494E-2</v>
      </c>
      <c r="L64" s="24">
        <v>-5.3539699143827198E-3</v>
      </c>
    </row>
    <row r="65" spans="4:12" x14ac:dyDescent="0.25">
      <c r="D65" s="19"/>
      <c r="E65" s="19"/>
      <c r="F65" s="19"/>
      <c r="G65" s="19"/>
      <c r="H65" s="19"/>
      <c r="I65" s="19"/>
      <c r="J65" s="19"/>
      <c r="K65" s="19"/>
      <c r="L65" s="19"/>
    </row>
    <row r="66" spans="4:12" x14ac:dyDescent="0.25">
      <c r="D66" s="19"/>
      <c r="E66" s="19"/>
      <c r="F66" s="19"/>
      <c r="G66" s="19"/>
      <c r="H66" s="19"/>
      <c r="I66" s="19"/>
      <c r="J66" s="19"/>
      <c r="K66" s="19"/>
      <c r="L66" s="19"/>
    </row>
    <row r="67" spans="4:12" x14ac:dyDescent="0.25">
      <c r="D67" s="19"/>
      <c r="E67" s="19"/>
      <c r="F67" s="19"/>
      <c r="G67" s="19"/>
      <c r="H67" s="19"/>
      <c r="I67" s="19"/>
      <c r="J67" s="19"/>
      <c r="K67" s="19"/>
      <c r="L67" s="19"/>
    </row>
    <row r="69" spans="4:12" x14ac:dyDescent="0.25">
      <c r="D69" s="29" t="s">
        <v>41</v>
      </c>
      <c r="E69" s="29"/>
      <c r="F69" s="29"/>
      <c r="G69" s="29"/>
      <c r="H69" s="29"/>
      <c r="I69" s="29"/>
      <c r="J69" s="29"/>
      <c r="K69" s="29"/>
    </row>
    <row r="70" spans="4:12" x14ac:dyDescent="0.25">
      <c r="D70" s="26"/>
      <c r="E70" s="26"/>
      <c r="F70" s="26"/>
      <c r="G70" s="26"/>
      <c r="H70" s="26"/>
      <c r="I70" s="26"/>
      <c r="J70" s="26"/>
      <c r="K70" s="26"/>
    </row>
    <row r="72" spans="4:12" x14ac:dyDescent="0.25">
      <c r="D72" t="s">
        <v>39</v>
      </c>
    </row>
    <row r="73" spans="4:12" x14ac:dyDescent="0.25">
      <c r="D73" t="s">
        <v>40</v>
      </c>
    </row>
  </sheetData>
  <mergeCells count="2">
    <mergeCell ref="J25:Q25"/>
    <mergeCell ref="D69:K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5"/>
  <sheetViews>
    <sheetView topLeftCell="C53" workbookViewId="0">
      <selection activeCell="L46" sqref="L46:T68"/>
    </sheetView>
  </sheetViews>
  <sheetFormatPr baseColWidth="10" defaultRowHeight="15" x14ac:dyDescent="0.25"/>
  <cols>
    <col min="11" max="11" width="16" customWidth="1"/>
  </cols>
  <sheetData>
    <row r="2" spans="2:14" x14ac:dyDescent="0.25">
      <c r="C2" s="1" t="s">
        <v>0</v>
      </c>
      <c r="D2" s="1" t="s">
        <v>1</v>
      </c>
      <c r="E2" s="1" t="s">
        <v>2</v>
      </c>
      <c r="F2" s="1" t="s">
        <v>49</v>
      </c>
      <c r="G2" s="1" t="s">
        <v>42</v>
      </c>
      <c r="H2" s="1" t="s">
        <v>43</v>
      </c>
      <c r="I2" s="1" t="s">
        <v>44</v>
      </c>
      <c r="J2" s="1" t="s">
        <v>50</v>
      </c>
      <c r="K2" s="1" t="s">
        <v>45</v>
      </c>
      <c r="L2" s="1" t="s">
        <v>48</v>
      </c>
      <c r="M2" s="1" t="s">
        <v>46</v>
      </c>
      <c r="N2" s="1" t="s">
        <v>47</v>
      </c>
    </row>
    <row r="3" spans="2:14" x14ac:dyDescent="0.25">
      <c r="B3">
        <v>1961</v>
      </c>
      <c r="C3">
        <v>35.857999999999997</v>
      </c>
      <c r="D3">
        <v>637</v>
      </c>
      <c r="E3">
        <v>59.6</v>
      </c>
      <c r="F3">
        <f t="shared" ref="F3:F21" si="0">M3-L3</f>
        <v>-6.7379789382411293E-2</v>
      </c>
      <c r="G3">
        <f t="shared" ref="G3:G21" si="1">LN(C3)</f>
        <v>3.5795666941732356</v>
      </c>
      <c r="H3">
        <f t="shared" ref="H3:H21" si="2">LN(D3)</f>
        <v>6.4567696555721632</v>
      </c>
      <c r="I3">
        <f t="shared" ref="I3:I21" si="3">LN(E3)</f>
        <v>4.0876555740713041</v>
      </c>
      <c r="J3">
        <f t="shared" ref="J3:J21" si="4">N3-K3</f>
        <v>2.409912801716807</v>
      </c>
      <c r="K3">
        <f t="shared" ref="K3:K21" si="5">$B$40+$B$41*D3+E3*$B$42</f>
        <v>34.574681861707688</v>
      </c>
      <c r="L3">
        <f t="shared" ref="L3:L21" si="6">$B$61+H3*$B$62+I3*$B$63</f>
        <v>3.6105014654941594</v>
      </c>
      <c r="M3">
        <f t="shared" ref="M3:M21" si="7">LN(K3)</f>
        <v>3.5431216761117481</v>
      </c>
      <c r="N3">
        <f>EXP(L3)</f>
        <v>36.984594663424495</v>
      </c>
    </row>
    <row r="4" spans="2:14" x14ac:dyDescent="0.25">
      <c r="B4">
        <f>+B3+1</f>
        <v>1962</v>
      </c>
      <c r="C4">
        <v>37.503999999999998</v>
      </c>
      <c r="D4">
        <v>643.20000000000005</v>
      </c>
      <c r="E4">
        <v>64.2</v>
      </c>
      <c r="F4">
        <f t="shared" si="0"/>
        <v>-6.3364249285790208E-2</v>
      </c>
      <c r="G4">
        <f t="shared" si="1"/>
        <v>3.6244475939545473</v>
      </c>
      <c r="H4">
        <f t="shared" si="2"/>
        <v>6.4664557178647568</v>
      </c>
      <c r="I4">
        <f t="shared" si="3"/>
        <v>4.1620032106959153</v>
      </c>
      <c r="J4">
        <f t="shared" si="4"/>
        <v>2.3927368236634123</v>
      </c>
      <c r="K4">
        <f t="shared" si="5"/>
        <v>36.577887142961785</v>
      </c>
      <c r="L4">
        <f t="shared" si="6"/>
        <v>3.6628081306831799</v>
      </c>
      <c r="M4">
        <f t="shared" si="7"/>
        <v>3.5994438813973897</v>
      </c>
      <c r="N4">
        <f t="shared" ref="N4:N21" si="8">EXP(L4)</f>
        <v>38.970623966625197</v>
      </c>
    </row>
    <row r="5" spans="2:14" x14ac:dyDescent="0.25">
      <c r="B5">
        <f t="shared" ref="B5:B21" si="9">+B4+1</f>
        <v>1963</v>
      </c>
      <c r="C5">
        <v>40.378</v>
      </c>
      <c r="D5">
        <v>651</v>
      </c>
      <c r="E5">
        <v>68.8</v>
      </c>
      <c r="F5">
        <f t="shared" si="0"/>
        <v>-5.4116631159734307E-2</v>
      </c>
      <c r="G5">
        <f t="shared" si="1"/>
        <v>3.6982850821880322</v>
      </c>
      <c r="H5">
        <f t="shared" si="2"/>
        <v>6.4785096422085688</v>
      </c>
      <c r="I5">
        <f t="shared" si="3"/>
        <v>4.2312037449392976</v>
      </c>
      <c r="J5">
        <f t="shared" si="4"/>
        <v>2.164162814102994</v>
      </c>
      <c r="K5">
        <f t="shared" si="5"/>
        <v>38.918393634196427</v>
      </c>
      <c r="L5">
        <f t="shared" si="6"/>
        <v>3.7155836140953524</v>
      </c>
      <c r="M5">
        <f t="shared" si="7"/>
        <v>3.6614669829356181</v>
      </c>
      <c r="N5">
        <f t="shared" si="8"/>
        <v>41.082556448299421</v>
      </c>
    </row>
    <row r="6" spans="2:14" x14ac:dyDescent="0.25">
      <c r="B6">
        <f t="shared" si="9"/>
        <v>1964</v>
      </c>
      <c r="C6">
        <v>46.146999999999998</v>
      </c>
      <c r="D6">
        <v>685.7</v>
      </c>
      <c r="E6">
        <v>75.5</v>
      </c>
      <c r="F6">
        <f t="shared" si="0"/>
        <v>2.0832099550478933E-2</v>
      </c>
      <c r="G6">
        <f t="shared" si="1"/>
        <v>3.8318319534187992</v>
      </c>
      <c r="H6">
        <f t="shared" si="2"/>
        <v>6.5304402142903184</v>
      </c>
      <c r="I6">
        <f t="shared" si="3"/>
        <v>4.3241326562549789</v>
      </c>
      <c r="J6">
        <f t="shared" si="4"/>
        <v>-0.97408515800110251</v>
      </c>
      <c r="K6">
        <f t="shared" si="5"/>
        <v>47.247590303972032</v>
      </c>
      <c r="L6">
        <f t="shared" si="6"/>
        <v>3.8345695542310523</v>
      </c>
      <c r="M6">
        <f t="shared" si="7"/>
        <v>3.8554016537815312</v>
      </c>
      <c r="N6">
        <f t="shared" si="8"/>
        <v>46.27350514597093</v>
      </c>
    </row>
    <row r="7" spans="2:14" x14ac:dyDescent="0.25">
      <c r="B7">
        <f t="shared" si="9"/>
        <v>1965</v>
      </c>
      <c r="C7">
        <v>51.046999999999997</v>
      </c>
      <c r="D7">
        <v>710.7</v>
      </c>
      <c r="E7">
        <v>84.4</v>
      </c>
      <c r="F7">
        <f t="shared" si="0"/>
        <v>4.4847902958149444E-2</v>
      </c>
      <c r="G7">
        <f t="shared" si="1"/>
        <v>3.9327467769681217</v>
      </c>
      <c r="H7">
        <f t="shared" si="2"/>
        <v>6.5662503998328496</v>
      </c>
      <c r="I7">
        <f t="shared" si="3"/>
        <v>4.4355674016019115</v>
      </c>
      <c r="J7">
        <f t="shared" si="4"/>
        <v>-2.3623560819884446</v>
      </c>
      <c r="K7">
        <f t="shared" si="5"/>
        <v>53.864845954256765</v>
      </c>
      <c r="L7">
        <f t="shared" si="6"/>
        <v>3.9416301535353466</v>
      </c>
      <c r="M7">
        <f t="shared" si="7"/>
        <v>3.9864780564934961</v>
      </c>
      <c r="N7">
        <f t="shared" si="8"/>
        <v>51.50248987226832</v>
      </c>
    </row>
    <row r="8" spans="2:14" x14ac:dyDescent="0.25">
      <c r="B8">
        <f t="shared" si="9"/>
        <v>1966</v>
      </c>
      <c r="C8">
        <v>53.871000000000002</v>
      </c>
      <c r="D8">
        <v>724.3</v>
      </c>
      <c r="E8">
        <v>91.8</v>
      </c>
      <c r="F8">
        <f t="shared" si="0"/>
        <v>4.6349045921596499E-2</v>
      </c>
      <c r="G8">
        <f t="shared" si="1"/>
        <v>3.9865922997278704</v>
      </c>
      <c r="H8">
        <f t="shared" si="2"/>
        <v>6.5852056712012805</v>
      </c>
      <c r="I8">
        <f t="shared" si="3"/>
        <v>4.5196122976264448</v>
      </c>
      <c r="J8">
        <f t="shared" si="4"/>
        <v>-2.6201860876761245</v>
      </c>
      <c r="K8">
        <f t="shared" si="5"/>
        <v>57.851820779327959</v>
      </c>
      <c r="L8">
        <f t="shared" si="6"/>
        <v>4.0115358813684754</v>
      </c>
      <c r="M8">
        <f t="shared" si="7"/>
        <v>4.0578849272900719</v>
      </c>
      <c r="N8">
        <f t="shared" si="8"/>
        <v>55.231634691651834</v>
      </c>
    </row>
    <row r="9" spans="2:14" x14ac:dyDescent="0.25">
      <c r="B9">
        <f t="shared" si="9"/>
        <v>1967</v>
      </c>
      <c r="C9">
        <v>56.834000000000003</v>
      </c>
      <c r="D9">
        <v>735.2</v>
      </c>
      <c r="E9">
        <v>99.9</v>
      </c>
      <c r="F9">
        <f t="shared" si="0"/>
        <v>4.070816874392591E-2</v>
      </c>
      <c r="G9">
        <f t="shared" si="1"/>
        <v>4.0401347381919424</v>
      </c>
      <c r="H9">
        <f t="shared" si="2"/>
        <v>6.6001425710414772</v>
      </c>
      <c r="I9">
        <f t="shared" si="3"/>
        <v>4.604169685654508</v>
      </c>
      <c r="J9">
        <f t="shared" si="4"/>
        <v>-2.448314451773733</v>
      </c>
      <c r="K9">
        <f t="shared" si="5"/>
        <v>61.375537674471261</v>
      </c>
      <c r="L9">
        <f t="shared" si="6"/>
        <v>4.0763031778125693</v>
      </c>
      <c r="M9">
        <f t="shared" si="7"/>
        <v>4.1170113465564953</v>
      </c>
      <c r="N9">
        <f t="shared" si="8"/>
        <v>58.927223222697528</v>
      </c>
    </row>
    <row r="10" spans="2:14" x14ac:dyDescent="0.25">
      <c r="B10">
        <f t="shared" si="9"/>
        <v>1968</v>
      </c>
      <c r="C10">
        <v>65.438999999999993</v>
      </c>
      <c r="D10">
        <v>760.3</v>
      </c>
      <c r="E10">
        <v>109.1</v>
      </c>
      <c r="F10">
        <f t="shared" si="0"/>
        <v>5.2357342502822313E-2</v>
      </c>
      <c r="G10">
        <f t="shared" si="1"/>
        <v>4.1811184110041388</v>
      </c>
      <c r="H10">
        <f t="shared" si="2"/>
        <v>6.633713092234391</v>
      </c>
      <c r="I10">
        <f t="shared" si="3"/>
        <v>4.6922648928390247</v>
      </c>
      <c r="J10">
        <f t="shared" si="4"/>
        <v>-3.4717246683864289</v>
      </c>
      <c r="K10">
        <f t="shared" si="5"/>
        <v>68.059276591200131</v>
      </c>
      <c r="L10">
        <f t="shared" si="6"/>
        <v>4.1680216975272621</v>
      </c>
      <c r="M10">
        <f t="shared" si="7"/>
        <v>4.2203790400300845</v>
      </c>
      <c r="N10">
        <f t="shared" si="8"/>
        <v>64.587551922813702</v>
      </c>
    </row>
    <row r="11" spans="2:14" x14ac:dyDescent="0.25">
      <c r="B11">
        <f t="shared" si="9"/>
        <v>1969</v>
      </c>
      <c r="C11">
        <v>74.938999999999993</v>
      </c>
      <c r="D11">
        <v>777.6</v>
      </c>
      <c r="E11">
        <v>120.7</v>
      </c>
      <c r="F11">
        <f t="shared" si="0"/>
        <v>4.5090858216187968E-2</v>
      </c>
      <c r="G11">
        <f t="shared" si="1"/>
        <v>4.3166744492679694</v>
      </c>
      <c r="H11">
        <f t="shared" si="2"/>
        <v>6.6562122531462293</v>
      </c>
      <c r="I11">
        <f t="shared" si="3"/>
        <v>4.7933081281034857</v>
      </c>
      <c r="J11">
        <f t="shared" si="4"/>
        <v>-3.2388886715537524</v>
      </c>
      <c r="K11">
        <f t="shared" si="5"/>
        <v>73.461887635836973</v>
      </c>
      <c r="L11">
        <f t="shared" si="6"/>
        <v>4.2516758779496993</v>
      </c>
      <c r="M11">
        <f t="shared" si="7"/>
        <v>4.2967667361658872</v>
      </c>
      <c r="N11">
        <f t="shared" si="8"/>
        <v>70.222998964283221</v>
      </c>
    </row>
    <row r="12" spans="2:14" x14ac:dyDescent="0.25">
      <c r="B12">
        <f t="shared" si="9"/>
        <v>1970</v>
      </c>
      <c r="C12">
        <v>80.975999999999999</v>
      </c>
      <c r="D12">
        <v>780.8</v>
      </c>
      <c r="E12">
        <v>132</v>
      </c>
      <c r="F12">
        <f t="shared" si="0"/>
        <v>2.4241211264028451E-2</v>
      </c>
      <c r="G12">
        <f t="shared" si="1"/>
        <v>4.3941528144717221</v>
      </c>
      <c r="H12">
        <f t="shared" si="2"/>
        <v>6.6603190350988823</v>
      </c>
      <c r="I12">
        <f t="shared" si="3"/>
        <v>4.8828019225863706</v>
      </c>
      <c r="J12">
        <f t="shared" si="4"/>
        <v>-1.8165080466613261</v>
      </c>
      <c r="K12">
        <f t="shared" si="5"/>
        <v>75.846629826699697</v>
      </c>
      <c r="L12">
        <f t="shared" si="6"/>
        <v>4.3044720614629526</v>
      </c>
      <c r="M12">
        <f t="shared" si="7"/>
        <v>4.328713272726981</v>
      </c>
      <c r="N12">
        <f t="shared" si="8"/>
        <v>74.030121780038371</v>
      </c>
    </row>
    <row r="13" spans="2:14" x14ac:dyDescent="0.25">
      <c r="B13">
        <f t="shared" si="9"/>
        <v>1971</v>
      </c>
      <c r="C13">
        <v>90.802000000000007</v>
      </c>
      <c r="D13">
        <v>825.8</v>
      </c>
      <c r="E13">
        <v>146.6</v>
      </c>
      <c r="F13">
        <f t="shared" si="0"/>
        <v>3.682074552092196E-2</v>
      </c>
      <c r="G13">
        <f t="shared" si="1"/>
        <v>4.5086813117963871</v>
      </c>
      <c r="H13">
        <f t="shared" si="2"/>
        <v>6.7163526134519902</v>
      </c>
      <c r="I13">
        <f t="shared" si="3"/>
        <v>4.9877077894525508</v>
      </c>
      <c r="J13">
        <f t="shared" si="4"/>
        <v>-3.1647685812135791</v>
      </c>
      <c r="K13">
        <f t="shared" si="5"/>
        <v>87.542787477328943</v>
      </c>
      <c r="L13">
        <f t="shared" si="6"/>
        <v>4.435306928062138</v>
      </c>
      <c r="M13">
        <f t="shared" si="7"/>
        <v>4.47212767358306</v>
      </c>
      <c r="N13">
        <f t="shared" si="8"/>
        <v>84.378018896115364</v>
      </c>
    </row>
    <row r="14" spans="2:14" x14ac:dyDescent="0.25">
      <c r="B14">
        <f t="shared" si="9"/>
        <v>1972</v>
      </c>
      <c r="C14">
        <v>101.955</v>
      </c>
      <c r="D14">
        <v>864.1</v>
      </c>
      <c r="E14">
        <v>162.69999999999999</v>
      </c>
      <c r="F14">
        <f t="shared" si="0"/>
        <v>3.4144334086977146E-2</v>
      </c>
      <c r="G14">
        <f t="shared" si="1"/>
        <v>4.6245315394667115</v>
      </c>
      <c r="H14">
        <f t="shared" si="2"/>
        <v>6.7616885028473535</v>
      </c>
      <c r="I14">
        <f t="shared" si="3"/>
        <v>5.091908014224992</v>
      </c>
      <c r="J14">
        <f t="shared" si="4"/>
        <v>-3.2914595516684955</v>
      </c>
      <c r="K14">
        <f t="shared" si="5"/>
        <v>98.05350601526662</v>
      </c>
      <c r="L14">
        <f t="shared" si="6"/>
        <v>4.5513689753384998</v>
      </c>
      <c r="M14">
        <f t="shared" si="7"/>
        <v>4.585513309425477</v>
      </c>
      <c r="N14">
        <f t="shared" si="8"/>
        <v>94.762046463598125</v>
      </c>
    </row>
    <row r="15" spans="2:14" x14ac:dyDescent="0.25">
      <c r="B15">
        <f t="shared" si="9"/>
        <v>1973</v>
      </c>
      <c r="C15">
        <v>114.367</v>
      </c>
      <c r="D15">
        <v>894.2</v>
      </c>
      <c r="E15">
        <v>180.6</v>
      </c>
      <c r="F15">
        <f t="shared" si="0"/>
        <v>2.1248016627336774E-2</v>
      </c>
      <c r="G15">
        <f t="shared" si="1"/>
        <v>4.7394125757942041</v>
      </c>
      <c r="H15">
        <f t="shared" si="2"/>
        <v>6.7959294637998804</v>
      </c>
      <c r="I15">
        <f t="shared" si="3"/>
        <v>5.1962846409828849</v>
      </c>
      <c r="J15">
        <f t="shared" si="4"/>
        <v>-2.2518237598082322</v>
      </c>
      <c r="K15">
        <f t="shared" si="5"/>
        <v>107.10796749697627</v>
      </c>
      <c r="L15">
        <f t="shared" si="6"/>
        <v>4.6525893511216765</v>
      </c>
      <c r="M15">
        <f t="shared" si="7"/>
        <v>4.6738373677490133</v>
      </c>
      <c r="N15">
        <f t="shared" si="8"/>
        <v>104.85614373716804</v>
      </c>
    </row>
    <row r="16" spans="2:14" x14ac:dyDescent="0.25">
      <c r="B16">
        <f t="shared" si="9"/>
        <v>1974</v>
      </c>
      <c r="C16">
        <v>101.82299999999999</v>
      </c>
      <c r="D16">
        <v>891.2</v>
      </c>
      <c r="E16">
        <v>197.1</v>
      </c>
      <c r="F16">
        <f t="shared" si="0"/>
        <v>-3.145088824515696E-3</v>
      </c>
      <c r="G16">
        <f t="shared" si="1"/>
        <v>4.623236011799718</v>
      </c>
      <c r="H16">
        <f t="shared" si="2"/>
        <v>6.7925688691730199</v>
      </c>
      <c r="I16">
        <f t="shared" si="3"/>
        <v>5.2837112141586742</v>
      </c>
      <c r="J16">
        <f t="shared" si="4"/>
        <v>0.34326813629451181</v>
      </c>
      <c r="K16">
        <f t="shared" si="5"/>
        <v>108.97263447338457</v>
      </c>
      <c r="L16">
        <f t="shared" si="6"/>
        <v>4.6942418796556469</v>
      </c>
      <c r="M16">
        <f t="shared" si="7"/>
        <v>4.6910967908311312</v>
      </c>
      <c r="N16">
        <f t="shared" si="8"/>
        <v>109.31590260967909</v>
      </c>
    </row>
    <row r="17" spans="1:14" x14ac:dyDescent="0.25">
      <c r="B17">
        <f t="shared" si="9"/>
        <v>1975</v>
      </c>
      <c r="C17">
        <v>107.572</v>
      </c>
      <c r="D17">
        <v>887.5</v>
      </c>
      <c r="E17">
        <v>209.6</v>
      </c>
      <c r="F17">
        <f t="shared" si="0"/>
        <v>-1.9871671216969311E-2</v>
      </c>
      <c r="G17">
        <f t="shared" si="1"/>
        <v>4.6781603908154645</v>
      </c>
      <c r="H17">
        <f t="shared" si="2"/>
        <v>6.7884085213495711</v>
      </c>
      <c r="I17">
        <f t="shared" si="3"/>
        <v>5.3452009524468869</v>
      </c>
      <c r="J17">
        <f t="shared" si="4"/>
        <v>2.2094403966945464</v>
      </c>
      <c r="K17">
        <f t="shared" si="5"/>
        <v>110.08437295948771</v>
      </c>
      <c r="L17">
        <f t="shared" si="6"/>
        <v>4.721118769899018</v>
      </c>
      <c r="M17">
        <f t="shared" si="7"/>
        <v>4.7012470986820487</v>
      </c>
      <c r="N17">
        <f t="shared" si="8"/>
        <v>112.29381335618226</v>
      </c>
    </row>
    <row r="18" spans="1:14" x14ac:dyDescent="0.25">
      <c r="B18">
        <f t="shared" si="9"/>
        <v>1976</v>
      </c>
      <c r="C18">
        <v>117.6</v>
      </c>
      <c r="D18">
        <v>892.3</v>
      </c>
      <c r="E18">
        <v>221.9</v>
      </c>
      <c r="F18">
        <f t="shared" si="0"/>
        <v>-3.1484974440608937E-2</v>
      </c>
      <c r="G18">
        <f t="shared" si="1"/>
        <v>4.7672890354645263</v>
      </c>
      <c r="H18">
        <f t="shared" si="2"/>
        <v>6.7938023989061058</v>
      </c>
      <c r="I18">
        <f t="shared" si="3"/>
        <v>5.4022268299385479</v>
      </c>
      <c r="J18">
        <f t="shared" si="4"/>
        <v>3.6130520266548984</v>
      </c>
      <c r="K18">
        <f t="shared" si="5"/>
        <v>112.95775616306568</v>
      </c>
      <c r="L18">
        <f t="shared" si="6"/>
        <v>4.7584988839927256</v>
      </c>
      <c r="M18">
        <f t="shared" si="7"/>
        <v>4.7270139095521166</v>
      </c>
      <c r="N18">
        <f t="shared" si="8"/>
        <v>116.57080818972058</v>
      </c>
    </row>
    <row r="19" spans="1:14" x14ac:dyDescent="0.25">
      <c r="B19">
        <f t="shared" si="9"/>
        <v>1977</v>
      </c>
      <c r="C19">
        <v>123.224</v>
      </c>
      <c r="D19">
        <v>930.1</v>
      </c>
      <c r="E19">
        <v>232.5</v>
      </c>
      <c r="F19">
        <f t="shared" si="0"/>
        <v>-3.063269141537539E-2</v>
      </c>
      <c r="G19">
        <f t="shared" si="1"/>
        <v>4.8140038373221561</v>
      </c>
      <c r="H19">
        <f t="shared" si="2"/>
        <v>6.8352921072484216</v>
      </c>
      <c r="I19">
        <f t="shared" si="3"/>
        <v>5.4488902250274114</v>
      </c>
      <c r="J19">
        <f t="shared" si="4"/>
        <v>3.8115256969509659</v>
      </c>
      <c r="K19">
        <f t="shared" si="5"/>
        <v>122.5306991578438</v>
      </c>
      <c r="L19">
        <f t="shared" si="6"/>
        <v>4.8389942953740297</v>
      </c>
      <c r="M19">
        <f t="shared" si="7"/>
        <v>4.8083616039586543</v>
      </c>
      <c r="N19">
        <f t="shared" si="8"/>
        <v>126.34222485479476</v>
      </c>
    </row>
    <row r="20" spans="1:14" x14ac:dyDescent="0.25">
      <c r="B20">
        <f t="shared" si="9"/>
        <v>1978</v>
      </c>
      <c r="C20">
        <v>130.971</v>
      </c>
      <c r="D20">
        <v>969.9</v>
      </c>
      <c r="E20">
        <v>243.5</v>
      </c>
      <c r="F20">
        <f t="shared" si="0"/>
        <v>-3.2582506535788092E-2</v>
      </c>
      <c r="G20">
        <f t="shared" si="1"/>
        <v>4.8749759246484992</v>
      </c>
      <c r="H20">
        <f t="shared" si="2"/>
        <v>6.877192973399497</v>
      </c>
      <c r="I20">
        <f t="shared" si="3"/>
        <v>5.4951169425226443</v>
      </c>
      <c r="J20">
        <f t="shared" si="4"/>
        <v>4.3911263269498022</v>
      </c>
      <c r="K20">
        <f t="shared" si="5"/>
        <v>132.58580458619144</v>
      </c>
      <c r="L20">
        <f t="shared" si="6"/>
        <v>4.9198125241540396</v>
      </c>
      <c r="M20">
        <f t="shared" si="7"/>
        <v>4.8872300176182515</v>
      </c>
      <c r="N20">
        <f t="shared" si="8"/>
        <v>136.97693091314125</v>
      </c>
    </row>
    <row r="21" spans="1:14" x14ac:dyDescent="0.25">
      <c r="B21">
        <f t="shared" si="9"/>
        <v>1979</v>
      </c>
      <c r="C21">
        <v>138.84200000000001</v>
      </c>
      <c r="D21">
        <v>1006.9</v>
      </c>
      <c r="E21">
        <v>257.7</v>
      </c>
      <c r="F21">
        <f t="shared" si="0"/>
        <v>-4.0557790491872581E-2</v>
      </c>
      <c r="G21">
        <f t="shared" si="1"/>
        <v>4.9333365959604185</v>
      </c>
      <c r="H21">
        <f t="shared" si="2"/>
        <v>6.9146315829215688</v>
      </c>
      <c r="I21">
        <f t="shared" si="3"/>
        <v>5.551796117658319</v>
      </c>
      <c r="J21">
        <f t="shared" si="4"/>
        <v>5.8997327966799276</v>
      </c>
      <c r="K21">
        <f t="shared" si="5"/>
        <v>142.53492026582404</v>
      </c>
      <c r="L21">
        <f t="shared" si="6"/>
        <v>5.0001448146766396</v>
      </c>
      <c r="M21">
        <f t="shared" si="7"/>
        <v>4.959587024184767</v>
      </c>
      <c r="N21">
        <f t="shared" si="8"/>
        <v>148.43465306250397</v>
      </c>
    </row>
    <row r="23" spans="1:14" x14ac:dyDescent="0.25">
      <c r="L23" t="s">
        <v>51</v>
      </c>
    </row>
    <row r="24" spans="1:14" x14ac:dyDescent="0.25">
      <c r="A24" t="s">
        <v>6</v>
      </c>
      <c r="L24" t="s">
        <v>6</v>
      </c>
    </row>
    <row r="25" spans="1:14" ht="15.75" thickBot="1" x14ac:dyDescent="0.3"/>
    <row r="26" spans="1:14" x14ac:dyDescent="0.25">
      <c r="A26" s="6" t="s">
        <v>7</v>
      </c>
      <c r="B26" s="6"/>
      <c r="L26" s="6" t="s">
        <v>7</v>
      </c>
      <c r="M26" s="6"/>
    </row>
    <row r="27" spans="1:14" x14ac:dyDescent="0.25">
      <c r="A27" s="3" t="s">
        <v>8</v>
      </c>
      <c r="B27" s="3">
        <v>0.99379150699945284</v>
      </c>
      <c r="L27" s="3" t="s">
        <v>8</v>
      </c>
      <c r="M27" s="3">
        <v>0.99384811968763476</v>
      </c>
    </row>
    <row r="28" spans="1:14" x14ac:dyDescent="0.25">
      <c r="A28" s="3" t="s">
        <v>9</v>
      </c>
      <c r="B28" s="3">
        <v>0.98762155938424356</v>
      </c>
      <c r="L28" s="3" t="s">
        <v>9</v>
      </c>
      <c r="M28" s="3">
        <v>0.98773408500664717</v>
      </c>
    </row>
    <row r="29" spans="1:14" x14ac:dyDescent="0.25">
      <c r="A29" s="3" t="s">
        <v>10</v>
      </c>
      <c r="B29" s="3">
        <v>0.98607425430727402</v>
      </c>
      <c r="L29" s="3" t="s">
        <v>10</v>
      </c>
      <c r="M29" s="3">
        <v>0.98528090200797658</v>
      </c>
    </row>
    <row r="30" spans="1:14" x14ac:dyDescent="0.25">
      <c r="A30" s="3" t="s">
        <v>11</v>
      </c>
      <c r="B30" s="3">
        <v>4.0300477400514927</v>
      </c>
      <c r="L30" s="3" t="s">
        <v>11</v>
      </c>
      <c r="M30" s="3">
        <v>4.1432540080789861</v>
      </c>
    </row>
    <row r="31" spans="1:14" ht="15.75" thickBot="1" x14ac:dyDescent="0.3">
      <c r="A31" s="4" t="s">
        <v>12</v>
      </c>
      <c r="B31" s="4">
        <v>19</v>
      </c>
      <c r="L31" s="4" t="s">
        <v>12</v>
      </c>
      <c r="M31" s="4">
        <v>19</v>
      </c>
    </row>
    <row r="33" spans="1:20" ht="15.75" thickBot="1" x14ac:dyDescent="0.3">
      <c r="A33" t="s">
        <v>13</v>
      </c>
      <c r="L33" t="s">
        <v>13</v>
      </c>
    </row>
    <row r="34" spans="1:20" x14ac:dyDescent="0.25">
      <c r="A34" s="5"/>
      <c r="B34" s="5" t="s">
        <v>18</v>
      </c>
      <c r="C34" s="5" t="s">
        <v>19</v>
      </c>
      <c r="D34" s="5" t="s">
        <v>20</v>
      </c>
      <c r="E34" s="5" t="s">
        <v>21</v>
      </c>
      <c r="F34" s="5" t="s">
        <v>22</v>
      </c>
      <c r="L34" s="5"/>
      <c r="M34" s="5" t="s">
        <v>18</v>
      </c>
      <c r="N34" s="5" t="s">
        <v>19</v>
      </c>
      <c r="O34" s="5" t="s">
        <v>20</v>
      </c>
      <c r="P34" s="5" t="s">
        <v>21</v>
      </c>
      <c r="Q34" s="5" t="s">
        <v>22</v>
      </c>
    </row>
    <row r="35" spans="1:20" x14ac:dyDescent="0.25">
      <c r="A35" s="3" t="s">
        <v>14</v>
      </c>
      <c r="B35" s="3">
        <v>2</v>
      </c>
      <c r="C35" s="3">
        <v>20733.135626038074</v>
      </c>
      <c r="D35" s="3">
        <v>10366.567813019037</v>
      </c>
      <c r="E35" s="3">
        <v>638.28496014408006</v>
      </c>
      <c r="F35" s="3">
        <v>5.512232155327743E-16</v>
      </c>
      <c r="L35" s="3" t="s">
        <v>14</v>
      </c>
      <c r="M35" s="3">
        <v>3</v>
      </c>
      <c r="N35" s="3">
        <v>20735.497875999641</v>
      </c>
      <c r="O35" s="3">
        <v>6911.8326253332134</v>
      </c>
      <c r="P35" s="3">
        <v>402.63367451263309</v>
      </c>
      <c r="Q35" s="3">
        <v>1.4916539381486358E-14</v>
      </c>
    </row>
    <row r="36" spans="1:20" x14ac:dyDescent="0.25">
      <c r="A36" s="3" t="s">
        <v>15</v>
      </c>
      <c r="B36" s="3">
        <v>16</v>
      </c>
      <c r="C36" s="3">
        <v>259.86055659350626</v>
      </c>
      <c r="D36" s="3">
        <v>16.241284787094141</v>
      </c>
      <c r="E36" s="3"/>
      <c r="F36" s="3"/>
      <c r="L36" s="3" t="s">
        <v>15</v>
      </c>
      <c r="M36" s="3">
        <v>15</v>
      </c>
      <c r="N36" s="3">
        <v>257.4983066319387</v>
      </c>
      <c r="O36" s="3">
        <v>17.166553775462582</v>
      </c>
      <c r="P36" s="3"/>
      <c r="Q36" s="3"/>
    </row>
    <row r="37" spans="1:20" ht="15.75" thickBot="1" x14ac:dyDescent="0.3">
      <c r="A37" s="4" t="s">
        <v>16</v>
      </c>
      <c r="B37" s="4">
        <v>18</v>
      </c>
      <c r="C37" s="4">
        <v>20992.996182631581</v>
      </c>
      <c r="D37" s="4"/>
      <c r="E37" s="4"/>
      <c r="F37" s="4"/>
      <c r="L37" s="4" t="s">
        <v>16</v>
      </c>
      <c r="M37" s="4">
        <v>18</v>
      </c>
      <c r="N37" s="4">
        <v>20992.996182631581</v>
      </c>
      <c r="O37" s="4"/>
      <c r="P37" s="4"/>
      <c r="Q37" s="4"/>
    </row>
    <row r="38" spans="1:20" ht="15.75" thickBot="1" x14ac:dyDescent="0.3"/>
    <row r="39" spans="1:20" x14ac:dyDescent="0.25">
      <c r="A39" s="5"/>
      <c r="B39" s="5" t="s">
        <v>23</v>
      </c>
      <c r="C39" s="5" t="s">
        <v>11</v>
      </c>
      <c r="D39" s="5" t="s">
        <v>24</v>
      </c>
      <c r="E39" s="5" t="s">
        <v>25</v>
      </c>
      <c r="F39" s="5" t="s">
        <v>26</v>
      </c>
      <c r="G39" s="5" t="s">
        <v>27</v>
      </c>
      <c r="H39" s="5" t="s">
        <v>28</v>
      </c>
      <c r="I39" s="5" t="s">
        <v>29</v>
      </c>
      <c r="L39" s="5"/>
      <c r="M39" s="5" t="s">
        <v>23</v>
      </c>
      <c r="N39" s="5" t="s">
        <v>11</v>
      </c>
      <c r="O39" s="5" t="s">
        <v>24</v>
      </c>
      <c r="P39" s="5" t="s">
        <v>25</v>
      </c>
      <c r="Q39" s="5" t="s">
        <v>26</v>
      </c>
      <c r="R39" s="5" t="s">
        <v>27</v>
      </c>
      <c r="S39" s="5" t="s">
        <v>28</v>
      </c>
      <c r="T39" s="5" t="s">
        <v>29</v>
      </c>
    </row>
    <row r="40" spans="1:20" x14ac:dyDescent="0.25">
      <c r="A40" s="3" t="s">
        <v>17</v>
      </c>
      <c r="B40" s="3">
        <v>-108.73321460478843</v>
      </c>
      <c r="C40" s="3">
        <v>25.893951068912624</v>
      </c>
      <c r="D40" s="3">
        <v>-4.1991743289933741</v>
      </c>
      <c r="E40" s="3">
        <v>6.7966748698001329E-4</v>
      </c>
      <c r="F40" s="3">
        <v>-163.6259386935522</v>
      </c>
      <c r="G40" s="3">
        <v>-53.840490516024673</v>
      </c>
      <c r="H40" s="3">
        <v>-163.6259386935522</v>
      </c>
      <c r="I40" s="3">
        <v>-53.840490516024673</v>
      </c>
      <c r="L40" s="3" t="s">
        <v>17</v>
      </c>
      <c r="M40" s="3">
        <v>-119.81178423446812</v>
      </c>
      <c r="N40" s="3">
        <v>40.007654922995471</v>
      </c>
      <c r="O40" s="3">
        <v>-2.9947214968004308</v>
      </c>
      <c r="P40" s="3">
        <v>9.0696884531983029E-3</v>
      </c>
      <c r="Q40" s="3">
        <v>-205.08608213899907</v>
      </c>
      <c r="R40" s="3">
        <v>-34.537486329937167</v>
      </c>
      <c r="S40" s="3">
        <v>-205.08608213899907</v>
      </c>
      <c r="T40" s="3">
        <v>-34.537486329937167</v>
      </c>
    </row>
    <row r="41" spans="1:20" x14ac:dyDescent="0.25">
      <c r="A41" s="3" t="s">
        <v>30</v>
      </c>
      <c r="B41" s="3">
        <v>0.21081325623785016</v>
      </c>
      <c r="C41" s="3">
        <v>4.6144894655341162E-2</v>
      </c>
      <c r="D41" s="3">
        <v>4.5685066097219709</v>
      </c>
      <c r="E41" s="3">
        <v>3.1558944283382735E-4</v>
      </c>
      <c r="F41" s="3">
        <v>0.11299044952598586</v>
      </c>
      <c r="G41" s="3">
        <v>0.30863606294971446</v>
      </c>
      <c r="H41" s="3">
        <v>0.11299044952598586</v>
      </c>
      <c r="I41" s="3">
        <v>0.30863606294971446</v>
      </c>
      <c r="L41" s="3" t="s">
        <v>30</v>
      </c>
      <c r="M41" s="3">
        <v>0.23109107469525111</v>
      </c>
      <c r="N41" s="3">
        <v>7.2379503302912082E-2</v>
      </c>
      <c r="O41" s="3">
        <v>3.192769556985251</v>
      </c>
      <c r="P41" s="3">
        <v>6.0527840971126047E-3</v>
      </c>
      <c r="Q41" s="3">
        <v>7.6817815272416989E-2</v>
      </c>
      <c r="R41" s="3">
        <v>0.38536433411808524</v>
      </c>
      <c r="S41" s="3">
        <v>7.6817815272416989E-2</v>
      </c>
      <c r="T41" s="3">
        <v>0.38536433411808524</v>
      </c>
    </row>
    <row r="42" spans="1:20" ht="15.75" thickBot="1" x14ac:dyDescent="0.3">
      <c r="A42" s="4" t="s">
        <v>31</v>
      </c>
      <c r="B42" s="4">
        <v>0.15133980273465711</v>
      </c>
      <c r="C42" s="4">
        <v>7.9050557898742699E-2</v>
      </c>
      <c r="D42" s="4">
        <v>1.9144684965855778</v>
      </c>
      <c r="E42" s="4">
        <v>7.3616770214874463E-2</v>
      </c>
      <c r="F42" s="4">
        <v>-1.6239893861284188E-2</v>
      </c>
      <c r="G42" s="4">
        <v>0.31891949933059838</v>
      </c>
      <c r="H42" s="4">
        <v>-1.6239893861284188E-2</v>
      </c>
      <c r="I42" s="4">
        <v>0.31891949933059838</v>
      </c>
      <c r="L42" s="3" t="s">
        <v>31</v>
      </c>
      <c r="M42" s="3">
        <v>0.11552436638105508</v>
      </c>
      <c r="N42" s="3">
        <v>0.12620124208738706</v>
      </c>
      <c r="O42" s="3">
        <v>0.91539801407866606</v>
      </c>
      <c r="P42" s="3">
        <v>0.37446461215444837</v>
      </c>
      <c r="Q42" s="3">
        <v>-0.15346721371518512</v>
      </c>
      <c r="R42" s="3">
        <v>0.38451594647729526</v>
      </c>
      <c r="S42" s="3">
        <v>-0.15346721371518512</v>
      </c>
      <c r="T42" s="3">
        <v>0.38451594647729526</v>
      </c>
    </row>
    <row r="43" spans="1:20" ht="15.75" thickBot="1" x14ac:dyDescent="0.3">
      <c r="L43" s="4" t="s">
        <v>35</v>
      </c>
      <c r="M43" s="4">
        <v>-13.559931029612898</v>
      </c>
      <c r="N43" s="4">
        <v>36.55410158540338</v>
      </c>
      <c r="O43" s="4">
        <v>-0.37095511697728578</v>
      </c>
      <c r="P43" s="4">
        <v>0.71585769257792353</v>
      </c>
      <c r="Q43" s="4">
        <v>-91.473154242166757</v>
      </c>
      <c r="R43" s="4">
        <v>64.353292182940962</v>
      </c>
      <c r="S43" s="4">
        <v>-91.473154242166757</v>
      </c>
      <c r="T43" s="4">
        <v>64.353292182940962</v>
      </c>
    </row>
    <row r="45" spans="1:20" x14ac:dyDescent="0.25">
      <c r="A45" t="s">
        <v>6</v>
      </c>
    </row>
    <row r="46" spans="1:20" ht="15.75" thickBot="1" x14ac:dyDescent="0.3">
      <c r="L46" t="s">
        <v>6</v>
      </c>
    </row>
    <row r="47" spans="1:20" ht="15.75" thickBot="1" x14ac:dyDescent="0.3">
      <c r="A47" s="6" t="s">
        <v>7</v>
      </c>
      <c r="B47" s="6"/>
    </row>
    <row r="48" spans="1:20" x14ac:dyDescent="0.25">
      <c r="A48" s="3" t="s">
        <v>8</v>
      </c>
      <c r="B48" s="3">
        <v>0.9932370757695137</v>
      </c>
      <c r="L48" s="6" t="s">
        <v>7</v>
      </c>
      <c r="M48" s="6"/>
    </row>
    <row r="49" spans="1:20" x14ac:dyDescent="0.25">
      <c r="A49" s="3" t="s">
        <v>9</v>
      </c>
      <c r="B49" s="3">
        <v>0.98651988868317464</v>
      </c>
      <c r="L49" s="3" t="s">
        <v>8</v>
      </c>
      <c r="M49" s="3">
        <v>0.99648216837391024</v>
      </c>
    </row>
    <row r="50" spans="1:20" x14ac:dyDescent="0.25">
      <c r="A50" s="3" t="s">
        <v>10</v>
      </c>
      <c r="B50" s="3">
        <v>0.98483487476857157</v>
      </c>
      <c r="L50" s="3" t="s">
        <v>9</v>
      </c>
      <c r="M50" s="3">
        <v>0.99297671188717007</v>
      </c>
    </row>
    <row r="51" spans="1:20" x14ac:dyDescent="0.25">
      <c r="A51" s="3" t="s">
        <v>11</v>
      </c>
      <c r="B51" s="3">
        <v>5.5633280422753645E-2</v>
      </c>
      <c r="L51" s="3" t="s">
        <v>10</v>
      </c>
      <c r="M51" s="3">
        <v>0.99157205426460393</v>
      </c>
    </row>
    <row r="52" spans="1:20" ht="15.75" thickBot="1" x14ac:dyDescent="0.3">
      <c r="A52" s="4" t="s">
        <v>12</v>
      </c>
      <c r="B52" s="4">
        <v>19</v>
      </c>
      <c r="L52" s="3" t="s">
        <v>11</v>
      </c>
      <c r="M52" s="3">
        <v>4.1473676305182783E-2</v>
      </c>
    </row>
    <row r="53" spans="1:20" ht="15.75" thickBot="1" x14ac:dyDescent="0.3">
      <c r="L53" s="4" t="s">
        <v>12</v>
      </c>
      <c r="M53" s="4">
        <v>19</v>
      </c>
    </row>
    <row r="54" spans="1:20" ht="15.75" thickBot="1" x14ac:dyDescent="0.3">
      <c r="A54" t="s">
        <v>13</v>
      </c>
    </row>
    <row r="55" spans="1:20" ht="15.75" thickBot="1" x14ac:dyDescent="0.3">
      <c r="A55" s="5"/>
      <c r="B55" s="5" t="s">
        <v>18</v>
      </c>
      <c r="C55" s="5" t="s">
        <v>19</v>
      </c>
      <c r="D55" s="5" t="s">
        <v>20</v>
      </c>
      <c r="E55" s="5" t="s">
        <v>21</v>
      </c>
      <c r="F55" s="5" t="s">
        <v>22</v>
      </c>
      <c r="L55" t="s">
        <v>13</v>
      </c>
    </row>
    <row r="56" spans="1:20" x14ac:dyDescent="0.25">
      <c r="A56" s="3" t="s">
        <v>14</v>
      </c>
      <c r="B56" s="3">
        <v>2</v>
      </c>
      <c r="C56" s="3">
        <v>3.6241126382604456</v>
      </c>
      <c r="D56" s="3">
        <v>1.8120563191302228</v>
      </c>
      <c r="E56" s="3">
        <v>585.46690928395265</v>
      </c>
      <c r="F56" s="3">
        <v>1.0903045599949568E-15</v>
      </c>
      <c r="L56" s="5"/>
      <c r="M56" s="5" t="s">
        <v>18</v>
      </c>
      <c r="N56" s="5" t="s">
        <v>19</v>
      </c>
      <c r="O56" s="5" t="s">
        <v>20</v>
      </c>
      <c r="P56" s="5" t="s">
        <v>21</v>
      </c>
      <c r="Q56" s="5" t="s">
        <v>22</v>
      </c>
    </row>
    <row r="57" spans="1:20" x14ac:dyDescent="0.25">
      <c r="A57" s="3" t="s">
        <v>15</v>
      </c>
      <c r="B57" s="3">
        <v>16</v>
      </c>
      <c r="C57" s="3">
        <v>4.9520990249547904E-2</v>
      </c>
      <c r="D57" s="3">
        <v>3.095061890596744E-3</v>
      </c>
      <c r="E57" s="3"/>
      <c r="F57" s="3"/>
      <c r="L57" s="3" t="s">
        <v>14</v>
      </c>
      <c r="M57" s="3">
        <v>3</v>
      </c>
      <c r="N57" s="3">
        <v>3.6478326411159872</v>
      </c>
      <c r="O57" s="3">
        <v>1.2159442137053291</v>
      </c>
      <c r="P57" s="3">
        <v>706.91725580304956</v>
      </c>
      <c r="Q57" s="3">
        <v>2.2828914383915402E-16</v>
      </c>
    </row>
    <row r="58" spans="1:20" ht="15.75" thickBot="1" x14ac:dyDescent="0.3">
      <c r="A58" s="4" t="s">
        <v>16</v>
      </c>
      <c r="B58" s="4">
        <v>18</v>
      </c>
      <c r="C58" s="4">
        <v>3.6736336285099935</v>
      </c>
      <c r="D58" s="4"/>
      <c r="E58" s="4"/>
      <c r="F58" s="4"/>
      <c r="L58" s="3" t="s">
        <v>15</v>
      </c>
      <c r="M58" s="3">
        <v>15</v>
      </c>
      <c r="N58" s="3">
        <v>2.58009873940062E-2</v>
      </c>
      <c r="O58" s="3">
        <v>1.7200658262670799E-3</v>
      </c>
      <c r="P58" s="3"/>
      <c r="Q58" s="3"/>
    </row>
    <row r="59" spans="1:20" ht="15.75" thickBot="1" x14ac:dyDescent="0.3">
      <c r="L59" s="4" t="s">
        <v>16</v>
      </c>
      <c r="M59" s="4">
        <v>18</v>
      </c>
      <c r="N59" s="4">
        <v>3.6736336285099935</v>
      </c>
      <c r="O59" s="4"/>
      <c r="P59" s="4"/>
      <c r="Q59" s="4"/>
    </row>
    <row r="60" spans="1:20" ht="15.75" thickBot="1" x14ac:dyDescent="0.3">
      <c r="A60" s="5"/>
      <c r="B60" s="5" t="s">
        <v>23</v>
      </c>
      <c r="C60" s="5" t="s">
        <v>11</v>
      </c>
      <c r="D60" s="5" t="s">
        <v>24</v>
      </c>
      <c r="E60" s="5" t="s">
        <v>25</v>
      </c>
      <c r="F60" s="5" t="s">
        <v>26</v>
      </c>
      <c r="G60" s="5" t="s">
        <v>27</v>
      </c>
      <c r="H60" s="5" t="s">
        <v>28</v>
      </c>
      <c r="I60" s="5" t="s">
        <v>29</v>
      </c>
    </row>
    <row r="61" spans="1:20" x14ac:dyDescent="0.25">
      <c r="A61" s="3" t="s">
        <v>17</v>
      </c>
      <c r="B61" s="3">
        <v>-7.2399148112555221</v>
      </c>
      <c r="C61" s="3">
        <v>3.6960953228133842</v>
      </c>
      <c r="D61" s="3">
        <v>-1.9588008909209254</v>
      </c>
      <c r="E61" s="3">
        <v>6.7801691629919725E-2</v>
      </c>
      <c r="F61" s="3">
        <v>-15.075286872514511</v>
      </c>
      <c r="G61" s="3">
        <v>0.5954572500034665</v>
      </c>
      <c r="H61" s="3">
        <v>-15.075286872514511</v>
      </c>
      <c r="I61" s="3">
        <v>0.5954572500034665</v>
      </c>
      <c r="L61" s="5"/>
      <c r="M61" s="5" t="s">
        <v>23</v>
      </c>
      <c r="N61" s="5" t="s">
        <v>11</v>
      </c>
      <c r="O61" s="5" t="s">
        <v>24</v>
      </c>
      <c r="P61" s="5" t="s">
        <v>25</v>
      </c>
      <c r="Q61" s="5" t="s">
        <v>26</v>
      </c>
      <c r="R61" s="5" t="s">
        <v>27</v>
      </c>
      <c r="S61" s="5" t="s">
        <v>28</v>
      </c>
      <c r="T61" s="5" t="s">
        <v>29</v>
      </c>
    </row>
    <row r="62" spans="1:20" x14ac:dyDescent="0.25">
      <c r="A62" s="3" t="s">
        <v>30</v>
      </c>
      <c r="B62" s="3">
        <v>1.3460962860243821</v>
      </c>
      <c r="C62" s="3">
        <v>0.70140512691737189</v>
      </c>
      <c r="D62" s="3">
        <v>1.919142353493172</v>
      </c>
      <c r="E62" s="3">
        <v>7.2983279528525222E-2</v>
      </c>
      <c r="F62" s="3">
        <v>-0.1408161594287114</v>
      </c>
      <c r="G62" s="3">
        <v>2.8330087314774755</v>
      </c>
      <c r="H62" s="3">
        <v>-0.1408161594287114</v>
      </c>
      <c r="I62" s="3">
        <v>2.8330087314774755</v>
      </c>
      <c r="L62" s="3" t="s">
        <v>17</v>
      </c>
      <c r="M62" s="3">
        <v>-5.7687333007227677</v>
      </c>
      <c r="N62" s="3">
        <v>2.7837120781776235</v>
      </c>
      <c r="O62" s="3">
        <v>-2.0723167981148789</v>
      </c>
      <c r="P62" s="3">
        <v>5.5885810117936939E-2</v>
      </c>
      <c r="Q62" s="3">
        <v>-11.702075144723718</v>
      </c>
      <c r="R62" s="3">
        <v>0.16460854327818275</v>
      </c>
      <c r="S62" s="3">
        <v>-11.702075144723718</v>
      </c>
      <c r="T62" s="3">
        <v>0.16460854327818275</v>
      </c>
    </row>
    <row r="63" spans="1:20" ht="15.75" thickBot="1" x14ac:dyDescent="0.3">
      <c r="A63" s="4" t="s">
        <v>31</v>
      </c>
      <c r="B63" s="4">
        <v>0.52817136486837568</v>
      </c>
      <c r="C63" s="4">
        <v>0.2053010260395359</v>
      </c>
      <c r="D63" s="4">
        <v>2.5726679260076515</v>
      </c>
      <c r="E63" s="4">
        <v>2.0443482628751425E-2</v>
      </c>
      <c r="F63" s="4">
        <v>9.2952631831602683E-2</v>
      </c>
      <c r="G63" s="4">
        <v>0.96339009790514862</v>
      </c>
      <c r="H63" s="4">
        <v>9.2952631831602683E-2</v>
      </c>
      <c r="I63" s="4">
        <v>0.96339009790514862</v>
      </c>
      <c r="L63" s="3" t="s">
        <v>30</v>
      </c>
      <c r="M63" s="3">
        <v>1.0417930062583192</v>
      </c>
      <c r="N63" s="3">
        <v>0.52926785586271707</v>
      </c>
      <c r="O63" s="3">
        <v>1.9683662907511661</v>
      </c>
      <c r="P63" s="3">
        <v>6.7792191899475523E-2</v>
      </c>
      <c r="Q63" s="3">
        <v>-8.631472459966516E-2</v>
      </c>
      <c r="R63" s="3">
        <v>2.1699007371163033</v>
      </c>
      <c r="S63" s="3">
        <v>-8.631472459966516E-2</v>
      </c>
      <c r="T63" s="3">
        <v>2.1699007371163033</v>
      </c>
    </row>
    <row r="64" spans="1:20" x14ac:dyDescent="0.25">
      <c r="L64" s="3" t="s">
        <v>31</v>
      </c>
      <c r="M64" s="3">
        <v>0.64365873006853203</v>
      </c>
      <c r="N64" s="3">
        <v>0.15617616801736792</v>
      </c>
      <c r="O64" s="3">
        <v>4.121363318358231</v>
      </c>
      <c r="P64" s="3">
        <v>9.0616611525243978E-4</v>
      </c>
      <c r="Q64" s="3">
        <v>0.31077710772064626</v>
      </c>
      <c r="R64" s="3">
        <v>0.97654035241641779</v>
      </c>
      <c r="S64" s="3">
        <v>0.31077710772064626</v>
      </c>
      <c r="T64" s="3">
        <v>0.97654035241641779</v>
      </c>
    </row>
    <row r="65" spans="12:20" ht="15.75" thickBot="1" x14ac:dyDescent="0.3">
      <c r="L65" s="4" t="s">
        <v>35</v>
      </c>
      <c r="M65" s="4">
        <v>-1.2567159582665606E-2</v>
      </c>
      <c r="N65" s="4">
        <v>3.3841709663310444E-3</v>
      </c>
      <c r="O65" s="4">
        <v>-3.7135120263413635</v>
      </c>
      <c r="P65" s="4">
        <v>2.0807073809100307E-3</v>
      </c>
      <c r="Q65" s="4">
        <v>-1.9780349250948494E-2</v>
      </c>
      <c r="R65" s="4">
        <v>-5.3539699143827198E-3</v>
      </c>
      <c r="S65" s="4">
        <v>-1.9780349250948494E-2</v>
      </c>
      <c r="T65" s="4">
        <v>-5.3539699143827198E-3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2016-10-12T22:21:05Z</dcterms:created>
  <dcterms:modified xsi:type="dcterms:W3CDTF">2020-04-11T13:08:48Z</dcterms:modified>
</cp:coreProperties>
</file>