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D:\ECONOMÍA\EC-345 346 ESTADÍSTICA PARA ECONOMISTAS\Examen_Estadística para economistas II\Examen parcial_Hetrocedasticidad_Estadistica para Economistas II\"/>
    </mc:Choice>
  </mc:AlternateContent>
  <xr:revisionPtr revIDLastSave="0" documentId="8_{C8AA27C9-C24D-48FA-8D84-58570A10296D}" xr6:coauthVersionLast="45" xr6:coauthVersionMax="45" xr10:uidLastSave="{00000000-0000-0000-0000-000000000000}"/>
  <bookViews>
    <workbookView xWindow="-120" yWindow="-120" windowWidth="20730" windowHeight="11760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0" i="1" l="1"/>
  <c r="Q49" i="1"/>
  <c r="T49" i="1" s="1"/>
  <c r="W49" i="1" s="1"/>
  <c r="Q29" i="1"/>
  <c r="Q28" i="1"/>
  <c r="T28" i="1" s="1"/>
  <c r="W28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<sst xmlns="http://schemas.openxmlformats.org/spreadsheetml/2006/main" count="152" uniqueCount="38">
  <si>
    <t>Q</t>
  </si>
  <si>
    <t>L</t>
  </si>
  <si>
    <t>K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</si>
  <si>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</si>
  <si>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</si>
  <si>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</si>
  <si>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</si>
  <si>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</si>
  <si>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</si>
  <si>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</si>
  <si>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</si>
  <si>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</si>
  <si>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</si>
  <si>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</si>
  <si>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</si>
  <si>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</si>
  <si>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</si>
  <si>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</si>
  <si>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</si>
  <si>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</si>
  <si>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</si>
  <si>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</si>
  <si>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</si>
  <si>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</si>
  <si>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</si>
  <si>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</si>
  <si>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</si>
  <si>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Variable X 1</t>
  </si>
  <si>
    <t>Variable X 2</t>
  </si>
  <si>
    <t>ANTES</t>
  </si>
  <si>
    <t>DESPUES</t>
  </si>
  <si>
    <t>TOTAL</t>
  </si>
  <si>
    <t>F1</t>
  </si>
  <si>
    <t>F2</t>
  </si>
  <si>
    <t>F-GENERAL</t>
  </si>
  <si>
    <t>P-VALUE</t>
  </si>
  <si>
    <t>TEST DE CHOW 1978</t>
  </si>
  <si>
    <t>TEST DE CHOW 1968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</si>
</sst>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89"/>
  <sheetViews>
    <sheetView tabSelected="1" workbookViewId="0">
      <selection activeCell="T48" sqref="T48"/>
    </sheetView>
  </sheetViews>
  <sheetFormatPr baseColWidth="10" defaultRowHeight="15" x14ac:dyDescent="0.25"/>
  <cols>
    <col min="6" max="6" width="18.5703125" customWidth="1"/>
  </cols>
  <sheetData>
    <row r="2" spans="1:21" x14ac:dyDescent="0.25">
      <c r="B2" s="1" t="s">
        <v>0</v>
      </c>
      <c r="C2" s="1" t="s">
        <v>1</v>
      </c>
      <c r="D2" s="1" t="s">
        <v>2</v>
      </c>
      <c r="F2" s="1" t="s">
        <v>29</v>
      </c>
      <c r="G2">
        <v>1978</v>
      </c>
      <c r="P2" t="s">
        <v>31</v>
      </c>
    </row>
    <row r="3" spans="1:21" x14ac:dyDescent="0.25">
      <c r="A3">
        <v>1965</v>
      </c>
      <c r="B3">
        <v>51.046999999999997</v>
      </c>
      <c r="C3">
        <v>710.7</v>
      </c>
      <c r="D3">
        <v>84.4</v>
      </c>
      <c r="F3" t="s">
        <v>3</v>
      </c>
      <c r="P3" t="s">
        <v>3</v>
      </c>
    </row>
    <row r="4" spans="1:21" ht="15.75" thickBot="1" x14ac:dyDescent="0.3">
      <c r="A4">
        <f>+A3+1</f>
        <v>1966</v>
      </c>
      <c r="B4">
        <v>53.871000000000002</v>
      </c>
      <c r="C4">
        <v>724.3</v>
      </c>
      <c r="D4">
        <v>91.8</v>
      </c>
    </row>
    <row r="5" spans="1:21" x14ac:dyDescent="0.25">
      <c r="A5">
        <f t="shared" ref="A5:A23" si="0">+A4+1</f>
        <v>1967</v>
      </c>
      <c r="B5">
        <v>56.834000000000003</v>
      </c>
      <c r="C5">
        <v>735.2</v>
      </c>
      <c r="D5">
        <v>99.9</v>
      </c>
      <c r="F5" s="6" t="s">
        <v>4</v>
      </c>
      <c r="G5" s="6"/>
      <c r="P5" s="6" t="s">
        <v>4</v>
      </c>
      <c r="Q5" s="6"/>
    </row>
    <row r="6" spans="1:21" x14ac:dyDescent="0.25">
      <c r="A6" s="2">
        <f t="shared" si="0"/>
        <v>1968</v>
      </c>
      <c r="B6" s="2">
        <v>65.438999999999993</v>
      </c>
      <c r="C6" s="2">
        <v>760.3</v>
      </c>
      <c r="D6" s="2">
        <v>109.1</v>
      </c>
      <c r="F6" s="3" t="s">
        <v>5</v>
      </c>
      <c r="G6" s="3">
        <v>0.98768100891611976</v>
      </c>
      <c r="P6" s="3" t="s">
        <v>5</v>
      </c>
      <c r="Q6" s="3">
        <v>0.97970627806702471</v>
      </c>
    </row>
    <row r="7" spans="1:21" x14ac:dyDescent="0.25">
      <c r="A7">
        <f t="shared" si="0"/>
        <v>1969</v>
      </c>
      <c r="B7">
        <v>74.938999999999993</v>
      </c>
      <c r="C7">
        <v>777.6</v>
      </c>
      <c r="D7">
        <v>120.7</v>
      </c>
      <c r="F7" s="3" t="s">
        <v>6</v>
      </c>
      <c r="G7" s="3">
        <v>0.97551377537356421</v>
      </c>
      <c r="P7" s="3" t="s">
        <v>6</v>
      </c>
      <c r="Q7" s="3">
        <v>0.95982439128394237</v>
      </c>
    </row>
    <row r="8" spans="1:21" x14ac:dyDescent="0.25">
      <c r="A8">
        <f t="shared" si="0"/>
        <v>1970</v>
      </c>
      <c r="B8">
        <v>80.975999999999999</v>
      </c>
      <c r="C8">
        <v>780.8</v>
      </c>
      <c r="D8">
        <v>132</v>
      </c>
      <c r="F8" s="3" t="s">
        <v>7</v>
      </c>
      <c r="G8" s="3">
        <v>0.970616530448277</v>
      </c>
      <c r="P8" s="3" t="s">
        <v>7</v>
      </c>
      <c r="Q8" s="3">
        <v>0.95536043475993593</v>
      </c>
    </row>
    <row r="9" spans="1:21" x14ac:dyDescent="0.25">
      <c r="A9">
        <f t="shared" si="0"/>
        <v>1971</v>
      </c>
      <c r="B9">
        <v>90.802000000000007</v>
      </c>
      <c r="C9">
        <v>825.8</v>
      </c>
      <c r="D9">
        <v>146.6</v>
      </c>
      <c r="F9" s="3" t="s">
        <v>8</v>
      </c>
      <c r="G9" s="3">
        <v>4.3754289589048012</v>
      </c>
      <c r="P9" s="3" t="s">
        <v>8</v>
      </c>
      <c r="Q9" s="3">
        <v>6.3982648406769886</v>
      </c>
    </row>
    <row r="10" spans="1:21" ht="15.75" thickBot="1" x14ac:dyDescent="0.3">
      <c r="A10">
        <f t="shared" si="0"/>
        <v>1972</v>
      </c>
      <c r="B10">
        <v>101.955</v>
      </c>
      <c r="C10">
        <v>864.1</v>
      </c>
      <c r="D10">
        <v>162.69999999999999</v>
      </c>
      <c r="F10" s="4" t="s">
        <v>9</v>
      </c>
      <c r="G10" s="4">
        <v>13</v>
      </c>
      <c r="P10" s="4" t="s">
        <v>9</v>
      </c>
      <c r="Q10" s="4">
        <v>21</v>
      </c>
    </row>
    <row r="11" spans="1:21" x14ac:dyDescent="0.25">
      <c r="A11">
        <f t="shared" si="0"/>
        <v>1973</v>
      </c>
      <c r="B11">
        <v>114.367</v>
      </c>
      <c r="C11">
        <v>894.2</v>
      </c>
      <c r="D11">
        <v>180.6</v>
      </c>
    </row>
    <row r="12" spans="1:21" ht="15.75" thickBot="1" x14ac:dyDescent="0.3">
      <c r="A12">
        <f t="shared" si="0"/>
        <v>1974</v>
      </c>
      <c r="B12">
        <v>101.82299999999999</v>
      </c>
      <c r="C12">
        <v>891.2</v>
      </c>
      <c r="D12">
        <v>197.1</v>
      </c>
      <c r="F12" t="s">
        <v>10</v>
      </c>
      <c r="P12" t="s">
        <v>10</v>
      </c>
    </row>
    <row r="13" spans="1:21" x14ac:dyDescent="0.25">
      <c r="A13">
        <f t="shared" si="0"/>
        <v>1975</v>
      </c>
      <c r="B13">
        <v>107.572</v>
      </c>
      <c r="C13">
        <v>887.5</v>
      </c>
      <c r="D13">
        <v>209.6</v>
      </c>
      <c r="F13" s="5"/>
      <c r="G13" s="5" t="s">
        <v>15</v>
      </c>
      <c r="H13" s="5" t="s">
        <v>16</v>
      </c>
      <c r="I13" s="5" t="s">
        <v>17</v>
      </c>
      <c r="J13" s="5" t="s">
        <v>18</v>
      </c>
      <c r="K13" s="5" t="s">
        <v>19</v>
      </c>
      <c r="P13" s="5"/>
      <c r="Q13" s="5" t="s">
        <v>15</v>
      </c>
      <c r="R13" s="5" t="s">
        <v>16</v>
      </c>
      <c r="S13" s="5" t="s">
        <v>17</v>
      </c>
      <c r="T13" s="5" t="s">
        <v>18</v>
      </c>
      <c r="U13" s="5" t="s">
        <v>19</v>
      </c>
    </row>
    <row r="14" spans="1:21" x14ac:dyDescent="0.25">
      <c r="A14">
        <f t="shared" si="0"/>
        <v>1976</v>
      </c>
      <c r="B14">
        <v>117.6</v>
      </c>
      <c r="C14">
        <v>892.3</v>
      </c>
      <c r="D14">
        <v>221.9</v>
      </c>
      <c r="F14" s="3" t="s">
        <v>11</v>
      </c>
      <c r="G14" s="3">
        <v>2</v>
      </c>
      <c r="H14" s="3">
        <v>7626.9842759480816</v>
      </c>
      <c r="I14" s="3">
        <v>3813.4921379740408</v>
      </c>
      <c r="J14" s="3">
        <v>199.19644417546868</v>
      </c>
      <c r="K14" s="3">
        <v>8.8025630822607718E-9</v>
      </c>
      <c r="P14" s="3" t="s">
        <v>11</v>
      </c>
      <c r="Q14" s="3">
        <v>2</v>
      </c>
      <c r="R14" s="3">
        <v>17604.603453466407</v>
      </c>
      <c r="S14" s="3">
        <v>8802.3017267332034</v>
      </c>
      <c r="T14" s="3">
        <v>215.01651866951789</v>
      </c>
      <c r="U14" s="3">
        <v>2.7268559154457635E-13</v>
      </c>
    </row>
    <row r="15" spans="1:21" x14ac:dyDescent="0.25">
      <c r="A15">
        <f t="shared" si="0"/>
        <v>1977</v>
      </c>
      <c r="B15">
        <v>123.224</v>
      </c>
      <c r="C15">
        <v>930.1</v>
      </c>
      <c r="D15">
        <v>232.5</v>
      </c>
      <c r="F15" s="3" t="s">
        <v>12</v>
      </c>
      <c r="G15" s="3">
        <v>10</v>
      </c>
      <c r="H15" s="3">
        <v>191.44378574422751</v>
      </c>
      <c r="I15" s="3">
        <v>19.144378574422753</v>
      </c>
      <c r="J15" s="3"/>
      <c r="K15" s="3"/>
      <c r="P15" s="3" t="s">
        <v>12</v>
      </c>
      <c r="Q15" s="3">
        <v>18</v>
      </c>
      <c r="R15" s="3">
        <v>736.88027348597996</v>
      </c>
      <c r="S15" s="3">
        <v>40.937792971443329</v>
      </c>
      <c r="T15" s="3"/>
      <c r="U15" s="3"/>
    </row>
    <row r="16" spans="1:21" ht="15.75" thickBot="1" x14ac:dyDescent="0.3">
      <c r="A16">
        <f t="shared" si="0"/>
        <v>1978</v>
      </c>
      <c r="B16">
        <v>130.971</v>
      </c>
      <c r="C16">
        <v>969.9</v>
      </c>
      <c r="D16">
        <v>243.5</v>
      </c>
      <c r="F16" s="4" t="s">
        <v>13</v>
      </c>
      <c r="G16" s="4">
        <v>12</v>
      </c>
      <c r="H16" s="4">
        <v>7818.4280616923088</v>
      </c>
      <c r="I16" s="4"/>
      <c r="J16" s="4"/>
      <c r="K16" s="4"/>
      <c r="P16" s="4" t="s">
        <v>13</v>
      </c>
      <c r="Q16" s="4">
        <v>20</v>
      </c>
      <c r="R16" s="4">
        <v>18341.483726952385</v>
      </c>
      <c r="S16" s="4"/>
      <c r="T16" s="4"/>
      <c r="U16" s="4"/>
    </row>
    <row r="17" spans="1:24" ht="15.75" thickBot="1" x14ac:dyDescent="0.3">
      <c r="A17">
        <f t="shared" si="0"/>
        <v>1979</v>
      </c>
      <c r="B17">
        <v>138.84200000000001</v>
      </c>
      <c r="C17">
        <v>1006.9</v>
      </c>
      <c r="D17">
        <v>257.7</v>
      </c>
    </row>
    <row r="18" spans="1:24" x14ac:dyDescent="0.25">
      <c r="A18">
        <f t="shared" si="0"/>
        <v>1980</v>
      </c>
      <c r="B18">
        <v>135.48599999999999</v>
      </c>
      <c r="C18">
        <v>1020.9</v>
      </c>
      <c r="D18">
        <v>274.39999999999998</v>
      </c>
      <c r="F18" s="5"/>
      <c r="G18" s="5" t="s">
        <v>20</v>
      </c>
      <c r="H18" s="5" t="s">
        <v>8</v>
      </c>
      <c r="I18" s="5" t="s">
        <v>21</v>
      </c>
      <c r="J18" s="5" t="s">
        <v>22</v>
      </c>
      <c r="K18" s="5" t="s">
        <v>23</v>
      </c>
      <c r="L18" s="5" t="s">
        <v>24</v>
      </c>
      <c r="M18" s="5" t="s">
        <v>25</v>
      </c>
      <c r="N18" s="5" t="s">
        <v>26</v>
      </c>
      <c r="P18" s="5"/>
      <c r="Q18" s="5" t="s">
        <v>20</v>
      </c>
      <c r="R18" s="5" t="s">
        <v>8</v>
      </c>
      <c r="S18" s="5" t="s">
        <v>21</v>
      </c>
      <c r="T18" s="5" t="s">
        <v>22</v>
      </c>
      <c r="U18" s="5" t="s">
        <v>23</v>
      </c>
      <c r="V18" s="5" t="s">
        <v>24</v>
      </c>
      <c r="W18" s="5" t="s">
        <v>25</v>
      </c>
      <c r="X18" s="5" t="s">
        <v>26</v>
      </c>
    </row>
    <row r="19" spans="1:24" x14ac:dyDescent="0.25">
      <c r="A19">
        <f t="shared" si="0"/>
        <v>1981</v>
      </c>
      <c r="B19">
        <v>133.441</v>
      </c>
      <c r="C19">
        <v>1017.1</v>
      </c>
      <c r="D19">
        <v>289.5</v>
      </c>
      <c r="F19" s="3" t="s">
        <v>14</v>
      </c>
      <c r="G19" s="3">
        <v>-163.87520649021505</v>
      </c>
      <c r="H19" s="3">
        <v>43.675633333617078</v>
      </c>
      <c r="I19" s="3">
        <v>-3.7520968554354202</v>
      </c>
      <c r="J19" s="3">
        <v>3.7707992974669187E-3</v>
      </c>
      <c r="K19" s="3">
        <v>-261.19058200595407</v>
      </c>
      <c r="L19" s="3">
        <v>-66.559830974476029</v>
      </c>
      <c r="M19" s="3">
        <v>-261.19058200595407</v>
      </c>
      <c r="N19" s="3">
        <v>-66.559830974476029</v>
      </c>
      <c r="P19" s="3" t="s">
        <v>14</v>
      </c>
      <c r="Q19" s="3">
        <v>-131.08343377522979</v>
      </c>
      <c r="R19" s="3">
        <v>28.140224054884694</v>
      </c>
      <c r="S19" s="3">
        <v>-4.658222817258479</v>
      </c>
      <c r="T19" s="3">
        <v>1.9556890806281873E-4</v>
      </c>
      <c r="U19" s="3">
        <v>-190.20385070945807</v>
      </c>
      <c r="V19" s="3">
        <v>-71.963016841001519</v>
      </c>
      <c r="W19" s="3">
        <v>-190.20385070945807</v>
      </c>
      <c r="X19" s="3">
        <v>-71.963016841001519</v>
      </c>
    </row>
    <row r="20" spans="1:24" x14ac:dyDescent="0.25">
      <c r="A20">
        <f t="shared" si="0"/>
        <v>1982</v>
      </c>
      <c r="B20">
        <v>130.38800000000001</v>
      </c>
      <c r="C20">
        <v>1016.1</v>
      </c>
      <c r="D20">
        <v>301.89999999999998</v>
      </c>
      <c r="F20" s="3" t="s">
        <v>27</v>
      </c>
      <c r="G20" s="3">
        <v>0.29677493315519959</v>
      </c>
      <c r="H20" s="3">
        <v>7.2412965049194658E-2</v>
      </c>
      <c r="I20" s="3">
        <v>4.0983673704506067</v>
      </c>
      <c r="J20" s="3">
        <v>2.150188211698855E-3</v>
      </c>
      <c r="K20" s="3">
        <v>0.1354287923415648</v>
      </c>
      <c r="L20" s="3">
        <v>0.45812107396883439</v>
      </c>
      <c r="M20" s="3">
        <v>0.1354287923415648</v>
      </c>
      <c r="N20" s="3">
        <v>0.45812107396883439</v>
      </c>
      <c r="P20" s="3" t="s">
        <v>27</v>
      </c>
      <c r="Q20" s="3">
        <v>0.26102542028464076</v>
      </c>
      <c r="R20" s="3">
        <v>4.3958532345106341E-2</v>
      </c>
      <c r="S20" s="3">
        <v>5.9379921566853513</v>
      </c>
      <c r="T20" s="3">
        <v>1.2799210195719644E-5</v>
      </c>
      <c r="U20" s="3">
        <v>0.1686719708241583</v>
      </c>
      <c r="V20" s="3">
        <v>0.35337886974512323</v>
      </c>
      <c r="W20" s="3">
        <v>0.1686719708241583</v>
      </c>
      <c r="X20" s="3">
        <v>0.35337886974512323</v>
      </c>
    </row>
    <row r="21" spans="1:24" ht="15.75" thickBot="1" x14ac:dyDescent="0.3">
      <c r="A21">
        <f t="shared" si="0"/>
        <v>1983</v>
      </c>
      <c r="B21">
        <v>130.61500000000001</v>
      </c>
      <c r="C21">
        <v>1008.1</v>
      </c>
      <c r="D21">
        <v>314.89999999999998</v>
      </c>
      <c r="F21" s="4" t="s">
        <v>28</v>
      </c>
      <c r="G21" s="4">
        <v>5.1798165006224389E-2</v>
      </c>
      <c r="H21" s="4">
        <v>0.10716672711684395</v>
      </c>
      <c r="I21" s="4">
        <v>0.48334185805402841</v>
      </c>
      <c r="J21" s="4">
        <v>0.63926117811845184</v>
      </c>
      <c r="K21" s="4">
        <v>-0.18698418332302663</v>
      </c>
      <c r="L21" s="4">
        <v>0.29058051333547541</v>
      </c>
      <c r="M21" s="4">
        <v>-0.18698418332302663</v>
      </c>
      <c r="N21" s="4">
        <v>0.29058051333547541</v>
      </c>
      <c r="P21" s="4" t="s">
        <v>28</v>
      </c>
      <c r="Q21" s="4">
        <v>2.0235154761076828E-2</v>
      </c>
      <c r="R21" s="4">
        <v>5.6956722111691532E-2</v>
      </c>
      <c r="S21" s="4">
        <v>0.35527245970011939</v>
      </c>
      <c r="T21" s="4">
        <v>0.7265145205625958</v>
      </c>
      <c r="U21" s="4">
        <v>-9.9426478063259979E-2</v>
      </c>
      <c r="V21" s="4">
        <v>0.13989678758541363</v>
      </c>
      <c r="W21" s="4">
        <v>-9.9426478063259979E-2</v>
      </c>
      <c r="X21" s="4">
        <v>0.13989678758541363</v>
      </c>
    </row>
    <row r="22" spans="1:24" x14ac:dyDescent="0.25">
      <c r="A22">
        <f t="shared" si="0"/>
        <v>1984</v>
      </c>
      <c r="B22">
        <v>132.244</v>
      </c>
      <c r="C22">
        <v>985.1</v>
      </c>
      <c r="D22">
        <v>327.7</v>
      </c>
    </row>
    <row r="23" spans="1:24" x14ac:dyDescent="0.25">
      <c r="A23">
        <f t="shared" si="0"/>
        <v>1985</v>
      </c>
      <c r="B23">
        <v>137.31800000000001</v>
      </c>
      <c r="C23">
        <v>977.1</v>
      </c>
      <c r="D23">
        <v>339.4</v>
      </c>
    </row>
    <row r="25" spans="1:24" x14ac:dyDescent="0.25">
      <c r="F25" t="s">
        <v>30</v>
      </c>
    </row>
    <row r="26" spans="1:24" x14ac:dyDescent="0.25">
      <c r="F26" t="s">
        <v>3</v>
      </c>
      <c r="P26" s="2" t="s">
        <v>36</v>
      </c>
      <c r="Q26" s="2"/>
    </row>
    <row r="27" spans="1:24" ht="15.75" thickBot="1" x14ac:dyDescent="0.3"/>
    <row r="28" spans="1:24" x14ac:dyDescent="0.25">
      <c r="F28" s="6" t="s">
        <v>4</v>
      </c>
      <c r="G28" s="6"/>
      <c r="P28" t="s">
        <v>32</v>
      </c>
      <c r="Q28">
        <f>(R15-(H15+H38))/3</f>
        <v>157.68468842957634</v>
      </c>
      <c r="S28" t="s">
        <v>34</v>
      </c>
      <c r="T28">
        <f>Q28/Q29</f>
        <v>8.9652591477008947</v>
      </c>
      <c r="V28" t="s">
        <v>35</v>
      </c>
      <c r="W28">
        <f>_xlfn.F.DIST.RT(T28,3,15)</f>
        <v>1.2094520534712972E-3</v>
      </c>
    </row>
    <row r="29" spans="1:24" x14ac:dyDescent="0.25">
      <c r="F29" s="3" t="s">
        <v>5</v>
      </c>
      <c r="G29" s="3">
        <v>7.8396169271350707E-2</v>
      </c>
      <c r="P29" t="s">
        <v>33</v>
      </c>
      <c r="Q29">
        <f>(H15+H38)/(13+8-6)</f>
        <v>17.588413879816731</v>
      </c>
    </row>
    <row r="30" spans="1:24" x14ac:dyDescent="0.25">
      <c r="F30" s="3" t="s">
        <v>6</v>
      </c>
      <c r="G30" s="3">
        <v>6.1459593564222722E-3</v>
      </c>
    </row>
    <row r="31" spans="1:24" x14ac:dyDescent="0.25">
      <c r="F31" s="3" t="s">
        <v>7</v>
      </c>
      <c r="G31" s="3">
        <v>-0.3913956569010088</v>
      </c>
    </row>
    <row r="32" spans="1:24" x14ac:dyDescent="0.25">
      <c r="F32" s="3" t="s">
        <v>8</v>
      </c>
      <c r="G32" s="3">
        <v>3.8047975623684218</v>
      </c>
    </row>
    <row r="33" spans="6:17" ht="15.75" thickBot="1" x14ac:dyDescent="0.3">
      <c r="F33" s="4" t="s">
        <v>9</v>
      </c>
      <c r="G33" s="4">
        <v>8</v>
      </c>
    </row>
    <row r="35" spans="6:17" ht="15.75" thickBot="1" x14ac:dyDescent="0.3">
      <c r="F35" t="s">
        <v>10</v>
      </c>
    </row>
    <row r="36" spans="6:17" x14ac:dyDescent="0.25">
      <c r="F36" s="5"/>
      <c r="G36" s="5" t="s">
        <v>15</v>
      </c>
      <c r="H36" s="5" t="s">
        <v>16</v>
      </c>
      <c r="I36" s="5" t="s">
        <v>17</v>
      </c>
      <c r="J36" s="5" t="s">
        <v>18</v>
      </c>
      <c r="K36" s="5" t="s">
        <v>19</v>
      </c>
    </row>
    <row r="37" spans="6:17" x14ac:dyDescent="0.25">
      <c r="F37" s="3" t="s">
        <v>11</v>
      </c>
      <c r="G37" s="3">
        <v>2</v>
      </c>
      <c r="H37" s="3">
        <v>0.44761042197664835</v>
      </c>
      <c r="I37" s="3">
        <v>0.22380521098832418</v>
      </c>
      <c r="J37" s="3">
        <v>1.5459914396590895E-2</v>
      </c>
      <c r="K37" s="3">
        <v>0.98470585303694191</v>
      </c>
    </row>
    <row r="38" spans="6:17" x14ac:dyDescent="0.25">
      <c r="F38" s="3" t="s">
        <v>12</v>
      </c>
      <c r="G38" s="3">
        <v>5</v>
      </c>
      <c r="H38" s="3">
        <v>72.382422453023423</v>
      </c>
      <c r="I38" s="3">
        <v>14.476484490604685</v>
      </c>
      <c r="J38" s="3"/>
      <c r="K38" s="3"/>
    </row>
    <row r="39" spans="6:17" ht="15.75" thickBot="1" x14ac:dyDescent="0.3">
      <c r="F39" s="4" t="s">
        <v>13</v>
      </c>
      <c r="G39" s="4">
        <v>7</v>
      </c>
      <c r="H39" s="4">
        <v>72.830032875000072</v>
      </c>
      <c r="I39" s="4"/>
      <c r="J39" s="4"/>
      <c r="K39" s="4"/>
    </row>
    <row r="40" spans="6:17" ht="15.75" thickBot="1" x14ac:dyDescent="0.3"/>
    <row r="41" spans="6:17" x14ac:dyDescent="0.25">
      <c r="F41" s="5"/>
      <c r="G41" s="5" t="s">
        <v>20</v>
      </c>
      <c r="H41" s="5" t="s">
        <v>8</v>
      </c>
      <c r="I41" s="5" t="s">
        <v>21</v>
      </c>
      <c r="J41" s="5" t="s">
        <v>22</v>
      </c>
      <c r="K41" s="5" t="s">
        <v>23</v>
      </c>
      <c r="L41" s="5" t="s">
        <v>24</v>
      </c>
      <c r="M41" s="5" t="s">
        <v>25</v>
      </c>
      <c r="N41" s="5" t="s">
        <v>26</v>
      </c>
    </row>
    <row r="42" spans="6:17" x14ac:dyDescent="0.25">
      <c r="F42" s="3" t="s">
        <v>14</v>
      </c>
      <c r="G42" s="3">
        <v>132.93028325698037</v>
      </c>
      <c r="H42" s="3">
        <v>75.17090603913141</v>
      </c>
      <c r="I42" s="3">
        <v>1.768374099252993</v>
      </c>
      <c r="J42" s="3">
        <v>0.13723474603850724</v>
      </c>
      <c r="K42" s="3">
        <v>-60.302682375534999</v>
      </c>
      <c r="L42" s="3">
        <v>326.16324888949578</v>
      </c>
      <c r="M42" s="3">
        <v>-60.302682375534999</v>
      </c>
      <c r="N42" s="3">
        <v>326.16324888949578</v>
      </c>
    </row>
    <row r="43" spans="6:17" x14ac:dyDescent="0.25">
      <c r="F43" s="3" t="s">
        <v>27</v>
      </c>
      <c r="G43" s="3">
        <v>2.8306772397881574E-3</v>
      </c>
      <c r="H43" s="3">
        <v>7.2858299071623139E-2</v>
      </c>
      <c r="I43" s="3">
        <v>3.885181613978482E-2</v>
      </c>
      <c r="J43" s="3">
        <v>0.97051208301325897</v>
      </c>
      <c r="K43" s="3">
        <v>-0.18445754292908448</v>
      </c>
      <c r="L43" s="3">
        <v>0.19011889740866081</v>
      </c>
      <c r="M43" s="3">
        <v>-0.18445754292908448</v>
      </c>
      <c r="N43" s="3">
        <v>0.19011889740866081</v>
      </c>
    </row>
    <row r="44" spans="6:17" ht="15.75" thickBot="1" x14ac:dyDescent="0.3">
      <c r="F44" s="4" t="s">
        <v>28</v>
      </c>
      <c r="G44" s="4">
        <v>-7.1460539748131211E-3</v>
      </c>
      <c r="H44" s="4">
        <v>4.2834890617491704E-2</v>
      </c>
      <c r="I44" s="4">
        <v>-0.16682787960464682</v>
      </c>
      <c r="J44" s="4">
        <v>0.87404238074118346</v>
      </c>
      <c r="K44" s="4">
        <v>-0.1172566457276057</v>
      </c>
      <c r="L44" s="4">
        <v>0.10296453777797947</v>
      </c>
      <c r="M44" s="4">
        <v>-0.1172566457276057</v>
      </c>
      <c r="N44" s="4">
        <v>0.10296453777797947</v>
      </c>
    </row>
    <row r="47" spans="6:17" x14ac:dyDescent="0.25">
      <c r="P47" s="7" t="s">
        <v>37</v>
      </c>
      <c r="Q47" s="7"/>
    </row>
    <row r="48" spans="6:17" x14ac:dyDescent="0.25">
      <c r="F48" t="s">
        <v>29</v>
      </c>
      <c r="G48">
        <v>1968</v>
      </c>
    </row>
    <row r="49" spans="6:23" x14ac:dyDescent="0.25">
      <c r="F49" t="s">
        <v>3</v>
      </c>
      <c r="P49" t="s">
        <v>32</v>
      </c>
      <c r="Q49">
        <f>(R15-H83)/3</f>
        <v>66.507826890164736</v>
      </c>
      <c r="S49" t="s">
        <v>18</v>
      </c>
      <c r="T49">
        <f>Q49/Q50</f>
        <v>1.8565270164827463</v>
      </c>
      <c r="V49" t="s">
        <v>35</v>
      </c>
      <c r="W49">
        <f>_xlfn.F.DIST.RT(T49,3,15)</f>
        <v>0.18034165510675554</v>
      </c>
    </row>
    <row r="50" spans="6:23" ht="15.75" thickBot="1" x14ac:dyDescent="0.3">
      <c r="P50" t="s">
        <v>33</v>
      </c>
      <c r="Q50">
        <f>(H83)/(3+18-6)</f>
        <v>35.823786187699049</v>
      </c>
    </row>
    <row r="51" spans="6:23" x14ac:dyDescent="0.25">
      <c r="F51" s="6" t="s">
        <v>4</v>
      </c>
      <c r="G51" s="6"/>
    </row>
    <row r="52" spans="6:23" x14ac:dyDescent="0.25">
      <c r="F52" s="3" t="s">
        <v>5</v>
      </c>
      <c r="G52" s="3">
        <v>1</v>
      </c>
    </row>
    <row r="53" spans="6:23" x14ac:dyDescent="0.25">
      <c r="F53" s="3" t="s">
        <v>6</v>
      </c>
      <c r="G53" s="3">
        <v>1</v>
      </c>
    </row>
    <row r="54" spans="6:23" x14ac:dyDescent="0.25">
      <c r="F54" s="3" t="s">
        <v>7</v>
      </c>
      <c r="G54" s="3">
        <v>65535</v>
      </c>
    </row>
    <row r="55" spans="6:23" x14ac:dyDescent="0.25">
      <c r="F55" s="3" t="s">
        <v>8</v>
      </c>
      <c r="G55" s="3">
        <v>0</v>
      </c>
    </row>
    <row r="56" spans="6:23" ht="15.75" thickBot="1" x14ac:dyDescent="0.3">
      <c r="F56" s="4" t="s">
        <v>9</v>
      </c>
      <c r="G56" s="4">
        <v>3</v>
      </c>
    </row>
    <row r="58" spans="6:23" ht="15.75" thickBot="1" x14ac:dyDescent="0.3">
      <c r="F58" t="s">
        <v>10</v>
      </c>
    </row>
    <row r="59" spans="6:23" x14ac:dyDescent="0.25">
      <c r="F59" s="5"/>
      <c r="G59" s="5" t="s">
        <v>15</v>
      </c>
      <c r="H59" s="5" t="s">
        <v>16</v>
      </c>
      <c r="I59" s="5" t="s">
        <v>17</v>
      </c>
      <c r="J59" s="5" t="s">
        <v>18</v>
      </c>
      <c r="K59" s="5" t="s">
        <v>19</v>
      </c>
    </row>
    <row r="60" spans="6:23" x14ac:dyDescent="0.25">
      <c r="F60" s="3" t="s">
        <v>11</v>
      </c>
      <c r="G60" s="3">
        <v>2</v>
      </c>
      <c r="H60" s="3">
        <v>16.747904666666702</v>
      </c>
      <c r="I60" s="3">
        <v>8.3739523333333512</v>
      </c>
      <c r="J60" s="3" t="e">
        <v>#NUM!</v>
      </c>
      <c r="K60" s="3" t="e">
        <v>#NUM!</v>
      </c>
    </row>
    <row r="61" spans="6:23" x14ac:dyDescent="0.25">
      <c r="F61" s="3" t="s">
        <v>12</v>
      </c>
      <c r="G61" s="3">
        <v>0</v>
      </c>
      <c r="H61" s="3">
        <v>0</v>
      </c>
      <c r="I61" s="3">
        <v>65535</v>
      </c>
      <c r="J61" s="3"/>
      <c r="K61" s="3"/>
    </row>
    <row r="62" spans="6:23" ht="15.75" thickBot="1" x14ac:dyDescent="0.3">
      <c r="F62" s="4" t="s">
        <v>13</v>
      </c>
      <c r="G62" s="4">
        <v>2</v>
      </c>
      <c r="H62" s="4">
        <v>16.747904666666702</v>
      </c>
      <c r="I62" s="4"/>
      <c r="J62" s="4"/>
      <c r="K62" s="4"/>
    </row>
    <row r="63" spans="6:23" ht="15.75" thickBot="1" x14ac:dyDescent="0.3"/>
    <row r="64" spans="6:23" x14ac:dyDescent="0.25">
      <c r="F64" s="5"/>
      <c r="G64" s="5" t="s">
        <v>20</v>
      </c>
      <c r="H64" s="5" t="s">
        <v>8</v>
      </c>
      <c r="I64" s="5" t="s">
        <v>21</v>
      </c>
      <c r="J64" s="5" t="s">
        <v>22</v>
      </c>
      <c r="K64" s="5" t="s">
        <v>23</v>
      </c>
      <c r="L64" s="5" t="s">
        <v>24</v>
      </c>
      <c r="M64" s="5" t="s">
        <v>25</v>
      </c>
      <c r="N64" s="5" t="s">
        <v>26</v>
      </c>
    </row>
    <row r="65" spans="6:14" x14ac:dyDescent="0.25">
      <c r="F65" s="3" t="s">
        <v>14</v>
      </c>
      <c r="G65" s="3">
        <v>0.98026711864177685</v>
      </c>
      <c r="H65" s="3">
        <v>0</v>
      </c>
      <c r="I65" s="3">
        <v>65535</v>
      </c>
      <c r="J65" s="3" t="e">
        <v>#NUM!</v>
      </c>
      <c r="K65" s="3">
        <v>0.98026711864177685</v>
      </c>
      <c r="L65" s="3">
        <v>0.98026711864177685</v>
      </c>
      <c r="M65" s="3">
        <v>0.98026711864177685</v>
      </c>
      <c r="N65" s="3">
        <v>0.98026711864177685</v>
      </c>
    </row>
    <row r="66" spans="6:14" x14ac:dyDescent="0.25">
      <c r="F66" s="3" t="s">
        <v>27</v>
      </c>
      <c r="G66" s="3">
        <v>3.2142372881359828E-2</v>
      </c>
      <c r="H66" s="3">
        <v>0</v>
      </c>
      <c r="I66" s="3">
        <v>65535</v>
      </c>
      <c r="J66" s="3" t="e">
        <v>#NUM!</v>
      </c>
      <c r="K66" s="3">
        <v>3.2142372881359828E-2</v>
      </c>
      <c r="L66" s="3">
        <v>3.2142372881359828E-2</v>
      </c>
      <c r="M66" s="3">
        <v>3.2142372881359828E-2</v>
      </c>
      <c r="N66" s="3">
        <v>3.2142372881359828E-2</v>
      </c>
    </row>
    <row r="67" spans="6:14" ht="15.75" thickBot="1" x14ac:dyDescent="0.3">
      <c r="F67" s="4" t="s">
        <v>28</v>
      </c>
      <c r="G67" s="4">
        <v>0.32254915254236716</v>
      </c>
      <c r="H67" s="4">
        <v>0</v>
      </c>
      <c r="I67" s="4">
        <v>65535</v>
      </c>
      <c r="J67" s="4" t="e">
        <v>#NUM!</v>
      </c>
      <c r="K67" s="4">
        <v>0.32254915254236716</v>
      </c>
      <c r="L67" s="4">
        <v>0.32254915254236716</v>
      </c>
      <c r="M67" s="4">
        <v>0.32254915254236716</v>
      </c>
      <c r="N67" s="4">
        <v>0.32254915254236716</v>
      </c>
    </row>
    <row r="71" spans="6:14" x14ac:dyDescent="0.25">
      <c r="F71" t="s">
        <v>3</v>
      </c>
    </row>
    <row r="72" spans="6:14" ht="15.75" thickBot="1" x14ac:dyDescent="0.3"/>
    <row r="73" spans="6:14" x14ac:dyDescent="0.25">
      <c r="F73" s="6" t="s">
        <v>4</v>
      </c>
      <c r="G73" s="6"/>
    </row>
    <row r="74" spans="6:14" x14ac:dyDescent="0.25">
      <c r="F74" s="3" t="s">
        <v>5</v>
      </c>
      <c r="G74" s="3">
        <v>0.9700609890251658</v>
      </c>
    </row>
    <row r="75" spans="6:14" x14ac:dyDescent="0.25">
      <c r="F75" s="3" t="s">
        <v>6</v>
      </c>
      <c r="G75" s="3">
        <v>0.94101832242848293</v>
      </c>
    </row>
    <row r="76" spans="6:14" x14ac:dyDescent="0.25">
      <c r="F76" s="3" t="s">
        <v>7</v>
      </c>
      <c r="G76" s="3">
        <v>0.93315409875228073</v>
      </c>
    </row>
    <row r="77" spans="6:14" x14ac:dyDescent="0.25">
      <c r="F77" s="3" t="s">
        <v>8</v>
      </c>
      <c r="G77" s="3">
        <v>5.9852975020210186</v>
      </c>
    </row>
    <row r="78" spans="6:14" ht="15.75" thickBot="1" x14ac:dyDescent="0.3">
      <c r="F78" s="4" t="s">
        <v>9</v>
      </c>
      <c r="G78" s="4">
        <v>18</v>
      </c>
    </row>
    <row r="80" spans="6:14" ht="15.75" thickBot="1" x14ac:dyDescent="0.3">
      <c r="F80" t="s">
        <v>10</v>
      </c>
    </row>
    <row r="81" spans="6:14" x14ac:dyDescent="0.25">
      <c r="F81" s="5"/>
      <c r="G81" s="5" t="s">
        <v>15</v>
      </c>
      <c r="H81" s="5" t="s">
        <v>16</v>
      </c>
      <c r="I81" s="5" t="s">
        <v>17</v>
      </c>
      <c r="J81" s="5" t="s">
        <v>18</v>
      </c>
      <c r="K81" s="5" t="s">
        <v>19</v>
      </c>
    </row>
    <row r="82" spans="6:14" x14ac:dyDescent="0.25">
      <c r="F82" s="3" t="s">
        <v>11</v>
      </c>
      <c r="G82" s="3">
        <v>2</v>
      </c>
      <c r="H82" s="3">
        <v>8573.2147429622964</v>
      </c>
      <c r="I82" s="3">
        <v>4286.6073714811482</v>
      </c>
      <c r="J82" s="3">
        <v>119.65813297961948</v>
      </c>
      <c r="K82" s="3">
        <v>6.0308483126367261E-10</v>
      </c>
    </row>
    <row r="83" spans="6:14" x14ac:dyDescent="0.25">
      <c r="F83" s="3" t="s">
        <v>12</v>
      </c>
      <c r="G83" s="3">
        <v>15</v>
      </c>
      <c r="H83" s="3">
        <v>537.35679281548573</v>
      </c>
      <c r="I83" s="3">
        <v>35.823786187699049</v>
      </c>
      <c r="J83" s="3"/>
      <c r="K83" s="3"/>
    </row>
    <row r="84" spans="6:14" ht="15.75" thickBot="1" x14ac:dyDescent="0.3">
      <c r="F84" s="4" t="s">
        <v>13</v>
      </c>
      <c r="G84" s="4">
        <v>17</v>
      </c>
      <c r="H84" s="4">
        <v>9110.5715357777826</v>
      </c>
      <c r="I84" s="4"/>
      <c r="J84" s="4"/>
      <c r="K84" s="4"/>
    </row>
    <row r="85" spans="6:14" ht="15.75" thickBot="1" x14ac:dyDescent="0.3"/>
    <row r="86" spans="6:14" x14ac:dyDescent="0.25">
      <c r="F86" s="5"/>
      <c r="G86" s="5" t="s">
        <v>20</v>
      </c>
      <c r="H86" s="5" t="s">
        <v>8</v>
      </c>
      <c r="I86" s="5" t="s">
        <v>21</v>
      </c>
      <c r="J86" s="5" t="s">
        <v>22</v>
      </c>
      <c r="K86" s="5" t="s">
        <v>23</v>
      </c>
      <c r="L86" s="5" t="s">
        <v>24</v>
      </c>
      <c r="M86" s="5" t="s">
        <v>25</v>
      </c>
      <c r="N86" s="5" t="s">
        <v>26</v>
      </c>
    </row>
    <row r="87" spans="6:14" x14ac:dyDescent="0.25">
      <c r="F87" s="3" t="s">
        <v>14</v>
      </c>
      <c r="G87" s="3">
        <v>-97.765743080425679</v>
      </c>
      <c r="H87" s="3">
        <v>29.910987898416884</v>
      </c>
      <c r="I87" s="3">
        <v>-3.2685561377128631</v>
      </c>
      <c r="J87" s="3">
        <v>5.1824322600723099E-3</v>
      </c>
      <c r="K87" s="3">
        <v>-161.51950464375025</v>
      </c>
      <c r="L87" s="3">
        <v>-34.011981517101106</v>
      </c>
      <c r="M87" s="3">
        <v>-161.51950464375025</v>
      </c>
      <c r="N87" s="3">
        <v>-34.011981517101106</v>
      </c>
    </row>
    <row r="88" spans="6:14" x14ac:dyDescent="0.25">
      <c r="F88" s="3" t="s">
        <v>27</v>
      </c>
      <c r="G88" s="3">
        <v>0.22061144025500842</v>
      </c>
      <c r="H88" s="3">
        <v>4.4591111808476414E-2</v>
      </c>
      <c r="I88" s="3">
        <v>4.947430806447664</v>
      </c>
      <c r="J88" s="3">
        <v>1.7538089385510288E-4</v>
      </c>
      <c r="K88" s="3">
        <v>0.12556773525482628</v>
      </c>
      <c r="L88" s="3">
        <v>0.31565514525519056</v>
      </c>
      <c r="M88" s="3">
        <v>0.12556773525482628</v>
      </c>
      <c r="N88" s="3">
        <v>0.31565514525519056</v>
      </c>
    </row>
    <row r="89" spans="6:14" ht="15.75" thickBot="1" x14ac:dyDescent="0.3">
      <c r="F89" s="4" t="s">
        <v>28</v>
      </c>
      <c r="G89" s="4">
        <v>4.1009279849998248E-2</v>
      </c>
      <c r="H89" s="4">
        <v>5.4022319543009428E-2</v>
      </c>
      <c r="I89" s="4">
        <v>0.75911734625443184</v>
      </c>
      <c r="J89" s="4">
        <v>0.45954612539823847</v>
      </c>
      <c r="K89" s="4">
        <v>-7.4136568590034105E-2</v>
      </c>
      <c r="L89" s="4">
        <v>0.15615512829003059</v>
      </c>
      <c r="M89" s="4">
        <v>-7.4136568590034105E-2</v>
      </c>
      <c r="N89" s="4">
        <v>0.15615512829003059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Edison Achalma</cp:lastModifiedBy>
  <dcterms:created xsi:type="dcterms:W3CDTF">2016-10-12T22:16:07Z</dcterms:created>
  <dcterms:modified xsi:type="dcterms:W3CDTF">2020-04-11T13:09:25Z</dcterms:modified>
</cp:coreProperties>
</file>