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/08. Collaboration Space/8.01. Group Project 01/"/>
    </mc:Choice>
  </mc:AlternateContent>
  <xr:revisionPtr revIDLastSave="0" documentId="13_ncr:1_{239E62DD-FF85-462B-8857-A89091150006}" xr6:coauthVersionLast="47" xr6:coauthVersionMax="47" xr10:uidLastSave="{00000000-0000-0000-0000-000000000000}"/>
  <bookViews>
    <workbookView minimized="1" xWindow="5625" yWindow="-11805" windowWidth="21600" windowHeight="1129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1" l="1" a="1"/>
  <c r="M14" i="1" s="1"/>
  <c r="M17" i="1" l="1"/>
  <c r="M16" i="1"/>
  <c r="M15" i="1"/>
  <c r="M8" i="1" l="1" a="1"/>
  <c r="M8" i="1" s="1"/>
  <c r="P11" i="1" l="1"/>
  <c r="P9" i="1"/>
  <c r="O11" i="1"/>
  <c r="O9" i="1"/>
  <c r="N9" i="1"/>
  <c r="N11" i="1"/>
  <c r="M11" i="1"/>
  <c r="M9" i="1"/>
  <c r="P10" i="1"/>
  <c r="P8" i="1"/>
  <c r="O8" i="1"/>
  <c r="N8" i="1"/>
  <c r="O10" i="1"/>
  <c r="N10" i="1"/>
  <c r="M10" i="1"/>
  <c r="S8" i="1" l="1" a="1"/>
  <c r="S8" i="1" s="1"/>
  <c r="S10" i="1" l="1"/>
  <c r="V9" i="1"/>
  <c r="T10" i="1"/>
  <c r="U9" i="1"/>
  <c r="T8" i="1"/>
  <c r="T11" i="1"/>
  <c r="U10" i="1"/>
  <c r="U8" i="1"/>
  <c r="V8" i="1"/>
  <c r="V10" i="1"/>
  <c r="U11" i="1"/>
  <c r="V11" i="1"/>
  <c r="S9" i="1"/>
  <c r="S11" i="1"/>
  <c r="T9" i="1"/>
  <c r="P14" i="1" l="1" a="1"/>
  <c r="P14" i="1" s="1"/>
  <c r="H21" i="1" l="1"/>
  <c r="I21" i="1" s="1"/>
  <c r="J21" i="1" s="1"/>
  <c r="H3" i="1"/>
  <c r="I3" i="1" s="1"/>
  <c r="J3" i="1" s="1"/>
  <c r="H6" i="1"/>
  <c r="I6" i="1" s="1"/>
  <c r="J6" i="1" s="1"/>
  <c r="P15" i="1"/>
  <c r="H10" i="1" s="1"/>
  <c r="I10" i="1" s="1"/>
  <c r="J10" i="1" s="1"/>
  <c r="P16" i="1"/>
  <c r="P17" i="1"/>
  <c r="H8" i="1" s="1"/>
  <c r="I8" i="1" s="1"/>
  <c r="J8" i="1" s="1"/>
  <c r="H5" i="1" l="1"/>
  <c r="I5" i="1" s="1"/>
  <c r="J5" i="1" s="1"/>
  <c r="H11" i="1"/>
  <c r="I11" i="1" s="1"/>
  <c r="J11" i="1" s="1"/>
  <c r="H14" i="1"/>
  <c r="I14" i="1" s="1"/>
  <c r="J14" i="1" s="1"/>
  <c r="H15" i="1"/>
  <c r="I15" i="1" s="1"/>
  <c r="J15" i="1" s="1"/>
  <c r="H16" i="1"/>
  <c r="I16" i="1" s="1"/>
  <c r="J16" i="1" s="1"/>
  <c r="H7" i="1"/>
  <c r="I7" i="1" s="1"/>
  <c r="J7" i="1" s="1"/>
  <c r="H17" i="1"/>
  <c r="I17" i="1" s="1"/>
  <c r="J17" i="1" s="1"/>
  <c r="H13" i="1"/>
  <c r="I13" i="1" s="1"/>
  <c r="J13" i="1" s="1"/>
  <c r="H4" i="1"/>
  <c r="I4" i="1" s="1"/>
  <c r="J4" i="1" s="1"/>
  <c r="H19" i="1"/>
  <c r="I19" i="1" s="1"/>
  <c r="J19" i="1" s="1"/>
  <c r="H2" i="1"/>
  <c r="I2" i="1" s="1"/>
  <c r="J2" i="1" s="1"/>
  <c r="H20" i="1"/>
  <c r="I20" i="1" s="1"/>
  <c r="J20" i="1" s="1"/>
  <c r="H18" i="1"/>
  <c r="I18" i="1" s="1"/>
  <c r="J18" i="1" s="1"/>
  <c r="H9" i="1"/>
  <c r="I9" i="1" s="1"/>
  <c r="J9" i="1" s="1"/>
  <c r="H12" i="1"/>
  <c r="I12" i="1" s="1"/>
  <c r="J12" i="1" s="1"/>
  <c r="J22" i="1" l="1"/>
  <c r="J23" i="1" s="1"/>
  <c r="M20" i="1" l="1"/>
  <c r="Q14" i="1" s="1"/>
  <c r="R14" i="1" s="1"/>
  <c r="N20" i="1"/>
  <c r="O21" i="1"/>
  <c r="M21" i="1"/>
  <c r="O22" i="1"/>
  <c r="Q16" i="1" s="1"/>
  <c r="R16" i="1" s="1"/>
  <c r="M22" i="1"/>
  <c r="M23" i="1"/>
  <c r="O23" i="1"/>
  <c r="P22" i="1"/>
  <c r="P20" i="1"/>
  <c r="N21" i="1"/>
  <c r="Q15" i="1" s="1"/>
  <c r="R15" i="1" s="1"/>
  <c r="N22" i="1"/>
  <c r="N23" i="1"/>
  <c r="P21" i="1"/>
  <c r="O20" i="1"/>
  <c r="P23" i="1"/>
  <c r="Q17" i="1" s="1"/>
  <c r="R17" i="1" s="1"/>
</calcChain>
</file>

<file path=xl/sharedStrings.xml><?xml version="1.0" encoding="utf-8"?>
<sst xmlns="http://schemas.openxmlformats.org/spreadsheetml/2006/main" count="47" uniqueCount="39">
  <si>
    <t>T.DESBUTRI</t>
  </si>
  <si>
    <t>POBREZA</t>
  </si>
  <si>
    <t>SANEAMIENTO BÁSICO</t>
  </si>
  <si>
    <t>X'</t>
  </si>
  <si>
    <t>EDUCACIÓN</t>
  </si>
  <si>
    <t>X'X</t>
  </si>
  <si>
    <t>X'Y</t>
  </si>
  <si>
    <t>INV(X'X)</t>
  </si>
  <si>
    <t>BETAS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</si>
  <si>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</si>
  <si>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</si>
  <si>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</si>
  <si>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</si>
  <si>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</si>
  <si>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</si>
  <si>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</si>
  <si>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</si>
  <si>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</si>
  <si>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</si>
  <si>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</si>
  <si>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</si>
  <si>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</si>
  <si>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</si>
  <si>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</si>
  <si>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</si>
  <si>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</si>
  <si>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</si>
  <si>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</si>
  <si>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</si>
  <si>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</si>
  <si>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</si>
  <si>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</si>
  <si>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</si>
  <si>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Yest</t>
  </si>
  <si>
    <t>e</t>
  </si>
  <si>
    <t>e^2</t>
  </si>
  <si>
    <t>VAR-COV(B) =</t>
  </si>
  <si>
    <t>S(B)</t>
  </si>
  <si>
    <t>t-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</si>
</sst>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 Narrow"/>
      <family val="2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rgb="FFFF00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2" fillId="0" borderId="0" xfId="0" applyFont="1"/>
    <xf numFmtId="2" fontId="2" fillId="0" borderId="0" xfId="0" applyNumberFormat="1" applyFont="1"/>
    <xf numFmtId="0" fontId="1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4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4" borderId="0" xfId="0" applyFont="1" applyFill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"/>
  <sheetViews>
    <sheetView tabSelected="1" workbookViewId="0">
      <selection activeCell="P14" sqref="P14"/>
    </sheetView>
  </sheetViews>
  <sheetFormatPr baseColWidth="10" defaultRowHeight="15" x14ac:dyDescent="0.25"/>
  <cols>
    <col min="5" max="5" width="18.85546875" customWidth="1"/>
    <col min="6" max="6" width="20.85546875" customWidth="1"/>
    <col min="7" max="7" width="8.85546875" style="18" customWidth="1"/>
    <col min="8" max="9" width="8.5703125" customWidth="1"/>
    <col min="10" max="10" width="8" customWidth="1"/>
    <col min="13" max="14" width="12" bestFit="1" customWidth="1"/>
    <col min="15" max="15" width="11.5703125" bestFit="1" customWidth="1"/>
    <col min="16" max="16" width="12.7109375" bestFit="1" customWidth="1"/>
    <col min="17" max="17" width="12" bestFit="1" customWidth="1"/>
    <col min="19" max="19" width="12.7109375" customWidth="1"/>
    <col min="20" max="20" width="12" bestFit="1" customWidth="1"/>
    <col min="21" max="21" width="11.5703125" bestFit="1" customWidth="1"/>
    <col min="22" max="22" width="12.7109375" bestFit="1" customWidth="1"/>
  </cols>
  <sheetData>
    <row r="1" spans="1:32" ht="22.5" customHeight="1" x14ac:dyDescent="0.25">
      <c r="B1" s="7" t="s">
        <v>0</v>
      </c>
      <c r="C1" s="7"/>
      <c r="D1" s="7" t="s">
        <v>1</v>
      </c>
      <c r="E1" s="10" t="s">
        <v>4</v>
      </c>
      <c r="F1" s="7" t="s">
        <v>2</v>
      </c>
      <c r="G1" s="16"/>
      <c r="H1" s="7" t="s">
        <v>33</v>
      </c>
      <c r="I1" s="7" t="s">
        <v>34</v>
      </c>
      <c r="J1" s="7" t="s">
        <v>35</v>
      </c>
    </row>
    <row r="2" spans="1:32" ht="15.75" x14ac:dyDescent="0.25">
      <c r="A2">
        <v>1</v>
      </c>
      <c r="B2" s="1">
        <v>30.5</v>
      </c>
      <c r="C2" s="1">
        <v>1</v>
      </c>
      <c r="D2" s="4">
        <v>453</v>
      </c>
      <c r="E2" s="4">
        <v>314377321</v>
      </c>
      <c r="F2" s="4">
        <v>82765310</v>
      </c>
      <c r="G2" s="17"/>
      <c r="H2" s="4">
        <f>+$P$14+$P$15*D2+$P$16*E2+$P$17*F2</f>
        <v>24.252314933383921</v>
      </c>
      <c r="I2" s="4">
        <f>+B2-H2</f>
        <v>6.2476850666160786</v>
      </c>
      <c r="J2" s="4">
        <f>+I2*I2</f>
        <v>39.033568691617553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ht="15.75" x14ac:dyDescent="0.25">
      <c r="A3">
        <v>2</v>
      </c>
      <c r="B3" s="1">
        <v>29.3</v>
      </c>
      <c r="C3" s="1">
        <v>1</v>
      </c>
      <c r="D3" s="4">
        <v>267</v>
      </c>
      <c r="E3" s="4">
        <v>764406819</v>
      </c>
      <c r="F3" s="4">
        <v>247181106</v>
      </c>
      <c r="G3" s="17"/>
      <c r="H3" s="4">
        <f t="shared" ref="H3:H21" si="0">+$P$14+$P$15*D3+$P$16*E3+$P$17*F3</f>
        <v>19.721473203830726</v>
      </c>
      <c r="I3" s="4">
        <f t="shared" ref="I3:I21" si="1">+B3-H3</f>
        <v>9.5785267961692746</v>
      </c>
      <c r="J3" s="4">
        <f t="shared" ref="J3:J21" si="2">+I3*I3</f>
        <v>91.748175584932824</v>
      </c>
      <c r="M3">
        <v>453</v>
      </c>
      <c r="N3">
        <v>267</v>
      </c>
      <c r="O3">
        <v>382</v>
      </c>
      <c r="P3">
        <v>139</v>
      </c>
      <c r="Q3">
        <v>492</v>
      </c>
      <c r="R3">
        <v>622</v>
      </c>
      <c r="S3">
        <v>99</v>
      </c>
      <c r="T3">
        <v>201</v>
      </c>
      <c r="U3">
        <v>402</v>
      </c>
      <c r="V3">
        <v>425</v>
      </c>
      <c r="W3">
        <v>47</v>
      </c>
      <c r="X3">
        <v>240</v>
      </c>
      <c r="Y3">
        <v>381</v>
      </c>
      <c r="Z3">
        <v>215</v>
      </c>
      <c r="AA3">
        <v>408</v>
      </c>
      <c r="AB3">
        <v>352</v>
      </c>
      <c r="AC3">
        <v>17</v>
      </c>
      <c r="AD3">
        <v>77</v>
      </c>
      <c r="AE3">
        <v>318</v>
      </c>
      <c r="AF3">
        <v>372</v>
      </c>
    </row>
    <row r="4" spans="1:32" ht="15.75" x14ac:dyDescent="0.25">
      <c r="A4">
        <v>3</v>
      </c>
      <c r="B4" s="1">
        <v>28.5</v>
      </c>
      <c r="C4" s="1">
        <v>1</v>
      </c>
      <c r="D4" s="4">
        <v>382</v>
      </c>
      <c r="E4" s="4">
        <v>365854907</v>
      </c>
      <c r="F4" s="4">
        <v>88179717</v>
      </c>
      <c r="G4" s="17"/>
      <c r="H4" s="4">
        <f>+$P$14+$P$15*D4+$P$16*E4+$P$17*F4</f>
        <v>23.044854838423046</v>
      </c>
      <c r="I4" s="4">
        <f t="shared" si="1"/>
        <v>5.4551451615769544</v>
      </c>
      <c r="J4" s="4">
        <f t="shared" si="2"/>
        <v>29.758608733876457</v>
      </c>
      <c r="L4" s="8" t="s">
        <v>3</v>
      </c>
      <c r="M4">
        <v>314377321</v>
      </c>
      <c r="N4">
        <v>764406819</v>
      </c>
      <c r="O4">
        <v>365854907</v>
      </c>
      <c r="P4">
        <v>680093999</v>
      </c>
      <c r="Q4">
        <v>706698122</v>
      </c>
      <c r="R4">
        <v>906118369</v>
      </c>
      <c r="S4">
        <v>364804710</v>
      </c>
      <c r="T4">
        <v>997559854</v>
      </c>
      <c r="U4">
        <v>411079379</v>
      </c>
      <c r="V4">
        <v>572342089</v>
      </c>
      <c r="W4">
        <v>402534635</v>
      </c>
      <c r="X4">
        <v>665304186</v>
      </c>
      <c r="Y4">
        <v>880161432</v>
      </c>
      <c r="Z4">
        <v>492812756</v>
      </c>
      <c r="AA4">
        <v>4577388001</v>
      </c>
      <c r="AB4">
        <v>635452459</v>
      </c>
      <c r="AC4">
        <v>136862641</v>
      </c>
      <c r="AD4">
        <v>166264679</v>
      </c>
      <c r="AE4">
        <v>287072346</v>
      </c>
      <c r="AF4">
        <v>845124866</v>
      </c>
    </row>
    <row r="5" spans="1:32" ht="15.75" x14ac:dyDescent="0.25">
      <c r="A5">
        <v>4</v>
      </c>
      <c r="B5" s="1">
        <v>28.4</v>
      </c>
      <c r="C5" s="1">
        <v>1</v>
      </c>
      <c r="D5" s="4">
        <v>139</v>
      </c>
      <c r="E5" s="4">
        <v>680093999</v>
      </c>
      <c r="F5" s="4">
        <v>197107507</v>
      </c>
      <c r="G5" s="17"/>
      <c r="H5" s="4">
        <f t="shared" si="0"/>
        <v>18.148193899707078</v>
      </c>
      <c r="I5" s="4">
        <f t="shared" si="1"/>
        <v>10.251806100292921</v>
      </c>
      <c r="J5" s="4">
        <f t="shared" si="2"/>
        <v>105.09952831800315</v>
      </c>
      <c r="M5">
        <v>82765310</v>
      </c>
      <c r="N5">
        <v>247181106</v>
      </c>
      <c r="O5">
        <v>88179717</v>
      </c>
      <c r="P5">
        <v>197107507</v>
      </c>
      <c r="Q5">
        <v>91887916</v>
      </c>
      <c r="R5">
        <v>239486850</v>
      </c>
      <c r="S5">
        <v>2493485</v>
      </c>
      <c r="T5">
        <v>443880934</v>
      </c>
      <c r="U5">
        <v>110747258</v>
      </c>
      <c r="V5">
        <v>123726339</v>
      </c>
      <c r="W5">
        <v>140029419</v>
      </c>
      <c r="X5">
        <v>74205596</v>
      </c>
      <c r="Y5">
        <v>232897318</v>
      </c>
      <c r="Z5">
        <v>236958825</v>
      </c>
      <c r="AA5">
        <v>657381038</v>
      </c>
      <c r="AB5">
        <v>161205247</v>
      </c>
      <c r="AC5">
        <v>13133040</v>
      </c>
      <c r="AD5">
        <v>51819139</v>
      </c>
      <c r="AE5">
        <v>78628617</v>
      </c>
      <c r="AF5">
        <v>464567639</v>
      </c>
    </row>
    <row r="6" spans="1:32" ht="15.75" x14ac:dyDescent="0.25">
      <c r="A6">
        <v>5</v>
      </c>
      <c r="B6" s="1">
        <v>27.5</v>
      </c>
      <c r="C6" s="1">
        <v>1</v>
      </c>
      <c r="D6" s="4">
        <v>492</v>
      </c>
      <c r="E6" s="4">
        <v>706698122</v>
      </c>
      <c r="F6" s="4">
        <v>91887916</v>
      </c>
      <c r="G6" s="17"/>
      <c r="H6" s="4">
        <f t="shared" si="0"/>
        <v>24.354656826661103</v>
      </c>
      <c r="I6" s="4">
        <f t="shared" si="1"/>
        <v>3.1453431733388975</v>
      </c>
      <c r="J6" s="4">
        <f t="shared" si="2"/>
        <v>9.8931836780696063</v>
      </c>
    </row>
    <row r="7" spans="1:32" ht="15.75" x14ac:dyDescent="0.25">
      <c r="A7">
        <v>6</v>
      </c>
      <c r="B7" s="1">
        <v>26.5</v>
      </c>
      <c r="C7" s="1">
        <v>1</v>
      </c>
      <c r="D7" s="4">
        <v>622</v>
      </c>
      <c r="E7" s="4">
        <v>906118369</v>
      </c>
      <c r="F7" s="4">
        <v>239486850</v>
      </c>
      <c r="G7" s="17"/>
      <c r="H7" s="4">
        <f t="shared" si="0"/>
        <v>25.173522646043452</v>
      </c>
      <c r="I7" s="4">
        <f t="shared" si="1"/>
        <v>1.3264773539565482</v>
      </c>
      <c r="J7" s="4">
        <f t="shared" si="2"/>
        <v>1.7595421705595657</v>
      </c>
    </row>
    <row r="8" spans="1:32" ht="15.75" x14ac:dyDescent="0.25">
      <c r="A8">
        <v>7</v>
      </c>
      <c r="B8" s="1">
        <v>25.3</v>
      </c>
      <c r="C8" s="1">
        <v>1</v>
      </c>
      <c r="D8" s="4">
        <v>99</v>
      </c>
      <c r="E8" s="4">
        <v>364804710</v>
      </c>
      <c r="F8" s="4">
        <v>2493485</v>
      </c>
      <c r="G8" s="17"/>
      <c r="H8" s="4">
        <f t="shared" si="0"/>
        <v>19.187087640784007</v>
      </c>
      <c r="I8" s="4">
        <f t="shared" si="1"/>
        <v>6.1129123592159935</v>
      </c>
      <c r="J8" s="4">
        <f t="shared" si="2"/>
        <v>37.367697511455646</v>
      </c>
      <c r="M8">
        <f t="array" ref="M8:P11">MMULT(M2:AF5,C2:F21)</f>
        <v>20</v>
      </c>
      <c r="N8">
        <v>5909</v>
      </c>
      <c r="O8">
        <v>15172313570</v>
      </c>
      <c r="P8">
        <v>3738282300</v>
      </c>
      <c r="S8">
        <f t="array" ref="S8:V11">MINVERSE(M8:P11)</f>
        <v>0.25313640554860939</v>
      </c>
      <c r="T8">
        <v>-5.3979371807601423E-4</v>
      </c>
      <c r="U8">
        <v>3.0791551944911615E-11</v>
      </c>
      <c r="V8">
        <v>-3.5852458554993689E-10</v>
      </c>
    </row>
    <row r="9" spans="1:32" ht="15.75" x14ac:dyDescent="0.25">
      <c r="A9">
        <v>8</v>
      </c>
      <c r="B9" s="1">
        <v>24.5</v>
      </c>
      <c r="C9" s="1">
        <v>1</v>
      </c>
      <c r="D9" s="4">
        <v>201</v>
      </c>
      <c r="E9" s="4">
        <v>997559854</v>
      </c>
      <c r="F9" s="4">
        <v>443880934</v>
      </c>
      <c r="G9" s="17"/>
      <c r="H9" s="4">
        <f t="shared" si="0"/>
        <v>17.101485271382163</v>
      </c>
      <c r="I9" s="4">
        <f t="shared" si="1"/>
        <v>7.3985147286178368</v>
      </c>
      <c r="J9" s="4">
        <f t="shared" si="2"/>
        <v>54.73802018957506</v>
      </c>
      <c r="M9">
        <v>5909</v>
      </c>
      <c r="N9">
        <v>2250411</v>
      </c>
      <c r="O9">
        <v>5269171236043</v>
      </c>
      <c r="P9">
        <v>1236376185022</v>
      </c>
      <c r="S9">
        <v>-5.3979371807601391E-4</v>
      </c>
      <c r="T9">
        <v>2.1501751239815234E-6</v>
      </c>
      <c r="U9">
        <v>-7.0059127379264399E-14</v>
      </c>
      <c r="V9">
        <v>-2.2645464657598463E-13</v>
      </c>
    </row>
    <row r="10" spans="1:32" ht="15.75" x14ac:dyDescent="0.25">
      <c r="A10">
        <v>9</v>
      </c>
      <c r="B10" s="2">
        <v>23.8</v>
      </c>
      <c r="C10" s="1">
        <v>1</v>
      </c>
      <c r="D10" s="4">
        <v>402</v>
      </c>
      <c r="E10" s="5">
        <v>411079379</v>
      </c>
      <c r="F10" s="4">
        <v>110747258</v>
      </c>
      <c r="G10" s="17"/>
      <c r="H10" s="4">
        <f t="shared" si="0"/>
        <v>23.155184184798632</v>
      </c>
      <c r="I10" s="4">
        <f t="shared" si="1"/>
        <v>0.64481581520136899</v>
      </c>
      <c r="J10" s="4">
        <f t="shared" si="2"/>
        <v>0.41578743553380604</v>
      </c>
      <c r="L10" s="8" t="s">
        <v>5</v>
      </c>
      <c r="M10" s="9">
        <v>15172313570</v>
      </c>
      <c r="N10">
        <v>5269171236043</v>
      </c>
      <c r="O10">
        <v>2.8046286128494932E+19</v>
      </c>
      <c r="P10">
        <v>5.1878954454901484E+18</v>
      </c>
      <c r="R10" s="6" t="s">
        <v>7</v>
      </c>
      <c r="S10">
        <v>3.0791551944911861E-11</v>
      </c>
      <c r="T10">
        <v>-7.0059127379265447E-14</v>
      </c>
      <c r="U10">
        <v>1.6910018297058887E-19</v>
      </c>
      <c r="V10">
        <v>-7.4031130714454242E-19</v>
      </c>
    </row>
    <row r="11" spans="1:32" ht="15.75" x14ac:dyDescent="0.25">
      <c r="A11">
        <v>10</v>
      </c>
      <c r="B11" s="2">
        <v>23.2</v>
      </c>
      <c r="C11" s="1">
        <v>1</v>
      </c>
      <c r="D11" s="4">
        <v>425</v>
      </c>
      <c r="E11" s="5">
        <v>572342089</v>
      </c>
      <c r="F11" s="4">
        <v>123726339</v>
      </c>
      <c r="G11" s="17"/>
      <c r="H11" s="4">
        <f t="shared" si="0"/>
        <v>23.24450799583963</v>
      </c>
      <c r="I11" s="4">
        <f t="shared" si="1"/>
        <v>-4.450799583963061E-2</v>
      </c>
      <c r="J11" s="4">
        <f t="shared" si="2"/>
        <v>1.9809616936605759E-3</v>
      </c>
      <c r="M11">
        <v>3738282300</v>
      </c>
      <c r="N11">
        <v>1236376185022</v>
      </c>
      <c r="O11">
        <v>5.1878954454901484E+18</v>
      </c>
      <c r="P11">
        <v>1.223488196537664E+18</v>
      </c>
      <c r="S11">
        <v>-3.5852458554993782E-10</v>
      </c>
      <c r="T11">
        <v>-2.2645464657598177E-13</v>
      </c>
      <c r="U11">
        <v>-7.4031130714454261E-19</v>
      </c>
      <c r="V11">
        <v>5.2807267950389445E-18</v>
      </c>
    </row>
    <row r="12" spans="1:32" ht="15.75" x14ac:dyDescent="0.25">
      <c r="A12">
        <v>11</v>
      </c>
      <c r="B12" s="2">
        <v>19.5</v>
      </c>
      <c r="C12" s="1">
        <v>1</v>
      </c>
      <c r="D12" s="4">
        <v>47</v>
      </c>
      <c r="E12" s="5">
        <v>402534635</v>
      </c>
      <c r="F12" s="4">
        <v>140029419</v>
      </c>
      <c r="G12" s="17"/>
      <c r="H12" s="4">
        <f t="shared" si="0"/>
        <v>17.406375769007909</v>
      </c>
      <c r="I12" s="4">
        <f t="shared" si="1"/>
        <v>2.0936242309920914</v>
      </c>
      <c r="J12" s="4">
        <f t="shared" si="2"/>
        <v>4.3832624205972257</v>
      </c>
    </row>
    <row r="13" spans="1:32" ht="15.75" x14ac:dyDescent="0.25">
      <c r="A13">
        <v>12</v>
      </c>
      <c r="B13" s="2">
        <v>18.100000000000001</v>
      </c>
      <c r="C13" s="1">
        <v>1</v>
      </c>
      <c r="D13" s="4">
        <v>240</v>
      </c>
      <c r="E13" s="5">
        <v>665304186</v>
      </c>
      <c r="F13" s="4">
        <v>74205596</v>
      </c>
      <c r="G13" s="17"/>
      <c r="H13" s="4">
        <f t="shared" si="0"/>
        <v>20.572256535173462</v>
      </c>
      <c r="I13" s="4">
        <f t="shared" si="1"/>
        <v>-2.4722565351734609</v>
      </c>
      <c r="J13" s="4">
        <f t="shared" si="2"/>
        <v>6.1120523757078855</v>
      </c>
      <c r="P13" s="6" t="s">
        <v>8</v>
      </c>
      <c r="Q13" s="6" t="s">
        <v>37</v>
      </c>
      <c r="R13" s="6" t="s">
        <v>38</v>
      </c>
    </row>
    <row r="14" spans="1:32" ht="15.75" x14ac:dyDescent="0.25">
      <c r="A14">
        <v>13</v>
      </c>
      <c r="B14" s="2">
        <v>17.5</v>
      </c>
      <c r="C14" s="1">
        <v>1</v>
      </c>
      <c r="D14" s="4">
        <v>381</v>
      </c>
      <c r="E14" s="5">
        <v>880161432</v>
      </c>
      <c r="F14" s="4">
        <v>232897318</v>
      </c>
      <c r="G14" s="17"/>
      <c r="H14" s="4">
        <f t="shared" si="0"/>
        <v>21.471420487587618</v>
      </c>
      <c r="I14" s="4">
        <f t="shared" si="1"/>
        <v>-3.9714204875876185</v>
      </c>
      <c r="J14" s="4">
        <f t="shared" si="2"/>
        <v>15.772180689230677</v>
      </c>
      <c r="L14" s="8" t="s">
        <v>6</v>
      </c>
      <c r="M14">
        <f t="array" ref="M14:M17">MMULT(M2:AF5,B2:B21)</f>
        <v>411.56512269018725</v>
      </c>
      <c r="O14" s="12" t="s">
        <v>20</v>
      </c>
      <c r="P14" s="11">
        <f t="array" ref="P14:P17">MMULT(S8:V11,M14:M17)</f>
        <v>18.06880997432695</v>
      </c>
      <c r="Q14">
        <f>+M20^0.5</f>
        <v>3.4262329424911373</v>
      </c>
      <c r="R14">
        <f>+P14/Q14</f>
        <v>5.2736665246086636</v>
      </c>
    </row>
    <row r="15" spans="1:32" ht="15.75" x14ac:dyDescent="0.25">
      <c r="A15">
        <v>14</v>
      </c>
      <c r="B15" s="3">
        <v>14.436245764145973</v>
      </c>
      <c r="C15" s="1">
        <v>1</v>
      </c>
      <c r="D15" s="4">
        <v>215</v>
      </c>
      <c r="E15" s="5">
        <v>492812756</v>
      </c>
      <c r="F15" s="4">
        <v>236958825</v>
      </c>
      <c r="G15" s="17"/>
      <c r="H15" s="4">
        <f t="shared" si="0"/>
        <v>19.285128839427831</v>
      </c>
      <c r="I15" s="4">
        <f t="shared" si="1"/>
        <v>-4.8488830752818579</v>
      </c>
      <c r="J15" s="4">
        <f t="shared" si="2"/>
        <v>23.511667077754847</v>
      </c>
      <c r="M15">
        <v>127720.58213008013</v>
      </c>
      <c r="O15" s="12" t="s">
        <v>1</v>
      </c>
      <c r="P15" s="11">
        <v>1.566775378601382E-2</v>
      </c>
      <c r="Q15">
        <f>+N21^0.5</f>
        <v>9.9856536473335658E-3</v>
      </c>
      <c r="R15">
        <f t="shared" ref="R15:R17" si="3">+P15/Q15</f>
        <v>1.5690263591505125</v>
      </c>
    </row>
    <row r="16" spans="1:32" ht="15.75" x14ac:dyDescent="0.25">
      <c r="A16">
        <v>15</v>
      </c>
      <c r="B16" s="3">
        <v>13.124900857775312</v>
      </c>
      <c r="C16" s="1">
        <v>1</v>
      </c>
      <c r="D16" s="4">
        <v>408</v>
      </c>
      <c r="E16" s="5">
        <v>4577388001</v>
      </c>
      <c r="F16" s="4">
        <v>657381038</v>
      </c>
      <c r="G16" s="17"/>
      <c r="H16" s="4">
        <f t="shared" si="0"/>
        <v>14.828828295033709</v>
      </c>
      <c r="I16" s="4">
        <f t="shared" si="1"/>
        <v>-1.7039274372583968</v>
      </c>
      <c r="J16" s="4">
        <f t="shared" si="2"/>
        <v>2.903368711441968</v>
      </c>
      <c r="M16">
        <v>289897983231.73328</v>
      </c>
      <c r="O16" s="12" t="s">
        <v>4</v>
      </c>
      <c r="P16" s="11">
        <v>-1.140602279185463E-9</v>
      </c>
      <c r="Q16">
        <f>+O22^0.5</f>
        <v>2.8003455245932471E-9</v>
      </c>
      <c r="R16">
        <f t="shared" si="3"/>
        <v>-0.40730769441429432</v>
      </c>
    </row>
    <row r="17" spans="1:18" ht="15.75" x14ac:dyDescent="0.25">
      <c r="A17">
        <v>16</v>
      </c>
      <c r="B17" s="3">
        <v>12.9</v>
      </c>
      <c r="C17" s="1">
        <v>1</v>
      </c>
      <c r="D17" s="4">
        <v>352</v>
      </c>
      <c r="E17" s="5">
        <v>635452459</v>
      </c>
      <c r="F17" s="4">
        <v>161205247</v>
      </c>
      <c r="G17" s="17"/>
      <c r="H17" s="4">
        <f t="shared" si="0"/>
        <v>21.777270761171653</v>
      </c>
      <c r="I17" s="4">
        <f t="shared" si="1"/>
        <v>-8.877270761171653</v>
      </c>
      <c r="J17" s="4">
        <f t="shared" si="2"/>
        <v>78.805936167153135</v>
      </c>
      <c r="M17">
        <v>72789838663.88353</v>
      </c>
      <c r="O17" s="12" t="s">
        <v>2</v>
      </c>
      <c r="P17" s="11">
        <v>-6.7106377919742901E-9</v>
      </c>
      <c r="Q17">
        <f>+P23^0.5</f>
        <v>1.5648994271899109E-8</v>
      </c>
      <c r="R17">
        <f t="shared" si="3"/>
        <v>-0.42882230483172828</v>
      </c>
    </row>
    <row r="18" spans="1:18" ht="15.75" x14ac:dyDescent="0.25">
      <c r="A18">
        <v>17</v>
      </c>
      <c r="B18" s="3">
        <v>12.235995511269678</v>
      </c>
      <c r="C18" s="1">
        <v>1</v>
      </c>
      <c r="D18" s="4">
        <v>17</v>
      </c>
      <c r="E18" s="5">
        <v>136862641</v>
      </c>
      <c r="F18" s="4">
        <v>13133040</v>
      </c>
      <c r="G18" s="17"/>
      <c r="H18" s="4">
        <f t="shared" si="0"/>
        <v>18.090924873881733</v>
      </c>
      <c r="I18" s="4">
        <f t="shared" si="1"/>
        <v>-5.8549293626120544</v>
      </c>
      <c r="J18" s="4">
        <f t="shared" si="2"/>
        <v>34.2801978411768</v>
      </c>
    </row>
    <row r="19" spans="1:18" ht="15.75" x14ac:dyDescent="0.25">
      <c r="A19">
        <v>18</v>
      </c>
      <c r="B19" s="3">
        <v>12.2</v>
      </c>
      <c r="C19" s="1">
        <v>1</v>
      </c>
      <c r="D19" s="4">
        <v>77</v>
      </c>
      <c r="E19" s="5">
        <v>166264679</v>
      </c>
      <c r="F19" s="4">
        <v>51819139</v>
      </c>
      <c r="G19" s="17"/>
      <c r="H19" s="4">
        <f t="shared" si="0"/>
        <v>18.737845671513604</v>
      </c>
      <c r="I19" s="4">
        <f t="shared" si="1"/>
        <v>-6.5378456715136046</v>
      </c>
      <c r="J19" s="4">
        <f t="shared" si="2"/>
        <v>42.743426024529178</v>
      </c>
    </row>
    <row r="20" spans="1:18" ht="15.75" x14ac:dyDescent="0.25">
      <c r="A20">
        <v>19</v>
      </c>
      <c r="B20" s="3">
        <v>12.067980556996362</v>
      </c>
      <c r="C20" s="1">
        <v>1</v>
      </c>
      <c r="D20" s="4">
        <v>318</v>
      </c>
      <c r="E20" s="5">
        <v>287072346</v>
      </c>
      <c r="F20" s="4">
        <v>78628617</v>
      </c>
      <c r="G20" s="17"/>
      <c r="H20" s="4">
        <f t="shared" si="0"/>
        <v>22.19607213736975</v>
      </c>
      <c r="I20" s="4">
        <f t="shared" si="1"/>
        <v>-10.128091580373388</v>
      </c>
      <c r="J20" s="4">
        <f t="shared" si="2"/>
        <v>102.57823906043031</v>
      </c>
      <c r="L20" s="20" t="s">
        <v>36</v>
      </c>
      <c r="M20">
        <f>+S8*$J$23</f>
        <v>11.739072176211478</v>
      </c>
      <c r="N20">
        <f t="shared" ref="N20:P23" si="4">+T8*$J$23</f>
        <v>-2.5032659379936796E-2</v>
      </c>
      <c r="O20">
        <f t="shared" si="4"/>
        <v>1.4279425747375202E-9</v>
      </c>
      <c r="P20">
        <f t="shared" si="4"/>
        <v>-1.6626395470835651E-8</v>
      </c>
    </row>
    <row r="21" spans="1:18" ht="15.75" x14ac:dyDescent="0.25">
      <c r="A21">
        <v>20</v>
      </c>
      <c r="B21" s="3">
        <v>12</v>
      </c>
      <c r="C21" s="1">
        <v>1</v>
      </c>
      <c r="D21" s="4">
        <v>372</v>
      </c>
      <c r="E21" s="5">
        <v>845124866</v>
      </c>
      <c r="F21" s="4">
        <v>464567639</v>
      </c>
      <c r="G21" s="17"/>
      <c r="H21" s="4">
        <f t="shared" si="0"/>
        <v>19.815717879166513</v>
      </c>
      <c r="I21" s="4">
        <f t="shared" si="1"/>
        <v>-7.8157178791665132</v>
      </c>
      <c r="J21" s="4">
        <f t="shared" si="2"/>
        <v>61.0854459667231</v>
      </c>
      <c r="M21">
        <f t="shared" ref="M21:M23" si="5">+S9*$J$23</f>
        <v>-2.5032659379936782E-2</v>
      </c>
      <c r="N21">
        <f t="shared" si="4"/>
        <v>9.9713278764506147E-5</v>
      </c>
      <c r="O21">
        <f t="shared" si="4"/>
        <v>-3.248956431711869E-12</v>
      </c>
      <c r="P21">
        <f t="shared" si="4"/>
        <v>-1.0501719162175047E-11</v>
      </c>
    </row>
    <row r="22" spans="1:18" ht="15.75" x14ac:dyDescent="0.25">
      <c r="J22" s="4">
        <f>SUM(J2:J21)</f>
        <v>741.99186961006239</v>
      </c>
      <c r="M22">
        <f t="shared" si="5"/>
        <v>1.4279425747375316E-9</v>
      </c>
      <c r="N22">
        <f t="shared" si="4"/>
        <v>-3.2489564317119174E-12</v>
      </c>
      <c r="O22">
        <f t="shared" si="4"/>
        <v>7.8419350571094293E-18</v>
      </c>
      <c r="P22">
        <f t="shared" si="4"/>
        <v>-3.4331560680103011E-17</v>
      </c>
    </row>
    <row r="23" spans="1:18" ht="15.75" x14ac:dyDescent="0.25">
      <c r="B23" t="s">
        <v>9</v>
      </c>
      <c r="J23" s="19">
        <f>+J22/16</f>
        <v>46.3744918506289</v>
      </c>
      <c r="M23">
        <f t="shared" si="5"/>
        <v>-1.6626395470835694E-8</v>
      </c>
      <c r="N23">
        <f t="shared" si="4"/>
        <v>-1.0501719162174914E-11</v>
      </c>
      <c r="O23">
        <f t="shared" si="4"/>
        <v>-3.4331560680103017E-17</v>
      </c>
      <c r="P23">
        <f t="shared" si="4"/>
        <v>2.4489102172193119E-16</v>
      </c>
    </row>
    <row r="24" spans="1:18" ht="15.75" thickBot="1" x14ac:dyDescent="0.3"/>
    <row r="25" spans="1:18" x14ac:dyDescent="0.25">
      <c r="B25" s="15" t="s">
        <v>10</v>
      </c>
      <c r="C25" s="15"/>
    </row>
    <row r="26" spans="1:18" x14ac:dyDescent="0.25">
      <c r="B26" s="12" t="s">
        <v>11</v>
      </c>
      <c r="C26" s="12">
        <v>0.40913057056003588</v>
      </c>
    </row>
    <row r="27" spans="1:18" x14ac:dyDescent="0.25">
      <c r="B27" s="12" t="s">
        <v>12</v>
      </c>
      <c r="C27" s="12">
        <v>0.16738782376678049</v>
      </c>
    </row>
    <row r="28" spans="1:18" x14ac:dyDescent="0.25">
      <c r="B28" s="12" t="s">
        <v>13</v>
      </c>
      <c r="C28" s="12">
        <v>1.1273040723051825E-2</v>
      </c>
    </row>
    <row r="29" spans="1:18" x14ac:dyDescent="0.25">
      <c r="B29" s="12" t="s">
        <v>14</v>
      </c>
      <c r="C29" s="12">
        <v>6.8098819263353532</v>
      </c>
    </row>
    <row r="30" spans="1:18" ht="15.75" thickBot="1" x14ac:dyDescent="0.3">
      <c r="B30" s="13" t="s">
        <v>15</v>
      </c>
      <c r="C30" s="13">
        <v>20</v>
      </c>
    </row>
    <row r="32" spans="1:18" ht="15.75" thickBot="1" x14ac:dyDescent="0.3">
      <c r="B32" t="s">
        <v>16</v>
      </c>
    </row>
    <row r="33" spans="2:14" x14ac:dyDescent="0.25">
      <c r="B33" s="14"/>
      <c r="C33" s="14" t="s">
        <v>21</v>
      </c>
      <c r="D33" s="14" t="s">
        <v>22</v>
      </c>
      <c r="E33" s="14" t="s">
        <v>23</v>
      </c>
      <c r="F33" s="14" t="s">
        <v>24</v>
      </c>
      <c r="G33" s="14"/>
      <c r="H33" s="14"/>
      <c r="I33" s="14"/>
      <c r="J33" s="14"/>
      <c r="K33" s="14" t="s">
        <v>25</v>
      </c>
    </row>
    <row r="34" spans="2:14" x14ac:dyDescent="0.25">
      <c r="B34" s="12" t="s">
        <v>17</v>
      </c>
      <c r="C34" s="12">
        <v>3</v>
      </c>
      <c r="D34" s="12">
        <v>149.16957480559813</v>
      </c>
      <c r="E34" s="12">
        <v>49.723191601866041</v>
      </c>
      <c r="F34" s="12">
        <v>1.0722099502895519</v>
      </c>
      <c r="G34" s="12"/>
      <c r="H34" s="12"/>
      <c r="I34" s="12"/>
      <c r="J34" s="12"/>
      <c r="K34" s="12">
        <v>0.38872279819401506</v>
      </c>
    </row>
    <row r="35" spans="2:14" x14ac:dyDescent="0.25">
      <c r="B35" s="12" t="s">
        <v>18</v>
      </c>
      <c r="C35" s="12">
        <v>16</v>
      </c>
      <c r="D35" s="12">
        <v>741.99186961006239</v>
      </c>
      <c r="E35" s="12">
        <v>46.3744918506289</v>
      </c>
      <c r="F35" s="12"/>
      <c r="G35" s="12"/>
      <c r="H35" s="12"/>
      <c r="I35" s="12"/>
      <c r="J35" s="12"/>
      <c r="K35" s="12"/>
    </row>
    <row r="36" spans="2:14" ht="15.75" thickBot="1" x14ac:dyDescent="0.3">
      <c r="B36" s="13" t="s">
        <v>19</v>
      </c>
      <c r="C36" s="13">
        <v>19</v>
      </c>
      <c r="D36" s="13">
        <v>891.16144441566053</v>
      </c>
      <c r="E36" s="13"/>
      <c r="F36" s="13"/>
      <c r="G36" s="13"/>
      <c r="H36" s="13"/>
      <c r="I36" s="13"/>
      <c r="J36" s="13"/>
      <c r="K36" s="13"/>
    </row>
    <row r="37" spans="2:14" ht="15.75" thickBot="1" x14ac:dyDescent="0.3"/>
    <row r="38" spans="2:14" x14ac:dyDescent="0.25">
      <c r="B38" s="14"/>
      <c r="C38" s="14" t="s">
        <v>26</v>
      </c>
      <c r="D38" s="14" t="s">
        <v>14</v>
      </c>
      <c r="E38" s="14" t="s">
        <v>27</v>
      </c>
      <c r="F38" s="14" t="s">
        <v>28</v>
      </c>
      <c r="G38" s="14"/>
      <c r="H38" s="14"/>
      <c r="I38" s="14"/>
      <c r="J38" s="14"/>
      <c r="K38" s="14" t="s">
        <v>29</v>
      </c>
      <c r="L38" s="14" t="s">
        <v>30</v>
      </c>
      <c r="M38" s="14" t="s">
        <v>31</v>
      </c>
      <c r="N38" s="14" t="s">
        <v>32</v>
      </c>
    </row>
    <row r="39" spans="2:14" x14ac:dyDescent="0.25">
      <c r="B39" s="12" t="s">
        <v>20</v>
      </c>
      <c r="C39" s="12">
        <v>18.068809974327007</v>
      </c>
      <c r="D39" s="12">
        <v>3.4262329424911386</v>
      </c>
      <c r="E39" s="12">
        <v>5.2736665246086778</v>
      </c>
      <c r="F39" s="12">
        <v>7.5686818636124472E-5</v>
      </c>
      <c r="G39" s="12"/>
      <c r="H39" s="12"/>
      <c r="I39" s="12"/>
      <c r="J39" s="12"/>
      <c r="K39" s="12">
        <v>10.805520603173608</v>
      </c>
      <c r="L39" s="12">
        <v>25.332099345480405</v>
      </c>
      <c r="M39" s="12">
        <v>10.805520603173608</v>
      </c>
      <c r="N39" s="12">
        <v>25.332099345480405</v>
      </c>
    </row>
    <row r="40" spans="2:14" x14ac:dyDescent="0.25">
      <c r="B40" s="12" t="s">
        <v>1</v>
      </c>
      <c r="C40" s="12">
        <v>1.566775378601357E-2</v>
      </c>
      <c r="D40" s="12">
        <v>9.9856536473335693E-3</v>
      </c>
      <c r="E40" s="12">
        <v>1.5690263591504869</v>
      </c>
      <c r="F40" s="12">
        <v>0.13620463564766297</v>
      </c>
      <c r="G40" s="12"/>
      <c r="H40" s="12"/>
      <c r="I40" s="12"/>
      <c r="J40" s="12"/>
      <c r="K40" s="12">
        <v>-5.5008862971569171E-3</v>
      </c>
      <c r="L40" s="12">
        <v>3.6836393869184053E-2</v>
      </c>
      <c r="M40" s="12">
        <v>-5.5008862971569171E-3</v>
      </c>
      <c r="N40" s="12">
        <v>3.6836393869184053E-2</v>
      </c>
    </row>
    <row r="41" spans="2:14" x14ac:dyDescent="0.25">
      <c r="B41" s="12" t="s">
        <v>4</v>
      </c>
      <c r="C41" s="12">
        <v>-1.1406022791854467E-9</v>
      </c>
      <c r="D41" s="12">
        <v>2.8003455245932504E-9</v>
      </c>
      <c r="E41" s="12">
        <v>-0.40730769441428799</v>
      </c>
      <c r="F41" s="12">
        <v>0.68917941799929117</v>
      </c>
      <c r="G41" s="12"/>
      <c r="H41" s="12"/>
      <c r="I41" s="12"/>
      <c r="J41" s="12"/>
      <c r="K41" s="12">
        <v>-7.0770695964212032E-9</v>
      </c>
      <c r="L41" s="12">
        <v>4.7958650380503102E-9</v>
      </c>
      <c r="M41" s="12">
        <v>-7.0770695964212032E-9</v>
      </c>
      <c r="N41" s="12">
        <v>4.7958650380503102E-9</v>
      </c>
    </row>
    <row r="42" spans="2:14" ht="15.75" thickBot="1" x14ac:dyDescent="0.3">
      <c r="B42" s="13" t="s">
        <v>2</v>
      </c>
      <c r="C42" s="13">
        <v>-6.7106377919743455E-9</v>
      </c>
      <c r="D42" s="13">
        <v>1.5648994271899129E-8</v>
      </c>
      <c r="E42" s="13">
        <v>-0.42882230483173128</v>
      </c>
      <c r="F42" s="13">
        <v>0.67377025395989598</v>
      </c>
      <c r="G42" s="13"/>
      <c r="H42" s="13"/>
      <c r="I42" s="13"/>
      <c r="J42" s="13"/>
      <c r="K42" s="13">
        <v>-3.9885023676456374E-8</v>
      </c>
      <c r="L42" s="13">
        <v>2.6463748092507685E-8</v>
      </c>
      <c r="M42" s="13">
        <v>-3.9885023676456374E-8</v>
      </c>
      <c r="N42" s="13">
        <v>2.6463748092507685E-8</v>
      </c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E. Edison Achalma Mendoza</cp:lastModifiedBy>
  <dcterms:created xsi:type="dcterms:W3CDTF">2021-12-02T15:24:49Z</dcterms:created>
  <dcterms:modified xsi:type="dcterms:W3CDTF">2021-12-03T02:54:25Z</dcterms:modified>
</cp:coreProperties>
</file>