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7B00C139-210D-B842-8761-2A38573E3A4D}" xr6:coauthVersionLast="47" xr6:coauthVersionMax="47" xr10:uidLastSave="{00000000-0000-0000-0000-000000000000}"/>
  <bookViews>
    <workbookView xWindow="4940" yWindow="760" windowWidth="24460" windowHeight="16660" xr2:uid="{86D6C6A2-1443-C046-801E-2438BB38D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C19" i="1"/>
  <c r="E31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<sst xmlns="http://schemas.openxmlformats.org/spreadsheetml/2006/main" count="120" uniqueCount="41">
  <si>
    <t>Home</t>
  </si>
  <si>
    <t>Away</t>
  </si>
  <si>
    <t>Bye</t>
  </si>
  <si>
    <t>W</t>
  </si>
  <si>
    <t>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</si>
  <si>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</si>
  <si>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</si>
  <si>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</si>
  <si>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</si>
  <si>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</si>
  <si>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</si>
  <si>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</si>
  <si>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</si>
  <si>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</si>
  <si>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</si>
  <si>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</si>
  <si>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</si>
  <si>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</si>
  <si>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</si>
  <si>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</si>
  <si>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</si>
  <si>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</si>
  <si>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wins</t>
  </si>
  <si>
    <t xml:space="preserve">Away wins </t>
  </si>
  <si>
    <t>Home Loses</t>
  </si>
  <si>
    <t>Away Loses</t>
  </si>
  <si>
    <t>BYE</t>
  </si>
  <si>
    <t>Location</t>
  </si>
  <si>
    <t>Attendance</t>
  </si>
  <si>
    <t>Win/Loss</t>
  </si>
  <si>
    <t>Varibale</t>
  </si>
  <si>
    <t>Mean</t>
  </si>
  <si>
    <t>Median</t>
  </si>
  <si>
    <t>Mode</t>
  </si>
  <si>
    <t>Max</t>
  </si>
  <si>
    <t>Min</t>
  </si>
  <si>
    <t>STVD</t>
  </si>
  <si>
    <t>x</t>
  </si>
  <si>
    <t>Win</t>
  </si>
  <si>
    <t>Loss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</si>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</sst>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  <xf numFmtId="3" fontId="0" fillId="2" borderId="0" xfId="0" applyNumberFormat="1" applyFill="1"/>
    <xf numFmtId="3" fontId="2" fillId="3" borderId="0" xfId="0" applyNumberFormat="1" applyFont="1" applyFill="1"/>
    <xf numFmtId="3" fontId="0" fillId="0" borderId="0" xfId="0" applyNumberFormat="1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Wins</a:t>
            </a:r>
            <a:r>
              <a:rPr lang="en-US" baseline="0"/>
              <a:t> and Loses based on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Sheet1!$A$19:$A$22</c:f>
              <c:strCache>
                <c:ptCount val="4"/>
                <c:pt idx="0">
                  <c:v>Home wins</c:v>
                </c:pt>
                <c:pt idx="1">
                  <c:v>Away wins </c:v>
                </c:pt>
                <c:pt idx="2">
                  <c:v>Home Loses</c:v>
                </c:pt>
                <c:pt idx="3">
                  <c:v>Away Loses</c:v>
                </c:pt>
              </c:strCache>
            </c:strRef>
          </c:cat>
          <c:val>
            <c:numRef>
              <c:f>Sheet1!$B$19:$B$22</c:f>
              <c:numCache>
                <c:formatCode>#,##0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3-394F-8285-2DFFD1C4E7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Attendance</a:t>
            </a:r>
            <a:r>
              <a:rPr lang="en-US" b="1" baseline="0"/>
              <a:t> Based on Home and Away</a:t>
            </a:r>
          </a:p>
        </c:rich>
      </c:tx>
      <c:layout>
        <c:manualLayout>
          <c:xMode val="edge"/>
          <c:yMode val="edge"/>
          <c:x val="0.29917443831212304"/>
          <c:y val="5.3667259189831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30184901722542E-2"/>
          <c:y val="0.15049651722729585"/>
          <c:w val="0.91489564867646811"/>
          <c:h val="0.72608653486354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Sheet1!$S$3:$S$19</c:f>
              <c:numCache>
                <c:formatCode>General</c:formatCode>
                <c:ptCount val="17"/>
                <c:pt idx="0" formatCode="#,##0">
                  <c:v>65878</c:v>
                </c:pt>
                <c:pt idx="3" formatCode="#,##0">
                  <c:v>65878</c:v>
                </c:pt>
                <c:pt idx="4" formatCode="#,##0">
                  <c:v>65878</c:v>
                </c:pt>
                <c:pt idx="5" formatCode="#,##0">
                  <c:v>65878</c:v>
                </c:pt>
                <c:pt idx="8" formatCode="#,##0">
                  <c:v>65878</c:v>
                </c:pt>
                <c:pt idx="12" formatCode="#,##0">
                  <c:v>65878</c:v>
                </c:pt>
                <c:pt idx="15" formatCode="#,##0">
                  <c:v>65878</c:v>
                </c:pt>
                <c:pt idx="16" formatCode="#,##0">
                  <c:v>65878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BF4B-87C2-FE88F514BA55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Sheet1!$R$3:$R$19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Sheet1!$T$3:$T$19</c:f>
              <c:numCache>
                <c:formatCode>General</c:formatCode>
                <c:ptCount val="17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BF4B-87C2-FE88F514BA55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Sheet1!$R$3:$R$19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Sheet1!$U$3:$U$19</c:f>
              <c:numCache>
                <c:formatCode>#,##0</c:formatCode>
                <c:ptCount val="17"/>
                <c:pt idx="1">
                  <c:v>68527</c:v>
                </c:pt>
                <c:pt idx="2">
                  <c:v>61796</c:v>
                </c:pt>
                <c:pt idx="6">
                  <c:v>62389</c:v>
                </c:pt>
                <c:pt idx="7">
                  <c:v>70109</c:v>
                </c:pt>
                <c:pt idx="9">
                  <c:v>69363</c:v>
                </c:pt>
                <c:pt idx="11">
                  <c:v>77982</c:v>
                </c:pt>
                <c:pt idx="13">
                  <c:v>66078</c:v>
                </c:pt>
                <c:pt idx="14">
                  <c:v>65280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0-BF4B-87C2-FE88F514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911407"/>
        <c:axId val="1841850543"/>
      </c:barChart>
      <c:catAx>
        <c:axId val="1352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543"/>
        <c:crosses val="autoZero"/>
        <c:auto val="1"/>
        <c:lblAlgn val="ctr"/>
        <c:lblOffset val="100"/>
        <c:noMultiLvlLbl val="0"/>
      </c:catAx>
      <c:valAx>
        <c:axId val="18418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and Loss Attendance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Sheet1!$A$30:$A$46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Sheet1!$B$30:$B$46</c:f>
              <c:numCache>
                <c:formatCode>General</c:formatCode>
                <c:ptCount val="17"/>
                <c:pt idx="0" formatCode="#,##0">
                  <c:v>65878</c:v>
                </c:pt>
                <c:pt idx="3" formatCode="#,##0">
                  <c:v>65878</c:v>
                </c:pt>
                <c:pt idx="4" formatCode="#,##0">
                  <c:v>65878</c:v>
                </c:pt>
                <c:pt idx="5" formatCode="#,##0">
                  <c:v>65878</c:v>
                </c:pt>
                <c:pt idx="6" formatCode="#,##0">
                  <c:v>62389</c:v>
                </c:pt>
                <c:pt idx="7" formatCode="#,##0">
                  <c:v>70109</c:v>
                </c:pt>
                <c:pt idx="8" formatCode="#,##0">
                  <c:v>65878</c:v>
                </c:pt>
                <c:pt idx="11" formatCode="#,##0">
                  <c:v>77982</c:v>
                </c:pt>
                <c:pt idx="12" formatCode="#,##0">
                  <c:v>77982</c:v>
                </c:pt>
                <c:pt idx="15" formatCode="#,##0">
                  <c:v>65878</c:v>
                </c:pt>
                <c:pt idx="16" formatCode="#,##0">
                  <c:v>65878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F-D043-BE58-F91AC0BFE64F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Sheet1!$A$30:$A$46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Sheet1!$C$30:$C$46</c:f>
              <c:numCache>
                <c:formatCode>#,##0</c:formatCode>
                <c:ptCount val="17"/>
                <c:pt idx="1">
                  <c:v>68527</c:v>
                </c:pt>
                <c:pt idx="2">
                  <c:v>61796</c:v>
                </c:pt>
                <c:pt idx="9">
                  <c:v>69363</c:v>
                </c:pt>
                <c:pt idx="13">
                  <c:v>66078</c:v>
                </c:pt>
                <c:pt idx="14">
                  <c:v>65280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F-D043-BE58-F91AC0BF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83391"/>
        <c:axId val="1274452223"/>
      </c:areaChart>
      <c:catAx>
        <c:axId val="141818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52223"/>
        <c:crosses val="autoZero"/>
        <c:auto val="1"/>
        <c:lblAlgn val="ctr"/>
        <c:lblOffset val="100"/>
        <c:noMultiLvlLbl val="0"/>
      </c:catAx>
      <c:valAx>
        <c:axId val="1274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8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Attendance at</a:t>
            </a:r>
            <a:r>
              <a:rPr lang="en-US" baseline="0"/>
              <a:t> Home &amp; Away Win/Loss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Home wins</c:v>
                </c:pt>
                <c:pt idx="1">
                  <c:v>Away wins </c:v>
                </c:pt>
                <c:pt idx="2">
                  <c:v>Home Loses</c:v>
                </c:pt>
                <c:pt idx="3">
                  <c:v>Away Loses</c:v>
                </c:pt>
              </c:strCache>
            </c:strRef>
          </c:cat>
          <c:val>
            <c:numRef>
              <c:f>Sheet1!$B$19:$B$22</c:f>
              <c:numCache>
                <c:formatCode>#,##0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F-6548-9FE0-F2C00B51AB33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Home wins</c:v>
                </c:pt>
                <c:pt idx="1">
                  <c:v>Away wins </c:v>
                </c:pt>
                <c:pt idx="2">
                  <c:v>Home Loses</c:v>
                </c:pt>
                <c:pt idx="3">
                  <c:v>Away Loses</c:v>
                </c:pt>
              </c:strCache>
            </c:strRef>
          </c:cat>
          <c:val>
            <c:numRef>
              <c:f>Sheet1!$C$19:$C$22</c:f>
              <c:numCache>
                <c:formatCode>#,##0</c:formatCode>
                <c:ptCount val="4"/>
                <c:pt idx="0">
                  <c:v>65878</c:v>
                </c:pt>
                <c:pt idx="1">
                  <c:v>70160</c:v>
                </c:pt>
                <c:pt idx="3">
                  <c:v>66208.800000000003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F-6548-9FE0-F2C00B51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498175"/>
        <c:axId val="1765537903"/>
      </c:barChart>
      <c:catAx>
        <c:axId val="1732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7903"/>
        <c:crosses val="autoZero"/>
        <c:auto val="1"/>
        <c:lblAlgn val="ctr"/>
        <c:lblOffset val="100"/>
        <c:noMultiLvlLbl val="0"/>
      </c:catAx>
      <c:valAx>
        <c:axId val="17655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187278</xdr:colOff>
      <xdr:row>0</xdr:row>
      <xdr:rowOff>0</xdr:rowOff>
    </xdr:from>
    <xdr:to>
      <xdr:col>10</xdr:col>
      <xdr:colOff>637464</xdr:colOff>
      <xdr:row>13</xdr:row>
      <xdr:rowOff>159982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45A73A-3B97-40EF-2DA4-602E6B9D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19</xdr:row>
      <xdr:rowOff>152401</xdr:rowOff>
    </xdr:from>
    <xdr:to>
      <xdr:col>22</xdr:col>
      <xdr:colOff>254000</xdr:colOff>
      <xdr:row>32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FC6749-2681-5D62-F213-3DC3CBF6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139700</xdr:colOff>
      <xdr:row>32</xdr:row>
      <xdr:rowOff>82550</xdr:rowOff>
    </xdr:from>
    <xdr:to>
      <xdr:col>8</xdr:col>
      <xdr:colOff>584200</xdr:colOff>
      <xdr:row>45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16AAB9-D0D0-BA6D-0677-8A9DD39B4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18</xdr:row>
      <xdr:rowOff>118533</xdr:rowOff>
    </xdr:from>
    <xdr:to>
      <xdr:col>15</xdr:col>
      <xdr:colOff>25400</xdr:colOff>
      <xdr:row>32</xdr:row>
      <xdr:rowOff>16933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4CEE0D-3BC4-FA5E-0566-5178B416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C6F7-B1AA-C040-B4F5-8FF1C8CB1952}">
  <dimension ref="A1:U46"/>
  <sheetViews>
    <sheetView tabSelected="1" zoomScale="109" workbookViewId="0">
      <selection activeCell="H21" sqref="H21"/>
    </sheetView>
  </sheetViews>
  <sheetFormatPr baseColWidth="10" defaultRowHeight="16" x14ac:dyDescent="0.2"/>
  <sheetData>
    <row r="1" spans="1:21" x14ac:dyDescent="0.2">
      <c r="B1" s="7" t="s">
        <v>27</v>
      </c>
      <c r="C1" s="7" t="s">
        <v>28</v>
      </c>
      <c r="D1" s="7" t="s">
        <v>29</v>
      </c>
      <c r="E1" s="2"/>
    </row>
    <row r="2" spans="1:21" x14ac:dyDescent="0.2">
      <c r="A2" t="s">
        <v>5</v>
      </c>
      <c r="B2" t="s">
        <v>0</v>
      </c>
      <c r="C2" s="1">
        <v>65878</v>
      </c>
      <c r="D2" t="s">
        <v>3</v>
      </c>
      <c r="E2" s="2"/>
      <c r="S2" t="s">
        <v>0</v>
      </c>
      <c r="U2" t="s">
        <v>1</v>
      </c>
    </row>
    <row r="3" spans="1:21" x14ac:dyDescent="0.2">
      <c r="A3" s="3" t="s">
        <v>6</v>
      </c>
      <c r="B3" s="3" t="s">
        <v>1</v>
      </c>
      <c r="C3" s="4">
        <v>68527</v>
      </c>
      <c r="D3" s="3" t="s">
        <v>4</v>
      </c>
      <c r="E3" s="2"/>
      <c r="R3" t="s">
        <v>5</v>
      </c>
      <c r="S3" s="1">
        <v>65878</v>
      </c>
    </row>
    <row r="4" spans="1:21" x14ac:dyDescent="0.2">
      <c r="A4" s="3" t="s">
        <v>7</v>
      </c>
      <c r="B4" s="3" t="s">
        <v>1</v>
      </c>
      <c r="C4" s="4">
        <v>61796</v>
      </c>
      <c r="D4" s="3" t="s">
        <v>4</v>
      </c>
      <c r="E4" s="2"/>
      <c r="R4" t="s">
        <v>6</v>
      </c>
      <c r="U4" s="5">
        <v>68527</v>
      </c>
    </row>
    <row r="5" spans="1:21" x14ac:dyDescent="0.2">
      <c r="A5" t="s">
        <v>8</v>
      </c>
      <c r="B5" t="s">
        <v>0</v>
      </c>
      <c r="C5" s="1">
        <v>65878</v>
      </c>
      <c r="D5" t="s">
        <v>3</v>
      </c>
      <c r="E5" s="2"/>
      <c r="R5" t="s">
        <v>7</v>
      </c>
      <c r="U5" s="5">
        <v>61796</v>
      </c>
    </row>
    <row r="6" spans="1:21" x14ac:dyDescent="0.2">
      <c r="A6" t="s">
        <v>9</v>
      </c>
      <c r="B6" t="s">
        <v>0</v>
      </c>
      <c r="C6" s="1">
        <v>65878</v>
      </c>
      <c r="D6" t="s">
        <v>3</v>
      </c>
      <c r="E6" s="2"/>
      <c r="R6" t="s">
        <v>8</v>
      </c>
      <c r="S6" s="1">
        <v>65878</v>
      </c>
    </row>
    <row r="7" spans="1:21" x14ac:dyDescent="0.2">
      <c r="A7" t="s">
        <v>10</v>
      </c>
      <c r="B7" t="s">
        <v>0</v>
      </c>
      <c r="C7" s="1">
        <v>65878</v>
      </c>
      <c r="D7" t="s">
        <v>3</v>
      </c>
      <c r="E7" s="2"/>
      <c r="R7" t="s">
        <v>9</v>
      </c>
      <c r="S7" s="1">
        <v>65878</v>
      </c>
    </row>
    <row r="8" spans="1:21" x14ac:dyDescent="0.2">
      <c r="A8" s="3" t="s">
        <v>11</v>
      </c>
      <c r="B8" s="3" t="s">
        <v>1</v>
      </c>
      <c r="C8" s="4">
        <v>62389</v>
      </c>
      <c r="D8" s="3" t="s">
        <v>3</v>
      </c>
      <c r="E8" s="2"/>
      <c r="R8" t="s">
        <v>10</v>
      </c>
      <c r="S8" s="1">
        <v>65878</v>
      </c>
    </row>
    <row r="9" spans="1:21" x14ac:dyDescent="0.2">
      <c r="A9" s="3" t="s">
        <v>12</v>
      </c>
      <c r="B9" s="3" t="s">
        <v>1</v>
      </c>
      <c r="C9" s="4">
        <v>70109</v>
      </c>
      <c r="D9" s="3" t="s">
        <v>3</v>
      </c>
      <c r="E9" s="2"/>
      <c r="R9" t="s">
        <v>11</v>
      </c>
      <c r="U9" s="4">
        <v>62389</v>
      </c>
    </row>
    <row r="10" spans="1:21" x14ac:dyDescent="0.2">
      <c r="A10" t="s">
        <v>13</v>
      </c>
      <c r="B10" t="s">
        <v>0</v>
      </c>
      <c r="C10" s="1">
        <v>65878</v>
      </c>
      <c r="D10" t="s">
        <v>3</v>
      </c>
      <c r="E10" s="2"/>
      <c r="R10" t="s">
        <v>12</v>
      </c>
      <c r="U10" s="4">
        <v>70109</v>
      </c>
    </row>
    <row r="11" spans="1:21" x14ac:dyDescent="0.2">
      <c r="A11" s="3" t="s">
        <v>14</v>
      </c>
      <c r="B11" s="3" t="s">
        <v>1</v>
      </c>
      <c r="C11" s="4">
        <v>69363</v>
      </c>
      <c r="D11" s="3" t="s">
        <v>4</v>
      </c>
      <c r="E11" s="2"/>
      <c r="R11" t="s">
        <v>13</v>
      </c>
      <c r="S11" s="1">
        <v>65878</v>
      </c>
    </row>
    <row r="12" spans="1:21" x14ac:dyDescent="0.2">
      <c r="A12" t="s">
        <v>15</v>
      </c>
      <c r="B12" t="s">
        <v>2</v>
      </c>
      <c r="E12" s="2"/>
      <c r="R12" t="s">
        <v>14</v>
      </c>
      <c r="U12" s="4">
        <v>69363</v>
      </c>
    </row>
    <row r="13" spans="1:21" x14ac:dyDescent="0.2">
      <c r="A13" s="3" t="s">
        <v>16</v>
      </c>
      <c r="B13" s="3" t="s">
        <v>1</v>
      </c>
      <c r="C13" s="4">
        <v>77982</v>
      </c>
      <c r="D13" s="3" t="s">
        <v>3</v>
      </c>
      <c r="E13" s="2"/>
      <c r="R13" t="s">
        <v>15</v>
      </c>
      <c r="T13" t="s">
        <v>26</v>
      </c>
    </row>
    <row r="14" spans="1:21" x14ac:dyDescent="0.2">
      <c r="A14" t="s">
        <v>17</v>
      </c>
      <c r="B14" t="s">
        <v>0</v>
      </c>
      <c r="C14" s="1">
        <v>65878</v>
      </c>
      <c r="D14" t="s">
        <v>3</v>
      </c>
      <c r="E14" s="2"/>
      <c r="R14" t="s">
        <v>16</v>
      </c>
      <c r="U14" s="4">
        <v>77982</v>
      </c>
    </row>
    <row r="15" spans="1:21" x14ac:dyDescent="0.2">
      <c r="A15" s="3" t="s">
        <v>18</v>
      </c>
      <c r="B15" s="3" t="s">
        <v>1</v>
      </c>
      <c r="C15" s="4">
        <v>66078</v>
      </c>
      <c r="D15" s="3" t="s">
        <v>4</v>
      </c>
      <c r="E15" s="2"/>
      <c r="R15" t="s">
        <v>17</v>
      </c>
      <c r="S15" s="1">
        <v>65878</v>
      </c>
    </row>
    <row r="16" spans="1:21" x14ac:dyDescent="0.2">
      <c r="A16" s="3" t="s">
        <v>19</v>
      </c>
      <c r="B16" s="3" t="s">
        <v>1</v>
      </c>
      <c r="C16" s="4">
        <v>65280</v>
      </c>
      <c r="D16" s="3" t="s">
        <v>4</v>
      </c>
      <c r="E16" s="2"/>
      <c r="R16" t="s">
        <v>18</v>
      </c>
      <c r="U16" s="4">
        <v>66078</v>
      </c>
    </row>
    <row r="17" spans="1:21" x14ac:dyDescent="0.2">
      <c r="A17" t="s">
        <v>20</v>
      </c>
      <c r="B17" t="s">
        <v>0</v>
      </c>
      <c r="C17" s="1">
        <v>65878</v>
      </c>
      <c r="D17" t="s">
        <v>3</v>
      </c>
      <c r="E17" s="2"/>
      <c r="R17" t="s">
        <v>19</v>
      </c>
      <c r="U17" s="4">
        <v>65280</v>
      </c>
    </row>
    <row r="18" spans="1:21" x14ac:dyDescent="0.2">
      <c r="A18" t="s">
        <v>21</v>
      </c>
      <c r="B18" t="s">
        <v>0</v>
      </c>
      <c r="C18" s="1">
        <v>65878</v>
      </c>
      <c r="D18" t="s">
        <v>3</v>
      </c>
      <c r="R18" t="s">
        <v>20</v>
      </c>
      <c r="S18" s="1">
        <v>65878</v>
      </c>
    </row>
    <row r="19" spans="1:21" x14ac:dyDescent="0.2">
      <c r="A19" s="2" t="s">
        <v>22</v>
      </c>
      <c r="B19" s="1">
        <v>8</v>
      </c>
      <c r="C19" s="1">
        <f>AVERAGE(C2)</f>
        <v>65878</v>
      </c>
      <c r="H19" s="2"/>
      <c r="I19" s="2"/>
      <c r="J19" s="2"/>
      <c r="R19" t="s">
        <v>21</v>
      </c>
      <c r="S19" s="1">
        <v>65878</v>
      </c>
    </row>
    <row r="20" spans="1:21" x14ac:dyDescent="0.2">
      <c r="A20" s="2" t="s">
        <v>23</v>
      </c>
      <c r="B20" s="1">
        <v>3</v>
      </c>
      <c r="C20" s="1">
        <f>AVERAGE(C8,C9,C13)</f>
        <v>70160</v>
      </c>
      <c r="H20" s="2"/>
      <c r="I20" s="6"/>
      <c r="J20" s="2"/>
    </row>
    <row r="21" spans="1:21" x14ac:dyDescent="0.2">
      <c r="A21" s="2" t="s">
        <v>24</v>
      </c>
      <c r="B21" s="1">
        <v>0</v>
      </c>
      <c r="H21" s="2"/>
      <c r="I21" s="2"/>
      <c r="J21" s="6"/>
    </row>
    <row r="22" spans="1:21" x14ac:dyDescent="0.2">
      <c r="A22" s="2" t="s">
        <v>25</v>
      </c>
      <c r="B22" s="1">
        <v>5</v>
      </c>
      <c r="C22" s="1">
        <f>AVERAGE(C3,C4,C11,C15,C16)</f>
        <v>66208.800000000003</v>
      </c>
      <c r="H22" s="2"/>
      <c r="I22" s="2"/>
      <c r="J22" s="6"/>
    </row>
    <row r="23" spans="1:21" x14ac:dyDescent="0.2">
      <c r="H23" s="2"/>
      <c r="I23" s="6"/>
      <c r="J23" s="2"/>
    </row>
    <row r="24" spans="1:21" x14ac:dyDescent="0.2">
      <c r="A24" s="7" t="s">
        <v>30</v>
      </c>
      <c r="B24" s="7" t="s">
        <v>31</v>
      </c>
      <c r="C24" s="7" t="s">
        <v>32</v>
      </c>
      <c r="D24" s="7" t="s">
        <v>33</v>
      </c>
      <c r="E24" s="7" t="s">
        <v>34</v>
      </c>
      <c r="F24" s="7" t="s">
        <v>35</v>
      </c>
      <c r="G24" s="7" t="s">
        <v>36</v>
      </c>
      <c r="H24" s="8" t="s">
        <v>40</v>
      </c>
      <c r="I24" s="6"/>
      <c r="J24" s="2"/>
    </row>
    <row r="25" spans="1:21" x14ac:dyDescent="0.2">
      <c r="A25" t="s">
        <v>28</v>
      </c>
      <c r="B25" s="1">
        <f>AVERAGE(C2:C18)</f>
        <v>66784.25</v>
      </c>
      <c r="C25" s="1">
        <f>MEDIAN(C2:C18)</f>
        <v>65878</v>
      </c>
      <c r="D25">
        <f>_xlfn.MODE.SNGL(C2:C18)</f>
        <v>65878</v>
      </c>
      <c r="E25" s="1">
        <f>MAX(C2:C18)</f>
        <v>77982</v>
      </c>
      <c r="F25" s="1">
        <f>MIN(C2:C18)</f>
        <v>61796</v>
      </c>
      <c r="G25">
        <f>STDEV(C2:C18)</f>
        <v>3648.4099458988067</v>
      </c>
      <c r="H25" s="2">
        <v>16</v>
      </c>
      <c r="I25" s="6"/>
      <c r="J25" s="2"/>
    </row>
    <row r="26" spans="1:21" x14ac:dyDescent="0.2">
      <c r="A26" t="s">
        <v>27</v>
      </c>
      <c r="B26" t="s">
        <v>37</v>
      </c>
      <c r="C26" t="s">
        <v>37</v>
      </c>
      <c r="D26" s="9" t="s">
        <v>37</v>
      </c>
      <c r="E26" s="9" t="s">
        <v>37</v>
      </c>
      <c r="F26" s="9" t="s">
        <v>37</v>
      </c>
      <c r="G26" s="9" t="s">
        <v>37</v>
      </c>
      <c r="H26" s="2"/>
      <c r="I26" s="6"/>
      <c r="J26" s="6"/>
    </row>
    <row r="27" spans="1:21" x14ac:dyDescent="0.2">
      <c r="A27" s="2" t="s">
        <v>29</v>
      </c>
      <c r="B27" s="6" t="s">
        <v>37</v>
      </c>
      <c r="C27" s="2" t="s">
        <v>37</v>
      </c>
      <c r="D27" s="9" t="s">
        <v>37</v>
      </c>
      <c r="E27" s="9" t="s">
        <v>37</v>
      </c>
      <c r="F27" s="10" t="s">
        <v>37</v>
      </c>
      <c r="G27" s="9" t="s">
        <v>37</v>
      </c>
      <c r="H27" s="2"/>
      <c r="I27" s="6"/>
      <c r="J27" s="6"/>
    </row>
    <row r="28" spans="1:21" x14ac:dyDescent="0.2">
      <c r="A28" s="2"/>
      <c r="B28" s="6"/>
      <c r="C28" s="2"/>
      <c r="D28" s="2"/>
      <c r="E28" s="2"/>
      <c r="F28" s="6"/>
      <c r="G28" s="2"/>
      <c r="H28" s="2"/>
      <c r="I28" s="6"/>
      <c r="J28" s="2"/>
    </row>
    <row r="29" spans="1:21" x14ac:dyDescent="0.2">
      <c r="B29" t="s">
        <v>38</v>
      </c>
      <c r="C29" t="s">
        <v>39</v>
      </c>
      <c r="D29" s="2"/>
      <c r="E29" s="2"/>
      <c r="F29" s="6"/>
      <c r="G29" s="2"/>
      <c r="H29" s="2"/>
      <c r="I29" s="2"/>
      <c r="J29" s="6"/>
    </row>
    <row r="30" spans="1:21" x14ac:dyDescent="0.2">
      <c r="A30" t="s">
        <v>5</v>
      </c>
      <c r="B30" s="1">
        <v>65878</v>
      </c>
      <c r="D30" s="2"/>
      <c r="E30" s="2"/>
      <c r="F30" s="6"/>
      <c r="G30" s="2"/>
      <c r="H30" s="2"/>
      <c r="I30" s="2"/>
      <c r="J30" s="2"/>
    </row>
    <row r="31" spans="1:21" x14ac:dyDescent="0.2">
      <c r="A31" s="3" t="s">
        <v>6</v>
      </c>
      <c r="C31" s="4">
        <v>68527</v>
      </c>
      <c r="D31" s="2" t="s">
        <v>38</v>
      </c>
      <c r="E31" s="6">
        <f>AVERAGE(B30:B46)</f>
        <v>68146.181818181823</v>
      </c>
      <c r="F31" s="6"/>
      <c r="G31" s="2"/>
      <c r="H31" s="2"/>
      <c r="I31" s="6"/>
      <c r="J31" s="2"/>
    </row>
    <row r="32" spans="1:21" x14ac:dyDescent="0.2">
      <c r="A32" s="3" t="s">
        <v>7</v>
      </c>
      <c r="C32" s="4">
        <v>61796</v>
      </c>
      <c r="D32" s="2"/>
      <c r="E32" s="2"/>
      <c r="F32" s="6"/>
      <c r="G32" s="2"/>
      <c r="H32" s="2"/>
      <c r="I32" s="6"/>
      <c r="J32" s="2"/>
    </row>
    <row r="33" spans="1:10" x14ac:dyDescent="0.2">
      <c r="A33" t="s">
        <v>8</v>
      </c>
      <c r="B33" s="1">
        <v>65878</v>
      </c>
      <c r="D33" s="2"/>
      <c r="E33" s="2"/>
      <c r="F33" s="6"/>
      <c r="G33" s="2"/>
      <c r="H33" s="2"/>
      <c r="I33" s="2"/>
      <c r="J33" s="6"/>
    </row>
    <row r="34" spans="1:10" x14ac:dyDescent="0.2">
      <c r="A34" t="s">
        <v>9</v>
      </c>
      <c r="B34" s="1">
        <v>65878</v>
      </c>
      <c r="D34" s="2"/>
      <c r="E34" s="2"/>
      <c r="F34" s="6"/>
      <c r="G34" s="2"/>
      <c r="H34" s="2"/>
      <c r="I34" s="2"/>
      <c r="J34" s="6"/>
    </row>
    <row r="35" spans="1:10" x14ac:dyDescent="0.2">
      <c r="A35" t="s">
        <v>10</v>
      </c>
      <c r="B35" s="1">
        <v>65878</v>
      </c>
      <c r="D35" s="2"/>
      <c r="E35" s="2"/>
      <c r="F35" s="6"/>
      <c r="G35" s="2"/>
      <c r="H35" s="2"/>
      <c r="I35" s="6"/>
      <c r="J35" s="2"/>
    </row>
    <row r="36" spans="1:10" x14ac:dyDescent="0.2">
      <c r="A36" s="3" t="s">
        <v>11</v>
      </c>
      <c r="B36" s="4">
        <v>62389</v>
      </c>
      <c r="C36" s="4"/>
      <c r="D36" s="2"/>
      <c r="E36" s="2"/>
      <c r="F36" s="6"/>
      <c r="G36" s="2"/>
      <c r="H36" s="2"/>
      <c r="I36" s="6"/>
      <c r="J36" s="2"/>
    </row>
    <row r="37" spans="1:10" x14ac:dyDescent="0.2">
      <c r="A37" s="3" t="s">
        <v>12</v>
      </c>
      <c r="B37" s="4">
        <v>70109</v>
      </c>
      <c r="C37" s="4"/>
      <c r="D37" s="2"/>
      <c r="E37" s="2"/>
      <c r="F37" s="2"/>
      <c r="G37" s="2"/>
    </row>
    <row r="38" spans="1:10" x14ac:dyDescent="0.2">
      <c r="A38" t="s">
        <v>13</v>
      </c>
      <c r="B38" s="1">
        <v>65878</v>
      </c>
      <c r="D38" s="2"/>
      <c r="E38" s="2"/>
      <c r="F38" s="6"/>
      <c r="G38" s="2"/>
    </row>
    <row r="39" spans="1:10" x14ac:dyDescent="0.2">
      <c r="A39" s="3" t="s">
        <v>14</v>
      </c>
      <c r="C39" s="4">
        <v>69363</v>
      </c>
      <c r="D39" s="2"/>
      <c r="E39" s="2"/>
      <c r="F39" s="6"/>
      <c r="G39" s="2"/>
    </row>
    <row r="40" spans="1:10" x14ac:dyDescent="0.2">
      <c r="A40" t="s">
        <v>15</v>
      </c>
      <c r="D40" s="2"/>
      <c r="E40" s="2"/>
      <c r="F40" s="6"/>
      <c r="G40" s="2"/>
    </row>
    <row r="41" spans="1:10" x14ac:dyDescent="0.2">
      <c r="A41" s="3" t="s">
        <v>16</v>
      </c>
      <c r="B41" s="4">
        <v>77982</v>
      </c>
      <c r="D41" s="2"/>
      <c r="E41" s="2"/>
      <c r="F41" s="6"/>
      <c r="G41" s="2"/>
    </row>
    <row r="42" spans="1:10" x14ac:dyDescent="0.2">
      <c r="A42" t="s">
        <v>17</v>
      </c>
      <c r="B42" s="4">
        <v>77982</v>
      </c>
      <c r="D42" s="2"/>
      <c r="E42" s="2"/>
      <c r="F42" s="6"/>
      <c r="G42" s="2"/>
    </row>
    <row r="43" spans="1:10" x14ac:dyDescent="0.2">
      <c r="A43" s="3" t="s">
        <v>18</v>
      </c>
      <c r="C43" s="4">
        <v>66078</v>
      </c>
      <c r="D43" s="2"/>
      <c r="E43" s="2"/>
      <c r="F43" s="6"/>
      <c r="G43" s="2"/>
    </row>
    <row r="44" spans="1:10" x14ac:dyDescent="0.2">
      <c r="A44" s="3" t="s">
        <v>19</v>
      </c>
      <c r="C44" s="4">
        <v>65280</v>
      </c>
    </row>
    <row r="45" spans="1:10" x14ac:dyDescent="0.2">
      <c r="A45" t="s">
        <v>20</v>
      </c>
      <c r="B45" s="1">
        <v>65878</v>
      </c>
    </row>
    <row r="46" spans="1:10" x14ac:dyDescent="0.2">
      <c r="A46" t="s">
        <v>21</v>
      </c>
      <c r="B46" s="1">
        <v>65878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Chamernick</dc:creator>
  <cp:lastModifiedBy>Abby Chamernick</cp:lastModifiedBy>
  <dcterms:created xsi:type="dcterms:W3CDTF">2024-11-15T19:16:46Z</dcterms:created>
  <dcterms:modified xsi:type="dcterms:W3CDTF">2024-11-25T04:30:00Z</dcterms:modified>
</cp:coreProperties>
</file>