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pivotTables/pivotTable1.xml" ContentType="application/vnd.openxmlformats-officedocument.spreadsheetml.pivotTable+xml"/>
  <Override PartName="/xl/drawings/drawing6.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tables/table1.xml" ContentType="application/vnd.openxmlformats-officedocument.spreadsheetml.table+xml"/>
  <Override PartName="/xl/drawings/drawing7.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bbychamernick/Downloads/GIT HUB FILES/"/>
    </mc:Choice>
  </mc:AlternateContent>
  <xr:revisionPtr revIDLastSave="0" documentId="13_ncr:1_{4F133FBF-7EF6-F344-8A9F-B2BA2C73547E}" xr6:coauthVersionLast="47" xr6:coauthVersionMax="47" xr10:uidLastSave="{00000000-0000-0000-0000-000000000000}"/>
  <bookViews>
    <workbookView xWindow="0" yWindow="760" windowWidth="29040" windowHeight="16420" activeTab="7" xr2:uid="{740FD8DC-7B53-4E78-8E3A-26D1AA96C0C6}"/>
  </bookViews>
  <sheets>
    <sheet name="Question 1" sheetId="2" r:id="rId1"/>
    <sheet name="Question 2" sheetId="3" r:id="rId2"/>
    <sheet name="Question 3" sheetId="4" r:id="rId3"/>
    <sheet name="Question 4" sheetId="5" r:id="rId4"/>
    <sheet name="Question 5" sheetId="6" r:id="rId5"/>
    <sheet name="Sheet10" sheetId="18" r:id="rId6"/>
    <sheet name="Pivot Table" sheetId="10" r:id="rId7"/>
    <sheet name="Question 6" sheetId="8" r:id="rId8"/>
  </sheets>
  <definedNames>
    <definedName name="_xlnm._FilterDatabase" localSheetId="3" hidden="1">'Question 4'!$A$2:$E$10</definedName>
    <definedName name="_xlchart.v1.0" hidden="1">'Question 6'!$A$2:$A$21</definedName>
    <definedName name="_xlchart.v1.1" hidden="1">'Question 6'!$B$2:$B$21</definedName>
    <definedName name="_xlchart.v1.2" hidden="1">'Question 6'!$C$2:$C$21</definedName>
  </definedNames>
  <calcPr calcId="191029"/>
  <pivotCaches>
    <pivotCache cacheId="21" r:id="rId9"/>
    <pivotCache cacheId="48"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4" l="1"/>
  <c r="B12" i="4"/>
  <c r="C11" i="4"/>
  <c r="B11" i="4"/>
  <c r="F30" i="3"/>
  <c r="F29" i="3"/>
  <c r="F28" i="3"/>
  <c r="F27" i="3"/>
  <c r="F3" i="3"/>
  <c r="F4" i="3"/>
  <c r="F5" i="3"/>
  <c r="F6" i="3"/>
  <c r="F2" i="3"/>
  <c r="E3" i="3"/>
  <c r="E4" i="3"/>
  <c r="E5" i="3"/>
  <c r="E6" i="3"/>
  <c r="E2" i="3"/>
</calcChain>
</file>

<file path=xl/sharedStrings.xml><?xml version="1.0" encoding="utf-8"?>
<sst xmlns="http://schemas.openxmlformats.org/spreadsheetml/2006/main" count="112" uniqueCount="79">
  <si>
    <t>Question</t>
  </si>
  <si>
    <t>Type</t>
  </si>
  <si>
    <t>What is your age?</t>
  </si>
  <si>
    <t>Are you male or female?</t>
  </si>
  <si>
    <t>When did you first start reading the WSJ? High school, college, early career, midcareer, late career, or retirement?</t>
  </si>
  <si>
    <t>How long have you been in yout present job or position (in years)?</t>
  </si>
  <si>
    <t xml:space="preserve">What type of vehivle are you considering for your next purchase? Nine response categories include sedan, sports car, SUV, minivan, and so on. </t>
  </si>
  <si>
    <t>Data</t>
  </si>
  <si>
    <t xml:space="preserve">Year      </t>
  </si>
  <si>
    <t xml:space="preserve">Stivers ($) </t>
  </si>
  <si>
    <t>Trippi ($)</t>
  </si>
  <si>
    <t>Salesperson</t>
  </si>
  <si>
    <t>Total Sales ($)</t>
  </si>
  <si>
    <t>Average Performance Bonus Previous Years ($)</t>
  </si>
  <si>
    <t>Customer Accounts</t>
  </si>
  <si>
    <t>Years with Company</t>
  </si>
  <si>
    <t>Smith, Michael</t>
  </si>
  <si>
    <t>Yu, Joe</t>
  </si>
  <si>
    <t>Reeves, Bill</t>
  </si>
  <si>
    <t>Hamilton, Joshua</t>
  </si>
  <si>
    <t>Harper, Derek</t>
  </si>
  <si>
    <t>Quinn, Dorothy</t>
  </si>
  <si>
    <t>Graves, Lorrie</t>
  </si>
  <si>
    <t>Sun, Yi</t>
  </si>
  <si>
    <t>Thompson, Nicole</t>
  </si>
  <si>
    <t>Franchise</t>
  </si>
  <si>
    <t># U.S. Locations</t>
  </si>
  <si>
    <t>Hampton Inns</t>
  </si>
  <si>
    <t>ampm</t>
  </si>
  <si>
    <t>McDonald's</t>
  </si>
  <si>
    <t>7-Eleven, Inc.</t>
  </si>
  <si>
    <t>Supercuts</t>
  </si>
  <si>
    <t>Days Inn</t>
  </si>
  <si>
    <t>Vanguard Cleaning Systems</t>
  </si>
  <si>
    <t>Servpro</t>
  </si>
  <si>
    <t>Subway</t>
  </si>
  <si>
    <t>Denny's Inc.</t>
  </si>
  <si>
    <t>Jan-Pro Franchising Intl Inc.</t>
  </si>
  <si>
    <t>Hardee's</t>
  </si>
  <si>
    <t>Pizza Hut Inc.</t>
  </si>
  <si>
    <t>Kumon Math &amp; Reading Centers</t>
  </si>
  <si>
    <t>Dunkin' Donuts</t>
  </si>
  <si>
    <t>KFC Corp.</t>
  </si>
  <si>
    <t>Jazzercise Inc.</t>
  </si>
  <si>
    <t>Anytime Fitness</t>
  </si>
  <si>
    <t>Matco Tools</t>
  </si>
  <si>
    <t>Stratus Building Solutions</t>
  </si>
  <si>
    <t>Observation</t>
  </si>
  <si>
    <t>x</t>
  </si>
  <si>
    <t>y</t>
  </si>
  <si>
    <t>quantative</t>
  </si>
  <si>
    <t>categorical</t>
  </si>
  <si>
    <t>12--14</t>
  </si>
  <si>
    <t>15--17</t>
  </si>
  <si>
    <t>18--20</t>
  </si>
  <si>
    <t>21--23</t>
  </si>
  <si>
    <t>24--26</t>
  </si>
  <si>
    <t>total</t>
  </si>
  <si>
    <t>frequency</t>
  </si>
  <si>
    <t>relative frequency</t>
  </si>
  <si>
    <t>precent frequency</t>
  </si>
  <si>
    <t>Row Labels</t>
  </si>
  <si>
    <t>Grand Total</t>
  </si>
  <si>
    <t>20th percentile</t>
  </si>
  <si>
    <t>25th percentile</t>
  </si>
  <si>
    <t>65th percentile</t>
  </si>
  <si>
    <t>75th percentile</t>
  </si>
  <si>
    <t>growrh of investment</t>
  </si>
  <si>
    <t xml:space="preserve">percent of initial investment </t>
  </si>
  <si>
    <t>Sum of # U.S. Locations</t>
  </si>
  <si>
    <t xml:space="preserve"> </t>
  </si>
  <si>
    <t>0-9,999</t>
  </si>
  <si>
    <t>10,000-19,999</t>
  </si>
  <si>
    <t>20,000-29,999</t>
  </si>
  <si>
    <t>30,000-39,999</t>
  </si>
  <si>
    <t>Number of US locations</t>
  </si>
  <si>
    <t>Column1</t>
  </si>
  <si>
    <t>Column2</t>
  </si>
  <si>
    <t>Sum of Column2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</si>
</sst>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5" formatCode="_(* #,##0_);_(* \(#,##0\);_(* &quot;-&quot;??_);_(@_)"/>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2"/>
      <name val="Times New Roman"/>
      <family val="1"/>
    </font>
    <font>
      <b/>
      <sz val="12"/>
      <color theme="1"/>
      <name val="Times New Roman"/>
      <family val="1"/>
    </font>
    <font>
      <sz val="12"/>
      <color theme="1"/>
      <name val="Times New Roman"/>
      <family val="1"/>
    </font>
    <font>
      <sz val="12"/>
      <name val="Times New Roman"/>
      <family val="1"/>
    </font>
    <font>
      <sz val="11"/>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22">
    <xf numFmtId="0" fontId="0" fillId="0" borderId="0" xfId="0"/>
    <xf numFmtId="0" fontId="2" fillId="0" borderId="1" xfId="0" applyFont="1" applyBorder="1"/>
    <xf numFmtId="0" fontId="0" fillId="0" borderId="1" xfId="0" applyBorder="1" applyAlignment="1">
      <alignment wrapText="1"/>
    </xf>
    <xf numFmtId="0" fontId="0" fillId="0" borderId="1" xfId="0" applyBorder="1"/>
    <xf numFmtId="0" fontId="3" fillId="0" borderId="0" xfId="0" applyFont="1" applyAlignment="1">
      <alignment horizontal="center"/>
    </xf>
    <xf numFmtId="0" fontId="0" fillId="0" borderId="0" xfId="0" applyAlignment="1">
      <alignment horizontal="center"/>
    </xf>
    <xf numFmtId="0" fontId="4" fillId="0" borderId="0" xfId="0" applyFont="1" applyAlignment="1">
      <alignment vertical="center"/>
    </xf>
    <xf numFmtId="0" fontId="4" fillId="0" borderId="0" xfId="0" applyFont="1"/>
    <xf numFmtId="0" fontId="5" fillId="0" borderId="0" xfId="0" applyFont="1" applyAlignment="1">
      <alignment vertical="center"/>
    </xf>
    <xf numFmtId="0" fontId="4" fillId="0" borderId="1" xfId="0" applyFont="1" applyBorder="1" applyAlignment="1">
      <alignment horizontal="center"/>
    </xf>
    <xf numFmtId="0" fontId="4" fillId="0" borderId="2" xfId="0" applyFont="1" applyBorder="1"/>
    <xf numFmtId="0" fontId="4" fillId="0" borderId="2" xfId="0" applyFont="1" applyBorder="1" applyAlignment="1">
      <alignment horizontal="right"/>
    </xf>
    <xf numFmtId="165" fontId="0" fillId="0" borderId="0" xfId="1" applyNumberFormat="1" applyFont="1"/>
    <xf numFmtId="0" fontId="6" fillId="0" borderId="0" xfId="0" applyFont="1" applyAlignment="1">
      <alignment horizontal="center"/>
    </xf>
    <xf numFmtId="0" fontId="6" fillId="0" borderId="0" xfId="0" applyFont="1"/>
    <xf numFmtId="0" fontId="0" fillId="0" borderId="0" xfId="0" pivotButton="1"/>
    <xf numFmtId="0" fontId="0" fillId="0" borderId="0" xfId="0" applyAlignment="1">
      <alignment horizontal="left"/>
    </xf>
    <xf numFmtId="0" fontId="0" fillId="0" borderId="0" xfId="0" applyNumberFormat="1"/>
    <xf numFmtId="0" fontId="5" fillId="0" borderId="1" xfId="0" applyFont="1" applyBorder="1" applyAlignment="1">
      <alignment horizontal="center"/>
    </xf>
    <xf numFmtId="0" fontId="5" fillId="0" borderId="1" xfId="0" applyNumberFormat="1" applyFont="1" applyBorder="1" applyAlignment="1">
      <alignment horizontal="center"/>
    </xf>
    <xf numFmtId="1" fontId="5" fillId="0" borderId="1" xfId="0" applyNumberFormat="1" applyFont="1" applyBorder="1" applyAlignment="1">
      <alignment horizontal="center"/>
    </xf>
    <xf numFmtId="0" fontId="7" fillId="0" borderId="0" xfId="0"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data histogram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'Question 2'!$D$1</c:f>
              <c:strCache>
                <c:ptCount val="1"/>
                <c:pt idx="0">
                  <c:v>frequency</c:v>
                </c:pt>
              </c:strCache>
            </c:strRef>
          </c:tx>
          <c:spPr>
            <a:solidFill>
              <a:schemeClr val="accent1"/>
            </a:solidFill>
            <a:ln>
              <a:noFill/>
            </a:ln>
            <a:effectLst/>
          </c:spPr>
          <c:invertIfNegative val="0"/>
          <c:cat>
            <c:strRef>
              <c:f>'Question 2'!$C$2:$C$6</c:f>
              <c:strCache>
                <c:ptCount val="5"/>
                <c:pt idx="0">
                  <c:v>12--14</c:v>
                </c:pt>
                <c:pt idx="1">
                  <c:v>15--17</c:v>
                </c:pt>
                <c:pt idx="2">
                  <c:v>18--20</c:v>
                </c:pt>
                <c:pt idx="3">
                  <c:v>21--23</c:v>
                </c:pt>
                <c:pt idx="4">
                  <c:v>24--26</c:v>
                </c:pt>
              </c:strCache>
            </c:strRef>
          </c:cat>
          <c:val>
            <c:numRef>
              <c:f>'Question 2'!$D$2:$D$6</c:f>
              <c:numCache>
                <c:formatCode>General</c:formatCode>
                <c:ptCount val="5"/>
                <c:pt idx="0">
                  <c:v>2</c:v>
                </c:pt>
                <c:pt idx="1">
                  <c:v>8</c:v>
                </c:pt>
                <c:pt idx="2">
                  <c:v>11</c:v>
                </c:pt>
                <c:pt idx="3">
                  <c:v>10</c:v>
                </c:pt>
                <c:pt idx="4">
                  <c:v>8</c:v>
                </c:pt>
              </c:numCache>
            </c:numRef>
          </c:val>
          <c:extLst>
            <c:ext xmlns:c16="http://schemas.microsoft.com/office/drawing/2014/chart" uri="{C3380CC4-5D6E-409C-BE32-E72D297353CC}">
              <c16:uniqueId val="{00000000-636D-A543-A81C-8AEA44ADA6F7}"/>
            </c:ext>
          </c:extLst>
        </c:ser>
        <c:dLbls>
          <c:showLegendKey val="0"/>
          <c:showVal val="0"/>
          <c:showCatName val="0"/>
          <c:showSerName val="0"/>
          <c:showPercent val="0"/>
          <c:showBubbleSize val="0"/>
        </c:dLbls>
        <c:gapWidth val="33"/>
        <c:overlap val="-30"/>
        <c:axId val="2036422848"/>
        <c:axId val="305598591"/>
      </c:barChart>
      <c:catAx>
        <c:axId val="20364228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5598591"/>
        <c:crosses val="autoZero"/>
        <c:auto val="1"/>
        <c:lblAlgn val="ctr"/>
        <c:lblOffset val="100"/>
        <c:noMultiLvlLbl val="0"/>
      </c:catAx>
      <c:valAx>
        <c:axId val="305598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frequency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6422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[Problem Set 3 - Abby Chamernick.xlsx]Sheet10!PivotTable13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Sheet10!$B$3</c:f>
              <c:strCache>
                <c:ptCount val="1"/>
                <c:pt idx="0">
                  <c:v>Total</c:v>
                </c:pt>
              </c:strCache>
            </c:strRef>
          </c:tx>
          <c:spPr>
            <a:solidFill>
              <a:schemeClr val="accent1"/>
            </a:solidFill>
            <a:ln>
              <a:noFill/>
            </a:ln>
            <a:effectLst/>
          </c:spPr>
          <c:invertIfNegative val="0"/>
          <c:cat>
            <c:strRef>
              <c:f>Sheet10!$A$4:$A$8</c:f>
              <c:strCache>
                <c:ptCount val="4"/>
                <c:pt idx="0">
                  <c:v>0-9,999</c:v>
                </c:pt>
                <c:pt idx="1">
                  <c:v>10,000-19,999</c:v>
                </c:pt>
                <c:pt idx="2">
                  <c:v>20,000-29,999</c:v>
                </c:pt>
                <c:pt idx="3">
                  <c:v>30,000-39,999</c:v>
                </c:pt>
              </c:strCache>
            </c:strRef>
          </c:cat>
          <c:val>
            <c:numRef>
              <c:f>Sheet10!$B$4:$B$8</c:f>
              <c:numCache>
                <c:formatCode>General</c:formatCode>
                <c:ptCount val="4"/>
                <c:pt idx="0">
                  <c:v>13</c:v>
                </c:pt>
                <c:pt idx="1">
                  <c:v>3</c:v>
                </c:pt>
                <c:pt idx="2">
                  <c:v>1</c:v>
                </c:pt>
                <c:pt idx="3">
                  <c:v>3</c:v>
                </c:pt>
              </c:numCache>
            </c:numRef>
          </c:val>
          <c:extLst>
            <c:ext xmlns:c16="http://schemas.microsoft.com/office/drawing/2014/chart" uri="{C3380CC4-5D6E-409C-BE32-E72D297353CC}">
              <c16:uniqueId val="{00000000-5B9A-7542-9492-4C356257E7B9}"/>
            </c:ext>
          </c:extLst>
        </c:ser>
        <c:dLbls>
          <c:showLegendKey val="0"/>
          <c:showVal val="0"/>
          <c:showCatName val="0"/>
          <c:showSerName val="0"/>
          <c:showPercent val="0"/>
          <c:showBubbleSize val="0"/>
        </c:dLbls>
        <c:gapWidth val="219"/>
        <c:overlap val="-27"/>
        <c:axId val="1230178431"/>
        <c:axId val="1438909807"/>
      </c:barChart>
      <c:catAx>
        <c:axId val="1230178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8909807"/>
        <c:crosses val="autoZero"/>
        <c:auto val="1"/>
        <c:lblAlgn val="ctr"/>
        <c:lblOffset val="100"/>
        <c:noMultiLvlLbl val="0"/>
      </c:catAx>
      <c:valAx>
        <c:axId val="1438909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0178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'Question 6'!$B$2:$B$21</c:f>
              <c:numCache>
                <c:formatCode>General</c:formatCode>
                <c:ptCount val="20"/>
                <c:pt idx="0">
                  <c:v>-22</c:v>
                </c:pt>
                <c:pt idx="1">
                  <c:v>-33</c:v>
                </c:pt>
                <c:pt idx="2">
                  <c:v>2</c:v>
                </c:pt>
                <c:pt idx="3">
                  <c:v>29</c:v>
                </c:pt>
                <c:pt idx="4">
                  <c:v>-13</c:v>
                </c:pt>
                <c:pt idx="5">
                  <c:v>21</c:v>
                </c:pt>
                <c:pt idx="6">
                  <c:v>-13</c:v>
                </c:pt>
                <c:pt idx="7">
                  <c:v>-23</c:v>
                </c:pt>
                <c:pt idx="8">
                  <c:v>14</c:v>
                </c:pt>
                <c:pt idx="9">
                  <c:v>3</c:v>
                </c:pt>
                <c:pt idx="10">
                  <c:v>-37</c:v>
                </c:pt>
                <c:pt idx="11">
                  <c:v>34</c:v>
                </c:pt>
                <c:pt idx="12">
                  <c:v>9</c:v>
                </c:pt>
                <c:pt idx="13">
                  <c:v>-33</c:v>
                </c:pt>
                <c:pt idx="14">
                  <c:v>20</c:v>
                </c:pt>
                <c:pt idx="15">
                  <c:v>-3</c:v>
                </c:pt>
                <c:pt idx="16">
                  <c:v>-15</c:v>
                </c:pt>
                <c:pt idx="17">
                  <c:v>12</c:v>
                </c:pt>
                <c:pt idx="18">
                  <c:v>-20</c:v>
                </c:pt>
                <c:pt idx="19">
                  <c:v>-7</c:v>
                </c:pt>
              </c:numCache>
            </c:numRef>
          </c:xVal>
          <c:yVal>
            <c:numRef>
              <c:f>'Question 6'!$C$2:$C$21</c:f>
              <c:numCache>
                <c:formatCode>General</c:formatCode>
                <c:ptCount val="20"/>
                <c:pt idx="0">
                  <c:v>22</c:v>
                </c:pt>
                <c:pt idx="1">
                  <c:v>49</c:v>
                </c:pt>
                <c:pt idx="2">
                  <c:v>8</c:v>
                </c:pt>
                <c:pt idx="3">
                  <c:v>-16</c:v>
                </c:pt>
                <c:pt idx="4">
                  <c:v>10</c:v>
                </c:pt>
                <c:pt idx="5">
                  <c:v>-28</c:v>
                </c:pt>
                <c:pt idx="6">
                  <c:v>27</c:v>
                </c:pt>
                <c:pt idx="7">
                  <c:v>35</c:v>
                </c:pt>
                <c:pt idx="8">
                  <c:v>-5</c:v>
                </c:pt>
                <c:pt idx="9">
                  <c:v>-3</c:v>
                </c:pt>
                <c:pt idx="10">
                  <c:v>48</c:v>
                </c:pt>
                <c:pt idx="11">
                  <c:v>-29</c:v>
                </c:pt>
                <c:pt idx="12">
                  <c:v>-18</c:v>
                </c:pt>
                <c:pt idx="13">
                  <c:v>31</c:v>
                </c:pt>
                <c:pt idx="14">
                  <c:v>-16</c:v>
                </c:pt>
                <c:pt idx="15">
                  <c:v>14</c:v>
                </c:pt>
                <c:pt idx="16">
                  <c:v>18</c:v>
                </c:pt>
                <c:pt idx="17">
                  <c:v>17</c:v>
                </c:pt>
                <c:pt idx="18">
                  <c:v>-11</c:v>
                </c:pt>
                <c:pt idx="19">
                  <c:v>-22</c:v>
                </c:pt>
              </c:numCache>
            </c:numRef>
          </c:yVal>
          <c:smooth val="0"/>
          <c:extLst>
            <c:ext xmlns:c16="http://schemas.microsoft.com/office/drawing/2014/chart" uri="{C3380CC4-5D6E-409C-BE32-E72D297353CC}">
              <c16:uniqueId val="{00000000-DD74-A94E-9918-B0BECC8D26D1}"/>
            </c:ext>
          </c:extLst>
        </c:ser>
        <c:dLbls>
          <c:showLegendKey val="0"/>
          <c:showVal val="0"/>
          <c:showCatName val="0"/>
          <c:showSerName val="0"/>
          <c:showPercent val="0"/>
          <c:showBubbleSize val="0"/>
        </c:dLbls>
        <c:axId val="2077921440"/>
        <c:axId val="2071067760"/>
      </c:scatterChart>
      <c:valAx>
        <c:axId val="20779214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1067760"/>
        <c:crosses val="autoZero"/>
        <c:crossBetween val="midCat"/>
      </c:valAx>
      <c:valAx>
        <c:axId val="2071067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79214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oneCellAnchor>
    <xdr:from>
      <xdr:col>6</xdr:col>
      <xdr:colOff>257175</xdr:colOff>
      <xdr:row>2</xdr:row>
      <xdr:rowOff>76200</xdr:rowOff>
    </xdr:from>
    <xdr:ext cx="5105400" cy="790575"/>
    <xdr:sp macro="" textlink="">
      <xdr:nvSpPr>
        <xdr:cNvPr id="2" name="Shape 3">
          <a:extLst>
            <a:ext uri="{FF2B5EF4-FFF2-40B4-BE49-F238E27FC236}">
              <a16:creationId xmlns:a16="http://schemas.microsoft.com/office/drawing/2014/main" id="{4F4517BC-5858-43B5-B8D2-18117D684EEE}"/>
            </a:ext>
          </a:extLst>
        </xdr:cNvPr>
        <xdr:cNvSpPr txBox="1"/>
      </xdr:nvSpPr>
      <xdr:spPr>
        <a:xfrm>
          <a:off x="6029325" y="457200"/>
          <a:ext cx="5105400" cy="79057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a:solidFill>
                <a:schemeClr val="dk1"/>
              </a:solidFill>
              <a:latin typeface="+mn-lt"/>
              <a:ea typeface="Calibri"/>
              <a:cs typeface="Calibri"/>
              <a:sym typeface="Calibri"/>
            </a:rPr>
            <a:t>1. A Wall Street Journal</a:t>
          </a:r>
          <a:r>
            <a:rPr lang="en-US" sz="1200" baseline="0">
              <a:solidFill>
                <a:schemeClr val="dk1"/>
              </a:solidFill>
              <a:latin typeface="+mn-lt"/>
              <a:ea typeface="Calibri"/>
              <a:cs typeface="Calibri"/>
              <a:sym typeface="Calibri"/>
            </a:rPr>
            <a:t> subscriber survey asked 46 questions about subscriber characteristics and interests. State whether each of the questions to the left provides categorical or quantitative data.</a:t>
          </a:r>
          <a:endParaRPr lang="en-US" sz="1200">
            <a:effectLst/>
            <a:latin typeface="+mn-lt"/>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8</xdr:col>
      <xdr:colOff>533400</xdr:colOff>
      <xdr:row>2</xdr:row>
      <xdr:rowOff>161924</xdr:rowOff>
    </xdr:from>
    <xdr:ext cx="5105400" cy="2943225"/>
    <xdr:sp macro="" textlink="">
      <xdr:nvSpPr>
        <xdr:cNvPr id="2" name="Shape 3">
          <a:extLst>
            <a:ext uri="{FF2B5EF4-FFF2-40B4-BE49-F238E27FC236}">
              <a16:creationId xmlns:a16="http://schemas.microsoft.com/office/drawing/2014/main" id="{63E7B589-2F68-4EED-81D4-E6C957F2BFBC}"/>
            </a:ext>
          </a:extLst>
        </xdr:cNvPr>
        <xdr:cNvSpPr txBox="1"/>
      </xdr:nvSpPr>
      <xdr:spPr>
        <a:xfrm>
          <a:off x="5410200" y="552449"/>
          <a:ext cx="5105400" cy="294322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a:effectLst/>
              <a:latin typeface="+mn-lt"/>
            </a:rPr>
            <a:t>2.</a:t>
          </a:r>
          <a:r>
            <a:rPr lang="en-US" sz="1200" baseline="0">
              <a:effectLst/>
              <a:latin typeface="+mn-lt"/>
            </a:rPr>
            <a:t> Consider the Following Data.</a:t>
          </a:r>
        </a:p>
        <a:p>
          <a:pPr marL="0" lvl="0" indent="0">
            <a:spcBef>
              <a:spcPts val="0"/>
            </a:spcBef>
            <a:spcAft>
              <a:spcPts val="0"/>
            </a:spcAft>
            <a:buNone/>
          </a:pPr>
          <a:endParaRPr lang="en-US" sz="1200" baseline="0">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effectLst/>
              <a:latin typeface="+mn-lt"/>
            </a:rPr>
            <a:t>A. </a:t>
          </a:r>
          <a:r>
            <a:rPr lang="en-US" sz="1100">
              <a:effectLst/>
              <a:latin typeface="+mn-lt"/>
              <a:ea typeface="+mn-ea"/>
              <a:cs typeface="+mn-cs"/>
            </a:rPr>
            <a:t>Are these data</a:t>
          </a:r>
          <a:r>
            <a:rPr lang="en-US" sz="1100" baseline="0">
              <a:effectLst/>
              <a:latin typeface="+mn-lt"/>
              <a:ea typeface="+mn-ea"/>
              <a:cs typeface="+mn-cs"/>
            </a:rPr>
            <a:t> categorical or quantitative?</a:t>
          </a:r>
          <a:endParaRPr lang="en-US" sz="1200">
            <a:effectLst/>
          </a:endParaRPr>
        </a:p>
        <a:p>
          <a:pPr marL="0" lvl="0" indent="0">
            <a:spcBef>
              <a:spcPts val="0"/>
            </a:spcBef>
            <a:spcAft>
              <a:spcPts val="0"/>
            </a:spcAft>
            <a:buNone/>
          </a:pPr>
          <a:r>
            <a:rPr lang="en-US" sz="1200" baseline="0">
              <a:solidFill>
                <a:srgbClr val="FF0000"/>
              </a:solidFill>
              <a:effectLst/>
              <a:latin typeface="+mn-lt"/>
            </a:rPr>
            <a:t>quantative</a:t>
          </a:r>
        </a:p>
        <a:p>
          <a:pPr marL="0" lvl="0" indent="0">
            <a:spcBef>
              <a:spcPts val="0"/>
            </a:spcBef>
            <a:spcAft>
              <a:spcPts val="0"/>
            </a:spcAft>
            <a:buNone/>
          </a:pPr>
          <a:r>
            <a:rPr lang="en-US" sz="1200" baseline="0">
              <a:effectLst/>
              <a:latin typeface="+mn-lt"/>
            </a:rPr>
            <a:t>B. Develop a frequency distribution using classes of 12-14, 15-17, 18-20, 21-23, and 24-26.</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C. Develop a relative frequency distribution and a percent frequency distribution using the classes in part A.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D. Create a histogram graph using the bins from part A.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E. Compute the 20th, 25th, 65th, and 75th percentiles. </a:t>
          </a:r>
          <a:endParaRPr lang="en-US" sz="1200">
            <a:effectLst/>
            <a:latin typeface="+mn-lt"/>
          </a:endParaRPr>
        </a:p>
      </xdr:txBody>
    </xdr:sp>
    <xdr:clientData fLocksWithSheet="0"/>
  </xdr:oneCellAnchor>
  <xdr:twoCellAnchor>
    <xdr:from>
      <xdr:col>2</xdr:col>
      <xdr:colOff>508000</xdr:colOff>
      <xdr:row>8</xdr:row>
      <xdr:rowOff>177800</xdr:rowOff>
    </xdr:from>
    <xdr:to>
      <xdr:col>7</xdr:col>
      <xdr:colOff>558800</xdr:colOff>
      <xdr:row>23</xdr:row>
      <xdr:rowOff>63500</xdr:rowOff>
    </xdr:to>
    <xdr:graphicFrame macro="">
      <xdr:nvGraphicFramePr>
        <xdr:cNvPr id="3" name="Chart 2" descr="Chart type: Clustered Column. 'frequency'&#10;&#10;Description automatically generated">
          <a:extLst>
            <a:ext uri="{FF2B5EF4-FFF2-40B4-BE49-F238E27FC236}">
              <a16:creationId xmlns:a16="http://schemas.microsoft.com/office/drawing/2014/main" id="{A42884B6-E3D1-D2C1-DF2A-0908EA7F44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7</xdr:col>
      <xdr:colOff>371475</xdr:colOff>
      <xdr:row>1</xdr:row>
      <xdr:rowOff>85725</xdr:rowOff>
    </xdr:from>
    <xdr:ext cx="5105400" cy="2200275"/>
    <xdr:sp macro="" textlink="">
      <xdr:nvSpPr>
        <xdr:cNvPr id="2" name="Shape 3">
          <a:extLst>
            <a:ext uri="{FF2B5EF4-FFF2-40B4-BE49-F238E27FC236}">
              <a16:creationId xmlns:a16="http://schemas.microsoft.com/office/drawing/2014/main" id="{680E4DAA-97F9-4853-BD64-20069591B2F8}"/>
            </a:ext>
          </a:extLst>
        </xdr:cNvPr>
        <xdr:cNvSpPr txBox="1"/>
      </xdr:nvSpPr>
      <xdr:spPr>
        <a:xfrm>
          <a:off x="5083175" y="288925"/>
          <a:ext cx="5105400" cy="220027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a:effectLst/>
              <a:latin typeface="+mn-lt"/>
            </a:rPr>
            <a:t>3. Suppose that you</a:t>
          </a:r>
          <a:r>
            <a:rPr lang="en-US" sz="1200" baseline="0">
              <a:effectLst/>
              <a:latin typeface="+mn-lt"/>
            </a:rPr>
            <a:t> initially invested $10,000 in the Stivers mutual fund and $5,000 in the Trippi mutual fund. The value of each investment at the end of each subsequent year is provided in the table.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Which of the two mutual funds performed better over this period? Why?</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solidFill>
                <a:srgbClr val="FF0000"/>
              </a:solidFill>
              <a:effectLst/>
              <a:latin typeface="+mn-lt"/>
            </a:rPr>
            <a:t>Trippi has preformed better because of it.</a:t>
          </a: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7</xdr:col>
      <xdr:colOff>190500</xdr:colOff>
      <xdr:row>2</xdr:row>
      <xdr:rowOff>114299</xdr:rowOff>
    </xdr:from>
    <xdr:ext cx="5105400" cy="4181475"/>
    <xdr:sp macro="" textlink="">
      <xdr:nvSpPr>
        <xdr:cNvPr id="2" name="Shape 3">
          <a:extLst>
            <a:ext uri="{FF2B5EF4-FFF2-40B4-BE49-F238E27FC236}">
              <a16:creationId xmlns:a16="http://schemas.microsoft.com/office/drawing/2014/main" id="{C42BA38D-4424-4BED-A9CF-140633837152}"/>
            </a:ext>
          </a:extLst>
        </xdr:cNvPr>
        <xdr:cNvSpPr txBox="1"/>
      </xdr:nvSpPr>
      <xdr:spPr>
        <a:xfrm>
          <a:off x="10191750" y="514349"/>
          <a:ext cx="5105400" cy="418147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a:effectLst/>
              <a:latin typeface="+mn-lt"/>
            </a:rPr>
            <a:t>4. A sales</a:t>
          </a:r>
          <a:r>
            <a:rPr lang="en-US" sz="1200" baseline="0">
              <a:effectLst/>
              <a:latin typeface="+mn-lt"/>
            </a:rPr>
            <a:t> manager is trying to determine appropriate sales performance bonuses for her team this year. The following table contains the data relevant to determining the bonuses, but it is not easy to read and interpret. Reformat the table to improve readability and to help the sales manager maker her decisions about bonuses. List each step you make to refort the table.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1. sorted total sales by greatest to least</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2. unbolded data</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3. rounded total sales to nearest dollar</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4. rounded average performance bonus previous years to nearest dollar</a:t>
          </a:r>
        </a:p>
        <a:p>
          <a:pPr marL="0" lvl="0" indent="0">
            <a:spcBef>
              <a:spcPts val="0"/>
            </a:spcBef>
            <a:spcAft>
              <a:spcPts val="0"/>
            </a:spcAft>
            <a:buNone/>
          </a:pPr>
          <a:endParaRPr lang="en-US" sz="1200" baseline="0">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effectLst/>
              <a:latin typeface="+mn-lt"/>
            </a:rPr>
            <a:t>5. switched average performanc bonus previous years data from numbers to general</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t>
          </a:r>
        </a:p>
        <a:p>
          <a:pPr marL="0" lvl="0" indent="0">
            <a:spcBef>
              <a:spcPts val="0"/>
            </a:spcBef>
            <a:spcAft>
              <a:spcPts val="0"/>
            </a:spcAft>
            <a:buNone/>
          </a:pPr>
          <a:r>
            <a:rPr lang="en-US" sz="1200" baseline="0">
              <a:effectLst/>
              <a:latin typeface="+mn-lt"/>
            </a:rPr>
            <a:t>.</a:t>
          </a:r>
        </a:p>
        <a:p>
          <a:pPr marL="0" lvl="0" indent="0">
            <a:spcBef>
              <a:spcPts val="0"/>
            </a:spcBef>
            <a:spcAft>
              <a:spcPts val="0"/>
            </a:spcAft>
            <a:buNone/>
          </a:pPr>
          <a:r>
            <a:rPr lang="en-US" sz="1200" baseline="0">
              <a:effectLst/>
              <a:latin typeface="+mn-lt"/>
            </a:rPr>
            <a:t>.</a:t>
          </a:r>
        </a:p>
        <a:p>
          <a:pPr marL="0" lvl="0" indent="0">
            <a:spcBef>
              <a:spcPts val="0"/>
            </a:spcBef>
            <a:spcAft>
              <a:spcPts val="0"/>
            </a:spcAft>
            <a:buNone/>
          </a:pPr>
          <a:r>
            <a:rPr lang="en-US" sz="1200" baseline="0">
              <a:effectLst/>
              <a:latin typeface="+mn-lt"/>
            </a:rPr>
            <a:t>(Add more if you need them)</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7</xdr:col>
      <xdr:colOff>371475</xdr:colOff>
      <xdr:row>1</xdr:row>
      <xdr:rowOff>161925</xdr:rowOff>
    </xdr:from>
    <xdr:ext cx="5105400" cy="3038475"/>
    <xdr:sp macro="" textlink="">
      <xdr:nvSpPr>
        <xdr:cNvPr id="2" name="Shape 3">
          <a:extLst>
            <a:ext uri="{FF2B5EF4-FFF2-40B4-BE49-F238E27FC236}">
              <a16:creationId xmlns:a16="http://schemas.microsoft.com/office/drawing/2014/main" id="{42325283-419D-4F1D-BB71-F6EF144AB3E6}"/>
            </a:ext>
          </a:extLst>
        </xdr:cNvPr>
        <xdr:cNvSpPr txBox="1"/>
      </xdr:nvSpPr>
      <xdr:spPr>
        <a:xfrm>
          <a:off x="7296150" y="361950"/>
          <a:ext cx="5105400" cy="303847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5. Entrepreneur magazine ranks franchises. Among the factors that the magazine uses in its rankings are growth rate, number of locations, start-up costs, and financial stability. A recent ranking listed the top 20 U.S. franchises and the number of locations as in the table.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Create a PivotTable to summarize these data using classes 0-9,999, 10,000-19,999, 20,000-29,999, and 30,000-39,999 to answer the next questions. (Hint: Use Number of U.S. Locations as the COLUMNS, and use Count of Number of U.S. Locations as the VALUES in the PivotTable.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How many franchises have between 0 and 9,999 locations?</a:t>
          </a:r>
        </a:p>
        <a:p>
          <a:pPr marL="0" lvl="0" indent="0">
            <a:spcBef>
              <a:spcPts val="0"/>
            </a:spcBef>
            <a:spcAft>
              <a:spcPts val="0"/>
            </a:spcAft>
            <a:buNone/>
          </a:pPr>
          <a:r>
            <a:rPr lang="en-US" sz="1200" baseline="0">
              <a:solidFill>
                <a:srgbClr val="FF0000"/>
              </a:solidFill>
              <a:effectLst/>
              <a:latin typeface="+mn-lt"/>
            </a:rPr>
            <a:t>13</a:t>
          </a:r>
        </a:p>
        <a:p>
          <a:pPr marL="0" lvl="0" indent="0">
            <a:spcBef>
              <a:spcPts val="0"/>
            </a:spcBef>
            <a:spcAft>
              <a:spcPts val="0"/>
            </a:spcAft>
            <a:buNone/>
          </a:pPr>
          <a:r>
            <a:rPr lang="en-US" sz="1200" baseline="0">
              <a:effectLst/>
              <a:latin typeface="+mn-lt"/>
            </a:rPr>
            <a:t>C. How many franchises have more than 30,000 locations?</a:t>
          </a:r>
        </a:p>
        <a:p>
          <a:pPr marL="0" lvl="0" indent="0">
            <a:spcBef>
              <a:spcPts val="0"/>
            </a:spcBef>
            <a:spcAft>
              <a:spcPts val="0"/>
            </a:spcAft>
            <a:buNone/>
          </a:pPr>
          <a:r>
            <a:rPr lang="en-US" sz="1200" baseline="0">
              <a:solidFill>
                <a:srgbClr val="FF0000"/>
              </a:solidFill>
              <a:effectLst/>
              <a:latin typeface="+mn-lt"/>
            </a:rPr>
            <a:t>3</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6.xml><?xml version="1.0" encoding="utf-8"?>
<xdr:wsDr xmlns:xdr="http://schemas.openxmlformats.org/drawingml/2006/spreadsheetDrawing" xmlns:a="http://schemas.openxmlformats.org/drawingml/2006/main">
  <xdr:twoCellAnchor>
    <xdr:from>
      <xdr:col>3</xdr:col>
      <xdr:colOff>228600</xdr:colOff>
      <xdr:row>4</xdr:row>
      <xdr:rowOff>76200</xdr:rowOff>
    </xdr:from>
    <xdr:to>
      <xdr:col>8</xdr:col>
      <xdr:colOff>673100</xdr:colOff>
      <xdr:row>18</xdr:row>
      <xdr:rowOff>152400</xdr:rowOff>
    </xdr:to>
    <xdr:graphicFrame macro="">
      <xdr:nvGraphicFramePr>
        <xdr:cNvPr id="2" name="Chart 1">
          <a:extLst>
            <a:ext uri="{FF2B5EF4-FFF2-40B4-BE49-F238E27FC236}">
              <a16:creationId xmlns:a16="http://schemas.microsoft.com/office/drawing/2014/main" id="{2A0F7017-6B64-F93D-C622-FC21E213C3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oneCellAnchor>
    <xdr:from>
      <xdr:col>9</xdr:col>
      <xdr:colOff>552450</xdr:colOff>
      <xdr:row>1</xdr:row>
      <xdr:rowOff>95251</xdr:rowOff>
    </xdr:from>
    <xdr:ext cx="5105400" cy="2381250"/>
    <xdr:sp macro="" textlink="">
      <xdr:nvSpPr>
        <xdr:cNvPr id="2" name="Shape 3">
          <a:extLst>
            <a:ext uri="{FF2B5EF4-FFF2-40B4-BE49-F238E27FC236}">
              <a16:creationId xmlns:a16="http://schemas.microsoft.com/office/drawing/2014/main" id="{5BA7E825-7F9D-44F6-8581-6E8FC51E6523}"/>
            </a:ext>
          </a:extLst>
        </xdr:cNvPr>
        <xdr:cNvSpPr txBox="1"/>
      </xdr:nvSpPr>
      <xdr:spPr>
        <a:xfrm>
          <a:off x="6305550" y="295276"/>
          <a:ext cx="5105400" cy="2381250"/>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6. The following table includes 20 observations for two quantitative variables x, and y.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Create a scatter chart for these 20 observations.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Fit a linear trendline to the 20 observation. What can you say about the relationship between the two quantitative variables?</a:t>
          </a:r>
        </a:p>
        <a:p>
          <a:pPr marL="0" lvl="0" indent="0">
            <a:spcBef>
              <a:spcPts val="0"/>
            </a:spcBef>
            <a:spcAft>
              <a:spcPts val="0"/>
            </a:spcAft>
            <a:buNone/>
          </a:pPr>
          <a:r>
            <a:rPr lang="en-US" sz="1200" baseline="0">
              <a:solidFill>
                <a:srgbClr val="FF0000"/>
              </a:solidFill>
              <a:effectLst/>
              <a:latin typeface="+mn-lt"/>
            </a:rPr>
            <a:t>It is strong, negative relationship between the two variables.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twoCellAnchor>
    <xdr:from>
      <xdr:col>5</xdr:col>
      <xdr:colOff>215900</xdr:colOff>
      <xdr:row>14</xdr:row>
      <xdr:rowOff>12700</xdr:rowOff>
    </xdr:from>
    <xdr:to>
      <xdr:col>12</xdr:col>
      <xdr:colOff>76200</xdr:colOff>
      <xdr:row>28</xdr:row>
      <xdr:rowOff>0</xdr:rowOff>
    </xdr:to>
    <xdr:graphicFrame macro="">
      <xdr:nvGraphicFramePr>
        <xdr:cNvPr id="5" name="Chart 4">
          <a:extLst>
            <a:ext uri="{FF2B5EF4-FFF2-40B4-BE49-F238E27FC236}">
              <a16:creationId xmlns:a16="http://schemas.microsoft.com/office/drawing/2014/main" id="{3BD88A17-E55F-3127-32FF-F7046190E4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igail Chamernick" refreshedDate="45564.813132986113" createdVersion="8" refreshedVersion="8" minRefreshableVersion="3" recordCount="20" xr:uid="{5DCD5D4B-F12C-F64A-A1A6-43B3E5364C3A}">
  <cacheSource type="worksheet">
    <worksheetSource ref="A1:B21" sheet="Question 5"/>
  </cacheSource>
  <cacheFields count="2">
    <cacheField name="Franchise" numFmtId="0">
      <sharedItems count="20">
        <s v="Hampton Inns"/>
        <s v="ampm"/>
        <s v="McDonald's"/>
        <s v="7-Eleven, Inc."/>
        <s v="Supercuts"/>
        <s v="Days Inn"/>
        <s v="Vanguard Cleaning Systems"/>
        <s v="Servpro"/>
        <s v="Subway"/>
        <s v="Denny's Inc."/>
        <s v="Jan-Pro Franchising Intl Inc."/>
        <s v="Hardee's"/>
        <s v="Pizza Hut Inc."/>
        <s v="Kumon Math &amp; Reading Centers"/>
        <s v="Dunkin' Donuts"/>
        <s v="KFC Corp."/>
        <s v="Jazzercise Inc."/>
        <s v="Anytime Fitness"/>
        <s v="Matco Tools"/>
        <s v="Stratus Building Solutions"/>
      </sharedItems>
    </cacheField>
    <cacheField name="# U.S. Locations" numFmtId="165">
      <sharedItems containsSemiMixedTypes="0" containsString="0" containsNumber="1" containsInteger="1" minValue="1431" maxValue="37496" count="20">
        <n v="1864"/>
        <n v="3183"/>
        <n v="32805"/>
        <n v="37496"/>
        <n v="2130"/>
        <n v="1877"/>
        <n v="2155"/>
        <n v="1572"/>
        <n v="34871"/>
        <n v="1668"/>
        <n v="12394"/>
        <n v="1901"/>
        <n v="13281"/>
        <n v="25199"/>
        <n v="9947"/>
        <n v="16224"/>
        <n v="7683"/>
        <n v="1618"/>
        <n v="1431"/>
        <n v="5018"/>
      </sharedItems>
    </cacheField>
  </cacheFields>
  <extLst>
    <ext xmlns:x14="http://schemas.microsoft.com/office/spreadsheetml/2009/9/main" uri="{725AE2AE-9491-48be-B2B4-4EB974FC3084}">
      <x14:pivotCacheDefinition pivotCacheId="131161627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igail Chamernick" refreshedDate="45564.932803356482" createdVersion="8" refreshedVersion="8" minRefreshableVersion="3" recordCount="4" xr:uid="{AC719177-7922-6B47-B0E2-3C8591B68BDC}">
  <cacheSource type="worksheet">
    <worksheetSource name="Table2"/>
  </cacheSource>
  <cacheFields count="2">
    <cacheField name="Column1" numFmtId="0">
      <sharedItems count="4">
        <s v="0-9,999"/>
        <s v="10,000-19,999"/>
        <s v="20,000-29,999"/>
        <s v="30,000-39,999"/>
      </sharedItems>
    </cacheField>
    <cacheField name="Column2" numFmtId="0">
      <sharedItems containsSemiMixedTypes="0" containsString="0" containsNumber="1" containsInteger="1" minValue="1" maxValue="1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r>
  <r>
    <x v="1"/>
    <x v="1"/>
  </r>
  <r>
    <x v="2"/>
    <x v="2"/>
  </r>
  <r>
    <x v="3"/>
    <x v="3"/>
  </r>
  <r>
    <x v="4"/>
    <x v="4"/>
  </r>
  <r>
    <x v="5"/>
    <x v="5"/>
  </r>
  <r>
    <x v="6"/>
    <x v="6"/>
  </r>
  <r>
    <x v="7"/>
    <x v="7"/>
  </r>
  <r>
    <x v="8"/>
    <x v="8"/>
  </r>
  <r>
    <x v="9"/>
    <x v="9"/>
  </r>
  <r>
    <x v="10"/>
    <x v="10"/>
  </r>
  <r>
    <x v="11"/>
    <x v="11"/>
  </r>
  <r>
    <x v="12"/>
    <x v="12"/>
  </r>
  <r>
    <x v="13"/>
    <x v="13"/>
  </r>
  <r>
    <x v="14"/>
    <x v="14"/>
  </r>
  <r>
    <x v="15"/>
    <x v="15"/>
  </r>
  <r>
    <x v="16"/>
    <x v="16"/>
  </r>
  <r>
    <x v="17"/>
    <x v="17"/>
  </r>
  <r>
    <x v="18"/>
    <x v="18"/>
  </r>
  <r>
    <x v="19"/>
    <x v="1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n v="13"/>
  </r>
  <r>
    <x v="1"/>
    <n v="3"/>
  </r>
  <r>
    <x v="2"/>
    <n v="1"/>
  </r>
  <r>
    <x v="3"/>
    <n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670BE9C-35A0-5743-BBE7-7D59BEE6C04F}" name="PivotTable13"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8" firstHeaderRow="1" firstDataRow="1" firstDataCol="1"/>
  <pivotFields count="2">
    <pivotField axis="axisRow" showAll="0">
      <items count="5">
        <item x="0"/>
        <item x="1"/>
        <item x="2"/>
        <item x="3"/>
        <item t="default"/>
      </items>
    </pivotField>
    <pivotField dataField="1" showAll="0"/>
  </pivotFields>
  <rowFields count="1">
    <field x="0"/>
  </rowFields>
  <rowItems count="5">
    <i>
      <x/>
    </i>
    <i>
      <x v="1"/>
    </i>
    <i>
      <x v="2"/>
    </i>
    <i>
      <x v="3"/>
    </i>
    <i t="grand">
      <x/>
    </i>
  </rowItems>
  <colItems count="1">
    <i/>
  </colItems>
  <dataFields count="1">
    <dataField name="Sum of Column2"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CFCF5FF-6043-BA49-B297-286E5BAC50F4}" name="PivotTable5"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4" firstHeaderRow="1" firstDataRow="1" firstDataCol="1"/>
  <pivotFields count="2">
    <pivotField axis="axisRow" showAll="0">
      <items count="21">
        <item x="3"/>
        <item x="1"/>
        <item x="17"/>
        <item x="5"/>
        <item x="9"/>
        <item x="14"/>
        <item x="0"/>
        <item x="11"/>
        <item x="10"/>
        <item x="16"/>
        <item x="15"/>
        <item x="13"/>
        <item x="18"/>
        <item x="2"/>
        <item x="12"/>
        <item x="7"/>
        <item x="19"/>
        <item x="8"/>
        <item x="4"/>
        <item x="6"/>
        <item t="default"/>
      </items>
    </pivotField>
    <pivotField dataField="1" numFmtId="165" showAll="0">
      <items count="21">
        <item x="18"/>
        <item x="7"/>
        <item x="17"/>
        <item x="9"/>
        <item x="0"/>
        <item x="5"/>
        <item x="11"/>
        <item x="4"/>
        <item x="6"/>
        <item x="1"/>
        <item x="19"/>
        <item x="16"/>
        <item x="14"/>
        <item x="10"/>
        <item x="12"/>
        <item x="15"/>
        <item x="13"/>
        <item x="2"/>
        <item x="8"/>
        <item x="3"/>
        <item t="default"/>
      </items>
    </pivotField>
  </pivotFields>
  <rowFields count="1">
    <field x="0"/>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Sum of # U.S. Locations"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4DB637C-845A-F344-9FA8-D82051381FE0}" name="Table2" displayName="Table2" ref="D4:E8" totalsRowShown="0">
  <autoFilter ref="D4:E8" xr:uid="{E4DB637C-845A-F344-9FA8-D82051381FE0}"/>
  <tableColumns count="2">
    <tableColumn id="1" xr3:uid="{0B094795-8562-DB49-8E07-02898D0E2956}" name="Column1"/>
    <tableColumn id="2" xr3:uid="{68964766-9768-6A40-A9D6-C7ECA05628CA}" name="Column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6A44D-B331-4F4D-8345-6180675E97C8}">
  <dimension ref="A1:B6"/>
  <sheetViews>
    <sheetView workbookViewId="0">
      <selection activeCell="C6" sqref="C6"/>
    </sheetView>
  </sheetViews>
  <sheetFormatPr baseColWidth="10" defaultColWidth="8.83203125" defaultRowHeight="15" x14ac:dyDescent="0.2"/>
  <cols>
    <col min="1" max="1" width="33" customWidth="1"/>
    <col min="2" max="2" width="17" customWidth="1"/>
  </cols>
  <sheetData>
    <row r="1" spans="1:2" x14ac:dyDescent="0.2">
      <c r="A1" s="1" t="s">
        <v>0</v>
      </c>
      <c r="B1" s="1" t="s">
        <v>1</v>
      </c>
    </row>
    <row r="2" spans="1:2" ht="16" x14ac:dyDescent="0.2">
      <c r="A2" s="2" t="s">
        <v>2</v>
      </c>
      <c r="B2" s="3" t="s">
        <v>50</v>
      </c>
    </row>
    <row r="3" spans="1:2" ht="16" x14ac:dyDescent="0.2">
      <c r="A3" s="2" t="s">
        <v>3</v>
      </c>
      <c r="B3" s="3" t="s">
        <v>51</v>
      </c>
    </row>
    <row r="4" spans="1:2" ht="48" x14ac:dyDescent="0.2">
      <c r="A4" s="2" t="s">
        <v>4</v>
      </c>
      <c r="B4" s="3" t="s">
        <v>51</v>
      </c>
    </row>
    <row r="5" spans="1:2" ht="32" x14ac:dyDescent="0.2">
      <c r="A5" s="2" t="s">
        <v>5</v>
      </c>
      <c r="B5" s="3" t="s">
        <v>50</v>
      </c>
    </row>
    <row r="6" spans="1:2" ht="64" x14ac:dyDescent="0.2">
      <c r="A6" s="2" t="s">
        <v>6</v>
      </c>
      <c r="B6" s="3" t="s">
        <v>51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AF060-689A-49B6-A236-351E09228FB9}">
  <dimension ref="A1:F41"/>
  <sheetViews>
    <sheetView workbookViewId="0">
      <selection activeCell="E7" sqref="E7"/>
    </sheetView>
  </sheetViews>
  <sheetFormatPr baseColWidth="10" defaultColWidth="8.83203125" defaultRowHeight="15" x14ac:dyDescent="0.2"/>
  <cols>
    <col min="5" max="5" width="15.83203125" customWidth="1"/>
    <col min="6" max="6" width="17" customWidth="1"/>
  </cols>
  <sheetData>
    <row r="1" spans="1:6" ht="16" x14ac:dyDescent="0.2">
      <c r="A1" s="4" t="s">
        <v>7</v>
      </c>
      <c r="D1" t="s">
        <v>58</v>
      </c>
      <c r="E1" t="s">
        <v>59</v>
      </c>
      <c r="F1" t="s">
        <v>60</v>
      </c>
    </row>
    <row r="2" spans="1:6" x14ac:dyDescent="0.2">
      <c r="A2" s="5">
        <v>14</v>
      </c>
      <c r="C2" t="s">
        <v>52</v>
      </c>
      <c r="D2">
        <v>2</v>
      </c>
      <c r="E2">
        <f>D2/D$7</f>
        <v>5.128205128205128E-2</v>
      </c>
      <c r="F2">
        <f>E2*100</f>
        <v>5.1282051282051277</v>
      </c>
    </row>
    <row r="3" spans="1:6" x14ac:dyDescent="0.2">
      <c r="A3" s="5">
        <v>19</v>
      </c>
      <c r="C3" t="s">
        <v>53</v>
      </c>
      <c r="D3">
        <v>8</v>
      </c>
      <c r="E3">
        <f t="shared" ref="E3:E6" si="0">D3/D$7</f>
        <v>0.20512820512820512</v>
      </c>
      <c r="F3">
        <f t="shared" ref="F3:F6" si="1">E3*100</f>
        <v>20.512820512820511</v>
      </c>
    </row>
    <row r="4" spans="1:6" x14ac:dyDescent="0.2">
      <c r="A4" s="5">
        <v>24</v>
      </c>
      <c r="C4" t="s">
        <v>54</v>
      </c>
      <c r="D4">
        <v>11</v>
      </c>
      <c r="E4">
        <f t="shared" si="0"/>
        <v>0.28205128205128205</v>
      </c>
      <c r="F4">
        <f t="shared" si="1"/>
        <v>28.205128205128204</v>
      </c>
    </row>
    <row r="5" spans="1:6" x14ac:dyDescent="0.2">
      <c r="A5" s="5">
        <v>19</v>
      </c>
      <c r="C5" t="s">
        <v>55</v>
      </c>
      <c r="D5">
        <v>10</v>
      </c>
      <c r="E5">
        <f t="shared" si="0"/>
        <v>0.25641025641025639</v>
      </c>
      <c r="F5">
        <f t="shared" si="1"/>
        <v>25.641025641025639</v>
      </c>
    </row>
    <row r="6" spans="1:6" x14ac:dyDescent="0.2">
      <c r="A6" s="5">
        <v>16</v>
      </c>
      <c r="C6" t="s">
        <v>56</v>
      </c>
      <c r="D6">
        <v>8</v>
      </c>
      <c r="E6">
        <f t="shared" si="0"/>
        <v>0.20512820512820512</v>
      </c>
      <c r="F6">
        <f t="shared" si="1"/>
        <v>20.512820512820511</v>
      </c>
    </row>
    <row r="7" spans="1:6" x14ac:dyDescent="0.2">
      <c r="A7" s="5">
        <v>20</v>
      </c>
      <c r="C7" t="s">
        <v>57</v>
      </c>
      <c r="D7">
        <v>39</v>
      </c>
    </row>
    <row r="8" spans="1:6" x14ac:dyDescent="0.2">
      <c r="A8" s="5">
        <v>24</v>
      </c>
    </row>
    <row r="9" spans="1:6" x14ac:dyDescent="0.2">
      <c r="A9" s="5">
        <v>20</v>
      </c>
    </row>
    <row r="10" spans="1:6" x14ac:dyDescent="0.2">
      <c r="A10" s="5">
        <v>21</v>
      </c>
    </row>
    <row r="11" spans="1:6" x14ac:dyDescent="0.2">
      <c r="A11" s="5">
        <v>22</v>
      </c>
    </row>
    <row r="12" spans="1:6" x14ac:dyDescent="0.2">
      <c r="A12" s="5">
        <v>24</v>
      </c>
    </row>
    <row r="13" spans="1:6" x14ac:dyDescent="0.2">
      <c r="A13" s="5">
        <v>18</v>
      </c>
    </row>
    <row r="14" spans="1:6" x14ac:dyDescent="0.2">
      <c r="A14" s="5">
        <v>17</v>
      </c>
    </row>
    <row r="15" spans="1:6" x14ac:dyDescent="0.2">
      <c r="A15" s="5">
        <v>23</v>
      </c>
    </row>
    <row r="16" spans="1:6" x14ac:dyDescent="0.2">
      <c r="A16" s="5">
        <v>26</v>
      </c>
    </row>
    <row r="17" spans="1:6" x14ac:dyDescent="0.2">
      <c r="A17" s="5">
        <v>22</v>
      </c>
    </row>
    <row r="18" spans="1:6" x14ac:dyDescent="0.2">
      <c r="A18" s="5">
        <v>23</v>
      </c>
    </row>
    <row r="19" spans="1:6" x14ac:dyDescent="0.2">
      <c r="A19" s="5">
        <v>25</v>
      </c>
    </row>
    <row r="20" spans="1:6" x14ac:dyDescent="0.2">
      <c r="A20" s="5">
        <v>25</v>
      </c>
    </row>
    <row r="21" spans="1:6" x14ac:dyDescent="0.2">
      <c r="A21" s="5">
        <v>19</v>
      </c>
    </row>
    <row r="22" spans="1:6" x14ac:dyDescent="0.2">
      <c r="A22" s="5">
        <v>18</v>
      </c>
    </row>
    <row r="23" spans="1:6" x14ac:dyDescent="0.2">
      <c r="A23" s="5">
        <v>16</v>
      </c>
    </row>
    <row r="24" spans="1:6" x14ac:dyDescent="0.2">
      <c r="A24" s="5">
        <v>15</v>
      </c>
    </row>
    <row r="25" spans="1:6" x14ac:dyDescent="0.2">
      <c r="A25" s="5">
        <v>24</v>
      </c>
    </row>
    <row r="26" spans="1:6" x14ac:dyDescent="0.2">
      <c r="A26" s="5">
        <v>21</v>
      </c>
    </row>
    <row r="27" spans="1:6" x14ac:dyDescent="0.2">
      <c r="A27" s="5">
        <v>16</v>
      </c>
      <c r="E27" t="s">
        <v>63</v>
      </c>
      <c r="F27">
        <f>_xlfn.PERCENTILE.INC(A2:A41, 0.2)</f>
        <v>16</v>
      </c>
    </row>
    <row r="28" spans="1:6" x14ac:dyDescent="0.2">
      <c r="A28" s="5">
        <v>19</v>
      </c>
      <c r="E28" t="s">
        <v>64</v>
      </c>
      <c r="F28">
        <f>_xlfn.PERCENTILE.INC(A2:A41, 0.25)</f>
        <v>17.75</v>
      </c>
    </row>
    <row r="29" spans="1:6" x14ac:dyDescent="0.2">
      <c r="A29" s="5">
        <v>21</v>
      </c>
      <c r="E29" t="s">
        <v>65</v>
      </c>
      <c r="F29">
        <f>_xlfn.PERCENTILE.INC(A2:A41, 0.65)</f>
        <v>22</v>
      </c>
    </row>
    <row r="30" spans="1:6" x14ac:dyDescent="0.2">
      <c r="A30" s="5">
        <v>23</v>
      </c>
      <c r="E30" t="s">
        <v>66</v>
      </c>
      <c r="F30">
        <f>_xlfn.PERCENTILE.INC(A2:A41, 0.75)</f>
        <v>23</v>
      </c>
    </row>
    <row r="31" spans="1:6" x14ac:dyDescent="0.2">
      <c r="A31" s="5">
        <v>20</v>
      </c>
    </row>
    <row r="32" spans="1:6" x14ac:dyDescent="0.2">
      <c r="A32" s="5">
        <v>22</v>
      </c>
    </row>
    <row r="33" spans="1:1" x14ac:dyDescent="0.2">
      <c r="A33" s="5">
        <v>22</v>
      </c>
    </row>
    <row r="34" spans="1:1" x14ac:dyDescent="0.2">
      <c r="A34" s="5">
        <v>16</v>
      </c>
    </row>
    <row r="35" spans="1:1" x14ac:dyDescent="0.2">
      <c r="A35" s="5">
        <v>16</v>
      </c>
    </row>
    <row r="36" spans="1:1" x14ac:dyDescent="0.2">
      <c r="A36" s="5">
        <v>16</v>
      </c>
    </row>
    <row r="37" spans="1:1" x14ac:dyDescent="0.2">
      <c r="A37" s="5">
        <v>12</v>
      </c>
    </row>
    <row r="38" spans="1:1" x14ac:dyDescent="0.2">
      <c r="A38" s="5">
        <v>25</v>
      </c>
    </row>
    <row r="39" spans="1:1" x14ac:dyDescent="0.2">
      <c r="A39" s="5">
        <v>19</v>
      </c>
    </row>
    <row r="40" spans="1:1" x14ac:dyDescent="0.2">
      <c r="A40" s="5">
        <v>24</v>
      </c>
    </row>
    <row r="41" spans="1:1" x14ac:dyDescent="0.2">
      <c r="A41" s="5">
        <v>20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B9814-E0CC-4943-B6FC-EA20EE093F74}">
  <dimension ref="A1:C12"/>
  <sheetViews>
    <sheetView workbookViewId="0">
      <selection activeCell="C13" sqref="C13"/>
    </sheetView>
  </sheetViews>
  <sheetFormatPr baseColWidth="10" defaultColWidth="8.83203125" defaultRowHeight="15" x14ac:dyDescent="0.2"/>
  <cols>
    <col min="1" max="1" width="23" customWidth="1"/>
  </cols>
  <sheetData>
    <row r="1" spans="1:3" ht="16" x14ac:dyDescent="0.2">
      <c r="A1" s="6" t="s">
        <v>8</v>
      </c>
      <c r="B1" s="7" t="s">
        <v>9</v>
      </c>
      <c r="C1" s="6" t="s">
        <v>10</v>
      </c>
    </row>
    <row r="2" spans="1:3" ht="16" x14ac:dyDescent="0.2">
      <c r="A2" s="8">
        <v>1</v>
      </c>
      <c r="B2" s="8">
        <v>11000</v>
      </c>
      <c r="C2" s="8">
        <v>5600</v>
      </c>
    </row>
    <row r="3" spans="1:3" ht="16" x14ac:dyDescent="0.2">
      <c r="A3" s="8">
        <v>2</v>
      </c>
      <c r="B3" s="8">
        <v>12000</v>
      </c>
      <c r="C3" s="8">
        <v>6300</v>
      </c>
    </row>
    <row r="4" spans="1:3" ht="16" x14ac:dyDescent="0.2">
      <c r="A4" s="8">
        <v>3</v>
      </c>
      <c r="B4" s="8">
        <v>13000</v>
      </c>
      <c r="C4" s="8">
        <v>6900</v>
      </c>
    </row>
    <row r="5" spans="1:3" ht="16" x14ac:dyDescent="0.2">
      <c r="A5" s="8">
        <v>4</v>
      </c>
      <c r="B5" s="8">
        <v>14000</v>
      </c>
      <c r="C5" s="8">
        <v>7600</v>
      </c>
    </row>
    <row r="6" spans="1:3" ht="16" x14ac:dyDescent="0.2">
      <c r="A6" s="8">
        <v>5</v>
      </c>
      <c r="B6" s="8">
        <v>15000</v>
      </c>
      <c r="C6" s="8">
        <v>8500</v>
      </c>
    </row>
    <row r="7" spans="1:3" ht="16" x14ac:dyDescent="0.2">
      <c r="A7" s="8">
        <v>6</v>
      </c>
      <c r="B7" s="8">
        <v>16000</v>
      </c>
      <c r="C7" s="8">
        <v>9200</v>
      </c>
    </row>
    <row r="8" spans="1:3" ht="16" x14ac:dyDescent="0.2">
      <c r="A8" s="8">
        <v>7</v>
      </c>
      <c r="B8" s="8">
        <v>17000</v>
      </c>
      <c r="C8" s="8">
        <v>9900</v>
      </c>
    </row>
    <row r="9" spans="1:3" ht="16" x14ac:dyDescent="0.2">
      <c r="A9" s="8">
        <v>8</v>
      </c>
      <c r="B9" s="8">
        <v>18000</v>
      </c>
      <c r="C9" s="8">
        <v>10600</v>
      </c>
    </row>
    <row r="11" spans="1:3" x14ac:dyDescent="0.2">
      <c r="A11" t="s">
        <v>67</v>
      </c>
      <c r="B11">
        <f>18000-10000</f>
        <v>8000</v>
      </c>
      <c r="C11">
        <f>C9-5000</f>
        <v>5600</v>
      </c>
    </row>
    <row r="12" spans="1:3" x14ac:dyDescent="0.2">
      <c r="A12" t="s">
        <v>68</v>
      </c>
      <c r="B12">
        <f>B11/10000</f>
        <v>0.8</v>
      </c>
      <c r="C12">
        <f>C11/5000</f>
        <v>1.1200000000000001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E55A6-6D91-430E-953E-83F77C249245}">
  <dimension ref="A1:E10"/>
  <sheetViews>
    <sheetView zoomScale="117" workbookViewId="0">
      <selection activeCell="C11" sqref="C11"/>
    </sheetView>
  </sheetViews>
  <sheetFormatPr baseColWidth="10" defaultColWidth="8.83203125" defaultRowHeight="15" x14ac:dyDescent="0.2"/>
  <cols>
    <col min="1" max="1" width="19.5" customWidth="1"/>
    <col min="2" max="2" width="18" customWidth="1"/>
    <col min="3" max="3" width="47.1640625" customWidth="1"/>
    <col min="4" max="4" width="23.83203125" customWidth="1"/>
    <col min="5" max="5" width="23.1640625" customWidth="1"/>
  </cols>
  <sheetData>
    <row r="1" spans="1:5" ht="16" x14ac:dyDescent="0.2">
      <c r="A1" s="9" t="s">
        <v>11</v>
      </c>
      <c r="B1" s="9" t="s">
        <v>12</v>
      </c>
      <c r="C1" s="9" t="s">
        <v>13</v>
      </c>
      <c r="D1" s="9" t="s">
        <v>14</v>
      </c>
      <c r="E1" s="9" t="s">
        <v>15</v>
      </c>
    </row>
    <row r="2" spans="1:5" ht="16" x14ac:dyDescent="0.2">
      <c r="A2" s="18" t="s">
        <v>18</v>
      </c>
      <c r="B2" s="20">
        <v>452359.19</v>
      </c>
      <c r="C2" s="19">
        <v>21987</v>
      </c>
      <c r="D2" s="18">
        <v>175</v>
      </c>
      <c r="E2" s="18">
        <v>21</v>
      </c>
    </row>
    <row r="3" spans="1:5" ht="16" x14ac:dyDescent="0.2">
      <c r="A3" s="18" t="s">
        <v>22</v>
      </c>
      <c r="B3" s="20">
        <v>379401.94</v>
      </c>
      <c r="C3" s="19">
        <v>27981</v>
      </c>
      <c r="D3" s="18">
        <v>121</v>
      </c>
      <c r="E3" s="18">
        <v>12</v>
      </c>
    </row>
    <row r="4" spans="1:5" ht="16" x14ac:dyDescent="0.2">
      <c r="A4" s="18" t="s">
        <v>16</v>
      </c>
      <c r="B4" s="20">
        <v>325000.78000000003</v>
      </c>
      <c r="C4" s="19">
        <v>12499</v>
      </c>
      <c r="D4" s="18">
        <v>124</v>
      </c>
      <c r="E4" s="18">
        <v>14</v>
      </c>
    </row>
    <row r="5" spans="1:5" ht="16" x14ac:dyDescent="0.2">
      <c r="A5" s="18" t="s">
        <v>21</v>
      </c>
      <c r="B5" s="20">
        <v>234091.39</v>
      </c>
      <c r="C5" s="19">
        <v>14568</v>
      </c>
      <c r="D5" s="18">
        <v>48</v>
      </c>
      <c r="E5" s="18">
        <v>9</v>
      </c>
    </row>
    <row r="6" spans="1:5" ht="16" x14ac:dyDescent="0.2">
      <c r="A6" s="18" t="s">
        <v>24</v>
      </c>
      <c r="B6" s="20">
        <v>127845.22</v>
      </c>
      <c r="C6" s="19">
        <v>13323</v>
      </c>
      <c r="D6" s="18">
        <v>17</v>
      </c>
      <c r="E6" s="18">
        <v>3</v>
      </c>
    </row>
    <row r="7" spans="1:5" ht="16" x14ac:dyDescent="0.2">
      <c r="A7" s="18" t="s">
        <v>20</v>
      </c>
      <c r="B7" s="20">
        <v>87654.21</v>
      </c>
      <c r="C7" s="19">
        <v>1250</v>
      </c>
      <c r="D7" s="18">
        <v>21</v>
      </c>
      <c r="E7" s="18">
        <v>4</v>
      </c>
    </row>
    <row r="8" spans="1:5" ht="16" x14ac:dyDescent="0.2">
      <c r="A8" s="18" t="s">
        <v>19</v>
      </c>
      <c r="B8" s="20">
        <v>87423.91</v>
      </c>
      <c r="C8" s="19">
        <v>7643</v>
      </c>
      <c r="D8" s="18">
        <v>28</v>
      </c>
      <c r="E8" s="18">
        <v>3</v>
      </c>
    </row>
    <row r="9" spans="1:5" ht="16" x14ac:dyDescent="0.2">
      <c r="A9" s="18" t="s">
        <v>23</v>
      </c>
      <c r="B9" s="20">
        <v>31733.59</v>
      </c>
      <c r="C9" s="19">
        <v>673</v>
      </c>
      <c r="D9" s="18">
        <v>7</v>
      </c>
      <c r="E9" s="18">
        <v>1</v>
      </c>
    </row>
    <row r="10" spans="1:5" ht="16" x14ac:dyDescent="0.2">
      <c r="A10" s="18" t="s">
        <v>17</v>
      </c>
      <c r="B10" s="20">
        <v>13678.21</v>
      </c>
      <c r="C10" s="19">
        <v>240</v>
      </c>
      <c r="D10" s="18">
        <v>9</v>
      </c>
      <c r="E10" s="18">
        <v>7</v>
      </c>
    </row>
  </sheetData>
  <sortState xmlns:xlrd2="http://schemas.microsoft.com/office/spreadsheetml/2017/richdata2" ref="A2:E10">
    <sortCondition descending="1" ref="B2:B10"/>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13B73-8C33-4723-9912-7A5475C662CD}">
  <dimension ref="A1:E21"/>
  <sheetViews>
    <sheetView workbookViewId="0">
      <selection activeCell="D3" sqref="D3:E6"/>
    </sheetView>
  </sheetViews>
  <sheetFormatPr baseColWidth="10" defaultColWidth="8.83203125" defaultRowHeight="15" x14ac:dyDescent="0.2"/>
  <cols>
    <col min="1" max="1" width="32.5" customWidth="1"/>
    <col min="2" max="2" width="25.5" customWidth="1"/>
    <col min="4" max="4" width="13.5" customWidth="1"/>
    <col min="5" max="5" width="20.1640625" customWidth="1"/>
  </cols>
  <sheetData>
    <row r="1" spans="1:5" ht="16" x14ac:dyDescent="0.2">
      <c r="A1" s="10" t="s">
        <v>25</v>
      </c>
      <c r="B1" s="11" t="s">
        <v>26</v>
      </c>
    </row>
    <row r="2" spans="1:5" x14ac:dyDescent="0.2">
      <c r="A2" t="s">
        <v>27</v>
      </c>
      <c r="B2" s="12">
        <v>1864</v>
      </c>
      <c r="E2" t="s">
        <v>75</v>
      </c>
    </row>
    <row r="3" spans="1:5" x14ac:dyDescent="0.2">
      <c r="A3" t="s">
        <v>28</v>
      </c>
      <c r="B3" s="12">
        <v>3183</v>
      </c>
      <c r="D3" s="21" t="s">
        <v>71</v>
      </c>
      <c r="E3">
        <v>13</v>
      </c>
    </row>
    <row r="4" spans="1:5" x14ac:dyDescent="0.2">
      <c r="A4" t="s">
        <v>29</v>
      </c>
      <c r="B4" s="12">
        <v>32805</v>
      </c>
      <c r="D4" s="21" t="s">
        <v>72</v>
      </c>
      <c r="E4">
        <v>3</v>
      </c>
    </row>
    <row r="5" spans="1:5" x14ac:dyDescent="0.2">
      <c r="A5" t="s">
        <v>30</v>
      </c>
      <c r="B5" s="12">
        <v>37496</v>
      </c>
      <c r="D5" s="21" t="s">
        <v>73</v>
      </c>
      <c r="E5">
        <v>1</v>
      </c>
    </row>
    <row r="6" spans="1:5" x14ac:dyDescent="0.2">
      <c r="A6" t="s">
        <v>31</v>
      </c>
      <c r="B6" s="12">
        <v>2130</v>
      </c>
      <c r="D6" s="21" t="s">
        <v>74</v>
      </c>
      <c r="E6">
        <v>3</v>
      </c>
    </row>
    <row r="7" spans="1:5" x14ac:dyDescent="0.2">
      <c r="A7" t="s">
        <v>32</v>
      </c>
      <c r="B7" s="12">
        <v>1877</v>
      </c>
    </row>
    <row r="8" spans="1:5" x14ac:dyDescent="0.2">
      <c r="A8" t="s">
        <v>33</v>
      </c>
      <c r="B8" s="12">
        <v>2155</v>
      </c>
    </row>
    <row r="9" spans="1:5" x14ac:dyDescent="0.2">
      <c r="A9" t="s">
        <v>34</v>
      </c>
      <c r="B9" s="12">
        <v>1572</v>
      </c>
    </row>
    <row r="10" spans="1:5" x14ac:dyDescent="0.2">
      <c r="A10" t="s">
        <v>35</v>
      </c>
      <c r="B10" s="12">
        <v>34871</v>
      </c>
    </row>
    <row r="11" spans="1:5" x14ac:dyDescent="0.2">
      <c r="A11" t="s">
        <v>36</v>
      </c>
      <c r="B11" s="12">
        <v>1668</v>
      </c>
    </row>
    <row r="12" spans="1:5" x14ac:dyDescent="0.2">
      <c r="A12" t="s">
        <v>37</v>
      </c>
      <c r="B12" s="12">
        <v>12394</v>
      </c>
    </row>
    <row r="13" spans="1:5" x14ac:dyDescent="0.2">
      <c r="A13" t="s">
        <v>38</v>
      </c>
      <c r="B13" s="12">
        <v>1901</v>
      </c>
    </row>
    <row r="14" spans="1:5" x14ac:dyDescent="0.2">
      <c r="A14" t="s">
        <v>39</v>
      </c>
      <c r="B14" s="12">
        <v>13281</v>
      </c>
    </row>
    <row r="15" spans="1:5" x14ac:dyDescent="0.2">
      <c r="A15" t="s">
        <v>40</v>
      </c>
      <c r="B15" s="12">
        <v>25199</v>
      </c>
    </row>
    <row r="16" spans="1:5" x14ac:dyDescent="0.2">
      <c r="A16" t="s">
        <v>41</v>
      </c>
      <c r="B16" s="12">
        <v>9947</v>
      </c>
    </row>
    <row r="17" spans="1:2" x14ac:dyDescent="0.2">
      <c r="A17" t="s">
        <v>42</v>
      </c>
      <c r="B17" s="12">
        <v>16224</v>
      </c>
    </row>
    <row r="18" spans="1:2" x14ac:dyDescent="0.2">
      <c r="A18" t="s">
        <v>43</v>
      </c>
      <c r="B18" s="12">
        <v>7683</v>
      </c>
    </row>
    <row r="19" spans="1:2" x14ac:dyDescent="0.2">
      <c r="A19" t="s">
        <v>44</v>
      </c>
      <c r="B19" s="12">
        <v>1618</v>
      </c>
    </row>
    <row r="20" spans="1:2" x14ac:dyDescent="0.2">
      <c r="A20" t="s">
        <v>45</v>
      </c>
      <c r="B20" s="12">
        <v>1431</v>
      </c>
    </row>
    <row r="21" spans="1:2" x14ac:dyDescent="0.2">
      <c r="A21" t="s">
        <v>46</v>
      </c>
      <c r="B21" s="12">
        <v>5018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9C723-0EA9-A042-9C6B-F710D20FD6B9}">
  <dimension ref="A3:B8"/>
  <sheetViews>
    <sheetView workbookViewId="0">
      <selection activeCell="K32" sqref="K32"/>
    </sheetView>
  </sheetViews>
  <sheetFormatPr baseColWidth="10" defaultRowHeight="15" x14ac:dyDescent="0.2"/>
  <cols>
    <col min="1" max="1" width="12.6640625" bestFit="1" customWidth="1"/>
    <col min="2" max="2" width="13.6640625" bestFit="1" customWidth="1"/>
  </cols>
  <sheetData>
    <row r="3" spans="1:2" x14ac:dyDescent="0.2">
      <c r="A3" s="15" t="s">
        <v>61</v>
      </c>
      <c r="B3" t="s">
        <v>78</v>
      </c>
    </row>
    <row r="4" spans="1:2" x14ac:dyDescent="0.2">
      <c r="A4" s="16" t="s">
        <v>71</v>
      </c>
      <c r="B4" s="17">
        <v>13</v>
      </c>
    </row>
    <row r="5" spans="1:2" x14ac:dyDescent="0.2">
      <c r="A5" s="16" t="s">
        <v>72</v>
      </c>
      <c r="B5" s="17">
        <v>3</v>
      </c>
    </row>
    <row r="6" spans="1:2" x14ac:dyDescent="0.2">
      <c r="A6" s="16" t="s">
        <v>73</v>
      </c>
      <c r="B6" s="17">
        <v>1</v>
      </c>
    </row>
    <row r="7" spans="1:2" x14ac:dyDescent="0.2">
      <c r="A7" s="16" t="s">
        <v>74</v>
      </c>
      <c r="B7" s="17">
        <v>3</v>
      </c>
    </row>
    <row r="8" spans="1:2" x14ac:dyDescent="0.2">
      <c r="A8" s="16" t="s">
        <v>62</v>
      </c>
      <c r="B8" s="17">
        <v>20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16C9E-C5AD-0D4D-B94F-F92C7B6DE240}">
  <dimension ref="A3:E27"/>
  <sheetViews>
    <sheetView zoomScale="107" zoomScaleNormal="184" workbookViewId="0">
      <selection activeCell="D5" sqref="D5"/>
    </sheetView>
  </sheetViews>
  <sheetFormatPr baseColWidth="10" defaultRowHeight="15" x14ac:dyDescent="0.2"/>
  <cols>
    <col min="1" max="1" width="26" bestFit="1" customWidth="1"/>
    <col min="2" max="2" width="19.33203125" bestFit="1" customWidth="1"/>
    <col min="4" max="4" width="13.5" customWidth="1"/>
  </cols>
  <sheetData>
    <row r="3" spans="1:5" x14ac:dyDescent="0.2">
      <c r="A3" s="15" t="s">
        <v>61</v>
      </c>
      <c r="B3" t="s">
        <v>69</v>
      </c>
    </row>
    <row r="4" spans="1:5" x14ac:dyDescent="0.2">
      <c r="A4" s="16" t="s">
        <v>30</v>
      </c>
      <c r="B4" s="17">
        <v>37496</v>
      </c>
      <c r="D4" t="s">
        <v>76</v>
      </c>
      <c r="E4" t="s">
        <v>77</v>
      </c>
    </row>
    <row r="5" spans="1:5" x14ac:dyDescent="0.2">
      <c r="A5" s="16" t="s">
        <v>28</v>
      </c>
      <c r="B5" s="17">
        <v>3183</v>
      </c>
      <c r="D5" t="s">
        <v>71</v>
      </c>
      <c r="E5">
        <v>13</v>
      </c>
    </row>
    <row r="6" spans="1:5" x14ac:dyDescent="0.2">
      <c r="A6" s="16" t="s">
        <v>44</v>
      </c>
      <c r="B6" s="17">
        <v>1618</v>
      </c>
      <c r="D6" t="s">
        <v>72</v>
      </c>
      <c r="E6">
        <v>3</v>
      </c>
    </row>
    <row r="7" spans="1:5" x14ac:dyDescent="0.2">
      <c r="A7" s="16" t="s">
        <v>32</v>
      </c>
      <c r="B7" s="17">
        <v>1877</v>
      </c>
      <c r="D7" t="s">
        <v>73</v>
      </c>
      <c r="E7">
        <v>1</v>
      </c>
    </row>
    <row r="8" spans="1:5" x14ac:dyDescent="0.2">
      <c r="A8" s="16" t="s">
        <v>36</v>
      </c>
      <c r="B8" s="17">
        <v>1668</v>
      </c>
      <c r="D8" t="s">
        <v>74</v>
      </c>
      <c r="E8">
        <v>3</v>
      </c>
    </row>
    <row r="9" spans="1:5" x14ac:dyDescent="0.2">
      <c r="A9" s="16" t="s">
        <v>41</v>
      </c>
      <c r="B9" s="17">
        <v>9947</v>
      </c>
    </row>
    <row r="10" spans="1:5" x14ac:dyDescent="0.2">
      <c r="A10" s="16" t="s">
        <v>27</v>
      </c>
      <c r="B10" s="17">
        <v>1864</v>
      </c>
    </row>
    <row r="11" spans="1:5" x14ac:dyDescent="0.2">
      <c r="A11" s="16" t="s">
        <v>38</v>
      </c>
      <c r="B11" s="17">
        <v>1901</v>
      </c>
    </row>
    <row r="12" spans="1:5" x14ac:dyDescent="0.2">
      <c r="A12" s="16" t="s">
        <v>37</v>
      </c>
      <c r="B12" s="17">
        <v>12394</v>
      </c>
    </row>
    <row r="13" spans="1:5" x14ac:dyDescent="0.2">
      <c r="A13" s="16" t="s">
        <v>43</v>
      </c>
      <c r="B13" s="17">
        <v>7683</v>
      </c>
    </row>
    <row r="14" spans="1:5" x14ac:dyDescent="0.2">
      <c r="A14" s="16" t="s">
        <v>42</v>
      </c>
      <c r="B14" s="17">
        <v>16224</v>
      </c>
    </row>
    <row r="15" spans="1:5" x14ac:dyDescent="0.2">
      <c r="A15" s="16" t="s">
        <v>40</v>
      </c>
      <c r="B15" s="17">
        <v>25199</v>
      </c>
    </row>
    <row r="16" spans="1:5" x14ac:dyDescent="0.2">
      <c r="A16" s="16" t="s">
        <v>45</v>
      </c>
      <c r="B16" s="17">
        <v>1431</v>
      </c>
    </row>
    <row r="17" spans="1:4" x14ac:dyDescent="0.2">
      <c r="A17" s="16" t="s">
        <v>29</v>
      </c>
      <c r="B17" s="17">
        <v>32805</v>
      </c>
    </row>
    <row r="18" spans="1:4" x14ac:dyDescent="0.2">
      <c r="A18" s="16" t="s">
        <v>39</v>
      </c>
      <c r="B18" s="17">
        <v>13281</v>
      </c>
    </row>
    <row r="19" spans="1:4" x14ac:dyDescent="0.2">
      <c r="A19" s="16" t="s">
        <v>34</v>
      </c>
      <c r="B19" s="17">
        <v>1572</v>
      </c>
    </row>
    <row r="20" spans="1:4" x14ac:dyDescent="0.2">
      <c r="A20" s="16" t="s">
        <v>46</v>
      </c>
      <c r="B20" s="17">
        <v>5018</v>
      </c>
    </row>
    <row r="21" spans="1:4" x14ac:dyDescent="0.2">
      <c r="A21" s="16" t="s">
        <v>35</v>
      </c>
      <c r="B21" s="17">
        <v>34871</v>
      </c>
    </row>
    <row r="22" spans="1:4" x14ac:dyDescent="0.2">
      <c r="A22" s="16" t="s">
        <v>31</v>
      </c>
      <c r="B22" s="17">
        <v>2130</v>
      </c>
    </row>
    <row r="23" spans="1:4" x14ac:dyDescent="0.2">
      <c r="A23" s="16" t="s">
        <v>33</v>
      </c>
      <c r="B23" s="17">
        <v>2155</v>
      </c>
    </row>
    <row r="24" spans="1:4" x14ac:dyDescent="0.2">
      <c r="A24" s="16" t="s">
        <v>62</v>
      </c>
      <c r="B24" s="17">
        <v>214317</v>
      </c>
    </row>
    <row r="27" spans="1:4" x14ac:dyDescent="0.2">
      <c r="D27" t="s">
        <v>70</v>
      </c>
    </row>
  </sheetData>
  <pageMargins left="0.7" right="0.7" top="0.75" bottom="0.75" header="0.3" footer="0.3"/>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577E1-C0B9-4DDC-81EC-7AD5D1148C6C}">
  <dimension ref="A1:C21"/>
  <sheetViews>
    <sheetView tabSelected="1" workbookViewId="0">
      <selection activeCell="G5" sqref="G5"/>
    </sheetView>
  </sheetViews>
  <sheetFormatPr baseColWidth="10" defaultColWidth="8.83203125" defaultRowHeight="15" x14ac:dyDescent="0.2"/>
  <cols>
    <col min="1" max="1" width="13.1640625" customWidth="1"/>
  </cols>
  <sheetData>
    <row r="1" spans="1:3" ht="16" x14ac:dyDescent="0.2">
      <c r="A1" s="4" t="s">
        <v>47</v>
      </c>
      <c r="B1" s="4" t="s">
        <v>48</v>
      </c>
      <c r="C1" s="4" t="s">
        <v>49</v>
      </c>
    </row>
    <row r="2" spans="1:3" ht="16" x14ac:dyDescent="0.2">
      <c r="A2" s="13">
        <v>1</v>
      </c>
      <c r="B2" s="14">
        <v>-22</v>
      </c>
      <c r="C2" s="14">
        <v>22</v>
      </c>
    </row>
    <row r="3" spans="1:3" ht="16" x14ac:dyDescent="0.2">
      <c r="A3" s="13">
        <v>2</v>
      </c>
      <c r="B3" s="14">
        <v>-33</v>
      </c>
      <c r="C3" s="14">
        <v>49</v>
      </c>
    </row>
    <row r="4" spans="1:3" ht="16" x14ac:dyDescent="0.2">
      <c r="A4" s="13">
        <v>3</v>
      </c>
      <c r="B4" s="14">
        <v>2</v>
      </c>
      <c r="C4" s="14">
        <v>8</v>
      </c>
    </row>
    <row r="5" spans="1:3" ht="16" x14ac:dyDescent="0.2">
      <c r="A5" s="13">
        <v>4</v>
      </c>
      <c r="B5" s="14">
        <v>29</v>
      </c>
      <c r="C5" s="14">
        <v>-16</v>
      </c>
    </row>
    <row r="6" spans="1:3" ht="16" x14ac:dyDescent="0.2">
      <c r="A6" s="13">
        <v>5</v>
      </c>
      <c r="B6" s="14">
        <v>-13</v>
      </c>
      <c r="C6" s="14">
        <v>10</v>
      </c>
    </row>
    <row r="7" spans="1:3" ht="16" x14ac:dyDescent="0.2">
      <c r="A7" s="13">
        <v>6</v>
      </c>
      <c r="B7" s="14">
        <v>21</v>
      </c>
      <c r="C7" s="14">
        <v>-28</v>
      </c>
    </row>
    <row r="8" spans="1:3" ht="16" x14ac:dyDescent="0.2">
      <c r="A8" s="13">
        <v>7</v>
      </c>
      <c r="B8" s="14">
        <v>-13</v>
      </c>
      <c r="C8" s="14">
        <v>27</v>
      </c>
    </row>
    <row r="9" spans="1:3" ht="16" x14ac:dyDescent="0.2">
      <c r="A9" s="13">
        <v>8</v>
      </c>
      <c r="B9" s="14">
        <v>-23</v>
      </c>
      <c r="C9" s="14">
        <v>35</v>
      </c>
    </row>
    <row r="10" spans="1:3" ht="16" x14ac:dyDescent="0.2">
      <c r="A10" s="13">
        <v>9</v>
      </c>
      <c r="B10" s="14">
        <v>14</v>
      </c>
      <c r="C10" s="14">
        <v>-5</v>
      </c>
    </row>
    <row r="11" spans="1:3" ht="16" x14ac:dyDescent="0.2">
      <c r="A11" s="13">
        <v>10</v>
      </c>
      <c r="B11" s="14">
        <v>3</v>
      </c>
      <c r="C11" s="14">
        <v>-3</v>
      </c>
    </row>
    <row r="12" spans="1:3" ht="16" x14ac:dyDescent="0.2">
      <c r="A12" s="13">
        <v>11</v>
      </c>
      <c r="B12" s="14">
        <v>-37</v>
      </c>
      <c r="C12" s="14">
        <v>48</v>
      </c>
    </row>
    <row r="13" spans="1:3" ht="16" x14ac:dyDescent="0.2">
      <c r="A13" s="13">
        <v>12</v>
      </c>
      <c r="B13" s="14">
        <v>34</v>
      </c>
      <c r="C13" s="14">
        <v>-29</v>
      </c>
    </row>
    <row r="14" spans="1:3" ht="16" x14ac:dyDescent="0.2">
      <c r="A14" s="13">
        <v>13</v>
      </c>
      <c r="B14" s="14">
        <v>9</v>
      </c>
      <c r="C14" s="14">
        <v>-18</v>
      </c>
    </row>
    <row r="15" spans="1:3" ht="16" x14ac:dyDescent="0.2">
      <c r="A15" s="13">
        <v>14</v>
      </c>
      <c r="B15" s="14">
        <v>-33</v>
      </c>
      <c r="C15" s="14">
        <v>31</v>
      </c>
    </row>
    <row r="16" spans="1:3" ht="16" x14ac:dyDescent="0.2">
      <c r="A16" s="13">
        <v>15</v>
      </c>
      <c r="B16" s="14">
        <v>20</v>
      </c>
      <c r="C16" s="14">
        <v>-16</v>
      </c>
    </row>
    <row r="17" spans="1:3" ht="16" x14ac:dyDescent="0.2">
      <c r="A17" s="13">
        <v>16</v>
      </c>
      <c r="B17" s="14">
        <v>-3</v>
      </c>
      <c r="C17" s="14">
        <v>14</v>
      </c>
    </row>
    <row r="18" spans="1:3" ht="16" x14ac:dyDescent="0.2">
      <c r="A18" s="13">
        <v>17</v>
      </c>
      <c r="B18" s="14">
        <v>-15</v>
      </c>
      <c r="C18" s="14">
        <v>18</v>
      </c>
    </row>
    <row r="19" spans="1:3" ht="16" x14ac:dyDescent="0.2">
      <c r="A19" s="13">
        <v>18</v>
      </c>
      <c r="B19" s="14">
        <v>12</v>
      </c>
      <c r="C19" s="14">
        <v>17</v>
      </c>
    </row>
    <row r="20" spans="1:3" ht="16" x14ac:dyDescent="0.2">
      <c r="A20" s="13">
        <v>19</v>
      </c>
      <c r="B20" s="14">
        <v>-20</v>
      </c>
      <c r="C20" s="14">
        <v>-11</v>
      </c>
    </row>
    <row r="21" spans="1:3" ht="16" x14ac:dyDescent="0.2">
      <c r="A21" s="13">
        <v>20</v>
      </c>
      <c r="B21" s="14">
        <v>-7</v>
      </c>
      <c r="C21" s="14">
        <v>-22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Question 4</vt:lpstr>
      <vt:lpstr>Question 5</vt:lpstr>
      <vt:lpstr>Sheet10</vt:lpstr>
      <vt:lpstr>Pivot Table</vt:lpstr>
      <vt:lpstr>Question 6</vt:lpstr>
    </vt:vector>
  </TitlesOfParts>
  <Company>Hamline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Beverly</dc:creator>
  <cp:lastModifiedBy>Abby Chamernick</cp:lastModifiedBy>
  <dcterms:created xsi:type="dcterms:W3CDTF">2023-09-18T13:39:57Z</dcterms:created>
  <dcterms:modified xsi:type="dcterms:W3CDTF">2024-09-30T03:26:37Z</dcterms:modified>
</cp:coreProperties>
</file>