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w Charabin\Downloads\"/>
    </mc:Choice>
  </mc:AlternateContent>
  <xr:revisionPtr revIDLastSave="0" documentId="13_ncr:1_{851DEAFD-EBBF-4F32-95D3-1BD739566D54}" xr6:coauthVersionLast="47" xr6:coauthVersionMax="47" xr10:uidLastSave="{00000000-0000-0000-0000-000000000000}"/>
  <bookViews>
    <workbookView xWindow="20" yWindow="740" windowWidth="22540" windowHeight="14300" xr2:uid="{2B403101-23A2-4DA5-8CDA-D0FC1B30C087}"/>
  </bookViews>
  <sheets>
    <sheet name="Power Analysis To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16" i="1" a="1"/>
  <c r="C16" i="1" s="1"/>
  <c r="C15" i="1"/>
  <c r="C24" i="1" l="1"/>
  <c r="C27" i="1" s="1"/>
  <c r="C25" i="1"/>
  <c r="C23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<sst xmlns="http://schemas.openxmlformats.org/spreadsheetml/2006/main" count="21" uniqueCount="20">
  <si>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Params</t>
  </si>
  <si>
    <t>Minimum Detectable Effect (MDE)</t>
  </si>
  <si>
    <t>Proportion</t>
  </si>
  <si>
    <t>Power (1 - β)</t>
  </si>
  <si>
    <t>Confidence Level (1−α)</t>
  </si>
  <si>
    <t>Power Analysis</t>
  </si>
  <si>
    <t>x̄ (or p)</t>
  </si>
  <si>
    <t>s^2</t>
  </si>
  <si>
    <t>s</t>
  </si>
  <si>
    <t>n</t>
  </si>
  <si>
    <t>Rule of Thumb</t>
  </si>
  <si>
    <t>Mean</t>
  </si>
  <si>
    <t>Difference of Means</t>
  </si>
  <si>
    <t>Difference of Proportions</t>
  </si>
  <si>
    <t>Number of Analysis Units Required</t>
  </si>
  <si>
    <t>Shared Control</t>
  </si>
  <si>
    <t>Treatment Sample Share</t>
  </si>
  <si>
    <t>Standard Error @ MDE</t>
  </si>
  <si>
    <t>Test Design Alternative</t>
  </si>
  <si>
    <t>Test Design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</si>
</sst>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C0D0E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675-929E-40E8-9A8F-507909804924}">
  <dimension ref="B1:V29"/>
  <sheetViews>
    <sheetView showGridLines="0" tabSelected="1" workbookViewId="0">
      <selection activeCell="G21" sqref="G21"/>
    </sheetView>
  </sheetViews>
  <sheetFormatPr defaultRowHeight="15" customHeight="1" x14ac:dyDescent="0.35"/>
  <cols>
    <col min="1" max="1" width="4.1796875" customWidth="1"/>
    <col min="2" max="2" width="30.7265625" customWidth="1"/>
    <col min="3" max="3" width="22.7265625" customWidth="1"/>
  </cols>
  <sheetData>
    <row r="1" spans="2:22" ht="14.5" x14ac:dyDescent="0.35"/>
    <row r="2" spans="2:22" ht="14.5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4.5" x14ac:dyDescent="0.35"/>
    <row r="4" spans="2:22" ht="14.5" x14ac:dyDescent="0.35">
      <c r="B4" t="s">
        <v>1</v>
      </c>
      <c r="C4" s="10">
        <v>0.05</v>
      </c>
    </row>
    <row r="5" spans="2:22" ht="14.5" hidden="1" customHeight="1" x14ac:dyDescent="0.35">
      <c r="B5" t="s">
        <v>15</v>
      </c>
      <c r="C5" s="10" t="b">
        <v>0</v>
      </c>
    </row>
    <row r="6" spans="2:22" ht="14.5" customHeight="1" x14ac:dyDescent="0.35">
      <c r="B6" t="s">
        <v>16</v>
      </c>
      <c r="C6" s="10">
        <v>0.5</v>
      </c>
    </row>
    <row r="7" spans="2:22" ht="14.5" customHeight="1" x14ac:dyDescent="0.35"/>
    <row r="8" spans="2:22" ht="14.5" x14ac:dyDescent="0.35">
      <c r="B8" t="s">
        <v>3</v>
      </c>
      <c r="C8" s="17">
        <v>0.8</v>
      </c>
    </row>
    <row r="9" spans="2:22" ht="14.5" x14ac:dyDescent="0.35">
      <c r="B9" s="4" t="s">
        <v>4</v>
      </c>
      <c r="C9" s="17">
        <v>0.95</v>
      </c>
    </row>
    <row r="10" spans="2:22" ht="14.5" x14ac:dyDescent="0.35"/>
    <row r="11" spans="2:22" ht="14.5" x14ac:dyDescent="0.35"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4.5" x14ac:dyDescent="0.35"/>
    <row r="13" spans="2:22" ht="14.5" x14ac:dyDescent="0.35">
      <c r="B13" s="9" t="s">
        <v>6</v>
      </c>
      <c r="C13" s="7">
        <v>0.5</v>
      </c>
    </row>
    <row r="14" spans="2:22" ht="14.5" x14ac:dyDescent="0.35">
      <c r="B14" s="1" t="s">
        <v>7</v>
      </c>
      <c r="C14" s="8">
        <v>0.25</v>
      </c>
    </row>
    <row r="15" spans="2:22" ht="14.5" x14ac:dyDescent="0.35">
      <c r="B15" t="s">
        <v>8</v>
      </c>
      <c r="C15">
        <f>SQRT(C14)</f>
        <v>0.5</v>
      </c>
    </row>
    <row r="16" spans="2:22" ht="14.5" x14ac:dyDescent="0.35">
      <c r="B16" t="s">
        <v>17</v>
      </c>
      <c r="C16" s="3" cm="1">
        <f t="array" ref="C16">C4/IF(AND(C8=0.8,C9=0.95),2.8,NULL)</f>
        <v>1.785714285714286E-2</v>
      </c>
    </row>
    <row r="17" spans="2:3" ht="14.5" x14ac:dyDescent="0.35">
      <c r="C17" s="3"/>
    </row>
    <row r="18" spans="2:3" ht="14.5" x14ac:dyDescent="0.35">
      <c r="B18" t="s">
        <v>18</v>
      </c>
      <c r="C18" s="10" t="s">
        <v>2</v>
      </c>
    </row>
    <row r="20" spans="2:3" ht="14.5" x14ac:dyDescent="0.35">
      <c r="B20" s="11" t="s">
        <v>19</v>
      </c>
      <c r="C20" s="12" t="s">
        <v>9</v>
      </c>
    </row>
    <row r="21" spans="2:3" ht="14.5" x14ac:dyDescent="0.35">
      <c r="B21" s="13" t="s">
        <v>10</v>
      </c>
      <c r="C21" s="14">
        <f>16*C14/($C4^2)</f>
        <v>1599.9999999999998</v>
      </c>
    </row>
    <row r="22" spans="2:3" ht="14.5" x14ac:dyDescent="0.35">
      <c r="B22" s="13" t="s">
        <v>11</v>
      </c>
      <c r="C22" s="14">
        <f>(C15/$C16)^2</f>
        <v>783.99999999999977</v>
      </c>
    </row>
    <row r="23" spans="2:3" ht="14.5" x14ac:dyDescent="0.35">
      <c r="B23" s="13" t="s">
        <v>12</v>
      </c>
      <c r="C23" s="14">
        <f>C14*2/$C16^2</f>
        <v>1567.9999999999995</v>
      </c>
    </row>
    <row r="24" spans="2:3" ht="14.5" x14ac:dyDescent="0.35">
      <c r="B24" s="13" t="s">
        <v>2</v>
      </c>
      <c r="C24" s="14">
        <f>(C13*(1-C13))/($C16^2)</f>
        <v>783.99999999999977</v>
      </c>
    </row>
    <row r="25" spans="2:3" ht="14.5" x14ac:dyDescent="0.35">
      <c r="B25" s="15" t="s">
        <v>13</v>
      </c>
      <c r="C25" s="16">
        <f>(2*(C13*(1-C13))/($C16^2))*2</f>
        <v>3135.9999999999991</v>
      </c>
    </row>
    <row r="26" spans="2:3" ht="14.5" x14ac:dyDescent="0.35"/>
    <row r="27" spans="2:3" ht="14.5" customHeight="1" x14ac:dyDescent="0.35">
      <c r="B27" t="s">
        <v>14</v>
      </c>
      <c r="C27" s="2">
        <f>ROUND(VLOOKUP($C$18,$B$21:$C$25,2,FALSE)/IF(C6 = 0.5, 1, 1 - ABS((C6 - 0.5)/0.5)),0)</f>
        <v>784</v>
      </c>
    </row>
    <row r="28" spans="2:3" ht="14.5" x14ac:dyDescent="0.35"/>
    <row r="29" spans="2:3" ht="14.5" x14ac:dyDescent="0.35"/>
  </sheetData>
  <dataValidations count="4">
    <dataValidation type="list" allowBlank="1" showInputMessage="1" showErrorMessage="1" sqref="C18" xr:uid="{5EAC188B-CD1F-4A7D-BC06-7DF37A7B024F}">
      <formula1>$B$21:$B$25</formula1>
    </dataValidation>
    <dataValidation type="list" allowBlank="1" showInputMessage="1" showErrorMessage="1" sqref="C8" xr:uid="{71B69884-27A1-4E6A-ACCA-428838ECFAF1}">
      <formula1>"0.8"</formula1>
    </dataValidation>
    <dataValidation type="list" allowBlank="1" showInputMessage="1" showErrorMessage="1" sqref="C9" xr:uid="{5E5C69F7-443E-4D5C-8EA6-CA51066A1978}">
      <formula1>"0.95"</formula1>
    </dataValidation>
    <dataValidation type="list" allowBlank="1" showInputMessage="1" showErrorMessage="1" sqref="C5" xr:uid="{D7C9B6CD-B70F-46C1-BF00-6295BF229182}">
      <formula1>"True, 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Analysis Tool</vt:lpstr>
    </vt:vector>
  </TitlesOfParts>
  <Manager/>
  <Company>Greenstone Finacial Services Canada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Charabin</dc:creator>
  <cp:keywords/>
  <dc:description/>
  <cp:lastModifiedBy>Andrew Charabin</cp:lastModifiedBy>
  <cp:revision/>
  <dcterms:created xsi:type="dcterms:W3CDTF">2024-06-21T21:12:50Z</dcterms:created>
  <dcterms:modified xsi:type="dcterms:W3CDTF">2024-11-19T13:56:44Z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2024-06-22T12:44:48Z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1893c7c2-ca7b-444b-a59d-e3ac4f642c8b</vt:lpwstr>
  </property>
  <property fmtid="{D5CDD505-2E9C-101B-9397-08002B2CF9AE}" pid="7" name="MSIP_Label_defa4170-0d19-0005-0004-bc88714345d2_ActionId">
    <vt:lpwstr>8ad8d13b-a677-428b-9692-6d5d3877896a</vt:lpwstr>
  </property>
  <property fmtid="{D5CDD505-2E9C-101B-9397-08002B2CF9AE}" pid="8" name="MSIP_Label_defa4170-0d19-0005-0004-bc88714345d2_ContentBits">
    <vt:lpwstr>0</vt:lpwstr>
  </property>
</Properties>
</file>