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50" windowHeight="98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<sst xmlns="http://schemas.openxmlformats.org/spreadsheetml/2006/main" count="24" uniqueCount="24">
  <si>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FACTURA</t>
  </si>
  <si>
    <t>Número</t>
  </si>
  <si>
    <t xml:space="preserve">Data </t>
  </si>
  <si>
    <t>Client :
Domicili: 
Ciutat:
NIF:</t>
  </si>
  <si>
    <t xml:space="preserve">Comentaris </t>
  </si>
  <si>
    <t xml:space="preserve">Codi </t>
  </si>
  <si>
    <t xml:space="preserve">Artìcle </t>
  </si>
  <si>
    <t xml:space="preserve">Unitats </t>
  </si>
  <si>
    <t xml:space="preserve">Preu Unitari </t>
  </si>
  <si>
    <t xml:space="preserve">Subtotal </t>
  </si>
  <si>
    <t xml:space="preserve">% Descompte </t>
  </si>
  <si>
    <t xml:space="preserve">Total de descompte </t>
  </si>
  <si>
    <t xml:space="preserve">%IVA </t>
  </si>
  <si>
    <t xml:space="preserve">Total IVA </t>
  </si>
  <si>
    <t xml:space="preserve"> Total amb IVA </t>
  </si>
  <si>
    <t>Abric talla S</t>
  </si>
  <si>
    <t>Sebates talla 36</t>
  </si>
  <si>
    <t>Llibre de text</t>
  </si>
  <si>
    <t xml:space="preserve">Patates </t>
  </si>
  <si>
    <t xml:space="preserve">Import burt </t>
  </si>
  <si>
    <t xml:space="preserve">Total descompte </t>
  </si>
  <si>
    <t xml:space="preserve">Tipus IVA </t>
  </si>
  <si>
    <t xml:space="preserve">Base disponible </t>
  </si>
  <si>
    <t>Import IVA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</si>
</sst>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#,##0.00\ &quot;€&quot;;[Red]\-#,##0.00\ &quot;€&quot;"/>
    <numFmt numFmtId="41" formatCode="_-* #,##0_-;\-* #,##0_-;_-* &quot;-&quot;_-;_-@_-"/>
    <numFmt numFmtId="178" formatCode="_-* #,##0\ &quot;€&quot;_-;\-* #,##0\ &quot;€&quot;_-;_-* &quot;-&quot;\ &quot;€&quot;_-;_-@_-"/>
    <numFmt numFmtId="43" formatCode="_-* #,##0.00_-;\-* #,##0.00_-;_-* &quot;-&quot;??_-;_-@_-"/>
    <numFmt numFmtId="179" formatCode="#,##0.00\ &quot;€&quot;_);[Red]\(#,##0.00\ &quot;€&quot;\)"/>
    <numFmt numFmtId="180" formatCode="_-* #,##0.00\ &quot;€&quot;_-;\-* #,##0.00\ &quot;€&quot;_-;_-* \-??\ &quot;€&quot;_-;_-@_-"/>
  </numFmts>
  <fonts count="22">
    <font>
      <sz val="11"/>
      <color theme="1"/>
      <name val="Calibri"/>
      <charset val="134"/>
      <scheme val="minor"/>
    </font>
    <font>
      <sz val="36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2" fillId="5" borderId="14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5" borderId="15" applyNumberForma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12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2" borderId="6" xfId="0" applyFont="1" applyFill="1" applyBorder="1">
      <alignment vertical="center"/>
    </xf>
    <xf numFmtId="0" fontId="0" fillId="0" borderId="6" xfId="0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177" fontId="0" fillId="0" borderId="6" xfId="0" applyNumberFormat="1" applyBorder="1">
      <alignment vertical="center"/>
    </xf>
    <xf numFmtId="179" fontId="0" fillId="0" borderId="6" xfId="0" applyNumberFormat="1" applyBorder="1">
      <alignment vertical="center"/>
    </xf>
    <xf numFmtId="9" fontId="0" fillId="0" borderId="6" xfId="47" applyBorder="1">
      <alignment vertical="center"/>
    </xf>
    <xf numFmtId="9" fontId="0" fillId="0" borderId="6" xfId="47" applyFont="1" applyFill="1" applyBorder="1" applyAlignment="1" applyProtection="1">
      <alignment vertical="center"/>
    </xf>
    <xf numFmtId="176" fontId="0" fillId="0" borderId="9" xfId="0" applyNumberFormat="1" applyBorder="1" applyAlignment="1">
      <alignment horizontal="center" vertical="center"/>
    </xf>
    <xf numFmtId="9" fontId="0" fillId="0" borderId="7" xfId="47" applyBorder="1" applyAlignment="1">
      <alignment horizontal="centerContinuous" vertical="center"/>
    </xf>
    <xf numFmtId="9" fontId="0" fillId="0" borderId="8" xfId="47" applyBorder="1" applyAlignment="1">
      <alignment horizontal="centerContinuous" vertical="center"/>
    </xf>
    <xf numFmtId="179" fontId="0" fillId="0" borderId="7" xfId="0" applyNumberFormat="1" applyBorder="1">
      <alignment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179" fontId="0" fillId="0" borderId="8" xfId="0" applyNumberForma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zoomScale="70" zoomScaleNormal="70" topLeftCell="A9" workbookViewId="0">
      <selection activeCell="G33" sqref="G33"/>
    </sheetView>
  </sheetViews>
  <sheetFormatPr defaultColWidth="8.88888888888889" defaultRowHeight="15"/>
  <cols>
    <col min="2" max="2" width="11.1111111111111" customWidth="1"/>
    <col min="3" max="3" width="19.3333333333333" customWidth="1"/>
    <col min="4" max="4" width="8.77777777777778" customWidth="1"/>
    <col min="5" max="5" width="12.1111111111111" customWidth="1"/>
    <col min="6" max="6" width="10.5555555555556" customWidth="1"/>
    <col min="7" max="7" width="14.7777777777778" customWidth="1"/>
    <col min="8" max="8" width="21.5555555555556" customWidth="1"/>
    <col min="10" max="10" width="11.2222222222222"/>
    <col min="11" max="11" width="16.6666666666667" customWidth="1"/>
  </cols>
  <sheetData>
    <row r="1" ht="45" spans="1:4">
      <c r="A1" s="1" t="s">
        <v>0</v>
      </c>
      <c r="B1" s="1"/>
      <c r="C1" s="1"/>
      <c r="D1" s="2"/>
    </row>
    <row r="2" spans="2:2">
      <c r="B2" t="s">
        <v>1</v>
      </c>
    </row>
    <row r="3" spans="2:2">
      <c r="B3" t="s">
        <v>2</v>
      </c>
    </row>
    <row r="6" spans="2:9">
      <c r="B6" s="3" t="s">
        <v>3</v>
      </c>
      <c r="C6" s="4"/>
      <c r="D6" s="4"/>
      <c r="E6" s="21"/>
      <c r="F6" s="4" t="s">
        <v>4</v>
      </c>
      <c r="G6" s="4"/>
      <c r="H6" s="4"/>
      <c r="I6" s="21"/>
    </row>
    <row r="7" spans="2:9">
      <c r="B7" s="5"/>
      <c r="E7" s="22"/>
      <c r="I7" s="22"/>
    </row>
    <row r="8" spans="2:9">
      <c r="B8" s="5"/>
      <c r="E8" s="22"/>
      <c r="I8" s="22"/>
    </row>
    <row r="9" spans="2:9">
      <c r="B9" s="6"/>
      <c r="C9" s="7"/>
      <c r="D9" s="7"/>
      <c r="E9" s="23"/>
      <c r="F9" s="7"/>
      <c r="G9" s="7"/>
      <c r="H9" s="7"/>
      <c r="I9" s="23"/>
    </row>
    <row r="16" spans="2:11">
      <c r="B16" s="8" t="s">
        <v>5</v>
      </c>
      <c r="C16" s="8" t="s">
        <v>6</v>
      </c>
      <c r="D16" s="8" t="s">
        <v>7</v>
      </c>
      <c r="E16" s="8" t="s">
        <v>8</v>
      </c>
      <c r="F16" s="8" t="s">
        <v>9</v>
      </c>
      <c r="G16" s="8" t="s">
        <v>10</v>
      </c>
      <c r="H16" s="8" t="s">
        <v>11</v>
      </c>
      <c r="I16" s="8" t="s">
        <v>12</v>
      </c>
      <c r="J16" s="8" t="s">
        <v>13</v>
      </c>
      <c r="K16" s="8" t="s">
        <v>14</v>
      </c>
    </row>
    <row r="17" spans="2:11">
      <c r="B17" s="9">
        <v>123935</v>
      </c>
      <c r="C17" s="9" t="s">
        <v>15</v>
      </c>
      <c r="D17" s="9">
        <v>2</v>
      </c>
      <c r="E17" s="24">
        <v>14.99</v>
      </c>
      <c r="F17" s="25">
        <f>E17*D17</f>
        <v>29.98</v>
      </c>
      <c r="G17" s="26">
        <v>0.05</v>
      </c>
      <c r="H17" s="25">
        <f>F17*G17</f>
        <v>1.499</v>
      </c>
      <c r="I17" s="26">
        <v>0.21</v>
      </c>
      <c r="J17" s="25">
        <f>(F17-H17)*I17</f>
        <v>5.98101</v>
      </c>
      <c r="K17" s="25">
        <f>F17-H17+J17</f>
        <v>34.46201</v>
      </c>
    </row>
    <row r="18" spans="2:11">
      <c r="B18" s="9">
        <v>123936</v>
      </c>
      <c r="C18" s="9" t="s">
        <v>16</v>
      </c>
      <c r="D18" s="9">
        <v>1</v>
      </c>
      <c r="E18" s="24">
        <v>29.15</v>
      </c>
      <c r="F18" s="25">
        <f t="shared" ref="F18:F26" si="0">E18*D18</f>
        <v>29.15</v>
      </c>
      <c r="G18" s="27">
        <v>0.03</v>
      </c>
      <c r="H18" s="25">
        <f>F18*G18</f>
        <v>0.8745</v>
      </c>
      <c r="I18" s="26">
        <v>0.21</v>
      </c>
      <c r="J18" s="25">
        <f>(F18-H18)*I18</f>
        <v>5.937855</v>
      </c>
      <c r="K18" s="25">
        <f>F18-H18+J18</f>
        <v>34.213355</v>
      </c>
    </row>
    <row r="19" spans="2:11">
      <c r="B19" s="9">
        <v>123937</v>
      </c>
      <c r="C19" s="9" t="s">
        <v>17</v>
      </c>
      <c r="D19" s="9">
        <v>3</v>
      </c>
      <c r="E19" s="24">
        <v>25.66</v>
      </c>
      <c r="F19" s="25">
        <f t="shared" si="0"/>
        <v>76.98</v>
      </c>
      <c r="G19" s="27">
        <v>0.1</v>
      </c>
      <c r="H19" s="25">
        <f>F19*G19</f>
        <v>7.698</v>
      </c>
      <c r="I19" s="26">
        <v>0.1</v>
      </c>
      <c r="J19" s="25">
        <f>(F19-H19)*I19</f>
        <v>6.9282</v>
      </c>
      <c r="K19" s="25">
        <f>F19-H19+J19</f>
        <v>76.2102</v>
      </c>
    </row>
    <row r="20" spans="2:11">
      <c r="B20" s="9">
        <v>123938</v>
      </c>
      <c r="C20" s="9" t="s">
        <v>18</v>
      </c>
      <c r="D20" s="9">
        <v>5</v>
      </c>
      <c r="E20" s="24">
        <v>0.85</v>
      </c>
      <c r="F20" s="25">
        <f t="shared" si="0"/>
        <v>4.25</v>
      </c>
      <c r="G20" s="9"/>
      <c r="H20" s="25">
        <f>F20*G20</f>
        <v>0</v>
      </c>
      <c r="I20" s="26">
        <v>0.04</v>
      </c>
      <c r="J20" s="25">
        <f>(F20-H20)*I20</f>
        <v>0.17</v>
      </c>
      <c r="K20" s="25">
        <f>F20-H20+J20</f>
        <v>4.42</v>
      </c>
    </row>
    <row r="21" spans="2:11">
      <c r="B21" s="9"/>
      <c r="C21" s="9"/>
      <c r="D21" s="9"/>
      <c r="E21" s="24"/>
      <c r="F21" s="9">
        <f t="shared" si="0"/>
        <v>0</v>
      </c>
      <c r="G21" s="9"/>
      <c r="H21" s="25">
        <f t="shared" ref="H21:H26" si="1">F21*G21</f>
        <v>0</v>
      </c>
      <c r="I21" s="9"/>
      <c r="J21" s="25">
        <f t="shared" ref="J21:J26" si="2">(F21-H21)*I21</f>
        <v>0</v>
      </c>
      <c r="K21" s="25">
        <f t="shared" ref="K21:K26" si="3">F21-H21+J21</f>
        <v>0</v>
      </c>
    </row>
    <row r="22" spans="2:11">
      <c r="B22" s="9"/>
      <c r="C22" s="9"/>
      <c r="D22" s="9"/>
      <c r="E22" s="24"/>
      <c r="F22" s="9">
        <f t="shared" si="0"/>
        <v>0</v>
      </c>
      <c r="G22" s="9"/>
      <c r="H22" s="25">
        <f t="shared" si="1"/>
        <v>0</v>
      </c>
      <c r="I22" s="9"/>
      <c r="J22" s="25">
        <f t="shared" si="2"/>
        <v>0</v>
      </c>
      <c r="K22" s="25">
        <f t="shared" si="3"/>
        <v>0</v>
      </c>
    </row>
    <row r="23" spans="2:11">
      <c r="B23" s="9"/>
      <c r="C23" s="9"/>
      <c r="D23" s="9"/>
      <c r="E23" s="24"/>
      <c r="F23" s="9">
        <f t="shared" si="0"/>
        <v>0</v>
      </c>
      <c r="G23" s="9"/>
      <c r="H23" s="25">
        <f t="shared" si="1"/>
        <v>0</v>
      </c>
      <c r="I23" s="9"/>
      <c r="J23" s="25">
        <f t="shared" si="2"/>
        <v>0</v>
      </c>
      <c r="K23" s="25">
        <f t="shared" si="3"/>
        <v>0</v>
      </c>
    </row>
    <row r="24" spans="2:11">
      <c r="B24" s="9"/>
      <c r="C24" s="9"/>
      <c r="D24" s="9"/>
      <c r="E24" s="24"/>
      <c r="F24" s="9">
        <f t="shared" si="0"/>
        <v>0</v>
      </c>
      <c r="G24" s="9"/>
      <c r="H24" s="25">
        <f t="shared" si="1"/>
        <v>0</v>
      </c>
      <c r="I24" s="9"/>
      <c r="J24" s="25">
        <f t="shared" si="2"/>
        <v>0</v>
      </c>
      <c r="K24" s="25">
        <f t="shared" si="3"/>
        <v>0</v>
      </c>
    </row>
    <row r="25" spans="2:11">
      <c r="B25" s="9"/>
      <c r="C25" s="9"/>
      <c r="D25" s="9"/>
      <c r="E25" s="24"/>
      <c r="F25" s="9">
        <f t="shared" si="0"/>
        <v>0</v>
      </c>
      <c r="G25" s="9"/>
      <c r="H25" s="25">
        <f t="shared" si="1"/>
        <v>0</v>
      </c>
      <c r="I25" s="9"/>
      <c r="J25" s="25">
        <f t="shared" si="2"/>
        <v>0</v>
      </c>
      <c r="K25" s="25">
        <f t="shared" si="3"/>
        <v>0</v>
      </c>
    </row>
    <row r="26" spans="2:11">
      <c r="B26" s="9"/>
      <c r="C26" s="9"/>
      <c r="D26" s="9"/>
      <c r="E26" s="24"/>
      <c r="F26" s="9">
        <f t="shared" si="0"/>
        <v>0</v>
      </c>
      <c r="G26" s="9"/>
      <c r="H26" s="25">
        <f t="shared" si="1"/>
        <v>0</v>
      </c>
      <c r="I26" s="9"/>
      <c r="J26" s="25">
        <f t="shared" si="2"/>
        <v>0</v>
      </c>
      <c r="K26" s="25">
        <f t="shared" si="3"/>
        <v>0</v>
      </c>
    </row>
    <row r="27" spans="2:11">
      <c r="B27" s="10" t="s">
        <v>19</v>
      </c>
      <c r="C27" s="11"/>
      <c r="D27" s="10" t="s">
        <v>20</v>
      </c>
      <c r="E27" s="11"/>
      <c r="F27" s="10" t="s">
        <v>21</v>
      </c>
      <c r="G27" s="11"/>
      <c r="H27" s="10" t="s">
        <v>22</v>
      </c>
      <c r="I27" s="11"/>
      <c r="J27" s="10" t="s">
        <v>23</v>
      </c>
      <c r="K27" s="11"/>
    </row>
    <row r="28" spans="2:11">
      <c r="B28" s="12">
        <f>SUM(F17:F26)</f>
        <v>140.36</v>
      </c>
      <c r="C28" s="13"/>
      <c r="D28" s="14">
        <f>SUM(H17:H26)</f>
        <v>10.0715</v>
      </c>
      <c r="E28" s="28"/>
      <c r="F28" s="29">
        <v>0.04</v>
      </c>
      <c r="G28" s="30"/>
      <c r="H28" s="31">
        <f ca="1">SUMIF(I$17:K$25,F28,K$17:K$25)-SUMIF(I$17:K$25,F28,J$17:J$25)</f>
        <v>4.25</v>
      </c>
      <c r="I28" s="36"/>
      <c r="J28" s="31">
        <f ca="1">F28*H28</f>
        <v>0.17</v>
      </c>
      <c r="K28" s="36"/>
    </row>
    <row r="29" spans="2:11">
      <c r="B29" s="15"/>
      <c r="C29" s="16"/>
      <c r="D29" s="17"/>
      <c r="E29" s="32"/>
      <c r="F29" s="29">
        <v>0.1</v>
      </c>
      <c r="G29" s="30"/>
      <c r="H29" s="31">
        <f ca="1">SUMIF(I$17:K$25,F29,K$17:K$25)-SUMIF(I$17:K$25,F29,J$17:J$25)</f>
        <v>69.282</v>
      </c>
      <c r="I29" s="36"/>
      <c r="J29" s="31">
        <f ca="1">F29*H29</f>
        <v>6.9282</v>
      </c>
      <c r="K29" s="36"/>
    </row>
    <row r="30" spans="2:11">
      <c r="B30" s="15"/>
      <c r="C30" s="16"/>
      <c r="D30" s="17"/>
      <c r="E30" s="32"/>
      <c r="F30" s="29">
        <v>0.21</v>
      </c>
      <c r="G30" s="30"/>
      <c r="H30" s="31">
        <f ca="1">SUMIF(I$17:K$25,F30,K$17:K$25)-SUMIF(I$17:K$25,F30,J$17:J$25)</f>
        <v>56.7565</v>
      </c>
      <c r="I30" s="36"/>
      <c r="J30" s="31">
        <f ca="1">F30*H30</f>
        <v>11.918865</v>
      </c>
      <c r="K30" s="36"/>
    </row>
    <row r="31" spans="2:11">
      <c r="B31" s="18"/>
      <c r="C31" s="19"/>
      <c r="D31" s="20"/>
      <c r="E31" s="33"/>
      <c r="F31" s="34"/>
      <c r="G31" s="35"/>
      <c r="H31" s="31">
        <f ca="1">SUMIF(I$17:K$25,F31,K$17:K$25)-SUMIF(I$17:K$25,F31,J$17:J$25)</f>
        <v>0</v>
      </c>
      <c r="I31" s="36"/>
      <c r="J31" s="31">
        <f ca="1">F31*H31</f>
        <v>0</v>
      </c>
      <c r="K31" s="36"/>
    </row>
  </sheetData>
  <mergeCells count="22">
    <mergeCell ref="A1:D1"/>
    <mergeCell ref="B27:C27"/>
    <mergeCell ref="D27:E27"/>
    <mergeCell ref="F27:G27"/>
    <mergeCell ref="H27:I27"/>
    <mergeCell ref="J27:K27"/>
    <mergeCell ref="F28:G28"/>
    <mergeCell ref="H28:I28"/>
    <mergeCell ref="J28:K28"/>
    <mergeCell ref="F29:G29"/>
    <mergeCell ref="H29:I29"/>
    <mergeCell ref="J29:K29"/>
    <mergeCell ref="F30:G30"/>
    <mergeCell ref="H30:I30"/>
    <mergeCell ref="J30:K30"/>
    <mergeCell ref="F31:G31"/>
    <mergeCell ref="H31:I31"/>
    <mergeCell ref="J31:K31"/>
    <mergeCell ref="B28:C31"/>
    <mergeCell ref="D28:E31"/>
    <mergeCell ref="B6:E9"/>
    <mergeCell ref="F6:I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cicles</dc:creator>
  <cp:lastModifiedBy>cicles</cp:lastModifiedBy>
  <dcterms:created xsi:type="dcterms:W3CDTF">2024-01-12T10:25:00Z</dcterms:created>
  <dcterms:modified xsi:type="dcterms:W3CDTF">2024-01-19T09:55:00Z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