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chen1076/Desktop/3606/public/"/>
    </mc:Choice>
  </mc:AlternateContent>
  <xr:revisionPtr revIDLastSave="0" documentId="13_ncr:1_{BFC73811-7E6F-CF43-95C5-606FEECA77CF}" xr6:coauthVersionLast="47" xr6:coauthVersionMax="47" xr10:uidLastSave="{00000000-0000-0000-0000-000000000000}"/>
  <bookViews>
    <workbookView xWindow="0" yWindow="740" windowWidth="34560" windowHeight="21600" xr2:uid="{2A472373-51BD-4A88-9DB5-BF78F764B06C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M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AL207" i="2"/>
  <c r="AL241" i="2"/>
  <c r="AJ2" i="2"/>
  <c r="AL2" i="2" s="1"/>
  <c r="AJ3" i="2"/>
  <c r="AL3" i="2" s="1"/>
  <c r="AJ4" i="2"/>
  <c r="AL4" i="2" s="1"/>
  <c r="AJ13" i="2"/>
  <c r="AL13" i="2" s="1"/>
  <c r="AJ11" i="2"/>
  <c r="AL11" i="2" s="1"/>
  <c r="AJ14" i="2"/>
  <c r="AL14" i="2" s="1"/>
  <c r="AJ5" i="2"/>
  <c r="AL5" i="2" s="1"/>
  <c r="AJ39" i="2"/>
  <c r="AL39" i="2" s="1"/>
  <c r="AJ19" i="2"/>
  <c r="AL19" i="2" s="1"/>
  <c r="AJ16" i="2"/>
  <c r="AL16" i="2" s="1"/>
  <c r="AJ7" i="2"/>
  <c r="AL7" i="2" s="1"/>
  <c r="AJ10" i="2"/>
  <c r="AL10" i="2" s="1"/>
  <c r="AJ85" i="2"/>
  <c r="AL85" i="2" s="1"/>
  <c r="AJ22" i="2"/>
  <c r="AL22" i="2" s="1"/>
  <c r="AJ32" i="2"/>
  <c r="AL32" i="2" s="1"/>
  <c r="AJ28" i="2"/>
  <c r="AL28" i="2" s="1"/>
  <c r="AJ9" i="2"/>
  <c r="AL9" i="2" s="1"/>
  <c r="AJ6" i="2"/>
  <c r="AL6" i="2" s="1"/>
  <c r="AJ30" i="2"/>
  <c r="AL30" i="2" s="1"/>
  <c r="AJ26" i="2"/>
  <c r="AL26" i="2" s="1"/>
  <c r="AJ17" i="2"/>
  <c r="AL17" i="2" s="1"/>
  <c r="AJ24" i="2"/>
  <c r="AL24" i="2" s="1"/>
  <c r="AJ12" i="2"/>
  <c r="AL12" i="2" s="1"/>
  <c r="AJ8" i="2"/>
  <c r="AL8" i="2" s="1"/>
  <c r="AJ107" i="2"/>
  <c r="AL107" i="2" s="1"/>
  <c r="AJ37" i="2"/>
  <c r="AL37" i="2" s="1"/>
  <c r="AJ25" i="2"/>
  <c r="AL25" i="2" s="1"/>
  <c r="AJ40" i="2"/>
  <c r="AL40" i="2" s="1"/>
  <c r="AJ41" i="2"/>
  <c r="AL41" i="2" s="1"/>
  <c r="AJ42" i="2"/>
  <c r="AL42" i="2" s="1"/>
  <c r="AJ31" i="2"/>
  <c r="AL31" i="2" s="1"/>
  <c r="AJ33" i="2"/>
  <c r="AL33" i="2" s="1"/>
  <c r="AJ50" i="2"/>
  <c r="AL50" i="2" s="1"/>
  <c r="AJ51" i="2"/>
  <c r="AL51" i="2" s="1"/>
  <c r="AJ34" i="2"/>
  <c r="AL34" i="2" s="1"/>
  <c r="AJ57" i="2"/>
  <c r="AL57" i="2" s="1"/>
  <c r="AJ88" i="2"/>
  <c r="AL88" i="2" s="1"/>
  <c r="AJ54" i="2"/>
  <c r="AL54" i="2" s="1"/>
  <c r="AJ61" i="2"/>
  <c r="AL61" i="2" s="1"/>
  <c r="AJ27" i="2"/>
  <c r="AL27" i="2" s="1"/>
  <c r="AJ20" i="2"/>
  <c r="AL20" i="2" s="1"/>
  <c r="AJ68" i="2"/>
  <c r="AL68" i="2" s="1"/>
  <c r="AJ46" i="2"/>
  <c r="AL46" i="2" s="1"/>
  <c r="AJ29" i="2"/>
  <c r="AL29" i="2" s="1"/>
  <c r="AJ100" i="2"/>
  <c r="AL100" i="2" s="1"/>
  <c r="AJ93" i="2"/>
  <c r="AL93" i="2" s="1"/>
  <c r="AJ67" i="2"/>
  <c r="AL67" i="2" s="1"/>
  <c r="AJ64" i="2"/>
  <c r="AL64" i="2" s="1"/>
  <c r="AJ112" i="2"/>
  <c r="AL112" i="2" s="1"/>
  <c r="AJ75" i="2"/>
  <c r="AL75" i="2" s="1"/>
  <c r="AJ94" i="2"/>
  <c r="AL94" i="2" s="1"/>
  <c r="AJ47" i="2"/>
  <c r="AL47" i="2" s="1"/>
  <c r="AJ44" i="2"/>
  <c r="AL44" i="2" s="1"/>
  <c r="AJ49" i="2"/>
  <c r="AL49" i="2" s="1"/>
  <c r="AJ15" i="2"/>
  <c r="AL15" i="2" s="1"/>
  <c r="AJ56" i="2"/>
  <c r="AL56" i="2" s="1"/>
  <c r="AJ87" i="2"/>
  <c r="AL87" i="2" s="1"/>
  <c r="AJ73" i="2"/>
  <c r="AL73" i="2" s="1"/>
  <c r="AJ78" i="2"/>
  <c r="AL78" i="2" s="1"/>
  <c r="AJ111" i="2"/>
  <c r="AL111" i="2" s="1"/>
  <c r="AJ38" i="2"/>
  <c r="AL38" i="2" s="1"/>
  <c r="AJ84" i="2"/>
  <c r="AL84" i="2" s="1"/>
  <c r="AJ104" i="2"/>
  <c r="AL104" i="2" s="1"/>
  <c r="AJ52" i="2"/>
  <c r="AL52" i="2" s="1"/>
  <c r="AJ83" i="2"/>
  <c r="AL83" i="2" s="1"/>
  <c r="AJ35" i="2"/>
  <c r="AL35" i="2" s="1"/>
  <c r="AJ48" i="2"/>
  <c r="AL48" i="2" s="1"/>
  <c r="AJ97" i="2"/>
  <c r="AL97" i="2" s="1"/>
  <c r="AJ58" i="2"/>
  <c r="AL58" i="2" s="1"/>
  <c r="AJ62" i="2"/>
  <c r="AL62" i="2" s="1"/>
  <c r="AJ109" i="2"/>
  <c r="AL109" i="2" s="1"/>
  <c r="AJ43" i="2"/>
  <c r="AL43" i="2" s="1"/>
  <c r="AJ79" i="2"/>
  <c r="AL79" i="2" s="1"/>
  <c r="AJ70" i="2"/>
  <c r="AL70" i="2" s="1"/>
  <c r="AJ18" i="2"/>
  <c r="AL18" i="2" s="1"/>
  <c r="AJ99" i="2"/>
  <c r="AL99" i="2" s="1"/>
  <c r="AJ80" i="2"/>
  <c r="AL80" i="2" s="1"/>
  <c r="AJ69" i="2"/>
  <c r="AL69" i="2" s="1"/>
  <c r="AJ92" i="2"/>
  <c r="AL92" i="2" s="1"/>
  <c r="AJ102" i="2"/>
  <c r="AL102" i="2" s="1"/>
  <c r="AJ86" i="2"/>
  <c r="AL86" i="2" s="1"/>
  <c r="AJ76" i="2"/>
  <c r="AL76" i="2" s="1"/>
  <c r="AJ96" i="2"/>
  <c r="AL96" i="2" s="1"/>
  <c r="AJ59" i="2"/>
  <c r="AL59" i="2" s="1"/>
  <c r="AJ55" i="2"/>
  <c r="AL55" i="2" s="1"/>
  <c r="AJ95" i="2"/>
  <c r="AL95" i="2" s="1"/>
  <c r="AJ89" i="2"/>
  <c r="AL89" i="2" s="1"/>
  <c r="AJ125" i="2"/>
  <c r="AL125" i="2" s="1"/>
  <c r="AJ60" i="2"/>
  <c r="AL60" i="2" s="1"/>
  <c r="AJ77" i="2"/>
  <c r="AL77" i="2" s="1"/>
  <c r="AJ127" i="2"/>
  <c r="AL127" i="2" s="1"/>
  <c r="AJ72" i="2"/>
  <c r="AL72" i="2" s="1"/>
  <c r="AJ128" i="2"/>
  <c r="AL128" i="2" s="1"/>
  <c r="AJ81" i="2"/>
  <c r="AL81" i="2" s="1"/>
  <c r="AJ65" i="2"/>
  <c r="AL65" i="2" s="1"/>
  <c r="AJ98" i="2"/>
  <c r="AL98" i="2" s="1"/>
  <c r="AJ36" i="2"/>
  <c r="AL36" i="2" s="1"/>
  <c r="AJ71" i="2"/>
  <c r="AL71" i="2" s="1"/>
  <c r="AJ145" i="2"/>
  <c r="AL145" i="2" s="1"/>
  <c r="AJ146" i="2"/>
  <c r="AL146" i="2" s="1"/>
  <c r="AJ118" i="2"/>
  <c r="AL118" i="2" s="1"/>
  <c r="AJ106" i="2"/>
  <c r="AL106" i="2" s="1"/>
  <c r="AJ90" i="2"/>
  <c r="AL90" i="2" s="1"/>
  <c r="AJ126" i="2"/>
  <c r="AL126" i="2" s="1"/>
  <c r="AJ66" i="2"/>
  <c r="AL66" i="2" s="1"/>
  <c r="AJ123" i="2"/>
  <c r="AL123" i="2" s="1"/>
  <c r="AJ121" i="2"/>
  <c r="AL121" i="2" s="1"/>
  <c r="AJ124" i="2"/>
  <c r="AL124" i="2" s="1"/>
  <c r="AJ132" i="2"/>
  <c r="AL132" i="2" s="1"/>
  <c r="AJ45" i="2"/>
  <c r="AL45" i="2" s="1"/>
  <c r="AJ120" i="2"/>
  <c r="AL120" i="2" s="1"/>
  <c r="AJ147" i="2"/>
  <c r="AL147" i="2" s="1"/>
  <c r="AJ136" i="2"/>
  <c r="AL136" i="2" s="1"/>
  <c r="AJ148" i="2"/>
  <c r="AL148" i="2" s="1"/>
  <c r="AJ101" i="2"/>
  <c r="AL101" i="2" s="1"/>
  <c r="AJ134" i="2"/>
  <c r="AL134" i="2" s="1"/>
  <c r="AJ74" i="2"/>
  <c r="AL74" i="2" s="1"/>
  <c r="AJ140" i="2"/>
  <c r="AL140" i="2" s="1"/>
  <c r="AJ151" i="2"/>
  <c r="AL151" i="2" s="1"/>
  <c r="AJ115" i="2"/>
  <c r="AL115" i="2" s="1"/>
  <c r="AJ139" i="2"/>
  <c r="AL139" i="2" s="1"/>
  <c r="AJ113" i="2"/>
  <c r="AL113" i="2" s="1"/>
  <c r="AJ135" i="2"/>
  <c r="AL135" i="2" s="1"/>
  <c r="AJ174" i="2"/>
  <c r="AL174" i="2" s="1"/>
  <c r="AJ129" i="2"/>
  <c r="AL129" i="2" s="1"/>
  <c r="AJ131" i="2"/>
  <c r="AL131" i="2" s="1"/>
  <c r="AJ158" i="2"/>
  <c r="AL158" i="2" s="1"/>
  <c r="AJ150" i="2"/>
  <c r="AL150" i="2" s="1"/>
  <c r="AJ122" i="2"/>
  <c r="AL122" i="2" s="1"/>
  <c r="AJ133" i="2"/>
  <c r="AL133" i="2" s="1"/>
  <c r="AJ108" i="2"/>
  <c r="AL108" i="2" s="1"/>
  <c r="AJ138" i="2"/>
  <c r="AL138" i="2" s="1"/>
  <c r="AJ167" i="2"/>
  <c r="AL167" i="2" s="1"/>
  <c r="AJ130" i="2"/>
  <c r="AL130" i="2" s="1"/>
  <c r="AJ137" i="2"/>
  <c r="AL137" i="2" s="1"/>
  <c r="AJ160" i="2"/>
  <c r="AL160" i="2" s="1"/>
  <c r="AJ142" i="2"/>
  <c r="AL142" i="2" s="1"/>
  <c r="AJ143" i="2"/>
  <c r="AL143" i="2" s="1"/>
  <c r="AJ117" i="2"/>
  <c r="AL117" i="2" s="1"/>
  <c r="AJ91" i="2"/>
  <c r="AL91" i="2" s="1"/>
  <c r="AJ21" i="2"/>
  <c r="AL21" i="2" s="1"/>
  <c r="AJ173" i="2"/>
  <c r="AL173" i="2" s="1"/>
  <c r="AJ175" i="2"/>
  <c r="AL175" i="2" s="1"/>
  <c r="AJ110" i="2"/>
  <c r="AL110" i="2" s="1"/>
  <c r="AJ161" i="2"/>
  <c r="AL161" i="2" s="1"/>
  <c r="AJ63" i="2"/>
  <c r="AL63" i="2" s="1"/>
  <c r="AJ103" i="2"/>
  <c r="AL103" i="2" s="1"/>
  <c r="AJ159" i="2"/>
  <c r="AL159" i="2" s="1"/>
  <c r="AJ82" i="2"/>
  <c r="AL82" i="2" s="1"/>
  <c r="AJ154" i="2"/>
  <c r="AL154" i="2" s="1"/>
  <c r="AJ114" i="2"/>
  <c r="AL114" i="2" s="1"/>
  <c r="AJ149" i="2"/>
  <c r="AL149" i="2" s="1"/>
  <c r="AJ177" i="2"/>
  <c r="AL177" i="2" s="1"/>
  <c r="AJ163" i="2"/>
  <c r="AL163" i="2" s="1"/>
  <c r="AJ180" i="2"/>
  <c r="AL180" i="2" s="1"/>
  <c r="AJ169" i="2"/>
  <c r="AL169" i="2" s="1"/>
  <c r="AJ155" i="2"/>
  <c r="AL155" i="2" s="1"/>
  <c r="AJ188" i="2"/>
  <c r="AL188" i="2" s="1"/>
  <c r="AJ165" i="2"/>
  <c r="AL165" i="2" s="1"/>
  <c r="AJ168" i="2"/>
  <c r="AL168" i="2" s="1"/>
  <c r="AJ183" i="2"/>
  <c r="AL183" i="2" s="1"/>
  <c r="AJ162" i="2"/>
  <c r="AL162" i="2" s="1"/>
  <c r="AJ152" i="2"/>
  <c r="AL152" i="2" s="1"/>
  <c r="AJ119" i="2"/>
  <c r="AL119" i="2" s="1"/>
  <c r="AJ23" i="2"/>
  <c r="AL23" i="2" s="1"/>
  <c r="AJ194" i="2"/>
  <c r="AL194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198" i="2"/>
  <c r="AL198" i="2" s="1"/>
  <c r="AJ203" i="2"/>
  <c r="AL203" i="2" s="1"/>
  <c r="AJ218" i="2"/>
  <c r="AL218" i="2" s="1"/>
  <c r="AJ219" i="2"/>
  <c r="AL219" i="2" s="1"/>
  <c r="AJ220" i="2"/>
  <c r="AL220" i="2" s="1"/>
  <c r="AJ193" i="2"/>
  <c r="AL193" i="2" s="1"/>
  <c r="AJ221" i="2"/>
  <c r="AL221" i="2" s="1"/>
  <c r="AJ222" i="2"/>
  <c r="AL222" i="2" s="1"/>
  <c r="AJ223" i="2"/>
  <c r="AL223" i="2" s="1"/>
  <c r="AJ153" i="2"/>
  <c r="AL153" i="2" s="1"/>
  <c r="AJ224" i="2"/>
  <c r="AL224" i="2" s="1"/>
  <c r="AJ225" i="2"/>
  <c r="AL225" i="2" s="1"/>
  <c r="AJ205" i="2"/>
  <c r="AL205" i="2" s="1"/>
  <c r="AJ226" i="2"/>
  <c r="AL226" i="2" s="1"/>
  <c r="AJ184" i="2"/>
  <c r="AL184" i="2" s="1"/>
  <c r="AJ200" i="2"/>
  <c r="AL200" i="2" s="1"/>
  <c r="AJ201" i="2"/>
  <c r="AL201" i="2" s="1"/>
  <c r="AJ182" i="2"/>
  <c r="AL182" i="2" s="1"/>
  <c r="AJ227" i="2"/>
  <c r="AL227" i="2" s="1"/>
  <c r="AJ187" i="2"/>
  <c r="AL187" i="2" s="1"/>
  <c r="AJ206" i="2"/>
  <c r="AL206" i="2" s="1"/>
  <c r="AJ228" i="2"/>
  <c r="AL228" i="2" s="1"/>
  <c r="AJ185" i="2"/>
  <c r="AL185" i="2" s="1"/>
  <c r="AJ156" i="2"/>
  <c r="AL156" i="2" s="1"/>
  <c r="AJ208" i="2"/>
  <c r="AL208" i="2" s="1"/>
  <c r="AJ157" i="2"/>
  <c r="AL157" i="2" s="1"/>
  <c r="AJ229" i="2"/>
  <c r="AL229" i="2" s="1"/>
  <c r="AJ178" i="2"/>
  <c r="AL178" i="2" s="1"/>
  <c r="AJ230" i="2"/>
  <c r="AL230" i="2" s="1"/>
  <c r="AJ191" i="2"/>
  <c r="AL191" i="2" s="1"/>
  <c r="AJ231" i="2"/>
  <c r="AL231" i="2" s="1"/>
  <c r="AJ186" i="2"/>
  <c r="AL186" i="2" s="1"/>
  <c r="AJ166" i="2"/>
  <c r="AL166" i="2" s="1"/>
  <c r="AJ232" i="2"/>
  <c r="AL232" i="2" s="1"/>
  <c r="AJ233" i="2"/>
  <c r="AL233" i="2" s="1"/>
  <c r="AJ196" i="2"/>
  <c r="AL196" i="2" s="1"/>
  <c r="AJ234" i="2"/>
  <c r="AL234" i="2" s="1"/>
  <c r="AJ235" i="2"/>
  <c r="AL235" i="2" s="1"/>
  <c r="AJ236" i="2"/>
  <c r="AL236" i="2" s="1"/>
  <c r="AJ179" i="2"/>
  <c r="AL179" i="2" s="1"/>
  <c r="AJ144" i="2"/>
  <c r="AL144" i="2" s="1"/>
  <c r="AJ199" i="2"/>
  <c r="AL199" i="2" s="1"/>
  <c r="AJ172" i="2"/>
  <c r="AL172" i="2" s="1"/>
  <c r="AJ53" i="2"/>
  <c r="AL53" i="2" s="1"/>
  <c r="AJ237" i="2"/>
  <c r="AL237" i="2" s="1"/>
  <c r="AJ181" i="2"/>
  <c r="AL181" i="2" s="1"/>
  <c r="AJ170" i="2"/>
  <c r="AL170" i="2" s="1"/>
  <c r="AJ204" i="2"/>
  <c r="AL204" i="2" s="1"/>
  <c r="AJ238" i="2"/>
  <c r="AL238" i="2" s="1"/>
  <c r="AJ190" i="2"/>
  <c r="AL190" i="2" s="1"/>
  <c r="AJ141" i="2"/>
  <c r="AL141" i="2" s="1"/>
  <c r="AJ239" i="2"/>
  <c r="AL239" i="2" s="1"/>
  <c r="AJ240" i="2"/>
  <c r="AL240" i="2" s="1"/>
  <c r="AJ207" i="2"/>
  <c r="AJ241" i="2"/>
  <c r="AJ197" i="2"/>
  <c r="AL197" i="2" s="1"/>
  <c r="AJ105" i="2"/>
  <c r="AL105" i="2" s="1"/>
  <c r="AJ116" i="2"/>
  <c r="AL116" i="2" s="1"/>
  <c r="AJ164" i="2"/>
  <c r="AL164" i="2" s="1"/>
  <c r="AJ192" i="2"/>
  <c r="AL192" i="2" s="1"/>
  <c r="AJ202" i="2"/>
  <c r="AL202" i="2" s="1"/>
  <c r="AJ189" i="2"/>
  <c r="AL189" i="2" s="1"/>
  <c r="AJ176" i="2"/>
  <c r="AL176" i="2" s="1"/>
  <c r="AJ242" i="2"/>
  <c r="AL242" i="2" s="1"/>
  <c r="AJ243" i="2"/>
  <c r="AL243" i="2" s="1"/>
  <c r="AJ171" i="2"/>
  <c r="AL171" i="2" s="1"/>
  <c r="AJ244" i="2"/>
  <c r="AL244" i="2" s="1"/>
  <c r="AJ245" i="2"/>
  <c r="AL245" i="2" s="1"/>
  <c r="AJ195" i="2"/>
  <c r="AL195" i="2" s="1"/>
  <c r="AJ246" i="2"/>
  <c r="AL246" i="2" s="1"/>
  <c r="Z2" i="2"/>
  <c r="Z5" i="2"/>
  <c r="Z4" i="2"/>
  <c r="Z33" i="2"/>
  <c r="Z21" i="2"/>
  <c r="Z20" i="2"/>
  <c r="Z9" i="2"/>
  <c r="Z35" i="2"/>
  <c r="Z8" i="2"/>
  <c r="Z47" i="2"/>
  <c r="Z15" i="2"/>
  <c r="Z31" i="2"/>
  <c r="Z18" i="2"/>
  <c r="Z6" i="2"/>
  <c r="Z7" i="2"/>
  <c r="Z22" i="2"/>
  <c r="Z23" i="2"/>
  <c r="Z25" i="2"/>
  <c r="Z36" i="2"/>
  <c r="Z14" i="2"/>
  <c r="Z53" i="2"/>
  <c r="Z13" i="2"/>
  <c r="Z3" i="2"/>
  <c r="Z11" i="2"/>
  <c r="Z12" i="2"/>
  <c r="Z30" i="2"/>
  <c r="Z27" i="2"/>
  <c r="Z28" i="2"/>
  <c r="Z62" i="2"/>
  <c r="Z42" i="2"/>
  <c r="Z63" i="2"/>
  <c r="Z16" i="2"/>
  <c r="Z43" i="2"/>
  <c r="Z90" i="2"/>
  <c r="Z48" i="2"/>
  <c r="Z55" i="2"/>
  <c r="Z46" i="2"/>
  <c r="Z45" i="2"/>
  <c r="Z34" i="2"/>
  <c r="Z56" i="2"/>
  <c r="Z37" i="2"/>
  <c r="Z65" i="2"/>
  <c r="Z71" i="2"/>
  <c r="Z26" i="2"/>
  <c r="Z91" i="2"/>
  <c r="Z68" i="2"/>
  <c r="Z57" i="2"/>
  <c r="Z32" i="2"/>
  <c r="Z80" i="2"/>
  <c r="Z41" i="2"/>
  <c r="Z38" i="2"/>
  <c r="Z52" i="2"/>
  <c r="Z66" i="2"/>
  <c r="Z59" i="2"/>
  <c r="Z104" i="2"/>
  <c r="Z19" i="2"/>
  <c r="Z58" i="2"/>
  <c r="Z24" i="2"/>
  <c r="Z83" i="2"/>
  <c r="Z70" i="2"/>
  <c r="Z17" i="2"/>
  <c r="Z51" i="2"/>
  <c r="Z74" i="2"/>
  <c r="Z95" i="2"/>
  <c r="Z124" i="2"/>
  <c r="Z76" i="2"/>
  <c r="Z108" i="2"/>
  <c r="Z72" i="2"/>
  <c r="Z101" i="2"/>
  <c r="Z64" i="2"/>
  <c r="Z119" i="2"/>
  <c r="Z44" i="2"/>
  <c r="Z49" i="2"/>
  <c r="Z50" i="2"/>
  <c r="Z99" i="2"/>
  <c r="Z39" i="2"/>
  <c r="Z77" i="2"/>
  <c r="Z103" i="2"/>
  <c r="Z78" i="2"/>
  <c r="Z82" i="2"/>
  <c r="Z54" i="2"/>
  <c r="Z105" i="2"/>
  <c r="Z88" i="2"/>
  <c r="Z79" i="2"/>
  <c r="Z29" i="2"/>
  <c r="Z117" i="2"/>
  <c r="Z97" i="2"/>
  <c r="Z114" i="2"/>
  <c r="Z61" i="2"/>
  <c r="Z115" i="2"/>
  <c r="Z98" i="2"/>
  <c r="Z120" i="2"/>
  <c r="Z118" i="2"/>
  <c r="Z10" i="2"/>
  <c r="Z113" i="2"/>
  <c r="Z102" i="2"/>
  <c r="Z122" i="2"/>
  <c r="Z60" i="2"/>
  <c r="Z106" i="2"/>
  <c r="Z87" i="2"/>
  <c r="Z134" i="2"/>
  <c r="Z133" i="2"/>
  <c r="Z96" i="2"/>
  <c r="Z86" i="2"/>
  <c r="Z93" i="2"/>
  <c r="Z84" i="2"/>
  <c r="Z123" i="2"/>
  <c r="Z73" i="2"/>
  <c r="Z40" i="2"/>
  <c r="Z137" i="2"/>
  <c r="Z67" i="2"/>
  <c r="Z164" i="2"/>
  <c r="Z153" i="2"/>
  <c r="Z92" i="2"/>
  <c r="Z85" i="2"/>
  <c r="Z166" i="2"/>
  <c r="Z141" i="2"/>
  <c r="Z94" i="2"/>
  <c r="Z142" i="2"/>
  <c r="Z75" i="2"/>
  <c r="Z89" i="2"/>
  <c r="Z81" i="2"/>
  <c r="Z165" i="2"/>
  <c r="Z111" i="2"/>
  <c r="Z143" i="2"/>
  <c r="Z172" i="2"/>
  <c r="Z107" i="2"/>
  <c r="Z129" i="2"/>
  <c r="Z139" i="2"/>
  <c r="Z100" i="2"/>
  <c r="Z176" i="2"/>
  <c r="Z171" i="2"/>
  <c r="Z145" i="2"/>
  <c r="Z132" i="2"/>
  <c r="Z121" i="2"/>
  <c r="Z159" i="2"/>
  <c r="Z125" i="2"/>
  <c r="Z109" i="2"/>
  <c r="Z162" i="2"/>
  <c r="Z144" i="2"/>
  <c r="Z112" i="2"/>
  <c r="Z69" i="2"/>
  <c r="Z138" i="2"/>
  <c r="Z161" i="2"/>
  <c r="Z128" i="2"/>
  <c r="Z152" i="2"/>
  <c r="Z127" i="2"/>
  <c r="Z170" i="2"/>
  <c r="Z155" i="2"/>
  <c r="Z154" i="2"/>
  <c r="Z140" i="2"/>
  <c r="Z160" i="2"/>
  <c r="Z168" i="2"/>
  <c r="Z130" i="2"/>
  <c r="Z163" i="2"/>
  <c r="Z184" i="2"/>
  <c r="Z185" i="2"/>
  <c r="Z150" i="2"/>
  <c r="Z146" i="2"/>
  <c r="Z136" i="2"/>
  <c r="Z186" i="2"/>
  <c r="Z187" i="2"/>
  <c r="Z135" i="2"/>
  <c r="Z131" i="2"/>
  <c r="Z173" i="2"/>
  <c r="Z189" i="2"/>
  <c r="Z177" i="2"/>
  <c r="Z151" i="2"/>
  <c r="Z110" i="2"/>
  <c r="Z191" i="2"/>
  <c r="Z167" i="2"/>
  <c r="Z192" i="2"/>
  <c r="Z126" i="2"/>
  <c r="Z183" i="2"/>
  <c r="Z193" i="2"/>
  <c r="Z182" i="2"/>
  <c r="Z116" i="2"/>
  <c r="Z197" i="2"/>
  <c r="Z198" i="2"/>
  <c r="Z149" i="2"/>
  <c r="Z148" i="2"/>
  <c r="Z199" i="2"/>
  <c r="Z158" i="2"/>
  <c r="Z196" i="2"/>
  <c r="Z200" i="2"/>
  <c r="Z201" i="2"/>
  <c r="Z202" i="2"/>
  <c r="Z156" i="2"/>
  <c r="Z147" i="2"/>
  <c r="Z205" i="2"/>
  <c r="Z206" i="2"/>
  <c r="Z181" i="2"/>
  <c r="Z207" i="2"/>
  <c r="Z208" i="2"/>
  <c r="Z157" i="2"/>
  <c r="Z245" i="2"/>
  <c r="Z246" i="2"/>
  <c r="Z174" i="2"/>
  <c r="Z190" i="2"/>
  <c r="Z236" i="2"/>
  <c r="Z234" i="2"/>
  <c r="Z237" i="2"/>
  <c r="Z204" i="2"/>
  <c r="Z203" i="2"/>
  <c r="Z229" i="2"/>
  <c r="Z241" i="2"/>
  <c r="Z188" i="2"/>
  <c r="Z239" i="2"/>
  <c r="Z214" i="2"/>
  <c r="Z242" i="2"/>
  <c r="Z233" i="2"/>
  <c r="Z222" i="2"/>
  <c r="Z219" i="2"/>
  <c r="Z210" i="2"/>
  <c r="Z217" i="2"/>
  <c r="Z194" i="2"/>
  <c r="Z226" i="2"/>
  <c r="Z218" i="2"/>
  <c r="Z235" i="2"/>
  <c r="Z215" i="2"/>
  <c r="Z213" i="2"/>
  <c r="Z243" i="2"/>
  <c r="Z232" i="2"/>
  <c r="Z195" i="2"/>
  <c r="Z238" i="2"/>
  <c r="Z180" i="2"/>
  <c r="Z228" i="2"/>
  <c r="Z175" i="2"/>
  <c r="Z230" i="2"/>
  <c r="Z209" i="2"/>
  <c r="Z221" i="2"/>
  <c r="Z244" i="2"/>
  <c r="Z169" i="2"/>
  <c r="Z223" i="2"/>
  <c r="Z225" i="2"/>
  <c r="Z231" i="2"/>
  <c r="Z240" i="2"/>
  <c r="Z179" i="2"/>
  <c r="Z216" i="2"/>
  <c r="Z211" i="2"/>
  <c r="Z178" i="2"/>
  <c r="Z227" i="2"/>
  <c r="Z220" i="2"/>
  <c r="Z224" i="2"/>
  <c r="Z212" i="2"/>
  <c r="W2" i="2"/>
  <c r="W5" i="2"/>
  <c r="W4" i="2"/>
  <c r="W33" i="2"/>
  <c r="W21" i="2"/>
  <c r="W20" i="2"/>
  <c r="W9" i="2"/>
  <c r="W35" i="2"/>
  <c r="W8" i="2"/>
  <c r="W47" i="2"/>
  <c r="W15" i="2"/>
  <c r="W31" i="2"/>
  <c r="W18" i="2"/>
  <c r="W6" i="2"/>
  <c r="W7" i="2"/>
  <c r="W22" i="2"/>
  <c r="W23" i="2"/>
  <c r="W25" i="2"/>
  <c r="W36" i="2"/>
  <c r="W14" i="2"/>
  <c r="W53" i="2"/>
  <c r="W13" i="2"/>
  <c r="W3" i="2"/>
  <c r="W11" i="2"/>
  <c r="W12" i="2"/>
  <c r="W30" i="2"/>
  <c r="W27" i="2"/>
  <c r="W28" i="2"/>
  <c r="W62" i="2"/>
  <c r="W42" i="2"/>
  <c r="W63" i="2"/>
  <c r="W16" i="2"/>
  <c r="W43" i="2"/>
  <c r="W90" i="2"/>
  <c r="W48" i="2"/>
  <c r="W55" i="2"/>
  <c r="W46" i="2"/>
  <c r="W45" i="2"/>
  <c r="W34" i="2"/>
  <c r="W56" i="2"/>
  <c r="W37" i="2"/>
  <c r="W65" i="2"/>
  <c r="W71" i="2"/>
  <c r="W26" i="2"/>
  <c r="W91" i="2"/>
  <c r="W68" i="2"/>
  <c r="W57" i="2"/>
  <c r="W32" i="2"/>
  <c r="W80" i="2"/>
  <c r="W41" i="2"/>
  <c r="W38" i="2"/>
  <c r="W52" i="2"/>
  <c r="W66" i="2"/>
  <c r="W59" i="2"/>
  <c r="W104" i="2"/>
  <c r="W19" i="2"/>
  <c r="W58" i="2"/>
  <c r="W24" i="2"/>
  <c r="W83" i="2"/>
  <c r="W70" i="2"/>
  <c r="W17" i="2"/>
  <c r="W51" i="2"/>
  <c r="W74" i="2"/>
  <c r="W95" i="2"/>
  <c r="W124" i="2"/>
  <c r="W76" i="2"/>
  <c r="W108" i="2"/>
  <c r="W72" i="2"/>
  <c r="W101" i="2"/>
  <c r="W64" i="2"/>
  <c r="W119" i="2"/>
  <c r="W44" i="2"/>
  <c r="W49" i="2"/>
  <c r="W50" i="2"/>
  <c r="W99" i="2"/>
  <c r="W39" i="2"/>
  <c r="W77" i="2"/>
  <c r="W103" i="2"/>
  <c r="W78" i="2"/>
  <c r="W82" i="2"/>
  <c r="W54" i="2"/>
  <c r="W105" i="2"/>
  <c r="W88" i="2"/>
  <c r="W79" i="2"/>
  <c r="W29" i="2"/>
  <c r="W117" i="2"/>
  <c r="W97" i="2"/>
  <c r="W114" i="2"/>
  <c r="W61" i="2"/>
  <c r="W115" i="2"/>
  <c r="W98" i="2"/>
  <c r="W120" i="2"/>
  <c r="W118" i="2"/>
  <c r="W10" i="2"/>
  <c r="W113" i="2"/>
  <c r="W102" i="2"/>
  <c r="W122" i="2"/>
  <c r="W60" i="2"/>
  <c r="W106" i="2"/>
  <c r="W87" i="2"/>
  <c r="W134" i="2"/>
  <c r="W133" i="2"/>
  <c r="W96" i="2"/>
  <c r="W86" i="2"/>
  <c r="W93" i="2"/>
  <c r="W84" i="2"/>
  <c r="W123" i="2"/>
  <c r="W73" i="2"/>
  <c r="W40" i="2"/>
  <c r="W137" i="2"/>
  <c r="W67" i="2"/>
  <c r="W164" i="2"/>
  <c r="W153" i="2"/>
  <c r="W92" i="2"/>
  <c r="W85" i="2"/>
  <c r="W166" i="2"/>
  <c r="W141" i="2"/>
  <c r="W94" i="2"/>
  <c r="W142" i="2"/>
  <c r="W75" i="2"/>
  <c r="W89" i="2"/>
  <c r="W81" i="2"/>
  <c r="W165" i="2"/>
  <c r="W111" i="2"/>
  <c r="W143" i="2"/>
  <c r="W172" i="2"/>
  <c r="W107" i="2"/>
  <c r="W129" i="2"/>
  <c r="W139" i="2"/>
  <c r="W100" i="2"/>
  <c r="W176" i="2"/>
  <c r="W171" i="2"/>
  <c r="W145" i="2"/>
  <c r="W132" i="2"/>
  <c r="W121" i="2"/>
  <c r="W159" i="2"/>
  <c r="W125" i="2"/>
  <c r="W109" i="2"/>
  <c r="W162" i="2"/>
  <c r="W144" i="2"/>
  <c r="W112" i="2"/>
  <c r="W69" i="2"/>
  <c r="W138" i="2"/>
  <c r="W161" i="2"/>
  <c r="W128" i="2"/>
  <c r="W152" i="2"/>
  <c r="W127" i="2"/>
  <c r="W170" i="2"/>
  <c r="W155" i="2"/>
  <c r="W154" i="2"/>
  <c r="W140" i="2"/>
  <c r="W160" i="2"/>
  <c r="W168" i="2"/>
  <c r="W130" i="2"/>
  <c r="W163" i="2"/>
  <c r="W184" i="2"/>
  <c r="W185" i="2"/>
  <c r="W150" i="2"/>
  <c r="W146" i="2"/>
  <c r="W136" i="2"/>
  <c r="W186" i="2"/>
  <c r="W187" i="2"/>
  <c r="W135" i="2"/>
  <c r="W131" i="2"/>
  <c r="W173" i="2"/>
  <c r="W189" i="2"/>
  <c r="W177" i="2"/>
  <c r="W151" i="2"/>
  <c r="W110" i="2"/>
  <c r="W191" i="2"/>
  <c r="W167" i="2"/>
  <c r="W192" i="2"/>
  <c r="W126" i="2"/>
  <c r="W183" i="2"/>
  <c r="W193" i="2"/>
  <c r="W182" i="2"/>
  <c r="W116" i="2"/>
  <c r="W197" i="2"/>
  <c r="W198" i="2"/>
  <c r="W149" i="2"/>
  <c r="W148" i="2"/>
  <c r="W199" i="2"/>
  <c r="W158" i="2"/>
  <c r="W196" i="2"/>
  <c r="W200" i="2"/>
  <c r="W201" i="2"/>
  <c r="W202" i="2"/>
  <c r="W156" i="2"/>
  <c r="W147" i="2"/>
  <c r="W205" i="2"/>
  <c r="W206" i="2"/>
  <c r="W181" i="2"/>
  <c r="W207" i="2"/>
  <c r="W208" i="2"/>
  <c r="W157" i="2"/>
  <c r="W245" i="2"/>
  <c r="W246" i="2"/>
  <c r="W174" i="2"/>
  <c r="W190" i="2"/>
  <c r="W236" i="2"/>
  <c r="W234" i="2"/>
  <c r="W237" i="2"/>
  <c r="W204" i="2"/>
  <c r="W203" i="2"/>
  <c r="W229" i="2"/>
  <c r="W241" i="2"/>
  <c r="W188" i="2"/>
  <c r="W239" i="2"/>
  <c r="W214" i="2"/>
  <c r="W242" i="2"/>
  <c r="W233" i="2"/>
  <c r="W222" i="2"/>
  <c r="W219" i="2"/>
  <c r="W210" i="2"/>
  <c r="W217" i="2"/>
  <c r="W194" i="2"/>
  <c r="W226" i="2"/>
  <c r="W218" i="2"/>
  <c r="W235" i="2"/>
  <c r="W215" i="2"/>
  <c r="W213" i="2"/>
  <c r="W243" i="2"/>
  <c r="W232" i="2"/>
  <c r="W195" i="2"/>
  <c r="W238" i="2"/>
  <c r="W180" i="2"/>
  <c r="W228" i="2"/>
  <c r="W175" i="2"/>
  <c r="W230" i="2"/>
  <c r="W209" i="2"/>
  <c r="W221" i="2"/>
  <c r="W244" i="2"/>
  <c r="W169" i="2"/>
  <c r="W223" i="2"/>
  <c r="W225" i="2"/>
  <c r="W231" i="2"/>
  <c r="W240" i="2"/>
  <c r="W179" i="2"/>
  <c r="W216" i="2"/>
  <c r="W211" i="2"/>
  <c r="W178" i="2"/>
  <c r="W227" i="2"/>
  <c r="W220" i="2"/>
  <c r="W224" i="2"/>
  <c r="W212" i="2"/>
  <c r="Q28" i="2"/>
  <c r="Q33" i="2"/>
  <c r="Q85" i="2"/>
  <c r="Q16" i="2"/>
  <c r="Q7" i="2"/>
  <c r="Q39" i="2"/>
  <c r="Q14" i="2"/>
  <c r="Q19" i="2"/>
  <c r="Q11" i="2"/>
  <c r="Q2" i="2"/>
  <c r="Q107" i="2"/>
  <c r="Q10" i="2"/>
  <c r="Q245" i="2"/>
  <c r="Q4" i="2"/>
  <c r="Q13" i="2"/>
  <c r="Q37" i="2"/>
  <c r="Q71" i="2"/>
  <c r="Q246" i="2"/>
  <c r="Q32" i="2"/>
  <c r="Q22" i="2"/>
  <c r="Q104" i="2"/>
  <c r="Q3" i="2"/>
  <c r="Q174" i="2"/>
  <c r="Q88" i="2"/>
  <c r="Q97" i="2"/>
  <c r="Q41" i="2"/>
  <c r="Q9" i="2"/>
  <c r="Q5" i="2"/>
  <c r="Q27" i="2"/>
  <c r="Q18" i="2"/>
  <c r="Q20" i="2"/>
  <c r="Q8" i="2"/>
  <c r="Q25" i="2"/>
  <c r="Q49" i="2"/>
  <c r="Q190" i="2"/>
  <c r="Q54" i="2"/>
  <c r="Q30" i="2"/>
  <c r="Q132" i="2"/>
  <c r="Q120" i="2"/>
  <c r="Q99" i="2"/>
  <c r="Q53" i="2"/>
  <c r="Q38" i="2"/>
  <c r="Q40" i="2"/>
  <c r="Q167" i="2"/>
  <c r="Q31" i="2"/>
  <c r="Q111" i="2"/>
  <c r="Q145" i="2"/>
  <c r="Q60" i="2"/>
  <c r="Q21" i="2"/>
  <c r="Q46" i="2"/>
  <c r="Q24" i="2"/>
  <c r="Q59" i="2"/>
  <c r="Q17" i="2"/>
  <c r="Q82" i="2"/>
  <c r="Q55" i="2"/>
  <c r="Q118" i="2"/>
  <c r="Q78" i="2"/>
  <c r="Q112" i="2"/>
  <c r="Q51" i="2"/>
  <c r="Q150" i="2"/>
  <c r="Q52" i="2"/>
  <c r="Q159" i="2"/>
  <c r="Q95" i="2"/>
  <c r="Q66" i="2"/>
  <c r="Q102" i="2"/>
  <c r="Q144" i="2"/>
  <c r="Q58" i="2"/>
  <c r="Q90" i="2"/>
  <c r="Q94" i="2"/>
  <c r="Q236" i="2"/>
  <c r="Q100" i="2"/>
  <c r="Q36" i="2"/>
  <c r="Q168" i="2"/>
  <c r="Q122" i="2"/>
  <c r="Q124" i="2"/>
  <c r="Q64" i="2"/>
  <c r="Q48" i="2"/>
  <c r="Q72" i="2"/>
  <c r="Q76" i="2"/>
  <c r="Q134" i="2"/>
  <c r="Q34" i="2"/>
  <c r="Q119" i="2"/>
  <c r="Q125" i="2"/>
  <c r="Q6" i="2"/>
  <c r="Q234" i="2"/>
  <c r="Q77" i="2"/>
  <c r="Q44" i="2"/>
  <c r="Q161" i="2"/>
  <c r="Q121" i="2"/>
  <c r="Q12" i="2"/>
  <c r="Q148" i="2"/>
  <c r="Q62" i="2"/>
  <c r="Q80" i="2"/>
  <c r="Q192" i="2"/>
  <c r="Q171" i="2"/>
  <c r="Q93" i="2"/>
  <c r="Q237" i="2"/>
  <c r="Q84" i="2"/>
  <c r="Q116" i="2"/>
  <c r="Q204" i="2"/>
  <c r="Q196" i="2"/>
  <c r="Q92" i="2"/>
  <c r="Q189" i="2"/>
  <c r="Q105" i="2"/>
  <c r="Q193" i="2"/>
  <c r="Q23" i="2"/>
  <c r="Q42" i="2"/>
  <c r="Q123" i="2"/>
  <c r="Q191" i="2"/>
  <c r="Q203" i="2"/>
  <c r="Q87" i="2"/>
  <c r="Q101" i="2"/>
  <c r="Q73" i="2"/>
  <c r="Q75" i="2"/>
  <c r="Q162" i="2"/>
  <c r="Q166" i="2"/>
  <c r="Q15" i="2"/>
  <c r="Q229" i="2"/>
  <c r="Q57" i="2"/>
  <c r="Q241" i="2"/>
  <c r="Q188" i="2"/>
  <c r="Q86" i="2"/>
  <c r="Q239" i="2"/>
  <c r="Q214" i="2"/>
  <c r="Q26" i="2"/>
  <c r="Q61" i="2"/>
  <c r="Q242" i="2"/>
  <c r="Q108" i="2"/>
  <c r="Q207" i="2"/>
  <c r="Q29" i="2"/>
  <c r="Q233" i="2"/>
  <c r="Q222" i="2"/>
  <c r="Q127" i="2"/>
  <c r="Q65" i="2"/>
  <c r="Q176" i="2"/>
  <c r="Q109" i="2"/>
  <c r="Q45" i="2"/>
  <c r="Q47" i="2"/>
  <c r="Q151" i="2"/>
  <c r="Q146" i="2"/>
  <c r="Q187" i="2"/>
  <c r="Q117" i="2"/>
  <c r="Q130" i="2"/>
  <c r="Q83" i="2"/>
  <c r="Q219" i="2"/>
  <c r="Q68" i="2"/>
  <c r="Q147" i="2"/>
  <c r="Q186" i="2"/>
  <c r="Q173" i="2"/>
  <c r="Q114" i="2"/>
  <c r="Q79" i="2"/>
  <c r="Q160" i="2"/>
  <c r="Q141" i="2"/>
  <c r="Q110" i="2"/>
  <c r="Q149" i="2"/>
  <c r="Q135" i="2"/>
  <c r="Q210" i="2"/>
  <c r="Q91" i="2"/>
  <c r="Q137" i="2"/>
  <c r="Q155" i="2"/>
  <c r="Q131" i="2"/>
  <c r="Q177" i="2"/>
  <c r="Q67" i="2"/>
  <c r="Q133" i="2"/>
  <c r="Q217" i="2"/>
  <c r="Q181" i="2"/>
  <c r="Q115" i="2"/>
  <c r="Q194" i="2"/>
  <c r="Q113" i="2"/>
  <c r="Q226" i="2"/>
  <c r="Q218" i="2"/>
  <c r="Q139" i="2"/>
  <c r="Q197" i="2"/>
  <c r="Q200" i="2"/>
  <c r="Q136" i="2"/>
  <c r="Q164" i="2"/>
  <c r="Q70" i="2"/>
  <c r="Q235" i="2"/>
  <c r="Q157" i="2"/>
  <c r="Q215" i="2"/>
  <c r="Q50" i="2"/>
  <c r="Q213" i="2"/>
  <c r="Q56" i="2"/>
  <c r="Q243" i="2"/>
  <c r="Q106" i="2"/>
  <c r="Q69" i="2"/>
  <c r="Q103" i="2"/>
  <c r="Q232" i="2"/>
  <c r="Q138" i="2"/>
  <c r="Q126" i="2"/>
  <c r="Q165" i="2"/>
  <c r="Q35" i="2"/>
  <c r="Q208" i="2"/>
  <c r="Q195" i="2"/>
  <c r="Q158" i="2"/>
  <c r="Q182" i="2"/>
  <c r="Q129" i="2"/>
  <c r="Q81" i="2"/>
  <c r="Q238" i="2"/>
  <c r="Q63" i="2"/>
  <c r="Q180" i="2"/>
  <c r="Q96" i="2"/>
  <c r="Q201" i="2"/>
  <c r="Q228" i="2"/>
  <c r="Q199" i="2"/>
  <c r="Q205" i="2"/>
  <c r="Q154" i="2"/>
  <c r="Q140" i="2"/>
  <c r="Q128" i="2"/>
  <c r="Q175" i="2"/>
  <c r="Q230" i="2"/>
  <c r="Q209" i="2"/>
  <c r="Q185" i="2"/>
  <c r="Q89" i="2"/>
  <c r="Q74" i="2"/>
  <c r="Q221" i="2"/>
  <c r="Q244" i="2"/>
  <c r="Q169" i="2"/>
  <c r="Q172" i="2"/>
  <c r="Q142" i="2"/>
  <c r="Q170" i="2"/>
  <c r="Q223" i="2"/>
  <c r="Q225" i="2"/>
  <c r="Q231" i="2"/>
  <c r="Q240" i="2"/>
  <c r="Q98" i="2"/>
  <c r="Q143" i="2"/>
  <c r="Q179" i="2"/>
  <c r="Q152" i="2"/>
  <c r="Q216" i="2"/>
  <c r="Q198" i="2"/>
  <c r="Q211" i="2"/>
  <c r="Q183" i="2"/>
  <c r="Q178" i="2"/>
  <c r="Q227" i="2"/>
  <c r="Q43" i="2"/>
  <c r="Q156" i="2"/>
  <c r="Q206" i="2"/>
  <c r="Q220" i="2"/>
  <c r="Q224" i="2"/>
  <c r="Q153" i="2"/>
  <c r="Q212" i="2"/>
  <c r="Q202" i="2"/>
  <c r="Q184" i="2"/>
  <c r="Q163" i="2"/>
  <c r="N28" i="2"/>
  <c r="N33" i="2"/>
  <c r="N85" i="2"/>
  <c r="N16" i="2"/>
  <c r="N7" i="2"/>
  <c r="N39" i="2"/>
  <c r="N14" i="2"/>
  <c r="N19" i="2"/>
  <c r="N11" i="2"/>
  <c r="N2" i="2"/>
  <c r="N107" i="2"/>
  <c r="N10" i="2"/>
  <c r="N245" i="2"/>
  <c r="N4" i="2"/>
  <c r="N13" i="2"/>
  <c r="N37" i="2"/>
  <c r="N71" i="2"/>
  <c r="N246" i="2"/>
  <c r="N32" i="2"/>
  <c r="N22" i="2"/>
  <c r="N104" i="2"/>
  <c r="N3" i="2"/>
  <c r="N174" i="2"/>
  <c r="N88" i="2"/>
  <c r="N97" i="2"/>
  <c r="N41" i="2"/>
  <c r="N9" i="2"/>
  <c r="N5" i="2"/>
  <c r="N27" i="2"/>
  <c r="N18" i="2"/>
  <c r="N20" i="2"/>
  <c r="N8" i="2"/>
  <c r="N25" i="2"/>
  <c r="N49" i="2"/>
  <c r="N190" i="2"/>
  <c r="N54" i="2"/>
  <c r="N30" i="2"/>
  <c r="N132" i="2"/>
  <c r="N120" i="2"/>
  <c r="N99" i="2"/>
  <c r="N53" i="2"/>
  <c r="N38" i="2"/>
  <c r="N40" i="2"/>
  <c r="N167" i="2"/>
  <c r="N31" i="2"/>
  <c r="N111" i="2"/>
  <c r="N145" i="2"/>
  <c r="N60" i="2"/>
  <c r="N21" i="2"/>
  <c r="N46" i="2"/>
  <c r="N24" i="2"/>
  <c r="N59" i="2"/>
  <c r="N17" i="2"/>
  <c r="N82" i="2"/>
  <c r="N55" i="2"/>
  <c r="N118" i="2"/>
  <c r="N78" i="2"/>
  <c r="N112" i="2"/>
  <c r="N51" i="2"/>
  <c r="N150" i="2"/>
  <c r="N52" i="2"/>
  <c r="N159" i="2"/>
  <c r="N95" i="2"/>
  <c r="N66" i="2"/>
  <c r="N102" i="2"/>
  <c r="N144" i="2"/>
  <c r="N58" i="2"/>
  <c r="N90" i="2"/>
  <c r="N94" i="2"/>
  <c r="N236" i="2"/>
  <c r="N100" i="2"/>
  <c r="N36" i="2"/>
  <c r="N168" i="2"/>
  <c r="N122" i="2"/>
  <c r="N124" i="2"/>
  <c r="N64" i="2"/>
  <c r="N48" i="2"/>
  <c r="N72" i="2"/>
  <c r="N76" i="2"/>
  <c r="N134" i="2"/>
  <c r="N34" i="2"/>
  <c r="N119" i="2"/>
  <c r="N125" i="2"/>
  <c r="N6" i="2"/>
  <c r="N234" i="2"/>
  <c r="N77" i="2"/>
  <c r="N44" i="2"/>
  <c r="N161" i="2"/>
  <c r="N121" i="2"/>
  <c r="N12" i="2"/>
  <c r="N148" i="2"/>
  <c r="N62" i="2"/>
  <c r="N80" i="2"/>
  <c r="N192" i="2"/>
  <c r="N171" i="2"/>
  <c r="N93" i="2"/>
  <c r="N237" i="2"/>
  <c r="N84" i="2"/>
  <c r="N116" i="2"/>
  <c r="N204" i="2"/>
  <c r="N196" i="2"/>
  <c r="N92" i="2"/>
  <c r="N189" i="2"/>
  <c r="N105" i="2"/>
  <c r="N193" i="2"/>
  <c r="N23" i="2"/>
  <c r="N42" i="2"/>
  <c r="N123" i="2"/>
  <c r="N191" i="2"/>
  <c r="N203" i="2"/>
  <c r="N87" i="2"/>
  <c r="N101" i="2"/>
  <c r="N73" i="2"/>
  <c r="N75" i="2"/>
  <c r="N162" i="2"/>
  <c r="N166" i="2"/>
  <c r="N15" i="2"/>
  <c r="N229" i="2"/>
  <c r="N57" i="2"/>
  <c r="N241" i="2"/>
  <c r="N188" i="2"/>
  <c r="N86" i="2"/>
  <c r="N239" i="2"/>
  <c r="N214" i="2"/>
  <c r="N26" i="2"/>
  <c r="N61" i="2"/>
  <c r="N242" i="2"/>
  <c r="N108" i="2"/>
  <c r="N207" i="2"/>
  <c r="N29" i="2"/>
  <c r="N233" i="2"/>
  <c r="N222" i="2"/>
  <c r="N127" i="2"/>
  <c r="N65" i="2"/>
  <c r="N176" i="2"/>
  <c r="N109" i="2"/>
  <c r="N45" i="2"/>
  <c r="N47" i="2"/>
  <c r="N151" i="2"/>
  <c r="N146" i="2"/>
  <c r="N187" i="2"/>
  <c r="N117" i="2"/>
  <c r="N130" i="2"/>
  <c r="N83" i="2"/>
  <c r="N219" i="2"/>
  <c r="N68" i="2"/>
  <c r="N147" i="2"/>
  <c r="N186" i="2"/>
  <c r="N173" i="2"/>
  <c r="N114" i="2"/>
  <c r="N79" i="2"/>
  <c r="N160" i="2"/>
  <c r="N141" i="2"/>
  <c r="N110" i="2"/>
  <c r="N149" i="2"/>
  <c r="N135" i="2"/>
  <c r="N210" i="2"/>
  <c r="N91" i="2"/>
  <c r="N137" i="2"/>
  <c r="N155" i="2"/>
  <c r="N131" i="2"/>
  <c r="N177" i="2"/>
  <c r="N67" i="2"/>
  <c r="N133" i="2"/>
  <c r="N217" i="2"/>
  <c r="N181" i="2"/>
  <c r="N115" i="2"/>
  <c r="N194" i="2"/>
  <c r="N113" i="2"/>
  <c r="N226" i="2"/>
  <c r="N218" i="2"/>
  <c r="N139" i="2"/>
  <c r="N197" i="2"/>
  <c r="N200" i="2"/>
  <c r="N136" i="2"/>
  <c r="N164" i="2"/>
  <c r="N70" i="2"/>
  <c r="N235" i="2"/>
  <c r="N157" i="2"/>
  <c r="N215" i="2"/>
  <c r="N50" i="2"/>
  <c r="N213" i="2"/>
  <c r="N56" i="2"/>
  <c r="N243" i="2"/>
  <c r="N106" i="2"/>
  <c r="N69" i="2"/>
  <c r="N103" i="2"/>
  <c r="N232" i="2"/>
  <c r="N138" i="2"/>
  <c r="N126" i="2"/>
  <c r="N165" i="2"/>
  <c r="N35" i="2"/>
  <c r="N208" i="2"/>
  <c r="N195" i="2"/>
  <c r="N158" i="2"/>
  <c r="N182" i="2"/>
  <c r="N129" i="2"/>
  <c r="N81" i="2"/>
  <c r="N238" i="2"/>
  <c r="N63" i="2"/>
  <c r="N180" i="2"/>
  <c r="N96" i="2"/>
  <c r="N201" i="2"/>
  <c r="N228" i="2"/>
  <c r="N199" i="2"/>
  <c r="N205" i="2"/>
  <c r="N154" i="2"/>
  <c r="N140" i="2"/>
  <c r="N128" i="2"/>
  <c r="N175" i="2"/>
  <c r="N230" i="2"/>
  <c r="N209" i="2"/>
  <c r="N185" i="2"/>
  <c r="N89" i="2"/>
  <c r="N74" i="2"/>
  <c r="N221" i="2"/>
  <c r="N244" i="2"/>
  <c r="N169" i="2"/>
  <c r="N172" i="2"/>
  <c r="N142" i="2"/>
  <c r="N170" i="2"/>
  <c r="N223" i="2"/>
  <c r="N225" i="2"/>
  <c r="N231" i="2"/>
  <c r="N240" i="2"/>
  <c r="N98" i="2"/>
  <c r="N143" i="2"/>
  <c r="N179" i="2"/>
  <c r="N152" i="2"/>
  <c r="N216" i="2"/>
  <c r="N198" i="2"/>
  <c r="N211" i="2"/>
  <c r="N183" i="2"/>
  <c r="N178" i="2"/>
  <c r="N227" i="2"/>
  <c r="N43" i="2"/>
  <c r="N156" i="2"/>
  <c r="N206" i="2"/>
  <c r="N220" i="2"/>
  <c r="N224" i="2"/>
  <c r="N153" i="2"/>
  <c r="N212" i="2"/>
  <c r="N202" i="2"/>
  <c r="N184" i="2"/>
  <c r="N163" i="2"/>
  <c r="K33" i="2"/>
  <c r="K2" i="2"/>
  <c r="K4" i="2"/>
  <c r="K11" i="2"/>
  <c r="K16" i="2"/>
  <c r="K7" i="2"/>
  <c r="K14" i="2"/>
  <c r="K6" i="2"/>
  <c r="K71" i="2"/>
  <c r="K5" i="2"/>
  <c r="K18" i="2"/>
  <c r="K8" i="2"/>
  <c r="K28" i="2"/>
  <c r="K13" i="2"/>
  <c r="K20" i="2"/>
  <c r="K32" i="2"/>
  <c r="K22" i="2"/>
  <c r="K25" i="2"/>
  <c r="K31" i="2"/>
  <c r="K39" i="2"/>
  <c r="K3" i="2"/>
  <c r="K41" i="2"/>
  <c r="K30" i="2"/>
  <c r="K21" i="2"/>
  <c r="K46" i="2"/>
  <c r="K15" i="2"/>
  <c r="K9" i="2"/>
  <c r="K27" i="2"/>
  <c r="K104" i="2"/>
  <c r="K80" i="2"/>
  <c r="K53" i="2"/>
  <c r="K47" i="2"/>
  <c r="K85" i="2"/>
  <c r="K36" i="2"/>
  <c r="K34" i="2"/>
  <c r="K17" i="2"/>
  <c r="K37" i="2"/>
  <c r="K62" i="2"/>
  <c r="K23" i="2"/>
  <c r="K12" i="2"/>
  <c r="K77" i="2"/>
  <c r="K35" i="2"/>
  <c r="K42" i="2"/>
  <c r="K26" i="2"/>
  <c r="K59" i="2"/>
  <c r="K65" i="2"/>
  <c r="K72" i="2"/>
  <c r="K99" i="2"/>
  <c r="K76" i="2"/>
  <c r="K68" i="2"/>
  <c r="K83" i="2"/>
  <c r="K66" i="2"/>
  <c r="K38" i="2"/>
  <c r="K58" i="2"/>
  <c r="K118" i="2"/>
  <c r="K49" i="2"/>
  <c r="K54" i="2"/>
  <c r="K56" i="2"/>
  <c r="K82" i="2"/>
  <c r="K91" i="2"/>
  <c r="K114" i="2"/>
  <c r="K43" i="2"/>
  <c r="K19" i="2"/>
  <c r="K57" i="2"/>
  <c r="K105" i="2"/>
  <c r="K119" i="2"/>
  <c r="K45" i="2"/>
  <c r="K44" i="2"/>
  <c r="K51" i="2"/>
  <c r="K95" i="2"/>
  <c r="K165" i="2"/>
  <c r="K124" i="2"/>
  <c r="K60" i="2"/>
  <c r="K88" i="2"/>
  <c r="K101" i="2"/>
  <c r="K132" i="2"/>
  <c r="K107" i="2"/>
  <c r="K92" i="2"/>
  <c r="K98" i="2"/>
  <c r="K70" i="2"/>
  <c r="K97" i="2"/>
  <c r="K55" i="2"/>
  <c r="K96" i="2"/>
  <c r="K142" i="2"/>
  <c r="K137" i="2"/>
  <c r="K133" i="2"/>
  <c r="K73" i="2"/>
  <c r="K48" i="2"/>
  <c r="K134" i="2"/>
  <c r="K123" i="2"/>
  <c r="K120" i="2"/>
  <c r="K64" i="2"/>
  <c r="K139" i="2"/>
  <c r="K79" i="2"/>
  <c r="K93" i="2"/>
  <c r="K89" i="2"/>
  <c r="K78" i="2"/>
  <c r="K29" i="2"/>
  <c r="K145" i="2"/>
  <c r="K122" i="2"/>
  <c r="K94" i="2"/>
  <c r="K87" i="2"/>
  <c r="K166" i="2"/>
  <c r="K172" i="2"/>
  <c r="K109" i="2"/>
  <c r="K113" i="2"/>
  <c r="K176" i="2"/>
  <c r="K117" i="2"/>
  <c r="K168" i="2"/>
  <c r="K108" i="2"/>
  <c r="K75" i="2"/>
  <c r="K67" i="2"/>
  <c r="K160" i="2"/>
  <c r="K103" i="2"/>
  <c r="K61" i="2"/>
  <c r="K127" i="2"/>
  <c r="K129" i="2"/>
  <c r="K154" i="2"/>
  <c r="K74" i="2"/>
  <c r="K115" i="2"/>
  <c r="K150" i="2"/>
  <c r="K125" i="2"/>
  <c r="K146" i="2"/>
  <c r="K52" i="2"/>
  <c r="K102" i="2"/>
  <c r="K159" i="2"/>
  <c r="K187" i="2"/>
  <c r="K106" i="2"/>
  <c r="K136" i="2"/>
  <c r="K163" i="2"/>
  <c r="K167" i="2"/>
  <c r="K131" i="2"/>
  <c r="K152" i="2"/>
  <c r="K24" i="2"/>
  <c r="K140" i="2"/>
  <c r="K192" i="2"/>
  <c r="K173" i="2"/>
  <c r="K170" i="2"/>
  <c r="K191" i="2"/>
  <c r="K121" i="2"/>
  <c r="K153" i="2"/>
  <c r="K138" i="2"/>
  <c r="K141" i="2"/>
  <c r="K184" i="2"/>
  <c r="K155" i="2"/>
  <c r="K84" i="2"/>
  <c r="K81" i="2"/>
  <c r="K161" i="2"/>
  <c r="K69" i="2"/>
  <c r="K128" i="2"/>
  <c r="K86" i="2"/>
  <c r="K130" i="2"/>
  <c r="K189" i="2"/>
  <c r="K100" i="2"/>
  <c r="K183" i="2"/>
  <c r="K126" i="2"/>
  <c r="K50" i="2"/>
  <c r="K162" i="2"/>
  <c r="K197" i="2"/>
  <c r="K182" i="2"/>
  <c r="K149" i="2"/>
  <c r="K198" i="2"/>
  <c r="K110" i="2"/>
  <c r="K158" i="2"/>
  <c r="K199" i="2"/>
  <c r="K143" i="2"/>
  <c r="K90" i="2"/>
  <c r="K193" i="2"/>
  <c r="K135" i="2"/>
  <c r="K151" i="2"/>
  <c r="K111" i="2"/>
  <c r="K148" i="2"/>
  <c r="K186" i="2"/>
  <c r="K196" i="2"/>
  <c r="K200" i="2"/>
  <c r="K201" i="2"/>
  <c r="K202" i="2"/>
  <c r="K156" i="2"/>
  <c r="K63" i="2"/>
  <c r="K206" i="2"/>
  <c r="K181" i="2"/>
  <c r="K207" i="2"/>
  <c r="K208" i="2"/>
  <c r="K10" i="2"/>
  <c r="K245" i="2"/>
  <c r="K246" i="2"/>
  <c r="K174" i="2"/>
  <c r="K190" i="2"/>
  <c r="K40" i="2"/>
  <c r="K112" i="2"/>
  <c r="K144" i="2"/>
  <c r="K236" i="2"/>
  <c r="K234" i="2"/>
  <c r="K171" i="2"/>
  <c r="K237" i="2"/>
  <c r="K116" i="2"/>
  <c r="K204" i="2"/>
  <c r="K203" i="2"/>
  <c r="K229" i="2"/>
  <c r="K241" i="2"/>
  <c r="K188" i="2"/>
  <c r="K239" i="2"/>
  <c r="K214" i="2"/>
  <c r="K242" i="2"/>
  <c r="K233" i="2"/>
  <c r="K222" i="2"/>
  <c r="K219" i="2"/>
  <c r="K147" i="2"/>
  <c r="K210" i="2"/>
  <c r="K177" i="2"/>
  <c r="K217" i="2"/>
  <c r="K194" i="2"/>
  <c r="K226" i="2"/>
  <c r="K218" i="2"/>
  <c r="K164" i="2"/>
  <c r="K235" i="2"/>
  <c r="K157" i="2"/>
  <c r="K215" i="2"/>
  <c r="K213" i="2"/>
  <c r="K243" i="2"/>
  <c r="K232" i="2"/>
  <c r="K195" i="2"/>
  <c r="K238" i="2"/>
  <c r="K180" i="2"/>
  <c r="K228" i="2"/>
  <c r="K205" i="2"/>
  <c r="K175" i="2"/>
  <c r="K230" i="2"/>
  <c r="K209" i="2"/>
  <c r="K185" i="2"/>
  <c r="K221" i="2"/>
  <c r="K244" i="2"/>
  <c r="K169" i="2"/>
  <c r="K223" i="2"/>
  <c r="K225" i="2"/>
  <c r="K231" i="2"/>
  <c r="K240" i="2"/>
  <c r="K179" i="2"/>
  <c r="K216" i="2"/>
  <c r="K211" i="2"/>
  <c r="K178" i="2"/>
  <c r="K227" i="2"/>
  <c r="K220" i="2"/>
  <c r="K224" i="2"/>
  <c r="K212" i="2"/>
  <c r="H28" i="2"/>
  <c r="H33" i="2"/>
  <c r="H85" i="2"/>
  <c r="H16" i="2"/>
  <c r="H7" i="2"/>
  <c r="H39" i="2"/>
  <c r="H14" i="2"/>
  <c r="H19" i="2"/>
  <c r="H11" i="2"/>
  <c r="H2" i="2"/>
  <c r="H107" i="2"/>
  <c r="H10" i="2"/>
  <c r="H245" i="2"/>
  <c r="H4" i="2"/>
  <c r="H13" i="2"/>
  <c r="H37" i="2"/>
  <c r="H71" i="2"/>
  <c r="H246" i="2"/>
  <c r="H32" i="2"/>
  <c r="H22" i="2"/>
  <c r="H104" i="2"/>
  <c r="H3" i="2"/>
  <c r="H174" i="2"/>
  <c r="H88" i="2"/>
  <c r="H97" i="2"/>
  <c r="H41" i="2"/>
  <c r="H9" i="2"/>
  <c r="H5" i="2"/>
  <c r="H27" i="2"/>
  <c r="H18" i="2"/>
  <c r="H20" i="2"/>
  <c r="H8" i="2"/>
  <c r="H49" i="2"/>
  <c r="H25" i="2"/>
  <c r="H190" i="2"/>
  <c r="H54" i="2"/>
  <c r="H30" i="2"/>
  <c r="H132" i="2"/>
  <c r="H120" i="2"/>
  <c r="H99" i="2"/>
  <c r="H38" i="2"/>
  <c r="H53" i="2"/>
  <c r="H167" i="2"/>
  <c r="H40" i="2"/>
  <c r="H31" i="2"/>
  <c r="H145" i="2"/>
  <c r="H46" i="2"/>
  <c r="H111" i="2"/>
  <c r="H60" i="2"/>
  <c r="H21" i="2"/>
  <c r="H17" i="2"/>
  <c r="H59" i="2"/>
  <c r="H24" i="2"/>
  <c r="H82" i="2"/>
  <c r="H55" i="2"/>
  <c r="H118" i="2"/>
  <c r="H78" i="2"/>
  <c r="H112" i="2"/>
  <c r="H51" i="2"/>
  <c r="H150" i="2"/>
  <c r="H52" i="2"/>
  <c r="H159" i="2"/>
  <c r="H95" i="2"/>
  <c r="H66" i="2"/>
  <c r="H102" i="2"/>
  <c r="H144" i="2"/>
  <c r="H58" i="2"/>
  <c r="H94" i="2"/>
  <c r="H236" i="2"/>
  <c r="H124" i="2"/>
  <c r="H90" i="2"/>
  <c r="H36" i="2"/>
  <c r="H100" i="2"/>
  <c r="H64" i="2"/>
  <c r="H168" i="2"/>
  <c r="H122" i="2"/>
  <c r="H72" i="2"/>
  <c r="H76" i="2"/>
  <c r="H134" i="2"/>
  <c r="H48" i="2"/>
  <c r="H34" i="2"/>
  <c r="H6" i="2"/>
  <c r="H119" i="2"/>
  <c r="H125" i="2"/>
  <c r="H12" i="2"/>
  <c r="H161" i="2"/>
  <c r="H234" i="2"/>
  <c r="H121" i="2"/>
  <c r="H44" i="2"/>
  <c r="H77" i="2"/>
  <c r="H148" i="2"/>
  <c r="H62" i="2"/>
  <c r="H84" i="2"/>
  <c r="H80" i="2"/>
  <c r="H192" i="2"/>
  <c r="H93" i="2"/>
  <c r="H171" i="2"/>
  <c r="H237" i="2"/>
  <c r="H92" i="2"/>
  <c r="H189" i="2"/>
  <c r="H116" i="2"/>
  <c r="H204" i="2"/>
  <c r="H196" i="2"/>
  <c r="H105" i="2"/>
  <c r="H193" i="2"/>
  <c r="H42" i="2"/>
  <c r="H123" i="2"/>
  <c r="H87" i="2"/>
  <c r="H23" i="2"/>
  <c r="H191" i="2"/>
  <c r="H203" i="2"/>
  <c r="H101" i="2"/>
  <c r="H73" i="2"/>
  <c r="H75" i="2"/>
  <c r="H166" i="2"/>
  <c r="H162" i="2"/>
  <c r="H15" i="2"/>
  <c r="H57" i="2"/>
  <c r="H229" i="2"/>
  <c r="H241" i="2"/>
  <c r="H188" i="2"/>
  <c r="H86" i="2"/>
  <c r="H239" i="2"/>
  <c r="H108" i="2"/>
  <c r="H214" i="2"/>
  <c r="H26" i="2"/>
  <c r="H65" i="2"/>
  <c r="H242" i="2"/>
  <c r="H61" i="2"/>
  <c r="H207" i="2"/>
  <c r="H45" i="2"/>
  <c r="H29" i="2"/>
  <c r="H127" i="2"/>
  <c r="H233" i="2"/>
  <c r="H176" i="2"/>
  <c r="H222" i="2"/>
  <c r="H47" i="2"/>
  <c r="H109" i="2"/>
  <c r="H146" i="2"/>
  <c r="H83" i="2"/>
  <c r="H147" i="2"/>
  <c r="H151" i="2"/>
  <c r="H187" i="2"/>
  <c r="H68" i="2"/>
  <c r="H130" i="2"/>
  <c r="H117" i="2"/>
  <c r="H219" i="2"/>
  <c r="H173" i="2"/>
  <c r="H186" i="2"/>
  <c r="H135" i="2"/>
  <c r="H91" i="2"/>
  <c r="H114" i="2"/>
  <c r="H79" i="2"/>
  <c r="H149" i="2"/>
  <c r="H160" i="2"/>
  <c r="H141" i="2"/>
  <c r="H110" i="2"/>
  <c r="H137" i="2"/>
  <c r="H210" i="2"/>
  <c r="H67" i="2"/>
  <c r="H131" i="2"/>
  <c r="H177" i="2"/>
  <c r="H155" i="2"/>
  <c r="H115" i="2"/>
  <c r="H133" i="2"/>
  <c r="H113" i="2"/>
  <c r="H217" i="2"/>
  <c r="H181" i="2"/>
  <c r="H194" i="2"/>
  <c r="H136" i="2"/>
  <c r="H70" i="2"/>
  <c r="H226" i="2"/>
  <c r="H218" i="2"/>
  <c r="H139" i="2"/>
  <c r="H197" i="2"/>
  <c r="H200" i="2"/>
  <c r="H164" i="2"/>
  <c r="H235" i="2"/>
  <c r="H50" i="2"/>
  <c r="H157" i="2"/>
  <c r="H69" i="2"/>
  <c r="H215" i="2"/>
  <c r="H56" i="2"/>
  <c r="H213" i="2"/>
  <c r="H126" i="2"/>
  <c r="H138" i="2"/>
  <c r="H243" i="2"/>
  <c r="H106" i="2"/>
  <c r="H35" i="2"/>
  <c r="H103" i="2"/>
  <c r="H165" i="2"/>
  <c r="H232" i="2"/>
  <c r="H208" i="2"/>
  <c r="H195" i="2"/>
  <c r="H158" i="2"/>
  <c r="H182" i="2"/>
  <c r="H81" i="2"/>
  <c r="H201" i="2"/>
  <c r="H129" i="2"/>
  <c r="H238" i="2"/>
  <c r="H180" i="2"/>
  <c r="H96" i="2"/>
  <c r="H154" i="2"/>
  <c r="H140" i="2"/>
  <c r="H199" i="2"/>
  <c r="H128" i="2"/>
  <c r="H228" i="2"/>
  <c r="H205" i="2"/>
  <c r="H175" i="2"/>
  <c r="H230" i="2"/>
  <c r="H89" i="2"/>
  <c r="H209" i="2"/>
  <c r="H185" i="2"/>
  <c r="H74" i="2"/>
  <c r="H221" i="2"/>
  <c r="H244" i="2"/>
  <c r="H63" i="2"/>
  <c r="H169" i="2"/>
  <c r="H142" i="2"/>
  <c r="H172" i="2"/>
  <c r="H170" i="2"/>
  <c r="H98" i="2"/>
  <c r="H223" i="2"/>
  <c r="H225" i="2"/>
  <c r="H231" i="2"/>
  <c r="H240" i="2"/>
  <c r="H143" i="2"/>
  <c r="H179" i="2"/>
  <c r="H152" i="2"/>
  <c r="H216" i="2"/>
  <c r="H198" i="2"/>
  <c r="H211" i="2"/>
  <c r="H183" i="2"/>
  <c r="H178" i="2"/>
  <c r="H202" i="2"/>
  <c r="H156" i="2"/>
  <c r="H227" i="2"/>
  <c r="H43" i="2"/>
  <c r="H163" i="2"/>
  <c r="H206" i="2"/>
  <c r="H220" i="2"/>
  <c r="H224" i="2"/>
  <c r="H153" i="2"/>
  <c r="H212" i="2"/>
  <c r="H184" i="2"/>
  <c r="T157" i="2" l="1"/>
  <c r="AA157" i="2" s="1"/>
  <c r="AM157" i="2" s="1"/>
  <c r="T160" i="2"/>
  <c r="AA160" i="2" s="1"/>
  <c r="AM160" i="2" s="1"/>
  <c r="T80" i="2"/>
  <c r="AA80" i="2" s="1"/>
  <c r="AM80" i="2" s="1"/>
  <c r="T58" i="2"/>
  <c r="AA58" i="2" s="1"/>
  <c r="AM58" i="2" s="1"/>
  <c r="T238" i="2"/>
  <c r="AA238" i="2" s="1"/>
  <c r="AM238" i="2" s="1"/>
  <c r="T242" i="2"/>
  <c r="AA242" i="2" s="1"/>
  <c r="AM242" i="2" s="1"/>
  <c r="T89" i="2"/>
  <c r="AA89" i="2" s="1"/>
  <c r="AM89" i="2" s="1"/>
  <c r="T8" i="2"/>
  <c r="AA8" i="2" s="1"/>
  <c r="AM8" i="2" s="1"/>
  <c r="T19" i="2"/>
  <c r="AA19" i="2" s="1"/>
  <c r="AM19" i="2" s="1"/>
  <c r="T162" i="2"/>
  <c r="AA162" i="2" s="1"/>
  <c r="AM162" i="2" s="1"/>
  <c r="T23" i="2"/>
  <c r="AA23" i="2" s="1"/>
  <c r="AM23" i="2" s="1"/>
  <c r="T76" i="2"/>
  <c r="AA76" i="2" s="1"/>
  <c r="AM76" i="2" s="1"/>
  <c r="T131" i="2"/>
  <c r="AA131" i="2" s="1"/>
  <c r="AM131" i="2" s="1"/>
  <c r="T148" i="2"/>
  <c r="AA148" i="2" s="1"/>
  <c r="AM148" i="2" s="1"/>
  <c r="T24" i="2"/>
  <c r="AA24" i="2" s="1"/>
  <c r="AM24" i="2" s="1"/>
  <c r="T175" i="2"/>
  <c r="AA175" i="2" s="1"/>
  <c r="AM175" i="2" s="1"/>
  <c r="T183" i="2"/>
  <c r="AA183" i="2" s="1"/>
  <c r="AM183" i="2" s="1"/>
  <c r="T178" i="2"/>
  <c r="AA178" i="2" s="1"/>
  <c r="AM178" i="2" s="1"/>
  <c r="T17" i="2"/>
  <c r="AA17" i="2" s="1"/>
  <c r="AM17" i="2" s="1"/>
  <c r="T109" i="2"/>
  <c r="AA109" i="2" s="1"/>
  <c r="AM109" i="2" s="1"/>
  <c r="T243" i="2"/>
  <c r="AA243" i="2" s="1"/>
  <c r="AM243" i="2" s="1"/>
  <c r="T155" i="2"/>
  <c r="AA155" i="2" s="1"/>
  <c r="AM155" i="2" s="1"/>
  <c r="T116" i="2"/>
  <c r="AA116" i="2" s="1"/>
  <c r="AM116" i="2" s="1"/>
  <c r="T158" i="2"/>
  <c r="AA158" i="2" s="1"/>
  <c r="AM158" i="2" s="1"/>
  <c r="T77" i="2"/>
  <c r="AA77" i="2" s="1"/>
  <c r="AM77" i="2" s="1"/>
  <c r="T205" i="2"/>
  <c r="AA205" i="2" s="1"/>
  <c r="AM205" i="2" s="1"/>
  <c r="T101" i="2"/>
  <c r="AA101" i="2" s="1"/>
  <c r="AM101" i="2" s="1"/>
  <c r="T102" i="2"/>
  <c r="AA102" i="2" s="1"/>
  <c r="AM102" i="2" s="1"/>
  <c r="T71" i="2"/>
  <c r="AA71" i="2" s="1"/>
  <c r="AM71" i="2" s="1"/>
  <c r="T66" i="2"/>
  <c r="AA66" i="2" s="1"/>
  <c r="AM66" i="2" s="1"/>
  <c r="T215" i="2"/>
  <c r="AA215" i="2" s="1"/>
  <c r="AM215" i="2" s="1"/>
  <c r="T140" i="2"/>
  <c r="AA140" i="2" s="1"/>
  <c r="AM140" i="2" s="1"/>
  <c r="T29" i="2"/>
  <c r="AA29" i="2" s="1"/>
  <c r="AM29" i="2" s="1"/>
  <c r="T87" i="2"/>
  <c r="AA87" i="2" s="1"/>
  <c r="AM87" i="2" s="1"/>
  <c r="T125" i="2"/>
  <c r="AA125" i="2" s="1"/>
  <c r="AM125" i="2" s="1"/>
  <c r="T52" i="2"/>
  <c r="AA52" i="2" s="1"/>
  <c r="AM52" i="2" s="1"/>
  <c r="T30" i="2"/>
  <c r="AA30" i="2" s="1"/>
  <c r="AM30" i="2" s="1"/>
  <c r="T110" i="2"/>
  <c r="AA110" i="2" s="1"/>
  <c r="AM110" i="2" s="1"/>
  <c r="T120" i="2"/>
  <c r="AA120" i="2" s="1"/>
  <c r="AM120" i="2" s="1"/>
  <c r="T44" i="2"/>
  <c r="AA44" i="2" s="1"/>
  <c r="AM44" i="2" s="1"/>
  <c r="T50" i="2"/>
  <c r="AA50" i="2" s="1"/>
  <c r="AM50" i="2" s="1"/>
  <c r="T45" i="2"/>
  <c r="AA45" i="2" s="1"/>
  <c r="AM45" i="2" s="1"/>
  <c r="T119" i="2"/>
  <c r="AA119" i="2" s="1"/>
  <c r="AM119" i="2" s="1"/>
  <c r="T150" i="2"/>
  <c r="AA150" i="2" s="1"/>
  <c r="AM150" i="2" s="1"/>
  <c r="T10" i="2"/>
  <c r="AA10" i="2" s="1"/>
  <c r="AM10" i="2" s="1"/>
  <c r="T177" i="2"/>
  <c r="AA177" i="2" s="1"/>
  <c r="AM177" i="2" s="1"/>
  <c r="T170" i="2"/>
  <c r="AA170" i="2" s="1"/>
  <c r="AM170" i="2" s="1"/>
  <c r="T42" i="2"/>
  <c r="AA42" i="2" s="1"/>
  <c r="AM42" i="2" s="1"/>
  <c r="T31" i="2"/>
  <c r="AA31" i="2" s="1"/>
  <c r="AM31" i="2" s="1"/>
  <c r="T168" i="2"/>
  <c r="AA168" i="2" s="1"/>
  <c r="AM168" i="2" s="1"/>
  <c r="T46" i="2"/>
  <c r="AA46" i="2" s="1"/>
  <c r="AM46" i="2" s="1"/>
  <c r="T240" i="2"/>
  <c r="AA240" i="2" s="1"/>
  <c r="AM240" i="2" s="1"/>
  <c r="T235" i="2"/>
  <c r="AA235" i="2" s="1"/>
  <c r="AM235" i="2" s="1"/>
  <c r="T149" i="2"/>
  <c r="AA149" i="2" s="1"/>
  <c r="AM149" i="2" s="1"/>
  <c r="T51" i="2"/>
  <c r="AA51" i="2" s="1"/>
  <c r="AM51" i="2" s="1"/>
  <c r="T107" i="2"/>
  <c r="AA107" i="2" s="1"/>
  <c r="AM107" i="2" s="1"/>
  <c r="T180" i="2"/>
  <c r="AA180" i="2" s="1"/>
  <c r="AM180" i="2" s="1"/>
  <c r="T79" i="2"/>
  <c r="AA79" i="2" s="1"/>
  <c r="AM79" i="2" s="1"/>
  <c r="T193" i="2"/>
  <c r="AA193" i="2" s="1"/>
  <c r="AM193" i="2" s="1"/>
  <c r="T34" i="2"/>
  <c r="AA34" i="2" s="1"/>
  <c r="AM34" i="2" s="1"/>
  <c r="T2" i="2"/>
  <c r="AA2" i="2" s="1"/>
  <c r="T218" i="2"/>
  <c r="AA218" i="2" s="1"/>
  <c r="AM218" i="2" s="1"/>
  <c r="T126" i="2"/>
  <c r="AA126" i="2" s="1"/>
  <c r="AM126" i="2" s="1"/>
  <c r="T59" i="2"/>
  <c r="AA59" i="2" s="1"/>
  <c r="AM59" i="2" s="1"/>
  <c r="T196" i="2"/>
  <c r="AA196" i="2" s="1"/>
  <c r="AM196" i="2" s="1"/>
  <c r="T18" i="2"/>
  <c r="AA18" i="2" s="1"/>
  <c r="AM18" i="2" s="1"/>
  <c r="T5" i="2"/>
  <c r="AA5" i="2" s="1"/>
  <c r="AM5" i="2" s="1"/>
  <c r="T211" i="2"/>
  <c r="AA211" i="2" s="1"/>
  <c r="AM211" i="2" s="1"/>
  <c r="T213" i="2"/>
  <c r="AA213" i="2" s="1"/>
  <c r="AM213" i="2" s="1"/>
  <c r="T121" i="2"/>
  <c r="AA121" i="2" s="1"/>
  <c r="AM121" i="2" s="1"/>
  <c r="T38" i="2"/>
  <c r="AA38" i="2" s="1"/>
  <c r="AM38" i="2" s="1"/>
  <c r="T144" i="2"/>
  <c r="AA144" i="2" s="1"/>
  <c r="AM144" i="2" s="1"/>
  <c r="T56" i="2"/>
  <c r="AA56" i="2" s="1"/>
  <c r="AM56" i="2" s="1"/>
  <c r="T203" i="2"/>
  <c r="AA203" i="2" s="1"/>
  <c r="AM203" i="2" s="1"/>
  <c r="T233" i="2"/>
  <c r="AA233" i="2" s="1"/>
  <c r="AM233" i="2" s="1"/>
  <c r="T82" i="2"/>
  <c r="AA82" i="2" s="1"/>
  <c r="AM82" i="2" s="1"/>
  <c r="T172" i="2"/>
  <c r="AA172" i="2" s="1"/>
  <c r="AM172" i="2" s="1"/>
  <c r="T167" i="2"/>
  <c r="AA167" i="2" s="1"/>
  <c r="AM167" i="2" s="1"/>
  <c r="T239" i="2"/>
  <c r="AA239" i="2" s="1"/>
  <c r="AM239" i="2" s="1"/>
  <c r="T171" i="2"/>
  <c r="AA171" i="2" s="1"/>
  <c r="AM171" i="2" s="1"/>
  <c r="T165" i="2"/>
  <c r="AA165" i="2" s="1"/>
  <c r="AM165" i="2" s="1"/>
  <c r="T207" i="2"/>
  <c r="AA207" i="2" s="1"/>
  <c r="AM207" i="2" s="1"/>
  <c r="T25" i="2"/>
  <c r="AA25" i="2" s="1"/>
  <c r="AM25" i="2" s="1"/>
  <c r="T105" i="2"/>
  <c r="AA105" i="2" s="1"/>
  <c r="AM105" i="2" s="1"/>
  <c r="T78" i="2"/>
  <c r="AA78" i="2" s="1"/>
  <c r="AM78" i="2" s="1"/>
  <c r="T11" i="2"/>
  <c r="AA11" i="2" s="1"/>
  <c r="AM11" i="2" s="1"/>
  <c r="T208" i="2"/>
  <c r="AA208" i="2" s="1"/>
  <c r="AM208" i="2" s="1"/>
  <c r="T214" i="2"/>
  <c r="AA214" i="2" s="1"/>
  <c r="AM214" i="2" s="1"/>
  <c r="T39" i="2"/>
  <c r="AA39" i="2" s="1"/>
  <c r="AM39" i="2" s="1"/>
  <c r="T114" i="2"/>
  <c r="AA114" i="2" s="1"/>
  <c r="AM114" i="2" s="1"/>
  <c r="T22" i="2"/>
  <c r="AA22" i="2" s="1"/>
  <c r="AM22" i="2" s="1"/>
  <c r="T72" i="2"/>
  <c r="AA72" i="2" s="1"/>
  <c r="AM72" i="2" s="1"/>
  <c r="T108" i="2"/>
  <c r="AA108" i="2" s="1"/>
  <c r="AM108" i="2" s="1"/>
  <c r="T27" i="2"/>
  <c r="AA27" i="2" s="1"/>
  <c r="AM27" i="2" s="1"/>
  <c r="T75" i="2"/>
  <c r="AA75" i="2" s="1"/>
  <c r="AM75" i="2" s="1"/>
  <c r="T32" i="2"/>
  <c r="AA32" i="2" s="1"/>
  <c r="AM32" i="2" s="1"/>
  <c r="T231" i="2"/>
  <c r="AA231" i="2" s="1"/>
  <c r="AM231" i="2" s="1"/>
  <c r="T225" i="2"/>
  <c r="AA225" i="2" s="1"/>
  <c r="AM225" i="2" s="1"/>
  <c r="T81" i="2"/>
  <c r="AA81" i="2" s="1"/>
  <c r="AM81" i="2" s="1"/>
  <c r="T212" i="2"/>
  <c r="AA212" i="2" s="1"/>
  <c r="AM212" i="2" s="1"/>
  <c r="T226" i="2"/>
  <c r="AA226" i="2" s="1"/>
  <c r="AM226" i="2" s="1"/>
  <c r="T7" i="2"/>
  <c r="AA7" i="2" s="1"/>
  <c r="AM7" i="2" s="1"/>
  <c r="T96" i="2"/>
  <c r="AA96" i="2" s="1"/>
  <c r="AM96" i="2" s="1"/>
  <c r="T156" i="2"/>
  <c r="AA156" i="2" s="1"/>
  <c r="AM156" i="2" s="1"/>
  <c r="T134" i="2"/>
  <c r="AA134" i="2" s="1"/>
  <c r="AM134" i="2" s="1"/>
  <c r="T186" i="2"/>
  <c r="AA186" i="2" s="1"/>
  <c r="AM186" i="2" s="1"/>
  <c r="T182" i="2"/>
  <c r="AA182" i="2" s="1"/>
  <c r="AM182" i="2" s="1"/>
  <c r="T122" i="2"/>
  <c r="AA122" i="2" s="1"/>
  <c r="AM122" i="2" s="1"/>
  <c r="T153" i="2"/>
  <c r="AA153" i="2" s="1"/>
  <c r="AM153" i="2" s="1"/>
  <c r="T142" i="2"/>
  <c r="AA142" i="2" s="1"/>
  <c r="AM142" i="2" s="1"/>
  <c r="T70" i="2"/>
  <c r="AA70" i="2" s="1"/>
  <c r="AM70" i="2" s="1"/>
  <c r="T86" i="2"/>
  <c r="AA86" i="2" s="1"/>
  <c r="AM86" i="2" s="1"/>
  <c r="T9" i="2"/>
  <c r="AA9" i="2" s="1"/>
  <c r="AM9" i="2" s="1"/>
  <c r="T222" i="2"/>
  <c r="AA222" i="2" s="1"/>
  <c r="AM222" i="2" s="1"/>
  <c r="T93" i="2"/>
  <c r="AA93" i="2" s="1"/>
  <c r="AM93" i="2" s="1"/>
  <c r="T55" i="2"/>
  <c r="AA55" i="2" s="1"/>
  <c r="AM55" i="2" s="1"/>
  <c r="T191" i="2"/>
  <c r="AA191" i="2" s="1"/>
  <c r="AM191" i="2" s="1"/>
  <c r="T198" i="2"/>
  <c r="AA198" i="2" s="1"/>
  <c r="AM198" i="2" s="1"/>
  <c r="T234" i="2"/>
  <c r="AA234" i="2" s="1"/>
  <c r="AM234" i="2" s="1"/>
  <c r="T112" i="2"/>
  <c r="AA112" i="2" s="1"/>
  <c r="AM112" i="2" s="1"/>
  <c r="T143" i="2"/>
  <c r="AA143" i="2" s="1"/>
  <c r="AM143" i="2" s="1"/>
  <c r="T138" i="2"/>
  <c r="AA138" i="2" s="1"/>
  <c r="AM138" i="2" s="1"/>
  <c r="T154" i="2"/>
  <c r="AA154" i="2" s="1"/>
  <c r="AM154" i="2" s="1"/>
  <c r="T197" i="2"/>
  <c r="AA197" i="2" s="1"/>
  <c r="AM197" i="2" s="1"/>
  <c r="T137" i="2"/>
  <c r="AA137" i="2" s="1"/>
  <c r="AM137" i="2" s="1"/>
  <c r="T161" i="2"/>
  <c r="AA161" i="2" s="1"/>
  <c r="AM161" i="2" s="1"/>
  <c r="T13" i="2"/>
  <c r="AA13" i="2" s="1"/>
  <c r="AM13" i="2" s="1"/>
  <c r="T139" i="2"/>
  <c r="AA139" i="2" s="1"/>
  <c r="AM139" i="2" s="1"/>
  <c r="T152" i="2"/>
  <c r="AA152" i="2" s="1"/>
  <c r="AM152" i="2" s="1"/>
  <c r="T12" i="2"/>
  <c r="AA12" i="2" s="1"/>
  <c r="AM12" i="2" s="1"/>
  <c r="T190" i="2"/>
  <c r="AA190" i="2" s="1"/>
  <c r="AM190" i="2" s="1"/>
  <c r="T16" i="2"/>
  <c r="AA16" i="2" s="1"/>
  <c r="AM16" i="2" s="1"/>
  <c r="T73" i="2"/>
  <c r="AA73" i="2" s="1"/>
  <c r="AM73" i="2" s="1"/>
  <c r="T246" i="2"/>
  <c r="AA246" i="2" s="1"/>
  <c r="AM246" i="2" s="1"/>
  <c r="T224" i="2"/>
  <c r="AA224" i="2" s="1"/>
  <c r="AM224" i="2" s="1"/>
  <c r="T169" i="2"/>
  <c r="AA169" i="2" s="1"/>
  <c r="AM169" i="2" s="1"/>
  <c r="T195" i="2"/>
  <c r="AA195" i="2" s="1"/>
  <c r="AM195" i="2" s="1"/>
  <c r="T117" i="2"/>
  <c r="AA117" i="2" s="1"/>
  <c r="AM117" i="2" s="1"/>
  <c r="T64" i="2"/>
  <c r="AA64" i="2" s="1"/>
  <c r="AM64" i="2" s="1"/>
  <c r="T85" i="2"/>
  <c r="AA85" i="2" s="1"/>
  <c r="AM85" i="2" s="1"/>
  <c r="T202" i="2"/>
  <c r="AA202" i="2" s="1"/>
  <c r="AM202" i="2" s="1"/>
  <c r="T115" i="2"/>
  <c r="AA115" i="2" s="1"/>
  <c r="AM115" i="2" s="1"/>
  <c r="T220" i="2"/>
  <c r="AA220" i="2" s="1"/>
  <c r="AM220" i="2" s="1"/>
  <c r="T63" i="2"/>
  <c r="AA63" i="2" s="1"/>
  <c r="AM63" i="2" s="1"/>
  <c r="T130" i="2"/>
  <c r="AA130" i="2" s="1"/>
  <c r="AM130" i="2" s="1"/>
  <c r="T100" i="2"/>
  <c r="AA100" i="2" s="1"/>
  <c r="AM100" i="2" s="1"/>
  <c r="T201" i="2"/>
  <c r="AA201" i="2" s="1"/>
  <c r="AM201" i="2" s="1"/>
  <c r="T54" i="2"/>
  <c r="AA54" i="2" s="1"/>
  <c r="AM54" i="2" s="1"/>
  <c r="T206" i="2"/>
  <c r="AA206" i="2" s="1"/>
  <c r="AM206" i="2" s="1"/>
  <c r="T244" i="2"/>
  <c r="AA244" i="2" s="1"/>
  <c r="AM244" i="2" s="1"/>
  <c r="T181" i="2"/>
  <c r="AA181" i="2" s="1"/>
  <c r="AM181" i="2" s="1"/>
  <c r="T68" i="2"/>
  <c r="AA68" i="2" s="1"/>
  <c r="AM68" i="2" s="1"/>
  <c r="T241" i="2"/>
  <c r="AA241" i="2" s="1"/>
  <c r="AM241" i="2" s="1"/>
  <c r="T36" i="2"/>
  <c r="AA36" i="2" s="1"/>
  <c r="AM36" i="2" s="1"/>
  <c r="T60" i="2"/>
  <c r="AA60" i="2" s="1"/>
  <c r="AM60" i="2" s="1"/>
  <c r="T97" i="2"/>
  <c r="AA97" i="2" s="1"/>
  <c r="AM97" i="2" s="1"/>
  <c r="T28" i="2"/>
  <c r="AA28" i="2" s="1"/>
  <c r="AM28" i="2" s="1"/>
  <c r="T200" i="2"/>
  <c r="AA200" i="2" s="1"/>
  <c r="AM200" i="2" s="1"/>
  <c r="T166" i="2"/>
  <c r="AA166" i="2" s="1"/>
  <c r="AM166" i="2" s="1"/>
  <c r="T98" i="2"/>
  <c r="AA98" i="2" s="1"/>
  <c r="AM98" i="2" s="1"/>
  <c r="T49" i="2"/>
  <c r="AA49" i="2" s="1"/>
  <c r="AM49" i="2" s="1"/>
  <c r="T6" i="2"/>
  <c r="AA6" i="2" s="1"/>
  <c r="AM6" i="2" s="1"/>
  <c r="T163" i="2"/>
  <c r="AA163" i="2" s="1"/>
  <c r="AM163" i="2" s="1"/>
  <c r="T221" i="2"/>
  <c r="AA221" i="2" s="1"/>
  <c r="AM221" i="2" s="1"/>
  <c r="T217" i="2"/>
  <c r="AA217" i="2" s="1"/>
  <c r="AM217" i="2" s="1"/>
  <c r="T192" i="2"/>
  <c r="AA192" i="2" s="1"/>
  <c r="AM192" i="2" s="1"/>
  <c r="T111" i="2"/>
  <c r="AA111" i="2" s="1"/>
  <c r="AM111" i="2" s="1"/>
  <c r="T118" i="2"/>
  <c r="AA118" i="2" s="1"/>
  <c r="AM118" i="2" s="1"/>
  <c r="T53" i="2"/>
  <c r="AA53" i="2" s="1"/>
  <c r="AM53" i="2" s="1"/>
  <c r="T14" i="2"/>
  <c r="AA14" i="2" s="1"/>
  <c r="AM14" i="2" s="1"/>
  <c r="T43" i="2"/>
  <c r="AA43" i="2" s="1"/>
  <c r="AM43" i="2" s="1"/>
  <c r="T103" i="2"/>
  <c r="AA103" i="2" s="1"/>
  <c r="AM103" i="2" s="1"/>
  <c r="T113" i="2"/>
  <c r="AA113" i="2" s="1"/>
  <c r="AM113" i="2" s="1"/>
  <c r="T151" i="2"/>
  <c r="AA151" i="2" s="1"/>
  <c r="AM151" i="2" s="1"/>
  <c r="T57" i="2"/>
  <c r="AA57" i="2" s="1"/>
  <c r="AM57" i="2" s="1"/>
  <c r="T174" i="2"/>
  <c r="AA174" i="2" s="1"/>
  <c r="AM174" i="2" s="1"/>
  <c r="T204" i="2"/>
  <c r="AA204" i="2" s="1"/>
  <c r="AM204" i="2" s="1"/>
  <c r="T135" i="2"/>
  <c r="AA135" i="2" s="1"/>
  <c r="AM135" i="2" s="1"/>
  <c r="T245" i="2"/>
  <c r="AA245" i="2" s="1"/>
  <c r="AM245" i="2" s="1"/>
  <c r="T185" i="2"/>
  <c r="AA185" i="2" s="1"/>
  <c r="AM185" i="2" s="1"/>
  <c r="T145" i="2"/>
  <c r="AA145" i="2" s="1"/>
  <c r="AM145" i="2" s="1"/>
  <c r="T104" i="2"/>
  <c r="AA104" i="2" s="1"/>
  <c r="AM104" i="2" s="1"/>
  <c r="T146" i="2"/>
  <c r="AA146" i="2" s="1"/>
  <c r="AM146" i="2" s="1"/>
  <c r="T184" i="2"/>
  <c r="AA184" i="2" s="1"/>
  <c r="AM184" i="2" s="1"/>
  <c r="T223" i="2"/>
  <c r="AA223" i="2" s="1"/>
  <c r="AM223" i="2" s="1"/>
  <c r="T164" i="2"/>
  <c r="AA164" i="2" s="1"/>
  <c r="AM164" i="2" s="1"/>
  <c r="T91" i="2"/>
  <c r="AA91" i="2" s="1"/>
  <c r="AM91" i="2" s="1"/>
  <c r="T20" i="2"/>
  <c r="AA20" i="2" s="1"/>
  <c r="AM20" i="2" s="1"/>
  <c r="T230" i="2"/>
  <c r="AA230" i="2" s="1"/>
  <c r="AM230" i="2" s="1"/>
  <c r="T219" i="2"/>
  <c r="AA219" i="2" s="1"/>
  <c r="AM219" i="2" s="1"/>
  <c r="T173" i="2"/>
  <c r="AA173" i="2" s="1"/>
  <c r="AM173" i="2" s="1"/>
  <c r="T237" i="2"/>
  <c r="AA237" i="2" s="1"/>
  <c r="AM237" i="2" s="1"/>
  <c r="T236" i="2"/>
  <c r="AA236" i="2" s="1"/>
  <c r="AM236" i="2" s="1"/>
  <c r="T136" i="2"/>
  <c r="AA136" i="2" s="1"/>
  <c r="AM136" i="2" s="1"/>
  <c r="T35" i="2"/>
  <c r="AA35" i="2" s="1"/>
  <c r="AM35" i="2" s="1"/>
  <c r="T133" i="2"/>
  <c r="AA133" i="2" s="1"/>
  <c r="AM133" i="2" s="1"/>
  <c r="T92" i="2"/>
  <c r="AA92" i="2" s="1"/>
  <c r="AM92" i="2" s="1"/>
  <c r="T194" i="2"/>
  <c r="AA194" i="2" s="1"/>
  <c r="AM194" i="2" s="1"/>
  <c r="T188" i="2"/>
  <c r="AA188" i="2" s="1"/>
  <c r="AM188" i="2" s="1"/>
  <c r="T21" i="2"/>
  <c r="AA21" i="2" s="1"/>
  <c r="AM21" i="2" s="1"/>
  <c r="T41" i="2"/>
  <c r="AA41" i="2" s="1"/>
  <c r="AM41" i="2" s="1"/>
  <c r="T33" i="2"/>
  <c r="AA33" i="2" s="1"/>
  <c r="AM33" i="2" s="1"/>
  <c r="T15" i="2"/>
  <c r="AA15" i="2" s="1"/>
  <c r="AM15" i="2" s="1"/>
  <c r="T189" i="2"/>
  <c r="AA189" i="2" s="1"/>
  <c r="AM189" i="2" s="1"/>
  <c r="T187" i="2"/>
  <c r="AA187" i="2" s="1"/>
  <c r="AM187" i="2" s="1"/>
  <c r="T229" i="2"/>
  <c r="AA229" i="2" s="1"/>
  <c r="AM229" i="2" s="1"/>
  <c r="T90" i="2"/>
  <c r="AA90" i="2" s="1"/>
  <c r="AM90" i="2" s="1"/>
  <c r="T88" i="2"/>
  <c r="AA88" i="2" s="1"/>
  <c r="AM88" i="2" s="1"/>
  <c r="T74" i="2"/>
  <c r="AA74" i="2" s="1"/>
  <c r="AM74" i="2" s="1"/>
  <c r="T124" i="2"/>
  <c r="AA124" i="2" s="1"/>
  <c r="AM124" i="2" s="1"/>
  <c r="T227" i="2"/>
  <c r="AA227" i="2" s="1"/>
  <c r="AM227" i="2" s="1"/>
  <c r="T84" i="2"/>
  <c r="AA84" i="2" s="1"/>
  <c r="AM84" i="2" s="1"/>
  <c r="T47" i="2"/>
  <c r="AA47" i="2" s="1"/>
  <c r="AM47" i="2" s="1"/>
  <c r="T147" i="2"/>
  <c r="AA147" i="2" s="1"/>
  <c r="AM147" i="2" s="1"/>
  <c r="T216" i="2"/>
  <c r="AA216" i="2" s="1"/>
  <c r="AM216" i="2" s="1"/>
  <c r="T128" i="2"/>
  <c r="AA128" i="2" s="1"/>
  <c r="AM128" i="2" s="1"/>
  <c r="T95" i="2"/>
  <c r="AA95" i="2" s="1"/>
  <c r="AM95" i="2" s="1"/>
  <c r="T129" i="2"/>
  <c r="AA129" i="2" s="1"/>
  <c r="AM129" i="2" s="1"/>
  <c r="T65" i="2"/>
  <c r="AA65" i="2" s="1"/>
  <c r="AM65" i="2" s="1"/>
  <c r="T232" i="2"/>
  <c r="AA232" i="2" s="1"/>
  <c r="AM232" i="2" s="1"/>
  <c r="T210" i="2"/>
  <c r="AA210" i="2" s="1"/>
  <c r="AM210" i="2" s="1"/>
  <c r="T99" i="2"/>
  <c r="AA99" i="2" s="1"/>
  <c r="AM99" i="2" s="1"/>
  <c r="T37" i="2"/>
  <c r="AA37" i="2" s="1"/>
  <c r="AM37" i="2" s="1"/>
  <c r="T199" i="2"/>
  <c r="AA199" i="2" s="1"/>
  <c r="AM199" i="2" s="1"/>
  <c r="T69" i="2"/>
  <c r="AA69" i="2" s="1"/>
  <c r="AM69" i="2" s="1"/>
  <c r="T127" i="2"/>
  <c r="AA127" i="2" s="1"/>
  <c r="AM127" i="2" s="1"/>
  <c r="T132" i="2"/>
  <c r="AA132" i="2" s="1"/>
  <c r="AM132" i="2" s="1"/>
  <c r="T4" i="2"/>
  <c r="AA4" i="2" s="1"/>
  <c r="AM4" i="2" s="1"/>
  <c r="T67" i="2"/>
  <c r="AA67" i="2" s="1"/>
  <c r="AM67" i="2" s="1"/>
  <c r="T228" i="2"/>
  <c r="AA228" i="2" s="1"/>
  <c r="AM228" i="2" s="1"/>
  <c r="T176" i="2"/>
  <c r="AA176" i="2" s="1"/>
  <c r="AM176" i="2" s="1"/>
  <c r="T179" i="2"/>
  <c r="AA179" i="2" s="1"/>
  <c r="AM179" i="2" s="1"/>
  <c r="T141" i="2"/>
  <c r="AA141" i="2" s="1"/>
  <c r="AM141" i="2" s="1"/>
  <c r="T61" i="2"/>
  <c r="AA61" i="2" s="1"/>
  <c r="AM61" i="2" s="1"/>
  <c r="T26" i="2"/>
  <c r="AA26" i="2" s="1"/>
  <c r="AM26" i="2" s="1"/>
  <c r="T159" i="2"/>
  <c r="AA159" i="2" s="1"/>
  <c r="AM159" i="2" s="1"/>
  <c r="T83" i="2"/>
  <c r="AA83" i="2" s="1"/>
  <c r="AM83" i="2" s="1"/>
  <c r="T40" i="2"/>
  <c r="AA40" i="2" s="1"/>
  <c r="AM40" i="2" s="1"/>
  <c r="T209" i="2"/>
  <c r="AA209" i="2" s="1"/>
  <c r="AM209" i="2" s="1"/>
  <c r="T106" i="2"/>
  <c r="AA106" i="2" s="1"/>
  <c r="AM106" i="2" s="1"/>
  <c r="T3" i="2"/>
  <c r="AA3" i="2" s="1"/>
  <c r="AM3" i="2" s="1"/>
  <c r="T94" i="2"/>
  <c r="AA94" i="2" s="1"/>
  <c r="AM94" i="2" s="1"/>
  <c r="T48" i="2"/>
  <c r="AA48" i="2" s="1"/>
  <c r="AM48" i="2" s="1"/>
  <c r="T123" i="2"/>
  <c r="AA123" i="2" s="1"/>
  <c r="AM123" i="2" s="1"/>
  <c r="T62" i="2"/>
  <c r="AA62" i="2" s="1"/>
  <c r="AM62" i="2" s="1"/>
</calcChain>
</file>

<file path=xl/sharedStrings.xml><?xml version="1.0" encoding="utf-8"?>
<sst xmlns="http://schemas.openxmlformats.org/spreadsheetml/2006/main" count="284" uniqueCount="284">
  <si>
    <t>Governor Name</t>
  </si>
  <si>
    <t>Governor ID</t>
  </si>
  <si>
    <t>Kill Points Before Ruins 1</t>
  </si>
  <si>
    <t>Starting Deads</t>
  </si>
  <si>
    <t>Mcrabbit j</t>
  </si>
  <si>
    <t>Nanogᶦᴺ</t>
  </si>
  <si>
    <t>achen x mondu</t>
  </si>
  <si>
    <t>Sìr Pøunds</t>
  </si>
  <si>
    <t>TheGSquad</t>
  </si>
  <si>
    <t>Rudiii</t>
  </si>
  <si>
    <t>Rakdos</t>
  </si>
  <si>
    <t>MOSES シ</t>
  </si>
  <si>
    <t>TSN STITCH</t>
  </si>
  <si>
    <t>乂KAIUS乂</t>
  </si>
  <si>
    <t>Papi Horst</t>
  </si>
  <si>
    <t>Kandee</t>
  </si>
  <si>
    <t>SwazzyLND</t>
  </si>
  <si>
    <t>ᶦᴺ falko</t>
  </si>
  <si>
    <t>Máh</t>
  </si>
  <si>
    <t>TonyFFS</t>
  </si>
  <si>
    <t>Cтепаᶦᴺ</t>
  </si>
  <si>
    <t>死丶buster</t>
  </si>
  <si>
    <t>死丶Côbrâ</t>
  </si>
  <si>
    <t>Kasperᶦᴺ</t>
  </si>
  <si>
    <t>死丶CrazyBird</t>
  </si>
  <si>
    <t>Zagob</t>
  </si>
  <si>
    <t>Slowplayer</t>
  </si>
  <si>
    <t>Känö</t>
  </si>
  <si>
    <t>ᴮᵍᴿDoğ</t>
  </si>
  <si>
    <t>Sìr Røms</t>
  </si>
  <si>
    <t>rokishiᶦᴺ</t>
  </si>
  <si>
    <t>Silfieshiᶦᴺ</t>
  </si>
  <si>
    <t>ᴮᵍᴿSC八R</t>
  </si>
  <si>
    <t>Geoᶦᴺ</t>
  </si>
  <si>
    <t>MrFrog</t>
  </si>
  <si>
    <t>柳の剣</t>
  </si>
  <si>
    <t>亗Joker亗</t>
  </si>
  <si>
    <t>义 Søsø 义</t>
  </si>
  <si>
    <t>ˢˢ faltings</t>
  </si>
  <si>
    <t>NoXX60</t>
  </si>
  <si>
    <t>Depression웃</t>
  </si>
  <si>
    <t>Shᶦbaᴺox</t>
  </si>
  <si>
    <t>ᴰᴱChuột</t>
  </si>
  <si>
    <t>Defiant5</t>
  </si>
  <si>
    <t>ᴮᵍᴿ tkhd</t>
  </si>
  <si>
    <t>ᶦᴺLouis V</t>
  </si>
  <si>
    <t>red 25</t>
  </si>
  <si>
    <t>ᶦᴺ Matthew</t>
  </si>
  <si>
    <t>WhiTeGhoST</t>
  </si>
  <si>
    <t>Mikkytje</t>
  </si>
  <si>
    <t>SpartanKitten</t>
  </si>
  <si>
    <t>StrategiQᶦᴺ</t>
  </si>
  <si>
    <t>Clee Wizz</t>
  </si>
  <si>
    <t>ʚ Mei ɞ</t>
  </si>
  <si>
    <t>Árēs</t>
  </si>
  <si>
    <t>ᴮᵍᴿIsha</t>
  </si>
  <si>
    <t>文音听书</t>
  </si>
  <si>
    <t>ᶫ ˢ Ara</t>
  </si>
  <si>
    <t>Fredrinnn ヅ</t>
  </si>
  <si>
    <t>Challenger</t>
  </si>
  <si>
    <t>ᶦᴺ VADER</t>
  </si>
  <si>
    <t>ᶦᴺSun Lì</t>
  </si>
  <si>
    <t>king Angon</t>
  </si>
  <si>
    <t>mayin2907</t>
  </si>
  <si>
    <t>LUcHOOo</t>
  </si>
  <si>
    <t>Spyncxzᶦᴺ</t>
  </si>
  <si>
    <t>ᅟ30Tháng4ᅟ1975</t>
  </si>
  <si>
    <t>ᶦᴺDMT</t>
  </si>
  <si>
    <t>HineT</t>
  </si>
  <si>
    <t>ᶦᴺTigrou</t>
  </si>
  <si>
    <t>ᴮᵍᴿ Flaro</t>
  </si>
  <si>
    <t>ᴹᶜ Boogíe</t>
  </si>
  <si>
    <t>LKmeL</t>
  </si>
  <si>
    <t>Just Mondu 光</t>
  </si>
  <si>
    <t>tunggtungsahur</t>
  </si>
  <si>
    <t>Top1Riseᶦᴺ</t>
  </si>
  <si>
    <t>Pringlesᶦᴺ</t>
  </si>
  <si>
    <t>SaintTzyᶦᴺ</t>
  </si>
  <si>
    <t>ᶦᴺᵖDakkon</t>
  </si>
  <si>
    <t>ᶦᴺ IM MAD</t>
  </si>
  <si>
    <t>wilmarrasauruss</t>
  </si>
  <si>
    <t>yamiisauruss</t>
  </si>
  <si>
    <t>ᴼᵀpoirpapal</t>
  </si>
  <si>
    <t>ᴱʷUncleChill</t>
  </si>
  <si>
    <t>NAREOMI</t>
  </si>
  <si>
    <t>ThầyTìnYêu</t>
  </si>
  <si>
    <t>ˢˢJIamak</t>
  </si>
  <si>
    <t>Koszmarrr</t>
  </si>
  <si>
    <t>Ari Ex Umbra</t>
  </si>
  <si>
    <t>Mèođen</t>
  </si>
  <si>
    <t>FCKW</t>
  </si>
  <si>
    <t>Iron Eagle</t>
  </si>
  <si>
    <t>MaxiK</t>
  </si>
  <si>
    <t>Cyber Immortal</t>
  </si>
  <si>
    <t>SPɅRTɅN NUBY</t>
  </si>
  <si>
    <t>ᴾᵂMingMingG</t>
  </si>
  <si>
    <t>BuckᶦᴺNaked</t>
  </si>
  <si>
    <t>Doryᶦᴺ</t>
  </si>
  <si>
    <t>Goboomᶦᴺ</t>
  </si>
  <si>
    <t>ramix23 ss</t>
  </si>
  <si>
    <t>achen uhhh farm</t>
  </si>
  <si>
    <t>STALKER3606</t>
  </si>
  <si>
    <t>乂Youtab乂</t>
  </si>
  <si>
    <t>ZOV 252</t>
  </si>
  <si>
    <t>Ozziiikᶦᴺ</t>
  </si>
  <si>
    <t>ᴼᵀDeadPoule</t>
  </si>
  <si>
    <t>ᶦᴺDanielRD</t>
  </si>
  <si>
    <t>kodachiᶦᴺ</t>
  </si>
  <si>
    <t>ᴼᵀAkra</t>
  </si>
  <si>
    <t>Farming Teddy</t>
  </si>
  <si>
    <t>orksbane02</t>
  </si>
  <si>
    <t>乄lìlƴ ๛</t>
  </si>
  <si>
    <t>Dionysusᶦᴺ</t>
  </si>
  <si>
    <t>ᶦᴺᵖQuick</t>
  </si>
  <si>
    <t>iNp Kattegat</t>
  </si>
  <si>
    <t>ᴾᴴ Arrff</t>
  </si>
  <si>
    <t>ᵇᵸSoupSalad</t>
  </si>
  <si>
    <t>ᴼᵀBats</t>
  </si>
  <si>
    <t>JobsRumiᶦᴺ</t>
  </si>
  <si>
    <t>luỵchkzcjsjcj</t>
  </si>
  <si>
    <t>ᴾᵂtuananh21</t>
  </si>
  <si>
    <t>Ngọc ÁnH</t>
  </si>
  <si>
    <t>FreeLive</t>
  </si>
  <si>
    <t>Viken2</t>
  </si>
  <si>
    <t>FetterKerl</t>
  </si>
  <si>
    <t>Opcaman ᶦᴺ</t>
  </si>
  <si>
    <t>minipousse</t>
  </si>
  <si>
    <t>ᶦᴺHoboCop</t>
  </si>
  <si>
    <t>Emberfrost</t>
  </si>
  <si>
    <t>ᵏyriibᶦᴺ</t>
  </si>
  <si>
    <t>ᴮᵍᴿDraken</t>
  </si>
  <si>
    <t>EffÿDream</t>
  </si>
  <si>
    <t>Ucey Loosey</t>
  </si>
  <si>
    <t>Dridrᶦᴺe</t>
  </si>
  <si>
    <t>Ryūjiᶦᴺ</t>
  </si>
  <si>
    <t>ﾠᶦᴺᵖ PAIN</t>
  </si>
  <si>
    <t>GMG77 ᶦᴺᵖ</t>
  </si>
  <si>
    <t>Jᶦᴺ Woo</t>
  </si>
  <si>
    <t>Geo III</t>
  </si>
  <si>
    <t>deavopsᶦᴺ</t>
  </si>
  <si>
    <t>Kôt Miuu</t>
  </si>
  <si>
    <t>PFG771</t>
  </si>
  <si>
    <t>ᶦᴺᵖ Drago</t>
  </si>
  <si>
    <t>MƛƬƛƊƠƦ</t>
  </si>
  <si>
    <t>Rav3nWatcher</t>
  </si>
  <si>
    <t>ᴼᵀLio14</t>
  </si>
  <si>
    <t>ᵛᵏartem</t>
  </si>
  <si>
    <t>亗Titan亗</t>
  </si>
  <si>
    <t>ᶦᴺKlopfer</t>
  </si>
  <si>
    <t>乄Hâşĥ</t>
  </si>
  <si>
    <t>khurko</t>
  </si>
  <si>
    <t>Flava86</t>
  </si>
  <si>
    <t>ᶦᴺᵖ GunSa</t>
  </si>
  <si>
    <t>ᶦᴺᵖRen</t>
  </si>
  <si>
    <t>Xandaquistão</t>
  </si>
  <si>
    <t>ᶦᴺᵖoizys</t>
  </si>
  <si>
    <t>ᴶ o ᴷ e ᴿ</t>
  </si>
  <si>
    <t>Dexterᶦᴺ</t>
  </si>
  <si>
    <t>SilverBane</t>
  </si>
  <si>
    <t>Lord Matej</t>
  </si>
  <si>
    <t>ᵇᵸDtoretto</t>
  </si>
  <si>
    <t>ˢˢ Slim</t>
  </si>
  <si>
    <t>ᴼᵀ Sha Daud</t>
  </si>
  <si>
    <t>Lurtzzzz</t>
  </si>
  <si>
    <t>ᵏʲ Asklepius</t>
  </si>
  <si>
    <t>ᴼᵀHOMELESS</t>
  </si>
  <si>
    <t>Kannui</t>
  </si>
  <si>
    <t>BOSbetlogMPGMHL</t>
  </si>
  <si>
    <t>BobbyLans</t>
  </si>
  <si>
    <t>Kykyryzka</t>
  </si>
  <si>
    <t>ᶦᴺᵖAtomic</t>
  </si>
  <si>
    <t>Mirkus Audax</t>
  </si>
  <si>
    <t>ᴳᵇ  Kirito</t>
  </si>
  <si>
    <t>Gray5444</t>
  </si>
  <si>
    <t>VADYMᶦᴺ</t>
  </si>
  <si>
    <t>ᴹᵀJosdao</t>
  </si>
  <si>
    <t>Brian b</t>
  </si>
  <si>
    <t>ᵍᵛ2Awesome</t>
  </si>
  <si>
    <t>ᵛʳ Nardino</t>
  </si>
  <si>
    <t>Amatrass</t>
  </si>
  <si>
    <t>santi147008</t>
  </si>
  <si>
    <t>ᶦᴺ Peeko</t>
  </si>
  <si>
    <t>ᴱʷfurina</t>
  </si>
  <si>
    <t>Freinheimer</t>
  </si>
  <si>
    <t>乂Mr Robot乂</t>
  </si>
  <si>
    <t>ᶦᴺᵖ Anca</t>
  </si>
  <si>
    <t>Machineᶦᴺ</t>
  </si>
  <si>
    <t>Ʌrvy</t>
  </si>
  <si>
    <t>ᶦᴺPhattt</t>
  </si>
  <si>
    <t>ᴼᵀSonsilk</t>
  </si>
  <si>
    <t>achen farm</t>
  </si>
  <si>
    <t>Dense forest</t>
  </si>
  <si>
    <t>lMARLONl</t>
  </si>
  <si>
    <t>Caesarᶦᴺ</t>
  </si>
  <si>
    <t>ᶦᴺᵖKomund</t>
  </si>
  <si>
    <t>ᴿᴷLinkngu</t>
  </si>
  <si>
    <t>713 HoustonMAGA</t>
  </si>
  <si>
    <t>Iam Rising Star</t>
  </si>
  <si>
    <t>ᶦᴺᵖTifaLH</t>
  </si>
  <si>
    <t>S O F T</t>
  </si>
  <si>
    <t>CuervOscuro</t>
  </si>
  <si>
    <t>VietNam6867</t>
  </si>
  <si>
    <t>ˢˢout of play</t>
  </si>
  <si>
    <t>Ragnar ᶦᴺ</t>
  </si>
  <si>
    <t>ˢˢMaLoY17</t>
  </si>
  <si>
    <t>ᴳˣLLOYD</t>
  </si>
  <si>
    <t>vkПиvaсик</t>
  </si>
  <si>
    <t>SAMANs77</t>
  </si>
  <si>
    <t>ᶦᴺᵖ3MAR</t>
  </si>
  <si>
    <t>ᴼᵀerlangg</t>
  </si>
  <si>
    <t>bekern</t>
  </si>
  <si>
    <t>ᶦᴺ Sirius</t>
  </si>
  <si>
    <t>Pasha4eze</t>
  </si>
  <si>
    <t>ᴼᵀHagenched</t>
  </si>
  <si>
    <t>ˢᶜᶻ Rodrxx</t>
  </si>
  <si>
    <t>memedoviç07</t>
  </si>
  <si>
    <t>Wuxonᶦᴺ</t>
  </si>
  <si>
    <t>乄 xiaou wu</t>
  </si>
  <si>
    <t>riich</t>
  </si>
  <si>
    <t>Jesusᶦᴺ</t>
  </si>
  <si>
    <t>ᴼᵀOsamu</t>
  </si>
  <si>
    <t>cá mậpツ</t>
  </si>
  <si>
    <t>ᶦᴺᵖ M73</t>
  </si>
  <si>
    <t>RobinBankz</t>
  </si>
  <si>
    <t>MoinMoinヅ</t>
  </si>
  <si>
    <t>Damadden</t>
  </si>
  <si>
    <t>ᶦᴺᵖBifrst</t>
  </si>
  <si>
    <t>Abstractancy</t>
  </si>
  <si>
    <t>ᶦᴺᵖKAMUI</t>
  </si>
  <si>
    <t>乄Mari</t>
  </si>
  <si>
    <t>EYÜPHAN BEY</t>
  </si>
  <si>
    <t>ZeDog</t>
  </si>
  <si>
    <t>NA J</t>
  </si>
  <si>
    <t>DaleTheZodd</t>
  </si>
  <si>
    <t>Fetz 24</t>
  </si>
  <si>
    <t>CiBBi</t>
  </si>
  <si>
    <t>ᵛˢWikiwiki</t>
  </si>
  <si>
    <t>Grunkle</t>
  </si>
  <si>
    <t>Huntrєss</t>
  </si>
  <si>
    <t>Pain ᶦᴺᵖ</t>
  </si>
  <si>
    <t>alain56</t>
  </si>
  <si>
    <t>ᶠʷlaputa</t>
  </si>
  <si>
    <t>bruschino</t>
  </si>
  <si>
    <t>ᶦᴺᵖDarkuz</t>
  </si>
  <si>
    <t>CuttingElite96</t>
  </si>
  <si>
    <t>Leánne</t>
  </si>
  <si>
    <t>ot Igor161RUS</t>
  </si>
  <si>
    <t>ZvivyPaulᶦᴺ</t>
  </si>
  <si>
    <t>ᶦᴺᵖkubo</t>
  </si>
  <si>
    <t>Kill Points After Ruin 1</t>
  </si>
  <si>
    <t>Kill Points After Ruin 2</t>
  </si>
  <si>
    <t>Kill Points Before Ruin 2</t>
  </si>
  <si>
    <t>Kill Points Before Ruin 3</t>
  </si>
  <si>
    <t>Kill Points After Ruin 3</t>
  </si>
  <si>
    <t>Kill Points Before Ruin 4</t>
  </si>
  <si>
    <t>Kill Points Before Ruin 5</t>
  </si>
  <si>
    <t>Kill Points After Ruin 4</t>
  </si>
  <si>
    <t>Kill Points After Ruin 5</t>
  </si>
  <si>
    <t>Starting Power</t>
  </si>
  <si>
    <t>KP Requirement</t>
  </si>
  <si>
    <t>KP Requirement Percent</t>
  </si>
  <si>
    <t>Kill Points Before Ruin 6</t>
  </si>
  <si>
    <t>Kill Points After Ruin 6</t>
  </si>
  <si>
    <t>Kill Points Before Ruin 7</t>
  </si>
  <si>
    <t>Kill Points After Ruin 7</t>
  </si>
  <si>
    <t>Total Ruins And Altar KP</t>
  </si>
  <si>
    <t>Ruins and Altar 5/5</t>
  </si>
  <si>
    <t>Ruins 5/6</t>
  </si>
  <si>
    <t>Ruins 5/3</t>
  </si>
  <si>
    <t>Ruins 5/1</t>
  </si>
  <si>
    <t>Ruins 4/30</t>
  </si>
  <si>
    <t>Ruins 4/28</t>
  </si>
  <si>
    <t>Ruins 4/26 KP</t>
  </si>
  <si>
    <t>After KL KP</t>
  </si>
  <si>
    <t>Before KL KP</t>
  </si>
  <si>
    <t>KL KP</t>
  </si>
  <si>
    <t>Before KL Deads</t>
  </si>
  <si>
    <t>After KL Deads</t>
  </si>
  <si>
    <t>KL Deads</t>
  </si>
  <si>
    <t>Z8 KP</t>
  </si>
  <si>
    <t>Z8 Dead</t>
  </si>
  <si>
    <t>Total Deads</t>
  </si>
  <si>
    <t>Dead Requirement Percent</t>
  </si>
  <si>
    <t>Total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</si>
</sst>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2" xfId="0" applyFont="1" applyFill="1" applyBorder="1"/>
    <xf numFmtId="3" fontId="3" fillId="2" borderId="2" xfId="0" applyNumberFormat="1" applyFont="1" applyFill="1" applyBorder="1"/>
    <xf numFmtId="164" fontId="3" fillId="2" borderId="2" xfId="1" applyNumberFormat="1" applyFont="1" applyFill="1" applyBorder="1"/>
    <xf numFmtId="0" fontId="4" fillId="0" borderId="0" xfId="0" applyFont="1"/>
    <xf numFmtId="164" fontId="4" fillId="0" borderId="0" xfId="1" applyNumberFormat="1" applyFont="1"/>
    <xf numFmtId="9" fontId="3" fillId="2" borderId="2" xfId="2" applyFont="1" applyFill="1" applyBorder="1"/>
    <xf numFmtId="9" fontId="0" fillId="0" borderId="0" xfId="2" applyFont="1"/>
    <xf numFmtId="0" fontId="1" fillId="3" borderId="4" xfId="3" applyBorder="1" applyAlignment="1" applyProtection="1"/>
    <xf numFmtId="0" fontId="1" fillId="3" borderId="1" xfId="3" applyBorder="1"/>
    <xf numFmtId="3" fontId="1" fillId="3" borderId="0" xfId="3" applyNumberFormat="1"/>
    <xf numFmtId="3" fontId="1" fillId="3" borderId="1" xfId="3" applyNumberFormat="1" applyBorder="1"/>
    <xf numFmtId="3" fontId="1" fillId="3" borderId="2" xfId="3" applyNumberFormat="1" applyBorder="1"/>
    <xf numFmtId="164" fontId="1" fillId="3" borderId="0" xfId="3" applyNumberFormat="1"/>
    <xf numFmtId="0" fontId="1" fillId="3" borderId="4" xfId="3" applyBorder="1" applyAlignment="1"/>
    <xf numFmtId="9" fontId="1" fillId="3" borderId="0" xfId="3" applyNumberFormat="1" applyBorder="1"/>
    <xf numFmtId="3" fontId="1" fillId="3" borderId="0" xfId="3" applyNumberFormat="1" applyBorder="1"/>
    <xf numFmtId="0" fontId="1" fillId="3" borderId="3" xfId="3" applyBorder="1"/>
    <xf numFmtId="3" fontId="1" fillId="3" borderId="3" xfId="3" applyNumberFormat="1" applyBorder="1"/>
    <xf numFmtId="0" fontId="1" fillId="3" borderId="0" xfId="3" applyBorder="1" applyAlignment="1" applyProtection="1"/>
    <xf numFmtId="3" fontId="1" fillId="3" borderId="4" xfId="3" applyNumberFormat="1" applyBorder="1"/>
    <xf numFmtId="0" fontId="1" fillId="3" borderId="0" xfId="3" applyBorder="1" applyAlignment="1"/>
    <xf numFmtId="164" fontId="1" fillId="3" borderId="0" xfId="3" applyNumberFormat="1" applyBorder="1"/>
    <xf numFmtId="9" fontId="1" fillId="3" borderId="0" xfId="2" applyFill="1" applyBorder="1"/>
    <xf numFmtId="3" fontId="3" fillId="2" borderId="2" xfId="2" applyNumberFormat="1" applyFont="1" applyFill="1" applyBorder="1"/>
    <xf numFmtId="164" fontId="1" fillId="3" borderId="0" xfId="1" applyNumberFormat="1" applyFill="1" applyBorder="1" applyAlignment="1" applyProtection="1"/>
    <xf numFmtId="164" fontId="1" fillId="3" borderId="0" xfId="1" applyNumberFormat="1" applyFill="1" applyBorder="1"/>
  </cellXfs>
  <cellStyles count="5">
    <cellStyle name="20% - Accent5" xfId="3" builtinId="46"/>
    <cellStyle name="Comma" xfId="1" builtinId="3"/>
    <cellStyle name="Normal" xfId="0" builtinId="0"/>
    <cellStyle name="Normal 2" xfId="4" xr:uid="{C0B95EFE-9B2B-4D81-B2A2-2B2FDB0942A3}"/>
    <cellStyle name="Percent" xfId="2" builtinId="5"/>
  </cellStyles>
  <dxfs count="44">
    <dxf>
      <numFmt numFmtId="164" formatCode="_(* #,##0_);_(* \(#,##0\);_(* &quot;-&quot;??_);_(@_)"/>
    </dxf>
    <dxf>
      <numFmt numFmtId="13" formatCode="0%"/>
    </dxf>
    <dxf>
      <numFmt numFmtId="0" formatCode="General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numFmt numFmtId="3" formatCode="#,##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numFmt numFmtId="3" formatCode="#,##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3" formatCode="#,##0"/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27046B-DF31-4C45-80AA-CD92DDC353AD}" name="Table7" displayName="Table7" ref="A1:AM246" totalsRowShown="0" headerRowDxfId="43" dataDxfId="41" headerRowBorderDxfId="42" tableBorderDxfId="40" totalsRowBorderDxfId="39" dataCellStyle="20% - Accent5">
  <autoFilter ref="A1:AM246" xr:uid="{0127046B-DF31-4C45-80AA-CD92DDC353AD}"/>
  <sortState xmlns:xlrd2="http://schemas.microsoft.com/office/spreadsheetml/2017/richdata2" ref="A2:AM246">
    <sortCondition descending="1" ref="AM1:AM246"/>
  </sortState>
  <tableColumns count="39">
    <tableColumn id="1" xr3:uid="{26340E7E-B045-4762-8F29-5C042D8A551D}" name="Governor Name" dataDxfId="38" dataCellStyle="20% - Accent5"/>
    <tableColumn id="2" xr3:uid="{30C8A69C-AF44-4691-938A-CB3CD6FE137A}" name="Governor ID" dataDxfId="37" dataCellStyle="20% - Accent5"/>
    <tableColumn id="3" xr3:uid="{F44CC33A-1BE6-41C4-97D3-ECF4169F89D7}" name="Starting Power" dataDxfId="36" dataCellStyle="20% - Accent5"/>
    <tableColumn id="7" xr3:uid="{779B33A9-E7DB-45C9-A40C-FD82644B964F}" name="KP Requirement" dataDxfId="35" dataCellStyle="20% - Accent5">
      <calculatedColumnFormula>Table7[[#This Row],[Starting Power]]*3</calculatedColumnFormula>
    </tableColumn>
    <tableColumn id="4" xr3:uid="{45992943-7F26-455F-8B7A-4405DF35B037}" name="Starting Deads" dataDxfId="34" dataCellStyle="20% - Accent5"/>
    <tableColumn id="5" xr3:uid="{20BE5198-C3CA-4265-91D4-350DE5BEC71D}" name="Kill Points Before Ruins 1" dataDxfId="33" dataCellStyle="20% - Accent5"/>
    <tableColumn id="6" xr3:uid="{DE1A51AD-5C9E-4BCC-995C-0EA831465055}" name="Kill Points After Ruin 1" dataDxfId="32" dataCellStyle="20% - Accent5"/>
    <tableColumn id="8" xr3:uid="{5B83F09A-BF5F-4106-AFD0-6E139B88B13F}" name="Ruins 4/26 KP" dataDxfId="31" dataCellStyle="20% - Accent5">
      <calculatedColumnFormula>Table7[[#This Row],[Kill Points After Ruin 1]]-Table7[[#This Row],[Kill Points Before Ruins 1]]</calculatedColumnFormula>
    </tableColumn>
    <tableColumn id="9" xr3:uid="{C871719C-5761-4061-AC48-CC95F041CB95}" name="Kill Points Before Ruin 2" dataDxfId="30" dataCellStyle="20% - Accent5"/>
    <tableColumn id="10" xr3:uid="{297868A1-3030-4397-AF85-B3E4258C61BE}" name="Kill Points After Ruin 2" dataDxfId="29" dataCellStyle="20% - Accent5"/>
    <tableColumn id="12" xr3:uid="{3DD7F75B-86D6-43CB-A467-9E2CD8ACE12E}" name="Ruins 4/28" dataDxfId="28" dataCellStyle="20% - Accent5">
      <calculatedColumnFormula>Table7[[#This Row],[Kill Points After Ruin 2]]-Table7[[#This Row],[Kill Points Before Ruin 2]]</calculatedColumnFormula>
    </tableColumn>
    <tableColumn id="14" xr3:uid="{6C4FB475-5500-4EC3-B3E3-EAB3876587C6}" name="Kill Points Before Ruin 3" dataDxfId="27" dataCellStyle="20% - Accent5"/>
    <tableColumn id="15" xr3:uid="{B4741924-E753-4C97-99C0-237AECA87A96}" name="Kill Points After Ruin 3" dataDxfId="26" dataCellStyle="20% - Accent5"/>
    <tableColumn id="16" xr3:uid="{DED414C5-F37E-416E-94BC-89360D4444E9}" name="Ruins 4/30" dataDxfId="25" dataCellStyle="20% - Accent5">
      <calculatedColumnFormula>Table7[[#This Row],[Kill Points After Ruin 3]]-Table7[[#This Row],[Kill Points Before Ruin 3]]</calculatedColumnFormula>
    </tableColumn>
    <tableColumn id="17" xr3:uid="{95ED85AD-95AE-4CE7-AC68-F0F17154D9C5}" name="Kill Points Before Ruin 4" dataDxfId="24" dataCellStyle="20% - Accent5"/>
    <tableColumn id="18" xr3:uid="{CE21F220-8A87-4B21-AA4D-5B77C61660C4}" name="Kill Points After Ruin 4" dataDxfId="23" dataCellStyle="20% - Accent5"/>
    <tableColumn id="19" xr3:uid="{5C1EF585-97AF-4089-88BE-A447CE937B94}" name="Ruins 5/1" dataDxfId="22" dataCellStyle="20% - Accent5">
      <calculatedColumnFormula>Table7[[#This Row],[Kill Points After Ruin 4]]-Table7[[#This Row],[Kill Points Before Ruin 4]]</calculatedColumnFormula>
    </tableColumn>
    <tableColumn id="22" xr3:uid="{177ECB3E-7459-4FE1-B3CA-DA349AA7D342}" name="Kill Points Before Ruin 5" dataDxfId="21" dataCellStyle="20% - Accent5"/>
    <tableColumn id="21" xr3:uid="{5A7FFAB6-B822-4627-A8DC-5447DEA2F83B}" name="Kill Points After Ruin 5" dataDxfId="20" dataCellStyle="20% - Accent5"/>
    <tableColumn id="20" xr3:uid="{A8495884-BEA4-4FE0-9E4D-9C605F25CEE9}" name="Ruins 5/3" dataDxfId="19" dataCellStyle="20% - Accent5">
      <calculatedColumnFormula>MEDIAN(Table7[[#This Row],[Kill Points After Ruin 5]]-Table7[[#This Row],[Kill Points Before Ruin 5]],AVERAGE(Table7[[#This Row],[Ruins 4/26 KP]],Table7[[#This Row],[Ruins 4/28]],Table7[[#This Row],[Ruins 4/30]],Table7[[#This Row],[Ruins 5/1]]))</calculatedColumnFormula>
    </tableColumn>
    <tableColumn id="25" xr3:uid="{B96DEE23-2713-414E-95A8-2F576CB7B284}" name="Kill Points Before Ruin 6" dataDxfId="18" dataCellStyle="20% - Accent5"/>
    <tableColumn id="26" xr3:uid="{554135AF-08A8-C14B-B5A3-C55453ECD99D}" name="Kill Points After Ruin 6" dataDxfId="17" dataCellStyle="20% - Accent5"/>
    <tableColumn id="27" xr3:uid="{9FECD10F-E0CC-8A46-82B1-6118502A61F4}" name="Ruins and Altar 5/5" dataDxfId="16" dataCellStyle="20% - Accent5">
      <calculatedColumnFormula>Table7[[#This Row],[Kill Points After Ruin 6]]-Table7[[#This Row],[Kill Points Before Ruin 6]]</calculatedColumnFormula>
    </tableColumn>
    <tableColumn id="30" xr3:uid="{07104473-6D66-9B46-8688-04BE208F555D}" name="Kill Points Before Ruin 7" dataDxfId="15" dataCellStyle="20% - Accent5"/>
    <tableColumn id="29" xr3:uid="{D995DFA1-96C0-254F-B0B2-D52EE90DC84B}" name="Kill Points After Ruin 7" dataDxfId="14" dataCellStyle="20% - Accent5"/>
    <tableColumn id="28" xr3:uid="{C20F59B3-B0BA-B841-B0B8-80BB3C5177CC}" name="Ruins 5/6" dataDxfId="13" dataCellStyle="20% - Accent5">
      <calculatedColumnFormula>Table7[[#This Row],[Kill Points After Ruin 7]]-Table7[[#This Row],[Kill Points Before Ruin 7]]</calculatedColumnFormula>
    </tableColumn>
    <tableColumn id="13" xr3:uid="{DEA1D6D6-607C-4515-9431-1453F40B1D11}" name="Total Ruins And Altar KP" dataDxfId="12" dataCellStyle="20% - Accent5">
      <calculatedColumnFormula>SUM(Table7[[#This Row],[Ruins 4/26 KP]],Table7[[#This Row],[Ruins 4/28]],Table7[[#This Row],[Ruins 4/30]],Table7[[#This Row],[Ruins 5/1]],Table7[[#This Row],[Ruins 5/3]],Table7[[#This Row],[Ruins and Altar 5/5]],Table7[[#This Row],[Ruins 5/6]])</calculatedColumnFormula>
    </tableColumn>
    <tableColumn id="35" xr3:uid="{B3DCA615-95E3-4462-9E52-B883447397D8}" name="Before KL KP" dataDxfId="11" dataCellStyle="20% - Accent5"/>
    <tableColumn id="34" xr3:uid="{F3EA0AF2-4F47-4193-94CE-F7EDDA328336}" name="After KL KP" dataDxfId="10" dataCellStyle="20% - Accent5"/>
    <tableColumn id="33" xr3:uid="{020462A4-DBE7-407A-85D5-B9E154682EEB}" name="KL KP" dataDxfId="9" dataCellStyle="20% - Accent5"/>
    <tableColumn id="32" xr3:uid="{2DA0F3B6-01B9-4B61-9184-1543557A382D}" name="Before KL Deads" dataDxfId="8" dataCellStyle="20% - Accent5"/>
    <tableColumn id="31" xr3:uid="{EE6DF275-E76B-45D1-9998-6707BFBB631A}" name="After KL Deads" dataDxfId="7" dataCellStyle="20% - Accent5"/>
    <tableColumn id="24" xr3:uid="{1653A330-0AA5-4F37-A4B0-78B70F174884}" name="KL Deads" dataDxfId="6" dataCellStyle="20% - Accent5"/>
    <tableColumn id="36" xr3:uid="{BB9A2CB8-B277-44D6-BAF8-B7109D4FDB6F}" name="Z8 KP" dataDxfId="5" dataCellStyle="20% - Accent5"/>
    <tableColumn id="37" xr3:uid="{EF9EB909-7E9C-46CF-B389-0B27A135FB5C}" name="Z8 Dead" dataDxfId="4" dataCellStyle="20% - Accent5"/>
    <tableColumn id="38" xr3:uid="{FF939060-14CD-4340-980B-58E3CDCD5EC1}" name="Total Deads" dataDxfId="2" dataCellStyle="20% - Accent5">
      <calculatedColumnFormula>SUM(Table7[[#This Row],[Z8 Dead]],Table7[[#This Row],[KL Deads]])</calculatedColumnFormula>
    </tableColumn>
    <tableColumn id="23" xr3:uid="{F6BC9F38-B402-2E4F-BB15-B9209487F65B}" name="Total KP" dataDxfId="0" dataCellStyle="Comma">
      <calculatedColumnFormula>SUM(Table7[[#This Row],[Total Ruins And Altar KP]],Table7[[#This Row],[KL KP]],Table7[[#This Row],[Z8 KP]])</calculatedColumnFormula>
    </tableColumn>
    <tableColumn id="11" xr3:uid="{52A16ACF-5FAE-4124-B62D-E59FE6784A12}" name="Dead Requirement Percent" dataDxfId="1" dataCellStyle="Percent">
      <calculatedColumnFormula>Table7[[#This Row],[Total Deads]]/(Table7[[#This Row],[Starting Power]]*0.01)</calculatedColumnFormula>
    </tableColumn>
    <tableColumn id="39" xr3:uid="{870DB8F9-E838-409E-BC2F-D9DAD8E43E48}" name="KP Requirement Percent" dataDxfId="3" dataCellStyle="20% - Accent5">
      <calculatedColumnFormula>SUM(Table7[[#This Row],[Total Ruins And Altar KP]],Table7[[#This Row],[KL KP]],Table7[[#This Row],[Z8 KP]])/Table7[[#This Row],[KP Requirement]]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1052-E957-4FA4-BFAB-F4834E55E733}">
  <dimension ref="A1:AM246"/>
  <sheetViews>
    <sheetView tabSelected="1" topLeftCell="AD1" zoomScale="115" zoomScaleNormal="115" workbookViewId="0">
      <selection activeCell="AK6" sqref="AK6"/>
    </sheetView>
  </sheetViews>
  <sheetFormatPr baseColWidth="10" defaultColWidth="8.83203125" defaultRowHeight="16" x14ac:dyDescent="0.2"/>
  <cols>
    <col min="1" max="1" width="18.5" style="4" bestFit="1" customWidth="1"/>
    <col min="2" max="2" width="14" style="4" customWidth="1"/>
    <col min="3" max="3" width="17" style="4" bestFit="1" customWidth="1"/>
    <col min="4" max="4" width="17" style="4" customWidth="1"/>
    <col min="5" max="5" width="16.5" style="4" customWidth="1"/>
    <col min="6" max="6" width="26" style="4" customWidth="1"/>
    <col min="7" max="7" width="24.33203125" style="4" bestFit="1" customWidth="1"/>
    <col min="8" max="8" width="12.1640625" style="4" bestFit="1" customWidth="1"/>
    <col min="9" max="9" width="24.33203125" style="4" bestFit="1" customWidth="1"/>
    <col min="10" max="10" width="25.6640625" style="4" bestFit="1" customWidth="1"/>
    <col min="11" max="11" width="12.1640625" style="4" bestFit="1" customWidth="1"/>
    <col min="12" max="12" width="25.6640625" style="4" bestFit="1" customWidth="1"/>
    <col min="13" max="13" width="25.6640625" style="5" customWidth="1"/>
    <col min="14" max="14" width="12.1640625" style="4" bestFit="1" customWidth="1"/>
    <col min="15" max="15" width="25.6640625" style="4" bestFit="1" customWidth="1"/>
    <col min="16" max="16" width="24" style="5" bestFit="1" customWidth="1"/>
    <col min="17" max="17" width="12.1640625" style="4" customWidth="1"/>
    <col min="18" max="18" width="25.6640625" style="4" bestFit="1" customWidth="1"/>
    <col min="19" max="19" width="24" style="4" bestFit="1" customWidth="1"/>
    <col min="20" max="20" width="12.1640625" style="4" customWidth="1"/>
    <col min="21" max="21" width="23.6640625" style="4" customWidth="1"/>
    <col min="22" max="22" width="24.33203125" style="5" customWidth="1"/>
    <col min="23" max="25" width="22.1640625" style="4" customWidth="1"/>
    <col min="26" max="26" width="15.33203125" style="4" customWidth="1"/>
    <col min="27" max="36" width="23.83203125" style="4" customWidth="1"/>
    <col min="37" max="37" width="23.83203125" style="5" customWidth="1"/>
    <col min="38" max="38" width="28.83203125" style="7" bestFit="1" customWidth="1"/>
    <col min="39" max="39" width="27.5" bestFit="1" customWidth="1"/>
  </cols>
  <sheetData>
    <row r="1" spans="1:39" x14ac:dyDescent="0.2">
      <c r="A1" s="1" t="s">
        <v>0</v>
      </c>
      <c r="B1" s="1" t="s">
        <v>1</v>
      </c>
      <c r="C1" s="2" t="s">
        <v>258</v>
      </c>
      <c r="D1" s="2" t="s">
        <v>259</v>
      </c>
      <c r="E1" s="2" t="s">
        <v>3</v>
      </c>
      <c r="F1" s="2" t="s">
        <v>2</v>
      </c>
      <c r="G1" s="2" t="s">
        <v>249</v>
      </c>
      <c r="H1" s="2" t="s">
        <v>272</v>
      </c>
      <c r="I1" s="2" t="s">
        <v>251</v>
      </c>
      <c r="J1" s="2" t="s">
        <v>250</v>
      </c>
      <c r="K1" s="2" t="s">
        <v>271</v>
      </c>
      <c r="L1" s="2" t="s">
        <v>252</v>
      </c>
      <c r="M1" s="3" t="s">
        <v>253</v>
      </c>
      <c r="N1" s="2" t="s">
        <v>270</v>
      </c>
      <c r="O1" s="2" t="s">
        <v>254</v>
      </c>
      <c r="P1" s="3" t="s">
        <v>256</v>
      </c>
      <c r="Q1" s="2" t="s">
        <v>269</v>
      </c>
      <c r="R1" s="2" t="s">
        <v>255</v>
      </c>
      <c r="S1" s="2" t="s">
        <v>257</v>
      </c>
      <c r="T1" s="2" t="s">
        <v>268</v>
      </c>
      <c r="U1" s="2" t="s">
        <v>261</v>
      </c>
      <c r="V1" s="3" t="s">
        <v>262</v>
      </c>
      <c r="W1" s="2" t="s">
        <v>266</v>
      </c>
      <c r="X1" s="2" t="s">
        <v>263</v>
      </c>
      <c r="Y1" s="2" t="s">
        <v>264</v>
      </c>
      <c r="Z1" s="2" t="s">
        <v>267</v>
      </c>
      <c r="AA1" s="2" t="s">
        <v>265</v>
      </c>
      <c r="AB1" s="2" t="s">
        <v>274</v>
      </c>
      <c r="AC1" s="2" t="s">
        <v>273</v>
      </c>
      <c r="AD1" s="2" t="s">
        <v>275</v>
      </c>
      <c r="AE1" s="2" t="s">
        <v>276</v>
      </c>
      <c r="AF1" s="2" t="s">
        <v>277</v>
      </c>
      <c r="AG1" s="2" t="s">
        <v>278</v>
      </c>
      <c r="AH1" s="2" t="s">
        <v>279</v>
      </c>
      <c r="AI1" s="2" t="s">
        <v>280</v>
      </c>
      <c r="AJ1" s="2" t="s">
        <v>281</v>
      </c>
      <c r="AK1" s="3" t="s">
        <v>283</v>
      </c>
      <c r="AL1" s="6" t="s">
        <v>282</v>
      </c>
      <c r="AM1" s="24" t="s">
        <v>260</v>
      </c>
    </row>
    <row r="2" spans="1:39" ht="15" x14ac:dyDescent="0.2">
      <c r="A2" s="9" t="s">
        <v>14</v>
      </c>
      <c r="B2" s="9">
        <v>177811681</v>
      </c>
      <c r="C2" s="10">
        <v>71676637</v>
      </c>
      <c r="D2" s="10">
        <f>Table7[[#This Row],[Starting Power]]*3</f>
        <v>215029911</v>
      </c>
      <c r="E2" s="11">
        <v>2758677</v>
      </c>
      <c r="F2" s="11">
        <v>536017722</v>
      </c>
      <c r="G2" s="11">
        <v>585158594</v>
      </c>
      <c r="H2" s="12">
        <f>Table7[[#This Row],[Kill Points After Ruin 1]]-Table7[[#This Row],[Kill Points Before Ruins 1]]</f>
        <v>49140872</v>
      </c>
      <c r="I2" s="11">
        <v>585158594</v>
      </c>
      <c r="J2" s="10">
        <v>626878078</v>
      </c>
      <c r="K2" s="12">
        <f>Table7[[#This Row],[Kill Points After Ruin 2]]-Table7[[#This Row],[Kill Points Before Ruin 2]]</f>
        <v>41719484</v>
      </c>
      <c r="L2" s="10">
        <v>626878078</v>
      </c>
      <c r="M2" s="13">
        <v>643026016</v>
      </c>
      <c r="N2" s="10">
        <f>Table7[[#This Row],[Kill Points After Ruin 3]]-Table7[[#This Row],[Kill Points Before Ruin 3]]</f>
        <v>16147938</v>
      </c>
      <c r="O2" s="13">
        <v>643026016</v>
      </c>
      <c r="P2" s="13">
        <v>658425796</v>
      </c>
      <c r="Q2" s="10">
        <f>Table7[[#This Row],[Kill Points After Ruin 4]]-Table7[[#This Row],[Kill Points Before Ruin 4]]</f>
        <v>15399780</v>
      </c>
      <c r="R2" s="13">
        <v>658425796</v>
      </c>
      <c r="S2" s="13">
        <v>690433816</v>
      </c>
      <c r="T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31305019.25</v>
      </c>
      <c r="U2" s="13">
        <v>690433816</v>
      </c>
      <c r="V2" s="13">
        <v>704183156</v>
      </c>
      <c r="W2" s="10">
        <f>Table7[[#This Row],[Kill Points After Ruin 6]]-Table7[[#This Row],[Kill Points Before Ruin 6]]</f>
        <v>13749340</v>
      </c>
      <c r="X2" s="10">
        <v>704183156</v>
      </c>
      <c r="Y2" s="10">
        <v>716119634</v>
      </c>
      <c r="Z2" s="10">
        <f>Table7[[#This Row],[Kill Points After Ruin 7]]-Table7[[#This Row],[Kill Points Before Ruin 7]]</f>
        <v>11936478</v>
      </c>
      <c r="AA2" s="12">
        <f>SUM(Table7[[#This Row],[Ruins 4/26 KP]],Table7[[#This Row],[Ruins 4/28]],Table7[[#This Row],[Ruins 4/30]],Table7[[#This Row],[Ruins 5/1]],Table7[[#This Row],[Ruins 5/3]],Table7[[#This Row],[Ruins and Altar 5/5]],Table7[[#This Row],[Ruins 5/6]])</f>
        <v>179398911.25</v>
      </c>
      <c r="AB2" s="8">
        <v>726196948</v>
      </c>
      <c r="AC2" s="14">
        <v>1047449131</v>
      </c>
      <c r="AD2" s="8">
        <v>321252183</v>
      </c>
      <c r="AE2" s="8">
        <v>2762714</v>
      </c>
      <c r="AF2" s="14">
        <v>3363594</v>
      </c>
      <c r="AG2" s="8">
        <v>600880</v>
      </c>
      <c r="AH2" s="19">
        <v>183075856</v>
      </c>
      <c r="AI2" s="19">
        <v>723414</v>
      </c>
      <c r="AJ2" s="19">
        <f>SUM(Table7[[#This Row],[Z8 Dead]],Table7[[#This Row],[KL Deads]])</f>
        <v>1324294</v>
      </c>
      <c r="AK2" s="25">
        <f>SUM(Table7[[#This Row],[Total Ruins And Altar KP]],Table7[[#This Row],[KL KP]],Table7[[#This Row],[Z8 KP]])</f>
        <v>683726950.25</v>
      </c>
      <c r="AL2" s="23">
        <f>Table7[[#This Row],[Total Deads]]/(Table7[[#This Row],[Starting Power]]*0.01)</f>
        <v>1.8475950538806669</v>
      </c>
      <c r="AM2" s="15">
        <f>SUM(Table7[[#This Row],[Total Ruins And Altar KP]],Table7[[#This Row],[KL KP]],Table7[[#This Row],[Z8 KP]])/Table7[[#This Row],[KP Requirement]]</f>
        <v>3.1796829895446499</v>
      </c>
    </row>
    <row r="3" spans="1:39" ht="15" x14ac:dyDescent="0.2">
      <c r="A3" s="9" t="s">
        <v>25</v>
      </c>
      <c r="B3" s="9">
        <v>177594050</v>
      </c>
      <c r="C3" s="10">
        <v>54645492</v>
      </c>
      <c r="D3" s="10">
        <f>Table7[[#This Row],[Starting Power]]*3</f>
        <v>163936476</v>
      </c>
      <c r="E3" s="11">
        <v>1336549</v>
      </c>
      <c r="F3" s="11">
        <v>314616748</v>
      </c>
      <c r="G3" s="11">
        <v>329202983</v>
      </c>
      <c r="H3" s="11">
        <f>Table7[[#This Row],[Kill Points After Ruin 1]]-Table7[[#This Row],[Kill Points Before Ruins 1]]</f>
        <v>14586235</v>
      </c>
      <c r="I3" s="11">
        <v>329202983</v>
      </c>
      <c r="J3" s="10">
        <v>329202983</v>
      </c>
      <c r="K3" s="11">
        <f>Table7[[#This Row],[Kill Points After Ruin 2]]-Table7[[#This Row],[Kill Points Before Ruin 2]]</f>
        <v>0</v>
      </c>
      <c r="L3" s="10">
        <v>329202983</v>
      </c>
      <c r="M3" s="13">
        <v>342861165</v>
      </c>
      <c r="N3" s="10">
        <f>Table7[[#This Row],[Kill Points After Ruin 3]]-Table7[[#This Row],[Kill Points Before Ruin 3]]</f>
        <v>13658182</v>
      </c>
      <c r="O3" s="13">
        <v>342861165</v>
      </c>
      <c r="P3" s="13">
        <v>358598389</v>
      </c>
      <c r="Q3" s="10">
        <f>Table7[[#This Row],[Kill Points After Ruin 4]]-Table7[[#This Row],[Kill Points Before Ruin 4]]</f>
        <v>15737224</v>
      </c>
      <c r="R3" s="13">
        <v>358598389</v>
      </c>
      <c r="S3" s="13">
        <v>378817539</v>
      </c>
      <c r="T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15607280.125</v>
      </c>
      <c r="U3" s="13">
        <v>378817539</v>
      </c>
      <c r="V3" s="13">
        <v>400436939</v>
      </c>
      <c r="W3" s="10">
        <f>Table7[[#This Row],[Kill Points After Ruin 6]]-Table7[[#This Row],[Kill Points Before Ruin 6]]</f>
        <v>21619400</v>
      </c>
      <c r="X3" s="10">
        <v>400436939</v>
      </c>
      <c r="Y3" s="10">
        <v>400436939</v>
      </c>
      <c r="Z3" s="10">
        <f>Table7[[#This Row],[Kill Points After Ruin 7]]-Table7[[#This Row],[Kill Points Before Ruin 7]]</f>
        <v>0</v>
      </c>
      <c r="AA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81208321.125</v>
      </c>
      <c r="AB3" s="8">
        <v>407220677</v>
      </c>
      <c r="AC3" s="14">
        <v>551231390</v>
      </c>
      <c r="AD3" s="8">
        <v>144010713</v>
      </c>
      <c r="AE3" s="8">
        <v>1347610</v>
      </c>
      <c r="AF3" s="14">
        <v>1539265</v>
      </c>
      <c r="AG3" s="8">
        <v>191655</v>
      </c>
      <c r="AH3" s="19">
        <v>178806181</v>
      </c>
      <c r="AI3" s="19">
        <v>1210437</v>
      </c>
      <c r="AJ3" s="19">
        <f>SUM(Table7[[#This Row],[Z8 Dead]],Table7[[#This Row],[KL Deads]])</f>
        <v>1402092</v>
      </c>
      <c r="AK3" s="25">
        <f>SUM(Table7[[#This Row],[Total Ruins And Altar KP]],Table7[[#This Row],[KL KP]],Table7[[#This Row],[Z8 KP]])</f>
        <v>404025215.125</v>
      </c>
      <c r="AL3" s="23">
        <f>Table7[[#This Row],[Total Deads]]/(Table7[[#This Row],[Starting Power]]*0.01)</f>
        <v>2.5657962783096542</v>
      </c>
      <c r="AM3" s="15">
        <f>SUM(Table7[[#This Row],[Total Ruins And Altar KP]],Table7[[#This Row],[KL KP]],Table7[[#This Row],[Z8 KP]])/Table7[[#This Row],[KP Requirement]]</f>
        <v>2.4645229968527564</v>
      </c>
    </row>
    <row r="4" spans="1:39" ht="15" x14ac:dyDescent="0.2">
      <c r="A4" s="9" t="s">
        <v>18</v>
      </c>
      <c r="B4" s="9">
        <v>178057683</v>
      </c>
      <c r="C4" s="10">
        <v>68155106</v>
      </c>
      <c r="D4" s="10">
        <f>Table7[[#This Row],[Starting Power]]*3</f>
        <v>204465318</v>
      </c>
      <c r="E4" s="11">
        <v>2578248</v>
      </c>
      <c r="F4" s="11">
        <v>677067545</v>
      </c>
      <c r="G4" s="11">
        <v>725105086</v>
      </c>
      <c r="H4" s="11">
        <f>Table7[[#This Row],[Kill Points After Ruin 1]]-Table7[[#This Row],[Kill Points Before Ruins 1]]</f>
        <v>48037541</v>
      </c>
      <c r="I4" s="11">
        <v>725105086</v>
      </c>
      <c r="J4" s="10">
        <v>750747716</v>
      </c>
      <c r="K4" s="11">
        <f>Table7[[#This Row],[Kill Points After Ruin 2]]-Table7[[#This Row],[Kill Points Before Ruin 2]]</f>
        <v>25642630</v>
      </c>
      <c r="L4" s="10">
        <v>750747716</v>
      </c>
      <c r="M4" s="13">
        <v>766795140</v>
      </c>
      <c r="N4" s="10">
        <f>Table7[[#This Row],[Kill Points After Ruin 3]]-Table7[[#This Row],[Kill Points Before Ruin 3]]</f>
        <v>16047424</v>
      </c>
      <c r="O4" s="13">
        <v>766795140</v>
      </c>
      <c r="P4" s="13">
        <v>781114950</v>
      </c>
      <c r="Q4" s="10">
        <f>Table7[[#This Row],[Kill Points After Ruin 4]]-Table7[[#This Row],[Kill Points Before Ruin 4]]</f>
        <v>14319810</v>
      </c>
      <c r="R4" s="13">
        <v>781114950</v>
      </c>
      <c r="S4" s="13">
        <v>797590540</v>
      </c>
      <c r="T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21243720.625</v>
      </c>
      <c r="U4" s="13">
        <v>797590540</v>
      </c>
      <c r="V4" s="13">
        <v>823319510</v>
      </c>
      <c r="W4" s="10">
        <f>Table7[[#This Row],[Kill Points After Ruin 6]]-Table7[[#This Row],[Kill Points Before Ruin 6]]</f>
        <v>25728970</v>
      </c>
      <c r="X4" s="10">
        <v>823319510</v>
      </c>
      <c r="Y4" s="10">
        <v>829258588</v>
      </c>
      <c r="Z4" s="10">
        <f>Table7[[#This Row],[Kill Points After Ruin 7]]-Table7[[#This Row],[Kill Points Before Ruin 7]]</f>
        <v>5939078</v>
      </c>
      <c r="AA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156959173.625</v>
      </c>
      <c r="AB4" s="8">
        <v>834491868</v>
      </c>
      <c r="AC4" s="14">
        <v>1031410314</v>
      </c>
      <c r="AD4" s="8">
        <v>196918446</v>
      </c>
      <c r="AE4" s="8">
        <v>2578248</v>
      </c>
      <c r="AF4" s="14">
        <v>2842580</v>
      </c>
      <c r="AG4" s="8">
        <v>264332</v>
      </c>
      <c r="AH4" s="19">
        <v>133361200</v>
      </c>
      <c r="AI4" s="19">
        <v>483648</v>
      </c>
      <c r="AJ4" s="19">
        <f>SUM(Table7[[#This Row],[Z8 Dead]],Table7[[#This Row],[KL Deads]])</f>
        <v>747980</v>
      </c>
      <c r="AK4" s="25">
        <f>SUM(Table7[[#This Row],[Total Ruins And Altar KP]],Table7[[#This Row],[KL KP]],Table7[[#This Row],[Z8 KP]])</f>
        <v>487238819.625</v>
      </c>
      <c r="AL4" s="23">
        <f>Table7[[#This Row],[Total Deads]]/(Table7[[#This Row],[Starting Power]]*0.01)</f>
        <v>1.0974672976079003</v>
      </c>
      <c r="AM4" s="15">
        <f>SUM(Table7[[#This Row],[Total Ruins And Altar KP]],Table7[[#This Row],[KL KP]],Table7[[#This Row],[Z8 KP]])/Table7[[#This Row],[KP Requirement]]</f>
        <v>2.3829900561668849</v>
      </c>
    </row>
    <row r="5" spans="1:39" ht="15" x14ac:dyDescent="0.2">
      <c r="A5" s="9" t="s">
        <v>31</v>
      </c>
      <c r="B5" s="9">
        <v>187775892</v>
      </c>
      <c r="C5" s="10">
        <v>41160273</v>
      </c>
      <c r="D5" s="10">
        <f>Table7[[#This Row],[Starting Power]]*3</f>
        <v>123480819</v>
      </c>
      <c r="E5" s="11">
        <v>1023588</v>
      </c>
      <c r="F5" s="11">
        <v>306660215</v>
      </c>
      <c r="G5" s="11">
        <v>330772667</v>
      </c>
      <c r="H5" s="11">
        <f>Table7[[#This Row],[Kill Points After Ruin 1]]-Table7[[#This Row],[Kill Points Before Ruins 1]]</f>
        <v>24112452</v>
      </c>
      <c r="I5" s="11">
        <v>330772667</v>
      </c>
      <c r="J5" s="10">
        <v>353251655</v>
      </c>
      <c r="K5" s="11">
        <f>Table7[[#This Row],[Kill Points After Ruin 2]]-Table7[[#This Row],[Kill Points Before Ruin 2]]</f>
        <v>22478988</v>
      </c>
      <c r="L5" s="10">
        <v>353251655</v>
      </c>
      <c r="M5" s="13">
        <v>360919668</v>
      </c>
      <c r="N5" s="10">
        <f>Table7[[#This Row],[Kill Points After Ruin 3]]-Table7[[#This Row],[Kill Points Before Ruin 3]]</f>
        <v>7668013</v>
      </c>
      <c r="O5" s="13">
        <v>360919668</v>
      </c>
      <c r="P5" s="13">
        <v>372482158</v>
      </c>
      <c r="Q5" s="10">
        <f>Table7[[#This Row],[Kill Points After Ruin 4]]-Table7[[#This Row],[Kill Points Before Ruin 4]]</f>
        <v>11562490</v>
      </c>
      <c r="R5" s="13">
        <v>372482158</v>
      </c>
      <c r="S5" s="13">
        <v>399124938</v>
      </c>
      <c r="T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21549132.875</v>
      </c>
      <c r="U5" s="13">
        <v>399124938</v>
      </c>
      <c r="V5" s="13">
        <v>417530628</v>
      </c>
      <c r="W5" s="10">
        <f>Table7[[#This Row],[Kill Points After Ruin 6]]-Table7[[#This Row],[Kill Points Before Ruin 6]]</f>
        <v>18405690</v>
      </c>
      <c r="X5" s="10">
        <v>417530628</v>
      </c>
      <c r="Y5" s="10">
        <v>433570956</v>
      </c>
      <c r="Z5" s="10">
        <f>Table7[[#This Row],[Kill Points After Ruin 7]]-Table7[[#This Row],[Kill Points Before Ruin 7]]</f>
        <v>16040328</v>
      </c>
      <c r="AA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121817093.875</v>
      </c>
      <c r="AB5" s="8">
        <v>434812866</v>
      </c>
      <c r="AC5" s="14">
        <v>519027110</v>
      </c>
      <c r="AD5" s="8">
        <v>84214244</v>
      </c>
      <c r="AE5" s="8">
        <v>1023588</v>
      </c>
      <c r="AF5" s="14">
        <v>1225524</v>
      </c>
      <c r="AG5" s="8">
        <v>201936</v>
      </c>
      <c r="AH5" s="19">
        <v>85241790</v>
      </c>
      <c r="AI5" s="19">
        <v>398543</v>
      </c>
      <c r="AJ5" s="19">
        <f>SUM(Table7[[#This Row],[Z8 Dead]],Table7[[#This Row],[KL Deads]])</f>
        <v>600479</v>
      </c>
      <c r="AK5" s="25">
        <f>SUM(Table7[[#This Row],[Total Ruins And Altar KP]],Table7[[#This Row],[KL KP]],Table7[[#This Row],[Z8 KP]])</f>
        <v>291273127.875</v>
      </c>
      <c r="AL5" s="23">
        <f>Table7[[#This Row],[Total Deads]]/(Table7[[#This Row],[Starting Power]]*0.01)</f>
        <v>1.4588800224915905</v>
      </c>
      <c r="AM5" s="15">
        <f>SUM(Table7[[#This Row],[Total Ruins And Altar KP]],Table7[[#This Row],[KL KP]],Table7[[#This Row],[Z8 KP]])/Table7[[#This Row],[KP Requirement]]</f>
        <v>2.3588532229851826</v>
      </c>
    </row>
    <row r="6" spans="1:39" ht="15" x14ac:dyDescent="0.2">
      <c r="A6" s="9" t="s">
        <v>85</v>
      </c>
      <c r="B6" s="9">
        <v>173026440</v>
      </c>
      <c r="C6" s="10">
        <v>33596310</v>
      </c>
      <c r="D6" s="10">
        <f>Table7[[#This Row],[Starting Power]]*3</f>
        <v>100788930</v>
      </c>
      <c r="E6" s="11">
        <v>3930742</v>
      </c>
      <c r="F6" s="11">
        <v>667812474</v>
      </c>
      <c r="G6" s="11">
        <v>694982566</v>
      </c>
      <c r="H6" s="11">
        <f>Table7[[#This Row],[Kill Points After Ruin 1]]-Table7[[#This Row],[Kill Points Before Ruins 1]]</f>
        <v>27170092</v>
      </c>
      <c r="I6" s="11">
        <v>694982566</v>
      </c>
      <c r="J6" s="10">
        <v>697988003</v>
      </c>
      <c r="K6" s="11">
        <f>Table7[[#This Row],[Kill Points After Ruin 2]]-Table7[[#This Row],[Kill Points Before Ruin 2]]</f>
        <v>3005437</v>
      </c>
      <c r="L6" s="10">
        <v>697988003</v>
      </c>
      <c r="M6" s="13">
        <v>700392593</v>
      </c>
      <c r="N6" s="10">
        <f>Table7[[#This Row],[Kill Points After Ruin 3]]-Table7[[#This Row],[Kill Points Before Ruin 3]]</f>
        <v>2404590</v>
      </c>
      <c r="O6" s="13">
        <v>700392593</v>
      </c>
      <c r="P6" s="13">
        <v>701809093</v>
      </c>
      <c r="Q6" s="10">
        <f>Table7[[#This Row],[Kill Points After Ruin 4]]-Table7[[#This Row],[Kill Points Before Ruin 4]]</f>
        <v>1416500</v>
      </c>
      <c r="R6" s="13">
        <v>701809093</v>
      </c>
      <c r="S6" s="13">
        <v>711117833</v>
      </c>
      <c r="T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8903947.375</v>
      </c>
      <c r="U6" s="13">
        <v>711117833</v>
      </c>
      <c r="V6" s="13">
        <v>716781763</v>
      </c>
      <c r="W6" s="10">
        <f>Table7[[#This Row],[Kill Points After Ruin 6]]-Table7[[#This Row],[Kill Points Before Ruin 6]]</f>
        <v>5663930</v>
      </c>
      <c r="X6" s="10">
        <v>716781763</v>
      </c>
      <c r="Y6" s="10">
        <v>718054953</v>
      </c>
      <c r="Z6" s="10">
        <f>Table7[[#This Row],[Kill Points After Ruin 7]]-Table7[[#This Row],[Kill Points Before Ruin 7]]</f>
        <v>1273190</v>
      </c>
      <c r="AA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49837686.375</v>
      </c>
      <c r="AB6" s="8">
        <v>719996753</v>
      </c>
      <c r="AC6" s="14">
        <v>812255399</v>
      </c>
      <c r="AD6" s="8">
        <v>92258646</v>
      </c>
      <c r="AE6" s="8">
        <v>3930742</v>
      </c>
      <c r="AF6" s="14">
        <v>3982255</v>
      </c>
      <c r="AG6" s="8">
        <v>51513</v>
      </c>
      <c r="AH6" s="19">
        <v>56605888</v>
      </c>
      <c r="AI6" s="19">
        <v>263931</v>
      </c>
      <c r="AJ6" s="19">
        <f>SUM(Table7[[#This Row],[Z8 Dead]],Table7[[#This Row],[KL Deads]])</f>
        <v>315444</v>
      </c>
      <c r="AK6" s="25">
        <f>SUM(Table7[[#This Row],[Total Ruins And Altar KP]],Table7[[#This Row],[KL KP]],Table7[[#This Row],[Z8 KP]])</f>
        <v>198702220.375</v>
      </c>
      <c r="AL6" s="23">
        <f>Table7[[#This Row],[Total Deads]]/(Table7[[#This Row],[Starting Power]]*0.01)</f>
        <v>0.93892454260601821</v>
      </c>
      <c r="AM6" s="15">
        <f>SUM(Table7[[#This Row],[Total Ruins And Altar KP]],Table7[[#This Row],[KL KP]],Table7[[#This Row],[Z8 KP]])/Table7[[#This Row],[KP Requirement]]</f>
        <v>1.9714686957684737</v>
      </c>
    </row>
    <row r="7" spans="1:39" ht="15" x14ac:dyDescent="0.2">
      <c r="A7" s="9" t="s">
        <v>9</v>
      </c>
      <c r="B7" s="9">
        <v>178117762</v>
      </c>
      <c r="C7" s="10">
        <v>83015732</v>
      </c>
      <c r="D7" s="10">
        <f>Table7[[#This Row],[Starting Power]]*3</f>
        <v>249047196</v>
      </c>
      <c r="E7" s="11">
        <v>3156297</v>
      </c>
      <c r="F7" s="11">
        <v>776936368</v>
      </c>
      <c r="G7" s="11">
        <v>807299815</v>
      </c>
      <c r="H7" s="11">
        <f>Table7[[#This Row],[Kill Points After Ruin 1]]-Table7[[#This Row],[Kill Points Before Ruins 1]]</f>
        <v>30363447</v>
      </c>
      <c r="I7" s="11">
        <v>807299815</v>
      </c>
      <c r="J7" s="10">
        <v>833384265</v>
      </c>
      <c r="K7" s="11">
        <f>Table7[[#This Row],[Kill Points After Ruin 2]]-Table7[[#This Row],[Kill Points Before Ruin 2]]</f>
        <v>26084450</v>
      </c>
      <c r="L7" s="10">
        <v>833384265</v>
      </c>
      <c r="M7" s="13">
        <v>843159995</v>
      </c>
      <c r="N7" s="10">
        <f>Table7[[#This Row],[Kill Points After Ruin 3]]-Table7[[#This Row],[Kill Points Before Ruin 3]]</f>
        <v>9775730</v>
      </c>
      <c r="O7" s="13">
        <v>843159995</v>
      </c>
      <c r="P7" s="13">
        <v>857503456</v>
      </c>
      <c r="Q7" s="10">
        <f>Table7[[#This Row],[Kill Points After Ruin 4]]-Table7[[#This Row],[Kill Points Before Ruin 4]]</f>
        <v>14343461</v>
      </c>
      <c r="R7" s="13">
        <v>857503456</v>
      </c>
      <c r="S7" s="13">
        <v>900181823</v>
      </c>
      <c r="T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31410069.5</v>
      </c>
      <c r="U7" s="13">
        <v>900181823</v>
      </c>
      <c r="V7" s="13">
        <v>929770243</v>
      </c>
      <c r="W7" s="10">
        <f>Table7[[#This Row],[Kill Points After Ruin 6]]-Table7[[#This Row],[Kill Points Before Ruin 6]]</f>
        <v>29588420</v>
      </c>
      <c r="X7" s="10">
        <v>929770243</v>
      </c>
      <c r="Y7" s="10">
        <v>947408079</v>
      </c>
      <c r="Z7" s="10">
        <f>Table7[[#This Row],[Kill Points After Ruin 7]]-Table7[[#This Row],[Kill Points Before Ruin 7]]</f>
        <v>17637836</v>
      </c>
      <c r="AA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159203413.5</v>
      </c>
      <c r="AB7" s="8">
        <v>954872839</v>
      </c>
      <c r="AC7" s="14">
        <v>1200090126</v>
      </c>
      <c r="AD7" s="8">
        <v>245217287</v>
      </c>
      <c r="AE7" s="8">
        <v>3156297</v>
      </c>
      <c r="AF7" s="14">
        <v>3977205</v>
      </c>
      <c r="AG7" s="8">
        <v>820908</v>
      </c>
      <c r="AH7" s="19">
        <v>73507939</v>
      </c>
      <c r="AI7" s="19">
        <v>133626</v>
      </c>
      <c r="AJ7" s="19">
        <f>SUM(Table7[[#This Row],[Z8 Dead]],Table7[[#This Row],[KL Deads]])</f>
        <v>954534</v>
      </c>
      <c r="AK7" s="25">
        <f>SUM(Table7[[#This Row],[Total Ruins And Altar KP]],Table7[[#This Row],[KL KP]],Table7[[#This Row],[Z8 KP]])</f>
        <v>477928639.5</v>
      </c>
      <c r="AL7" s="23">
        <f>Table7[[#This Row],[Total Deads]]/(Table7[[#This Row],[Starting Power]]*0.01)</f>
        <v>1.1498230239058784</v>
      </c>
      <c r="AM7" s="15">
        <f>SUM(Table7[[#This Row],[Total Ruins And Altar KP]],Table7[[#This Row],[KL KP]],Table7[[#This Row],[Z8 KP]])/Table7[[#This Row],[KP Requirement]]</f>
        <v>1.9190283897032914</v>
      </c>
    </row>
    <row r="8" spans="1:39" ht="15" x14ac:dyDescent="0.2">
      <c r="A8" s="9" t="s">
        <v>35</v>
      </c>
      <c r="B8" s="9">
        <v>178806902</v>
      </c>
      <c r="C8" s="10">
        <v>49776819</v>
      </c>
      <c r="D8" s="10">
        <f>Table7[[#This Row],[Starting Power]]*3</f>
        <v>149330457</v>
      </c>
      <c r="E8" s="11">
        <v>2995248</v>
      </c>
      <c r="F8" s="11">
        <v>497973860</v>
      </c>
      <c r="G8" s="11">
        <v>519677165</v>
      </c>
      <c r="H8" s="11">
        <f>Table7[[#This Row],[Kill Points After Ruin 1]]-Table7[[#This Row],[Kill Points Before Ruins 1]]</f>
        <v>21703305</v>
      </c>
      <c r="I8" s="11">
        <v>519677165</v>
      </c>
      <c r="J8" s="10">
        <v>537780481</v>
      </c>
      <c r="K8" s="11">
        <f>Table7[[#This Row],[Kill Points After Ruin 2]]-Table7[[#This Row],[Kill Points Before Ruin 2]]</f>
        <v>18103316</v>
      </c>
      <c r="L8" s="10">
        <v>537780481</v>
      </c>
      <c r="M8" s="13">
        <v>544032391</v>
      </c>
      <c r="N8" s="10">
        <f>Table7[[#This Row],[Kill Points After Ruin 3]]-Table7[[#This Row],[Kill Points Before Ruin 3]]</f>
        <v>6251910</v>
      </c>
      <c r="O8" s="13">
        <v>544032391</v>
      </c>
      <c r="P8" s="13">
        <v>550818261</v>
      </c>
      <c r="Q8" s="10">
        <f>Table7[[#This Row],[Kill Points After Ruin 4]]-Table7[[#This Row],[Kill Points Before Ruin 4]]</f>
        <v>6785870</v>
      </c>
      <c r="R8" s="13">
        <v>550818261</v>
      </c>
      <c r="S8" s="13">
        <v>583481219</v>
      </c>
      <c r="T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22937029.125</v>
      </c>
      <c r="U8" s="13">
        <v>583481219</v>
      </c>
      <c r="V8" s="13">
        <v>593856669</v>
      </c>
      <c r="W8" s="10">
        <f>Table7[[#This Row],[Kill Points After Ruin 6]]-Table7[[#This Row],[Kill Points Before Ruin 6]]</f>
        <v>10375450</v>
      </c>
      <c r="X8" s="10">
        <v>593856669</v>
      </c>
      <c r="Y8" s="10">
        <v>601955167</v>
      </c>
      <c r="Z8" s="10">
        <f>Table7[[#This Row],[Kill Points After Ruin 7]]-Table7[[#This Row],[Kill Points Before Ruin 7]]</f>
        <v>8098498</v>
      </c>
      <c r="AA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94255378.125</v>
      </c>
      <c r="AB8" s="8">
        <v>609192347</v>
      </c>
      <c r="AC8" s="14">
        <v>755323738</v>
      </c>
      <c r="AD8" s="8">
        <v>146131391</v>
      </c>
      <c r="AE8" s="8">
        <v>3008094</v>
      </c>
      <c r="AF8" s="14">
        <v>3251520</v>
      </c>
      <c r="AG8" s="8">
        <v>243426</v>
      </c>
      <c r="AH8" s="19">
        <v>45901833</v>
      </c>
      <c r="AI8" s="19">
        <v>313493</v>
      </c>
      <c r="AJ8" s="19">
        <f>SUM(Table7[[#This Row],[Z8 Dead]],Table7[[#This Row],[KL Deads]])</f>
        <v>556919</v>
      </c>
      <c r="AK8" s="25">
        <f>SUM(Table7[[#This Row],[Total Ruins And Altar KP]],Table7[[#This Row],[KL KP]],Table7[[#This Row],[Z8 KP]])</f>
        <v>286288602.125</v>
      </c>
      <c r="AL8" s="23">
        <f>Table7[[#This Row],[Total Deads]]/(Table7[[#This Row],[Starting Power]]*0.01)</f>
        <v>1.118832041075184</v>
      </c>
      <c r="AM8" s="15">
        <f>SUM(Table7[[#This Row],[Total Ruins And Altar KP]],Table7[[#This Row],[KL KP]],Table7[[#This Row],[Z8 KP]])/Table7[[#This Row],[KP Requirement]]</f>
        <v>1.9171481014418914</v>
      </c>
    </row>
    <row r="9" spans="1:39" ht="15" x14ac:dyDescent="0.2">
      <c r="A9" s="9" t="s">
        <v>30</v>
      </c>
      <c r="B9" s="9">
        <v>187196101</v>
      </c>
      <c r="C9" s="10">
        <v>41530929</v>
      </c>
      <c r="D9" s="10">
        <f>Table7[[#This Row],[Starting Power]]*3</f>
        <v>124592787</v>
      </c>
      <c r="E9" s="11">
        <v>1428643</v>
      </c>
      <c r="F9" s="11">
        <v>338656614</v>
      </c>
      <c r="G9" s="11">
        <v>350291369</v>
      </c>
      <c r="H9" s="11">
        <f>Table7[[#This Row],[Kill Points After Ruin 1]]-Table7[[#This Row],[Kill Points Before Ruins 1]]</f>
        <v>11634755</v>
      </c>
      <c r="I9" s="11">
        <v>350291369</v>
      </c>
      <c r="J9" s="10">
        <v>365391334</v>
      </c>
      <c r="K9" s="11">
        <f>Table7[[#This Row],[Kill Points After Ruin 2]]-Table7[[#This Row],[Kill Points Before Ruin 2]]</f>
        <v>15099965</v>
      </c>
      <c r="L9" s="10">
        <v>365391334</v>
      </c>
      <c r="M9" s="13">
        <v>373621094</v>
      </c>
      <c r="N9" s="10">
        <f>Table7[[#This Row],[Kill Points After Ruin 3]]-Table7[[#This Row],[Kill Points Before Ruin 3]]</f>
        <v>8229760</v>
      </c>
      <c r="O9" s="13">
        <v>373621094</v>
      </c>
      <c r="P9" s="13">
        <v>387875414</v>
      </c>
      <c r="Q9" s="10">
        <f>Table7[[#This Row],[Kill Points After Ruin 4]]-Table7[[#This Row],[Kill Points Before Ruin 4]]</f>
        <v>14254320</v>
      </c>
      <c r="R9" s="13">
        <v>387875414</v>
      </c>
      <c r="S9" s="13">
        <v>410142824</v>
      </c>
      <c r="T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17286055</v>
      </c>
      <c r="U9" s="13">
        <v>410142824</v>
      </c>
      <c r="V9" s="13">
        <v>423583074</v>
      </c>
      <c r="W9" s="10">
        <f>Table7[[#This Row],[Kill Points After Ruin 6]]-Table7[[#This Row],[Kill Points Before Ruin 6]]</f>
        <v>13440250</v>
      </c>
      <c r="X9" s="10">
        <v>423583074</v>
      </c>
      <c r="Y9" s="10">
        <v>436354874</v>
      </c>
      <c r="Z9" s="10">
        <f>Table7[[#This Row],[Kill Points After Ruin 7]]-Table7[[#This Row],[Kill Points Before Ruin 7]]</f>
        <v>12771800</v>
      </c>
      <c r="AA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92716905</v>
      </c>
      <c r="AB9" s="8">
        <v>447242728</v>
      </c>
      <c r="AC9" s="14">
        <v>520596135</v>
      </c>
      <c r="AD9" s="8">
        <v>73353407</v>
      </c>
      <c r="AE9" s="8">
        <v>1428643</v>
      </c>
      <c r="AF9" s="14">
        <v>1527197</v>
      </c>
      <c r="AG9" s="8">
        <v>98554</v>
      </c>
      <c r="AH9" s="19">
        <v>59354121</v>
      </c>
      <c r="AI9" s="19">
        <v>228975</v>
      </c>
      <c r="AJ9" s="19">
        <f>SUM(Table7[[#This Row],[Z8 Dead]],Table7[[#This Row],[KL Deads]])</f>
        <v>327529</v>
      </c>
      <c r="AK9" s="25">
        <f>SUM(Table7[[#This Row],[Total Ruins And Altar KP]],Table7[[#This Row],[KL KP]],Table7[[#This Row],[Z8 KP]])</f>
        <v>225424433</v>
      </c>
      <c r="AL9" s="23">
        <f>Table7[[#This Row],[Total Deads]]/(Table7[[#This Row],[Starting Power]]*0.01)</f>
        <v>0.78863875161569341</v>
      </c>
      <c r="AM9" s="15">
        <f>SUM(Table7[[#This Row],[Total Ruins And Altar KP]],Table7[[#This Row],[KL KP]],Table7[[#This Row],[Z8 KP]])/Table7[[#This Row],[KP Requirement]]</f>
        <v>1.8092895939473608</v>
      </c>
    </row>
    <row r="10" spans="1:39" ht="15" x14ac:dyDescent="0.2">
      <c r="A10" s="9" t="s">
        <v>16</v>
      </c>
      <c r="B10" s="9">
        <v>185840428</v>
      </c>
      <c r="C10" s="10">
        <v>42000952</v>
      </c>
      <c r="D10" s="10">
        <f>Table7[[#This Row],[Starting Power]]*3</f>
        <v>126002856</v>
      </c>
      <c r="E10" s="11">
        <v>680261</v>
      </c>
      <c r="F10" s="11">
        <v>133774340</v>
      </c>
      <c r="G10" s="11">
        <v>133774340</v>
      </c>
      <c r="H10" s="11">
        <f>Table7[[#This Row],[Kill Points After Ruin 1]]-Table7[[#This Row],[Kill Points Before Ruins 1]]</f>
        <v>0</v>
      </c>
      <c r="I10" s="11">
        <v>133774340</v>
      </c>
      <c r="J10" s="10">
        <v>134478240</v>
      </c>
      <c r="K10" s="11">
        <f>Table7[[#This Row],[Kill Points After Ruin 2]]-Table7[[#This Row],[Kill Points Before Ruin 2]]</f>
        <v>703900</v>
      </c>
      <c r="L10" s="10">
        <v>134478240</v>
      </c>
      <c r="M10" s="13">
        <v>134750350</v>
      </c>
      <c r="N10" s="10">
        <f>Table7[[#This Row],[Kill Points After Ruin 3]]-Table7[[#This Row],[Kill Points Before Ruin 3]]</f>
        <v>272110</v>
      </c>
      <c r="O10" s="13">
        <v>134750350</v>
      </c>
      <c r="P10" s="13">
        <v>140600900</v>
      </c>
      <c r="Q10" s="10">
        <f>Table7[[#This Row],[Kill Points After Ruin 4]]-Table7[[#This Row],[Kill Points Before Ruin 4]]</f>
        <v>5850550</v>
      </c>
      <c r="R10" s="13">
        <v>140600900</v>
      </c>
      <c r="S10" s="13">
        <v>142458830</v>
      </c>
      <c r="T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1782285</v>
      </c>
      <c r="U10" s="13">
        <v>142458830</v>
      </c>
      <c r="V10" s="13">
        <v>159656690</v>
      </c>
      <c r="W10" s="10">
        <f>Table7[[#This Row],[Kill Points After Ruin 6]]-Table7[[#This Row],[Kill Points Before Ruin 6]]</f>
        <v>17197860</v>
      </c>
      <c r="X10" s="10">
        <v>159656690</v>
      </c>
      <c r="Y10" s="10">
        <v>169960825</v>
      </c>
      <c r="Z10" s="10">
        <f>Table7[[#This Row],[Kill Points After Ruin 7]]-Table7[[#This Row],[Kill Points Before Ruin 7]]</f>
        <v>10304135</v>
      </c>
      <c r="AA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36110840</v>
      </c>
      <c r="AB10" s="8">
        <v>169960825</v>
      </c>
      <c r="AC10" s="14">
        <v>270939079</v>
      </c>
      <c r="AD10" s="8">
        <v>100978254</v>
      </c>
      <c r="AE10" s="8">
        <v>680261</v>
      </c>
      <c r="AF10" s="14">
        <v>861980</v>
      </c>
      <c r="AG10" s="8">
        <v>181719</v>
      </c>
      <c r="AH10" s="19">
        <v>72661858</v>
      </c>
      <c r="AI10" s="19">
        <v>196986</v>
      </c>
      <c r="AJ10" s="19">
        <f>SUM(Table7[[#This Row],[Z8 Dead]],Table7[[#This Row],[KL Deads]])</f>
        <v>378705</v>
      </c>
      <c r="AK10" s="25">
        <f>SUM(Table7[[#This Row],[Total Ruins And Altar KP]],Table7[[#This Row],[KL KP]],Table7[[#This Row],[Z8 KP]])</f>
        <v>209750952</v>
      </c>
      <c r="AL10" s="23">
        <f>Table7[[#This Row],[Total Deads]]/(Table7[[#This Row],[Starting Power]]*0.01)</f>
        <v>0.90165813384420423</v>
      </c>
      <c r="AM10" s="15">
        <f>SUM(Table7[[#This Row],[Total Ruins And Altar KP]],Table7[[#This Row],[KL KP]],Table7[[#This Row],[Z8 KP]])/Table7[[#This Row],[KP Requirement]]</f>
        <v>1.6646523631178645</v>
      </c>
    </row>
    <row r="11" spans="1:39" ht="15" x14ac:dyDescent="0.2">
      <c r="A11" s="9" t="s">
        <v>13</v>
      </c>
      <c r="B11" s="9">
        <v>180603336</v>
      </c>
      <c r="C11" s="10">
        <v>72015273</v>
      </c>
      <c r="D11" s="10">
        <f>Table7[[#This Row],[Starting Power]]*3</f>
        <v>216045819</v>
      </c>
      <c r="E11" s="11">
        <v>991993</v>
      </c>
      <c r="F11" s="11">
        <v>263690690</v>
      </c>
      <c r="G11" s="11">
        <v>297127403</v>
      </c>
      <c r="H11" s="11">
        <f>Table7[[#This Row],[Kill Points After Ruin 1]]-Table7[[#This Row],[Kill Points Before Ruins 1]]</f>
        <v>33436713</v>
      </c>
      <c r="I11" s="11">
        <v>297127403</v>
      </c>
      <c r="J11" s="10">
        <v>297127403</v>
      </c>
      <c r="K11" s="11">
        <f>Table7[[#This Row],[Kill Points After Ruin 2]]-Table7[[#This Row],[Kill Points Before Ruin 2]]</f>
        <v>0</v>
      </c>
      <c r="L11" s="10">
        <v>297127403</v>
      </c>
      <c r="M11" s="13">
        <v>309680283</v>
      </c>
      <c r="N11" s="10">
        <f>Table7[[#This Row],[Kill Points After Ruin 3]]-Table7[[#This Row],[Kill Points Before Ruin 3]]</f>
        <v>12552880</v>
      </c>
      <c r="O11" s="13">
        <v>309680283</v>
      </c>
      <c r="P11" s="13">
        <v>317705673</v>
      </c>
      <c r="Q11" s="10">
        <f>Table7[[#This Row],[Kill Points After Ruin 4]]-Table7[[#This Row],[Kill Points Before Ruin 4]]</f>
        <v>8025390</v>
      </c>
      <c r="R11" s="13">
        <v>317705673</v>
      </c>
      <c r="S11" s="13">
        <v>317705673</v>
      </c>
      <c r="T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6751872.875</v>
      </c>
      <c r="U11" s="13">
        <v>317705673</v>
      </c>
      <c r="V11" s="13">
        <v>357894643</v>
      </c>
      <c r="W11" s="10">
        <f>Table7[[#This Row],[Kill Points After Ruin 6]]-Table7[[#This Row],[Kill Points Before Ruin 6]]</f>
        <v>40188970</v>
      </c>
      <c r="X11" s="10">
        <v>357894643</v>
      </c>
      <c r="Y11" s="10">
        <v>370602835</v>
      </c>
      <c r="Z11" s="10">
        <f>Table7[[#This Row],[Kill Points After Ruin 7]]-Table7[[#This Row],[Kill Points Before Ruin 7]]</f>
        <v>12708192</v>
      </c>
      <c r="AA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113664017.875</v>
      </c>
      <c r="AB11" s="8">
        <v>371415642</v>
      </c>
      <c r="AC11" s="14">
        <v>518298253</v>
      </c>
      <c r="AD11" s="8">
        <v>146882611</v>
      </c>
      <c r="AE11" s="8">
        <v>994366</v>
      </c>
      <c r="AF11" s="14">
        <v>1050805</v>
      </c>
      <c r="AG11" s="8">
        <v>56439</v>
      </c>
      <c r="AH11" s="19">
        <v>97465927</v>
      </c>
      <c r="AI11" s="19">
        <v>89441</v>
      </c>
      <c r="AJ11" s="19">
        <f>SUM(Table7[[#This Row],[Z8 Dead]],Table7[[#This Row],[KL Deads]])</f>
        <v>145880</v>
      </c>
      <c r="AK11" s="25">
        <f>SUM(Table7[[#This Row],[Total Ruins And Altar KP]],Table7[[#This Row],[KL KP]],Table7[[#This Row],[Z8 KP]])</f>
        <v>358012555.875</v>
      </c>
      <c r="AL11" s="23">
        <f>Table7[[#This Row],[Total Deads]]/(Table7[[#This Row],[Starting Power]]*0.01)</f>
        <v>0.20256814134412848</v>
      </c>
      <c r="AM11" s="15">
        <f>SUM(Table7[[#This Row],[Total Ruins And Altar KP]],Table7[[#This Row],[KL KP]],Table7[[#This Row],[Z8 KP]])/Table7[[#This Row],[KP Requirement]]</f>
        <v>1.6571140211465976</v>
      </c>
    </row>
    <row r="12" spans="1:39" ht="15" x14ac:dyDescent="0.2">
      <c r="A12" s="9" t="s">
        <v>88</v>
      </c>
      <c r="B12" s="9">
        <v>185866462</v>
      </c>
      <c r="C12" s="10">
        <v>32747874</v>
      </c>
      <c r="D12" s="10">
        <f>Table7[[#This Row],[Starting Power]]*3</f>
        <v>98243622</v>
      </c>
      <c r="E12" s="11">
        <v>898214</v>
      </c>
      <c r="F12" s="11">
        <v>84590394</v>
      </c>
      <c r="G12" s="11">
        <v>91869984</v>
      </c>
      <c r="H12" s="11">
        <f>Table7[[#This Row],[Kill Points After Ruin 1]]-Table7[[#This Row],[Kill Points Before Ruins 1]]</f>
        <v>7279590</v>
      </c>
      <c r="I12" s="11">
        <v>91869984</v>
      </c>
      <c r="J12" s="10">
        <v>97026524</v>
      </c>
      <c r="K12" s="11">
        <f>Table7[[#This Row],[Kill Points After Ruin 2]]-Table7[[#This Row],[Kill Points Before Ruin 2]]</f>
        <v>5156540</v>
      </c>
      <c r="L12" s="10">
        <v>97026524</v>
      </c>
      <c r="M12" s="13">
        <v>102544918</v>
      </c>
      <c r="N12" s="10">
        <f>Table7[[#This Row],[Kill Points After Ruin 3]]-Table7[[#This Row],[Kill Points Before Ruin 3]]</f>
        <v>5518394</v>
      </c>
      <c r="O12" s="13">
        <v>102544918</v>
      </c>
      <c r="P12" s="13">
        <v>106794648</v>
      </c>
      <c r="Q12" s="10">
        <f>Table7[[#This Row],[Kill Points After Ruin 4]]-Table7[[#This Row],[Kill Points Before Ruin 4]]</f>
        <v>4249730</v>
      </c>
      <c r="R12" s="13">
        <v>106794648</v>
      </c>
      <c r="S12" s="13">
        <v>115551778</v>
      </c>
      <c r="T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7154096.75</v>
      </c>
      <c r="U12" s="13">
        <v>115551778</v>
      </c>
      <c r="V12" s="13">
        <v>125380658</v>
      </c>
      <c r="W12" s="10">
        <f>Table7[[#This Row],[Kill Points After Ruin 6]]-Table7[[#This Row],[Kill Points Before Ruin 6]]</f>
        <v>9828880</v>
      </c>
      <c r="X12" s="10">
        <v>125380658</v>
      </c>
      <c r="Y12" s="10">
        <v>130603831</v>
      </c>
      <c r="Z12" s="10">
        <f>Table7[[#This Row],[Kill Points After Ruin 7]]-Table7[[#This Row],[Kill Points Before Ruin 7]]</f>
        <v>5223173</v>
      </c>
      <c r="AA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44410403.75</v>
      </c>
      <c r="AB12" s="8">
        <v>133744431</v>
      </c>
      <c r="AC12" s="14">
        <v>201892390</v>
      </c>
      <c r="AD12" s="8">
        <v>68147959</v>
      </c>
      <c r="AE12" s="8">
        <v>898214</v>
      </c>
      <c r="AF12" s="14">
        <v>1065864</v>
      </c>
      <c r="AG12" s="8">
        <v>167650</v>
      </c>
      <c r="AH12" s="19">
        <v>49902968</v>
      </c>
      <c r="AI12" s="19">
        <v>309466</v>
      </c>
      <c r="AJ12" s="19">
        <f>SUM(Table7[[#This Row],[Z8 Dead]],Table7[[#This Row],[KL Deads]])</f>
        <v>477116</v>
      </c>
      <c r="AK12" s="25">
        <f>SUM(Table7[[#This Row],[Total Ruins And Altar KP]],Table7[[#This Row],[KL KP]],Table7[[#This Row],[Z8 KP]])</f>
        <v>162461330.75</v>
      </c>
      <c r="AL12" s="23">
        <f>Table7[[#This Row],[Total Deads]]/(Table7[[#This Row],[Starting Power]]*0.01)</f>
        <v>1.4569373266795884</v>
      </c>
      <c r="AM12" s="15">
        <f>SUM(Table7[[#This Row],[Total Ruins And Altar KP]],Table7[[#This Row],[KL KP]],Table7[[#This Row],[Z8 KP]])/Table7[[#This Row],[KP Requirement]]</f>
        <v>1.653657789103093</v>
      </c>
    </row>
    <row r="13" spans="1:39" ht="15" x14ac:dyDescent="0.2">
      <c r="A13" s="9" t="s">
        <v>19</v>
      </c>
      <c r="B13" s="9">
        <v>177454336</v>
      </c>
      <c r="C13" s="10">
        <v>63776113</v>
      </c>
      <c r="D13" s="10">
        <f>Table7[[#This Row],[Starting Power]]*3</f>
        <v>191328339</v>
      </c>
      <c r="E13" s="11">
        <v>3113669</v>
      </c>
      <c r="F13" s="11">
        <v>325423777</v>
      </c>
      <c r="G13" s="11">
        <v>346706438</v>
      </c>
      <c r="H13" s="11">
        <f>Table7[[#This Row],[Kill Points After Ruin 1]]-Table7[[#This Row],[Kill Points Before Ruins 1]]</f>
        <v>21282661</v>
      </c>
      <c r="I13" s="11">
        <v>346706438</v>
      </c>
      <c r="J13" s="10">
        <v>370198298</v>
      </c>
      <c r="K13" s="11">
        <f>Table7[[#This Row],[Kill Points After Ruin 2]]-Table7[[#This Row],[Kill Points Before Ruin 2]]</f>
        <v>23491860</v>
      </c>
      <c r="L13" s="10">
        <v>370198298</v>
      </c>
      <c r="M13" s="13">
        <v>373453008</v>
      </c>
      <c r="N13" s="10">
        <f>Table7[[#This Row],[Kill Points After Ruin 3]]-Table7[[#This Row],[Kill Points Before Ruin 3]]</f>
        <v>3254710</v>
      </c>
      <c r="O13" s="13">
        <v>373453008</v>
      </c>
      <c r="P13" s="13">
        <v>377281158</v>
      </c>
      <c r="Q13" s="10">
        <f>Table7[[#This Row],[Kill Points After Ruin 4]]-Table7[[#This Row],[Kill Points Before Ruin 4]]</f>
        <v>3828150</v>
      </c>
      <c r="R13" s="13">
        <v>377281158</v>
      </c>
      <c r="S13" s="13">
        <v>401504028</v>
      </c>
      <c r="T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18593607.625</v>
      </c>
      <c r="U13" s="13">
        <v>401504028</v>
      </c>
      <c r="V13" s="13">
        <v>409513738</v>
      </c>
      <c r="W13" s="10">
        <f>Table7[[#This Row],[Kill Points After Ruin 6]]-Table7[[#This Row],[Kill Points Before Ruin 6]]</f>
        <v>8009710</v>
      </c>
      <c r="X13" s="10">
        <v>409513738</v>
      </c>
      <c r="Y13" s="10">
        <v>415547654</v>
      </c>
      <c r="Z13" s="10">
        <f>Table7[[#This Row],[Kill Points After Ruin 7]]-Table7[[#This Row],[Kill Points Before Ruin 7]]</f>
        <v>6033916</v>
      </c>
      <c r="AA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84494614.625</v>
      </c>
      <c r="AB13" s="8">
        <v>420526910</v>
      </c>
      <c r="AC13" s="14">
        <v>520496965</v>
      </c>
      <c r="AD13" s="8">
        <v>99970055</v>
      </c>
      <c r="AE13" s="8">
        <v>3118260</v>
      </c>
      <c r="AF13" s="14">
        <v>3275336</v>
      </c>
      <c r="AG13" s="8">
        <v>157076</v>
      </c>
      <c r="AH13" s="19">
        <v>124518475</v>
      </c>
      <c r="AI13" s="19">
        <v>641569</v>
      </c>
      <c r="AJ13" s="19">
        <f>SUM(Table7[[#This Row],[Z8 Dead]],Table7[[#This Row],[KL Deads]])</f>
        <v>798645</v>
      </c>
      <c r="AK13" s="25">
        <f>SUM(Table7[[#This Row],[Total Ruins And Altar KP]],Table7[[#This Row],[KL KP]],Table7[[#This Row],[Z8 KP]])</f>
        <v>308983144.625</v>
      </c>
      <c r="AL13" s="23">
        <f>Table7[[#This Row],[Total Deads]]/(Table7[[#This Row],[Starting Power]]*0.01)</f>
        <v>1.2522635238055351</v>
      </c>
      <c r="AM13" s="15">
        <f>SUM(Table7[[#This Row],[Total Ruins And Altar KP]],Table7[[#This Row],[KL KP]],Table7[[#This Row],[Z8 KP]])/Table7[[#This Row],[KP Requirement]]</f>
        <v>1.6149366384506165</v>
      </c>
    </row>
    <row r="14" spans="1:39" ht="15" x14ac:dyDescent="0.2">
      <c r="A14" s="9" t="s">
        <v>11</v>
      </c>
      <c r="B14" s="9">
        <v>178707383</v>
      </c>
      <c r="C14" s="10">
        <v>73916472</v>
      </c>
      <c r="D14" s="10">
        <f>Table7[[#This Row],[Starting Power]]*3</f>
        <v>221749416</v>
      </c>
      <c r="E14" s="11">
        <v>2854051</v>
      </c>
      <c r="F14" s="11">
        <v>479477909</v>
      </c>
      <c r="G14" s="11">
        <v>507836171</v>
      </c>
      <c r="H14" s="11">
        <f>Table7[[#This Row],[Kill Points After Ruin 1]]-Table7[[#This Row],[Kill Points Before Ruins 1]]</f>
        <v>28358262</v>
      </c>
      <c r="I14" s="11">
        <v>507836171</v>
      </c>
      <c r="J14" s="10">
        <v>536893035</v>
      </c>
      <c r="K14" s="11">
        <f>Table7[[#This Row],[Kill Points After Ruin 2]]-Table7[[#This Row],[Kill Points Before Ruin 2]]</f>
        <v>29056864</v>
      </c>
      <c r="L14" s="10">
        <v>536893035</v>
      </c>
      <c r="M14" s="13">
        <v>536893035</v>
      </c>
      <c r="N14" s="10">
        <f>Table7[[#This Row],[Kill Points After Ruin 3]]-Table7[[#This Row],[Kill Points Before Ruin 3]]</f>
        <v>0</v>
      </c>
      <c r="O14" s="13">
        <v>536893035</v>
      </c>
      <c r="P14" s="13">
        <v>541192605</v>
      </c>
      <c r="Q14" s="10">
        <f>Table7[[#This Row],[Kill Points After Ruin 4]]-Table7[[#This Row],[Kill Points Before Ruin 4]]</f>
        <v>4299570</v>
      </c>
      <c r="R14" s="13">
        <v>541192605</v>
      </c>
      <c r="S14" s="13">
        <v>565553200</v>
      </c>
      <c r="T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19894634.5</v>
      </c>
      <c r="U14" s="13">
        <v>565553200</v>
      </c>
      <c r="V14" s="13">
        <v>583631463</v>
      </c>
      <c r="W14" s="10">
        <f>Table7[[#This Row],[Kill Points After Ruin 6]]-Table7[[#This Row],[Kill Points Before Ruin 6]]</f>
        <v>18078263</v>
      </c>
      <c r="X14" s="10">
        <v>583631463</v>
      </c>
      <c r="Y14" s="10">
        <v>596313390</v>
      </c>
      <c r="Z14" s="10">
        <f>Table7[[#This Row],[Kill Points After Ruin 7]]-Table7[[#This Row],[Kill Points Before Ruin 7]]</f>
        <v>12681927</v>
      </c>
      <c r="AA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112369520.5</v>
      </c>
      <c r="AB14" s="8">
        <v>601198510</v>
      </c>
      <c r="AC14" s="14">
        <v>737904542</v>
      </c>
      <c r="AD14" s="8">
        <v>136706032</v>
      </c>
      <c r="AE14" s="8">
        <v>2888866</v>
      </c>
      <c r="AF14" s="14">
        <v>3706291</v>
      </c>
      <c r="AG14" s="8">
        <v>817425</v>
      </c>
      <c r="AH14" s="19">
        <v>93635780</v>
      </c>
      <c r="AI14" s="19">
        <v>292660</v>
      </c>
      <c r="AJ14" s="19">
        <f>SUM(Table7[[#This Row],[Z8 Dead]],Table7[[#This Row],[KL Deads]])</f>
        <v>1110085</v>
      </c>
      <c r="AK14" s="25">
        <f>SUM(Table7[[#This Row],[Total Ruins And Altar KP]],Table7[[#This Row],[KL KP]],Table7[[#This Row],[Z8 KP]])</f>
        <v>342711332.5</v>
      </c>
      <c r="AL14" s="23">
        <f>Table7[[#This Row],[Total Deads]]/(Table7[[#This Row],[Starting Power]]*0.01)</f>
        <v>1.5018100430983774</v>
      </c>
      <c r="AM14" s="15">
        <f>SUM(Table7[[#This Row],[Total Ruins And Altar KP]],Table7[[#This Row],[KL KP]],Table7[[#This Row],[Z8 KP]])/Table7[[#This Row],[KP Requirement]]</f>
        <v>1.5454892223932621</v>
      </c>
    </row>
    <row r="15" spans="1:39" ht="15" x14ac:dyDescent="0.2">
      <c r="A15" s="9" t="s">
        <v>120</v>
      </c>
      <c r="B15" s="9">
        <v>185123462</v>
      </c>
      <c r="C15" s="10">
        <v>29609793</v>
      </c>
      <c r="D15" s="10">
        <f>Table7[[#This Row],[Starting Power]]*3</f>
        <v>88829379</v>
      </c>
      <c r="E15" s="11">
        <v>1141875</v>
      </c>
      <c r="F15" s="11">
        <v>107553508</v>
      </c>
      <c r="G15" s="11">
        <v>119194428</v>
      </c>
      <c r="H15" s="11">
        <f>Table7[[#This Row],[Kill Points After Ruin 1]]-Table7[[#This Row],[Kill Points Before Ruins 1]]</f>
        <v>11640920</v>
      </c>
      <c r="I15" s="11">
        <v>119194428</v>
      </c>
      <c r="J15" s="10">
        <v>126178441</v>
      </c>
      <c r="K15" s="11">
        <f>Table7[[#This Row],[Kill Points After Ruin 2]]-Table7[[#This Row],[Kill Points Before Ruin 2]]</f>
        <v>6984013</v>
      </c>
      <c r="L15" s="10">
        <v>126178441</v>
      </c>
      <c r="M15" s="13">
        <v>137416881</v>
      </c>
      <c r="N15" s="10">
        <f>Table7[[#This Row],[Kill Points After Ruin 3]]-Table7[[#This Row],[Kill Points Before Ruin 3]]</f>
        <v>11238440</v>
      </c>
      <c r="O15" s="13">
        <v>137416881</v>
      </c>
      <c r="P15" s="13">
        <v>138649411</v>
      </c>
      <c r="Q15" s="10">
        <f>Table7[[#This Row],[Kill Points After Ruin 4]]-Table7[[#This Row],[Kill Points Before Ruin 4]]</f>
        <v>1232530</v>
      </c>
      <c r="R15" s="13">
        <v>138649411</v>
      </c>
      <c r="S15" s="13">
        <v>145634171</v>
      </c>
      <c r="T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7379367.875</v>
      </c>
      <c r="U15" s="13">
        <v>145634171</v>
      </c>
      <c r="V15" s="13">
        <v>153090041</v>
      </c>
      <c r="W15" s="10">
        <f>Table7[[#This Row],[Kill Points After Ruin 6]]-Table7[[#This Row],[Kill Points Before Ruin 6]]</f>
        <v>7455870</v>
      </c>
      <c r="X15" s="10">
        <v>153090041</v>
      </c>
      <c r="Y15" s="10">
        <v>153090041</v>
      </c>
      <c r="Z15" s="10">
        <f>Table7[[#This Row],[Kill Points After Ruin 7]]-Table7[[#This Row],[Kill Points Before Ruin 7]]</f>
        <v>0</v>
      </c>
      <c r="AA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45931140.875</v>
      </c>
      <c r="AB15" s="8">
        <v>158091301</v>
      </c>
      <c r="AC15" s="14">
        <v>223150266</v>
      </c>
      <c r="AD15" s="8">
        <v>65058965</v>
      </c>
      <c r="AE15" s="8">
        <v>1141875</v>
      </c>
      <c r="AF15" s="14">
        <v>1274383</v>
      </c>
      <c r="AG15" s="8">
        <v>132508</v>
      </c>
      <c r="AH15" s="19">
        <v>19112583</v>
      </c>
      <c r="AI15" s="19">
        <v>58280</v>
      </c>
      <c r="AJ15" s="19">
        <f>SUM(Table7[[#This Row],[Z8 Dead]],Table7[[#This Row],[KL Deads]])</f>
        <v>190788</v>
      </c>
      <c r="AK15" s="25">
        <f>SUM(Table7[[#This Row],[Total Ruins And Altar KP]],Table7[[#This Row],[KL KP]],Table7[[#This Row],[Z8 KP]])</f>
        <v>130102688.875</v>
      </c>
      <c r="AL15" s="23">
        <f>Table7[[#This Row],[Total Deads]]/(Table7[[#This Row],[Starting Power]]*0.01)</f>
        <v>0.64434087735770396</v>
      </c>
      <c r="AM15" s="15">
        <f>SUM(Table7[[#This Row],[Total Ruins And Altar KP]],Table7[[#This Row],[KL KP]],Table7[[#This Row],[Z8 KP]])/Table7[[#This Row],[KP Requirement]]</f>
        <v>1.4646358033753675</v>
      </c>
    </row>
    <row r="16" spans="1:39" ht="15" x14ac:dyDescent="0.2">
      <c r="A16" s="9" t="s">
        <v>8</v>
      </c>
      <c r="B16" s="9">
        <v>177593900</v>
      </c>
      <c r="C16" s="10">
        <v>83788473</v>
      </c>
      <c r="D16" s="10">
        <f>Table7[[#This Row],[Starting Power]]*3</f>
        <v>251365419</v>
      </c>
      <c r="E16" s="11">
        <v>3245452</v>
      </c>
      <c r="F16" s="11">
        <v>627578888</v>
      </c>
      <c r="G16" s="11">
        <v>659225646</v>
      </c>
      <c r="H16" s="11">
        <f>Table7[[#This Row],[Kill Points After Ruin 1]]-Table7[[#This Row],[Kill Points Before Ruins 1]]</f>
        <v>31646758</v>
      </c>
      <c r="I16" s="11">
        <v>659225646</v>
      </c>
      <c r="J16" s="10">
        <v>671882180</v>
      </c>
      <c r="K16" s="11">
        <f>Table7[[#This Row],[Kill Points After Ruin 2]]-Table7[[#This Row],[Kill Points Before Ruin 2]]</f>
        <v>12656534</v>
      </c>
      <c r="L16" s="10">
        <v>671882180</v>
      </c>
      <c r="M16" s="13">
        <v>671933420</v>
      </c>
      <c r="N16" s="10">
        <f>Table7[[#This Row],[Kill Points After Ruin 3]]-Table7[[#This Row],[Kill Points Before Ruin 3]]</f>
        <v>51240</v>
      </c>
      <c r="O16" s="13">
        <v>671933420</v>
      </c>
      <c r="P16" s="13">
        <v>675949470</v>
      </c>
      <c r="Q16" s="10">
        <f>Table7[[#This Row],[Kill Points After Ruin 4]]-Table7[[#This Row],[Kill Points Before Ruin 4]]</f>
        <v>4016050</v>
      </c>
      <c r="R16" s="13">
        <v>675949470</v>
      </c>
      <c r="S16" s="13">
        <v>676268560</v>
      </c>
      <c r="T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6205867.75</v>
      </c>
      <c r="U16" s="13">
        <v>676268560</v>
      </c>
      <c r="V16" s="13">
        <v>703546720</v>
      </c>
      <c r="W16" s="10">
        <f>Table7[[#This Row],[Kill Points After Ruin 6]]-Table7[[#This Row],[Kill Points Before Ruin 6]]</f>
        <v>27278160</v>
      </c>
      <c r="X16" s="10">
        <v>703546720</v>
      </c>
      <c r="Y16" s="10">
        <v>716044398</v>
      </c>
      <c r="Z16" s="10">
        <f>Table7[[#This Row],[Kill Points After Ruin 7]]-Table7[[#This Row],[Kill Points Before Ruin 7]]</f>
        <v>12497678</v>
      </c>
      <c r="AA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94352287.75</v>
      </c>
      <c r="AB16" s="8">
        <v>722671474</v>
      </c>
      <c r="AC16" s="14">
        <v>914881108</v>
      </c>
      <c r="AD16" s="8">
        <v>192209634</v>
      </c>
      <c r="AE16" s="8">
        <v>3246748</v>
      </c>
      <c r="AF16" s="14">
        <v>3591009</v>
      </c>
      <c r="AG16" s="8">
        <v>344261</v>
      </c>
      <c r="AH16" s="19">
        <v>75660979</v>
      </c>
      <c r="AI16" s="19">
        <v>239213</v>
      </c>
      <c r="AJ16" s="19">
        <f>SUM(Table7[[#This Row],[Z8 Dead]],Table7[[#This Row],[KL Deads]])</f>
        <v>583474</v>
      </c>
      <c r="AK16" s="25">
        <f>SUM(Table7[[#This Row],[Total Ruins And Altar KP]],Table7[[#This Row],[KL KP]],Table7[[#This Row],[Z8 KP]])</f>
        <v>362222900.75</v>
      </c>
      <c r="AL16" s="23">
        <f>Table7[[#This Row],[Total Deads]]/(Table7[[#This Row],[Starting Power]]*0.01)</f>
        <v>0.69636547738493815</v>
      </c>
      <c r="AM16" s="15">
        <f>SUM(Table7[[#This Row],[Total Ruins And Altar KP]],Table7[[#This Row],[KL KP]],Table7[[#This Row],[Z8 KP]])/Table7[[#This Row],[KP Requirement]]</f>
        <v>1.4410212120307606</v>
      </c>
    </row>
    <row r="17" spans="1:39" ht="15" x14ac:dyDescent="0.2">
      <c r="A17" s="9" t="s">
        <v>54</v>
      </c>
      <c r="B17" s="9">
        <v>187195220</v>
      </c>
      <c r="C17" s="10">
        <v>38507462</v>
      </c>
      <c r="D17" s="10">
        <f>Table7[[#This Row],[Starting Power]]*3</f>
        <v>115522386</v>
      </c>
      <c r="E17" s="11">
        <v>1446894</v>
      </c>
      <c r="F17" s="11">
        <v>128233871</v>
      </c>
      <c r="G17" s="11">
        <v>136033029</v>
      </c>
      <c r="H17" s="11">
        <f>Table7[[#This Row],[Kill Points After Ruin 1]]-Table7[[#This Row],[Kill Points Before Ruins 1]]</f>
        <v>7799158</v>
      </c>
      <c r="I17" s="11">
        <v>136033029</v>
      </c>
      <c r="J17" s="10">
        <v>136033029</v>
      </c>
      <c r="K17" s="11">
        <f>Table7[[#This Row],[Kill Points After Ruin 2]]-Table7[[#This Row],[Kill Points Before Ruin 2]]</f>
        <v>0</v>
      </c>
      <c r="L17" s="10">
        <v>136033029</v>
      </c>
      <c r="M17" s="13">
        <v>136033029</v>
      </c>
      <c r="N17" s="10">
        <f>Table7[[#This Row],[Kill Points After Ruin 3]]-Table7[[#This Row],[Kill Points Before Ruin 3]]</f>
        <v>0</v>
      </c>
      <c r="O17" s="13">
        <v>136033029</v>
      </c>
      <c r="P17" s="13">
        <v>139246379</v>
      </c>
      <c r="Q17" s="10">
        <f>Table7[[#This Row],[Kill Points After Ruin 4]]-Table7[[#This Row],[Kill Points Before Ruin 4]]</f>
        <v>3213350</v>
      </c>
      <c r="R17" s="13">
        <v>139246379</v>
      </c>
      <c r="S17" s="13">
        <v>149789219</v>
      </c>
      <c r="T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6647983.5</v>
      </c>
      <c r="U17" s="13">
        <v>149789219</v>
      </c>
      <c r="V17" s="13">
        <v>152229339</v>
      </c>
      <c r="W17" s="10">
        <f>Table7[[#This Row],[Kill Points After Ruin 6]]-Table7[[#This Row],[Kill Points Before Ruin 6]]</f>
        <v>2440120</v>
      </c>
      <c r="X17" s="10">
        <v>152229339</v>
      </c>
      <c r="Y17" s="10">
        <v>160459762</v>
      </c>
      <c r="Z17" s="10">
        <f>Table7[[#This Row],[Kill Points After Ruin 7]]-Table7[[#This Row],[Kill Points Before Ruin 7]]</f>
        <v>8230423</v>
      </c>
      <c r="AA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28331034.5</v>
      </c>
      <c r="AB17" s="8">
        <v>164354257</v>
      </c>
      <c r="AC17" s="14">
        <v>243111354</v>
      </c>
      <c r="AD17" s="8">
        <v>78757097</v>
      </c>
      <c r="AE17" s="8">
        <v>1446894</v>
      </c>
      <c r="AF17" s="14">
        <v>1461898</v>
      </c>
      <c r="AG17" s="8">
        <v>15004</v>
      </c>
      <c r="AH17" s="19">
        <v>52643773</v>
      </c>
      <c r="AI17" s="19">
        <v>394179</v>
      </c>
      <c r="AJ17" s="19">
        <f>SUM(Table7[[#This Row],[Z8 Dead]],Table7[[#This Row],[KL Deads]])</f>
        <v>409183</v>
      </c>
      <c r="AK17" s="25">
        <f>SUM(Table7[[#This Row],[Total Ruins And Altar KP]],Table7[[#This Row],[KL KP]],Table7[[#This Row],[Z8 KP]])</f>
        <v>159731904.5</v>
      </c>
      <c r="AL17" s="23">
        <f>Table7[[#This Row],[Total Deads]]/(Table7[[#This Row],[Starting Power]]*0.01)</f>
        <v>1.0626070344495828</v>
      </c>
      <c r="AM17" s="15">
        <f>SUM(Table7[[#This Row],[Total Ruins And Altar KP]],Table7[[#This Row],[KL KP]],Table7[[#This Row],[Z8 KP]])/Table7[[#This Row],[KP Requirement]]</f>
        <v>1.3826922212288795</v>
      </c>
    </row>
    <row r="18" spans="1:39" ht="15" x14ac:dyDescent="0.2">
      <c r="A18" s="9" t="s">
        <v>33</v>
      </c>
      <c r="B18" s="9">
        <v>187196169</v>
      </c>
      <c r="C18" s="10">
        <v>47633268</v>
      </c>
      <c r="D18" s="10">
        <f>Table7[[#This Row],[Starting Power]]*3</f>
        <v>142899804</v>
      </c>
      <c r="E18" s="11">
        <v>1120304</v>
      </c>
      <c r="F18" s="11">
        <v>79789971</v>
      </c>
      <c r="G18" s="11">
        <v>101578791</v>
      </c>
      <c r="H18" s="11">
        <f>Table7[[#This Row],[Kill Points After Ruin 1]]-Table7[[#This Row],[Kill Points Before Ruins 1]]</f>
        <v>21788820</v>
      </c>
      <c r="I18" s="11">
        <v>101578791</v>
      </c>
      <c r="J18" s="10">
        <v>119466763</v>
      </c>
      <c r="K18" s="11">
        <f>Table7[[#This Row],[Kill Points After Ruin 2]]-Table7[[#This Row],[Kill Points Before Ruin 2]]</f>
        <v>17887972</v>
      </c>
      <c r="L18" s="10">
        <v>119466763</v>
      </c>
      <c r="M18" s="13">
        <v>125033201</v>
      </c>
      <c r="N18" s="10">
        <f>Table7[[#This Row],[Kill Points After Ruin 3]]-Table7[[#This Row],[Kill Points Before Ruin 3]]</f>
        <v>5566438</v>
      </c>
      <c r="O18" s="13">
        <v>125033201</v>
      </c>
      <c r="P18" s="13">
        <v>128468911</v>
      </c>
      <c r="Q18" s="10">
        <f>Table7[[#This Row],[Kill Points After Ruin 4]]-Table7[[#This Row],[Kill Points Before Ruin 4]]</f>
        <v>3435710</v>
      </c>
      <c r="R18" s="13">
        <v>128468911</v>
      </c>
      <c r="S18" s="13">
        <v>146364976</v>
      </c>
      <c r="T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15032900</v>
      </c>
      <c r="U18" s="13">
        <v>146364976</v>
      </c>
      <c r="V18" s="13">
        <v>167411416</v>
      </c>
      <c r="W18" s="10">
        <f>Table7[[#This Row],[Kill Points After Ruin 6]]-Table7[[#This Row],[Kill Points Before Ruin 6]]</f>
        <v>21046440</v>
      </c>
      <c r="X18" s="10">
        <v>167411416</v>
      </c>
      <c r="Y18" s="10">
        <v>167411416</v>
      </c>
      <c r="Z18" s="10">
        <f>Table7[[#This Row],[Kill Points After Ruin 7]]-Table7[[#This Row],[Kill Points Before Ruin 7]]</f>
        <v>0</v>
      </c>
      <c r="AA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84758280</v>
      </c>
      <c r="AB18" s="8">
        <v>175524709</v>
      </c>
      <c r="AC18" s="14">
        <v>270687798</v>
      </c>
      <c r="AD18" s="8">
        <v>95163089</v>
      </c>
      <c r="AE18" s="8">
        <v>1122315</v>
      </c>
      <c r="AF18" s="14">
        <v>1515949</v>
      </c>
      <c r="AG18" s="8">
        <v>393634</v>
      </c>
      <c r="AH18" s="19">
        <v>14547855</v>
      </c>
      <c r="AI18" s="19">
        <v>54610</v>
      </c>
      <c r="AJ18" s="19">
        <f>SUM(Table7[[#This Row],[Z8 Dead]],Table7[[#This Row],[KL Deads]])</f>
        <v>448244</v>
      </c>
      <c r="AK18" s="25">
        <f>SUM(Table7[[#This Row],[Total Ruins And Altar KP]],Table7[[#This Row],[KL KP]],Table7[[#This Row],[Z8 KP]])</f>
        <v>194469224</v>
      </c>
      <c r="AL18" s="23">
        <f>Table7[[#This Row],[Total Deads]]/(Table7[[#This Row],[Starting Power]]*0.01)</f>
        <v>0.94103138168055156</v>
      </c>
      <c r="AM18" s="15">
        <f>SUM(Table7[[#This Row],[Total Ruins And Altar KP]],Table7[[#This Row],[KL KP]],Table7[[#This Row],[Z8 KP]])/Table7[[#This Row],[KP Requirement]]</f>
        <v>1.3608781716733496</v>
      </c>
    </row>
    <row r="19" spans="1:39" ht="15" x14ac:dyDescent="0.2">
      <c r="A19" s="9" t="s">
        <v>12</v>
      </c>
      <c r="B19" s="9">
        <v>187665596</v>
      </c>
      <c r="C19" s="10">
        <v>73862527</v>
      </c>
      <c r="D19" s="10">
        <f>Table7[[#This Row],[Starting Power]]*3</f>
        <v>221587581</v>
      </c>
      <c r="E19" s="11">
        <v>2010172</v>
      </c>
      <c r="F19" s="11">
        <v>1521944255</v>
      </c>
      <c r="G19" s="11">
        <v>1525604184</v>
      </c>
      <c r="H19" s="11">
        <f>Table7[[#This Row],[Kill Points After Ruin 1]]-Table7[[#This Row],[Kill Points Before Ruins 1]]</f>
        <v>3659929</v>
      </c>
      <c r="I19" s="11">
        <v>1525604184</v>
      </c>
      <c r="J19" s="10">
        <v>1525604184</v>
      </c>
      <c r="K19" s="11">
        <f>Table7[[#This Row],[Kill Points After Ruin 2]]-Table7[[#This Row],[Kill Points Before Ruin 2]]</f>
        <v>0</v>
      </c>
      <c r="L19" s="10">
        <v>1525604184</v>
      </c>
      <c r="M19" s="13">
        <v>1536525385</v>
      </c>
      <c r="N19" s="10">
        <f>Table7[[#This Row],[Kill Points After Ruin 3]]-Table7[[#This Row],[Kill Points Before Ruin 3]]</f>
        <v>10921201</v>
      </c>
      <c r="O19" s="13">
        <v>1536525385</v>
      </c>
      <c r="P19" s="13">
        <v>1546082705</v>
      </c>
      <c r="Q19" s="10">
        <f>Table7[[#This Row],[Kill Points After Ruin 4]]-Table7[[#This Row],[Kill Points Before Ruin 4]]</f>
        <v>9557320</v>
      </c>
      <c r="R19" s="13">
        <v>1546082705</v>
      </c>
      <c r="S19" s="13">
        <v>1548567765</v>
      </c>
      <c r="T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4259836.25</v>
      </c>
      <c r="U19" s="13">
        <v>1548567765</v>
      </c>
      <c r="V19" s="13">
        <v>1569381915</v>
      </c>
      <c r="W19" s="10">
        <f>Table7[[#This Row],[Kill Points After Ruin 6]]-Table7[[#This Row],[Kill Points Before Ruin 6]]</f>
        <v>20814150</v>
      </c>
      <c r="X19" s="10">
        <v>1569381915</v>
      </c>
      <c r="Y19" s="10">
        <v>1580745927</v>
      </c>
      <c r="Z19" s="10">
        <f>Table7[[#This Row],[Kill Points After Ruin 7]]-Table7[[#This Row],[Kill Points Before Ruin 7]]</f>
        <v>11364012</v>
      </c>
      <c r="AA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60576448.25</v>
      </c>
      <c r="AB19" s="8">
        <v>1580745957</v>
      </c>
      <c r="AC19" s="14">
        <v>1737817348</v>
      </c>
      <c r="AD19" s="8">
        <v>157071391</v>
      </c>
      <c r="AE19" s="8">
        <v>2010172</v>
      </c>
      <c r="AF19" s="14">
        <v>2992602</v>
      </c>
      <c r="AG19" s="8">
        <v>982430</v>
      </c>
      <c r="AH19" s="19">
        <v>75945674</v>
      </c>
      <c r="AI19" s="19">
        <v>291403</v>
      </c>
      <c r="AJ19" s="19">
        <f>SUM(Table7[[#This Row],[Z8 Dead]],Table7[[#This Row],[KL Deads]])</f>
        <v>1273833</v>
      </c>
      <c r="AK19" s="25">
        <f>SUM(Table7[[#This Row],[Total Ruins And Altar KP]],Table7[[#This Row],[KL KP]],Table7[[#This Row],[Z8 KP]])</f>
        <v>293593513.25</v>
      </c>
      <c r="AL19" s="23">
        <f>Table7[[#This Row],[Total Deads]]/(Table7[[#This Row],[Starting Power]]*0.01)</f>
        <v>1.7245998095895094</v>
      </c>
      <c r="AM19" s="15">
        <f>SUM(Table7[[#This Row],[Total Ruins And Altar KP]],Table7[[#This Row],[KL KP]],Table7[[#This Row],[Z8 KP]])/Table7[[#This Row],[KP Requirement]]</f>
        <v>1.3249547286226298</v>
      </c>
    </row>
    <row r="20" spans="1:39" ht="15" x14ac:dyDescent="0.2">
      <c r="A20" s="9" t="s">
        <v>34</v>
      </c>
      <c r="B20" s="9">
        <v>187155584</v>
      </c>
      <c r="C20" s="10">
        <v>40021551</v>
      </c>
      <c r="D20" s="10">
        <f>Table7[[#This Row],[Starting Power]]*3</f>
        <v>120064653</v>
      </c>
      <c r="E20" s="11">
        <v>1083857</v>
      </c>
      <c r="F20" s="11">
        <v>70530552</v>
      </c>
      <c r="G20" s="11">
        <v>91454662</v>
      </c>
      <c r="H20" s="11">
        <f>Table7[[#This Row],[Kill Points After Ruin 1]]-Table7[[#This Row],[Kill Points Before Ruins 1]]</f>
        <v>20924110</v>
      </c>
      <c r="I20" s="11">
        <v>91454662</v>
      </c>
      <c r="J20" s="10">
        <v>116738102</v>
      </c>
      <c r="K20" s="11">
        <f>Table7[[#This Row],[Kill Points After Ruin 2]]-Table7[[#This Row],[Kill Points Before Ruin 2]]</f>
        <v>25283440</v>
      </c>
      <c r="L20" s="10">
        <v>116738102</v>
      </c>
      <c r="M20" s="13">
        <v>118629709</v>
      </c>
      <c r="N20" s="10">
        <f>Table7[[#This Row],[Kill Points After Ruin 3]]-Table7[[#This Row],[Kill Points Before Ruin 3]]</f>
        <v>1891607</v>
      </c>
      <c r="O20" s="13">
        <v>118629709</v>
      </c>
      <c r="P20" s="13">
        <v>119499919</v>
      </c>
      <c r="Q20" s="10">
        <f>Table7[[#This Row],[Kill Points After Ruin 4]]-Table7[[#This Row],[Kill Points Before Ruin 4]]</f>
        <v>870210</v>
      </c>
      <c r="R20" s="13">
        <v>119499919</v>
      </c>
      <c r="S20" s="13">
        <v>131737229</v>
      </c>
      <c r="T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12239825.875</v>
      </c>
      <c r="U20" s="13">
        <v>131737229</v>
      </c>
      <c r="V20" s="13">
        <v>136867029</v>
      </c>
      <c r="W20" s="10">
        <f>Table7[[#This Row],[Kill Points After Ruin 6]]-Table7[[#This Row],[Kill Points Before Ruin 6]]</f>
        <v>5129800</v>
      </c>
      <c r="X20" s="10">
        <v>136867029</v>
      </c>
      <c r="Y20" s="10">
        <v>145378588</v>
      </c>
      <c r="Z20" s="10">
        <f>Table7[[#This Row],[Kill Points After Ruin 7]]-Table7[[#This Row],[Kill Points Before Ruin 7]]</f>
        <v>8511559</v>
      </c>
      <c r="AA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74850551.875</v>
      </c>
      <c r="AB20" s="8">
        <v>145386241</v>
      </c>
      <c r="AC20" s="14">
        <v>202707854</v>
      </c>
      <c r="AD20" s="8">
        <v>57321613</v>
      </c>
      <c r="AE20" s="8">
        <v>1083857</v>
      </c>
      <c r="AF20" s="14">
        <v>1405793</v>
      </c>
      <c r="AG20" s="8">
        <v>321936</v>
      </c>
      <c r="AH20" s="19">
        <v>26115800</v>
      </c>
      <c r="AI20" s="19">
        <v>86260</v>
      </c>
      <c r="AJ20" s="19">
        <f>SUM(Table7[[#This Row],[Z8 Dead]],Table7[[#This Row],[KL Deads]])</f>
        <v>408196</v>
      </c>
      <c r="AK20" s="25">
        <f>SUM(Table7[[#This Row],[Total Ruins And Altar KP]],Table7[[#This Row],[KL KP]],Table7[[#This Row],[Z8 KP]])</f>
        <v>158287964.875</v>
      </c>
      <c r="AL20" s="23">
        <f>Table7[[#This Row],[Total Deads]]/(Table7[[#This Row],[Starting Power]]*0.01)</f>
        <v>1.0199404815670436</v>
      </c>
      <c r="AM20" s="15">
        <f>SUM(Table7[[#This Row],[Total Ruins And Altar KP]],Table7[[#This Row],[KL KP]],Table7[[#This Row],[Z8 KP]])/Table7[[#This Row],[KP Requirement]]</f>
        <v>1.3183560766631293</v>
      </c>
    </row>
    <row r="21" spans="1:39" ht="15" x14ac:dyDescent="0.2">
      <c r="A21" s="9" t="s">
        <v>53</v>
      </c>
      <c r="B21" s="9">
        <v>184176895</v>
      </c>
      <c r="C21" s="10">
        <v>37312301</v>
      </c>
      <c r="D21" s="10">
        <f>Table7[[#This Row],[Starting Power]]*3</f>
        <v>111936903</v>
      </c>
      <c r="E21" s="11">
        <v>1454117</v>
      </c>
      <c r="F21" s="11">
        <v>330752198</v>
      </c>
      <c r="G21" s="11">
        <v>342602726</v>
      </c>
      <c r="H21" s="11">
        <f>Table7[[#This Row],[Kill Points After Ruin 1]]-Table7[[#This Row],[Kill Points Before Ruins 1]]</f>
        <v>11850528</v>
      </c>
      <c r="I21" s="11">
        <v>342602726</v>
      </c>
      <c r="J21" s="10">
        <v>360850489</v>
      </c>
      <c r="K21" s="11">
        <f>Table7[[#This Row],[Kill Points After Ruin 2]]-Table7[[#This Row],[Kill Points Before Ruin 2]]</f>
        <v>18247763</v>
      </c>
      <c r="L21" s="10">
        <v>360850489</v>
      </c>
      <c r="M21" s="13">
        <v>370017649</v>
      </c>
      <c r="N21" s="10">
        <f>Table7[[#This Row],[Kill Points After Ruin 3]]-Table7[[#This Row],[Kill Points Before Ruin 3]]</f>
        <v>9167160</v>
      </c>
      <c r="O21" s="13">
        <v>370017649</v>
      </c>
      <c r="P21" s="13">
        <v>377574809</v>
      </c>
      <c r="Q21" s="10">
        <f>Table7[[#This Row],[Kill Points After Ruin 4]]-Table7[[#This Row],[Kill Points Before Ruin 4]]</f>
        <v>7557160</v>
      </c>
      <c r="R21" s="13">
        <v>377574809</v>
      </c>
      <c r="S21" s="13">
        <v>391472469</v>
      </c>
      <c r="T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12801656.375</v>
      </c>
      <c r="U21" s="13">
        <v>391472469</v>
      </c>
      <c r="V21" s="13">
        <v>401791789</v>
      </c>
      <c r="W21" s="10">
        <f>Table7[[#This Row],[Kill Points After Ruin 6]]-Table7[[#This Row],[Kill Points Before Ruin 6]]</f>
        <v>10319320</v>
      </c>
      <c r="X21" s="10">
        <v>401791789</v>
      </c>
      <c r="Y21" s="10">
        <v>412510172</v>
      </c>
      <c r="Z21" s="10">
        <f>Table7[[#This Row],[Kill Points After Ruin 7]]-Table7[[#This Row],[Kill Points Before Ruin 7]]</f>
        <v>10718383</v>
      </c>
      <c r="AA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80661970.375</v>
      </c>
      <c r="AB21" s="8">
        <v>419086182</v>
      </c>
      <c r="AC21" s="14">
        <v>478570265</v>
      </c>
      <c r="AD21" s="8">
        <v>59484083</v>
      </c>
      <c r="AE21" s="8">
        <v>1454342</v>
      </c>
      <c r="AF21" s="14">
        <v>1592522</v>
      </c>
      <c r="AG21" s="8">
        <v>138180</v>
      </c>
      <c r="AH21" s="19">
        <v>2125234</v>
      </c>
      <c r="AI21" s="19">
        <v>39626</v>
      </c>
      <c r="AJ21" s="19">
        <f>SUM(Table7[[#This Row],[Z8 Dead]],Table7[[#This Row],[KL Deads]])</f>
        <v>177806</v>
      </c>
      <c r="AK21" s="25">
        <f>SUM(Table7[[#This Row],[Total Ruins And Altar KP]],Table7[[#This Row],[KL KP]],Table7[[#This Row],[Z8 KP]])</f>
        <v>142271287.375</v>
      </c>
      <c r="AL21" s="23">
        <f>Table7[[#This Row],[Total Deads]]/(Table7[[#This Row],[Starting Power]]*0.01)</f>
        <v>0.47653453481735153</v>
      </c>
      <c r="AM21" s="15">
        <f>SUM(Table7[[#This Row],[Total Ruins And Altar KP]],Table7[[#This Row],[KL KP]],Table7[[#This Row],[Z8 KP]])/Table7[[#This Row],[KP Requirement]]</f>
        <v>1.2709953872406137</v>
      </c>
    </row>
    <row r="22" spans="1:39" ht="15" x14ac:dyDescent="0.2">
      <c r="A22" s="9" t="s">
        <v>24</v>
      </c>
      <c r="B22" s="9">
        <v>177976291</v>
      </c>
      <c r="C22" s="10">
        <v>57217346</v>
      </c>
      <c r="D22" s="10">
        <f>Table7[[#This Row],[Starting Power]]*3</f>
        <v>171652038</v>
      </c>
      <c r="E22" s="11">
        <v>2326643</v>
      </c>
      <c r="F22" s="11">
        <v>146789241</v>
      </c>
      <c r="G22" s="11">
        <v>166306510</v>
      </c>
      <c r="H22" s="11">
        <f>Table7[[#This Row],[Kill Points After Ruin 1]]-Table7[[#This Row],[Kill Points Before Ruins 1]]</f>
        <v>19517269</v>
      </c>
      <c r="I22" s="11">
        <v>166306510</v>
      </c>
      <c r="J22" s="10">
        <v>172560320</v>
      </c>
      <c r="K22" s="11">
        <f>Table7[[#This Row],[Kill Points After Ruin 2]]-Table7[[#This Row],[Kill Points Before Ruin 2]]</f>
        <v>6253810</v>
      </c>
      <c r="L22" s="10">
        <v>172560320</v>
      </c>
      <c r="M22" s="13">
        <v>186576112</v>
      </c>
      <c r="N22" s="10">
        <f>Table7[[#This Row],[Kill Points After Ruin 3]]-Table7[[#This Row],[Kill Points Before Ruin 3]]</f>
        <v>14015792</v>
      </c>
      <c r="O22" s="13">
        <v>186576112</v>
      </c>
      <c r="P22" s="13">
        <v>198430427</v>
      </c>
      <c r="Q22" s="10">
        <f>Table7[[#This Row],[Kill Points After Ruin 4]]-Table7[[#This Row],[Kill Points Before Ruin 4]]</f>
        <v>11854315</v>
      </c>
      <c r="R22" s="13">
        <v>198430427</v>
      </c>
      <c r="S22" s="13">
        <v>218035261</v>
      </c>
      <c r="T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16257565.25</v>
      </c>
      <c r="U22" s="13">
        <v>218035261</v>
      </c>
      <c r="V22" s="13">
        <v>238154881</v>
      </c>
      <c r="W22" s="10">
        <f>Table7[[#This Row],[Kill Points After Ruin 6]]-Table7[[#This Row],[Kill Points Before Ruin 6]]</f>
        <v>20119620</v>
      </c>
      <c r="X22" s="10">
        <v>238154881</v>
      </c>
      <c r="Y22" s="10">
        <v>246172668</v>
      </c>
      <c r="Z22" s="10">
        <f>Table7[[#This Row],[Kill Points After Ruin 7]]-Table7[[#This Row],[Kill Points Before Ruin 7]]</f>
        <v>8017787</v>
      </c>
      <c r="AA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96036158.25</v>
      </c>
      <c r="AB22" s="8">
        <v>253473908</v>
      </c>
      <c r="AC22" s="14">
        <v>305025466</v>
      </c>
      <c r="AD22" s="8">
        <v>51551558</v>
      </c>
      <c r="AE22" s="8">
        <v>2326643</v>
      </c>
      <c r="AF22" s="14">
        <v>2341430</v>
      </c>
      <c r="AG22" s="8">
        <v>14787</v>
      </c>
      <c r="AH22" s="19">
        <v>68891700</v>
      </c>
      <c r="AI22" s="19">
        <v>242550</v>
      </c>
      <c r="AJ22" s="19">
        <f>SUM(Table7[[#This Row],[Z8 Dead]],Table7[[#This Row],[KL Deads]])</f>
        <v>257337</v>
      </c>
      <c r="AK22" s="25">
        <f>SUM(Table7[[#This Row],[Total Ruins And Altar KP]],Table7[[#This Row],[KL KP]],Table7[[#This Row],[Z8 KP]])</f>
        <v>216479416.25</v>
      </c>
      <c r="AL22" s="23">
        <f>Table7[[#This Row],[Total Deads]]/(Table7[[#This Row],[Starting Power]]*0.01)</f>
        <v>0.44975347161331114</v>
      </c>
      <c r="AM22" s="15">
        <f>SUM(Table7[[#This Row],[Total Ruins And Altar KP]],Table7[[#This Row],[KL KP]],Table7[[#This Row],[Z8 KP]])/Table7[[#This Row],[KP Requirement]]</f>
        <v>1.261152612997231</v>
      </c>
    </row>
    <row r="23" spans="1:39" ht="15" x14ac:dyDescent="0.2">
      <c r="A23" s="9" t="s">
        <v>112</v>
      </c>
      <c r="B23" s="9">
        <v>184767294</v>
      </c>
      <c r="C23" s="10">
        <v>26694981</v>
      </c>
      <c r="D23" s="10">
        <f>Table7[[#This Row],[Starting Power]]*3</f>
        <v>80084943</v>
      </c>
      <c r="E23" s="11">
        <v>1002983</v>
      </c>
      <c r="F23" s="11">
        <v>77111518</v>
      </c>
      <c r="G23" s="11">
        <v>84544182</v>
      </c>
      <c r="H23" s="11">
        <f>Table7[[#This Row],[Kill Points After Ruin 1]]-Table7[[#This Row],[Kill Points Before Ruins 1]]</f>
        <v>7432664</v>
      </c>
      <c r="I23" s="11">
        <v>84544182</v>
      </c>
      <c r="J23" s="10">
        <v>87454022</v>
      </c>
      <c r="K23" s="11">
        <f>Table7[[#This Row],[Kill Points After Ruin 2]]-Table7[[#This Row],[Kill Points Before Ruin 2]]</f>
        <v>2909840</v>
      </c>
      <c r="L23" s="10">
        <v>87454022</v>
      </c>
      <c r="M23" s="13">
        <v>96040236</v>
      </c>
      <c r="N23" s="10">
        <f>Table7[[#This Row],[Kill Points After Ruin 3]]-Table7[[#This Row],[Kill Points Before Ruin 3]]</f>
        <v>8586214</v>
      </c>
      <c r="O23" s="13">
        <v>96040236</v>
      </c>
      <c r="P23" s="13">
        <v>101122736</v>
      </c>
      <c r="Q23" s="10">
        <f>Table7[[#This Row],[Kill Points After Ruin 4]]-Table7[[#This Row],[Kill Points Before Ruin 4]]</f>
        <v>5082500</v>
      </c>
      <c r="R23" s="13">
        <v>101122736</v>
      </c>
      <c r="S23" s="13">
        <v>112023446</v>
      </c>
      <c r="T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8451757.25</v>
      </c>
      <c r="U23" s="13">
        <v>112023446</v>
      </c>
      <c r="V23" s="13">
        <v>119665276</v>
      </c>
      <c r="W23" s="10">
        <f>Table7[[#This Row],[Kill Points After Ruin 6]]-Table7[[#This Row],[Kill Points Before Ruin 6]]</f>
        <v>7641830</v>
      </c>
      <c r="X23" s="10">
        <v>119665276</v>
      </c>
      <c r="Y23" s="10">
        <v>126192770</v>
      </c>
      <c r="Z23" s="10">
        <f>Table7[[#This Row],[Kill Points After Ruin 7]]-Table7[[#This Row],[Kill Points Before Ruin 7]]</f>
        <v>6527494</v>
      </c>
      <c r="AA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46632299.25</v>
      </c>
      <c r="AB23" s="8">
        <v>129235892</v>
      </c>
      <c r="AC23" s="14">
        <v>181664144</v>
      </c>
      <c r="AD23" s="8">
        <v>52428252</v>
      </c>
      <c r="AE23" s="8">
        <v>1002983</v>
      </c>
      <c r="AF23" s="14">
        <v>1043082</v>
      </c>
      <c r="AG23" s="8">
        <v>40099</v>
      </c>
      <c r="AH23" s="19">
        <v>74940</v>
      </c>
      <c r="AI23" s="19">
        <v>0</v>
      </c>
      <c r="AJ23" s="19">
        <f>SUM(Table7[[#This Row],[Z8 Dead]],Table7[[#This Row],[KL Deads]])</f>
        <v>40099</v>
      </c>
      <c r="AK23" s="25">
        <f>SUM(Table7[[#This Row],[Total Ruins And Altar KP]],Table7[[#This Row],[KL KP]],Table7[[#This Row],[Z8 KP]])</f>
        <v>99135491.25</v>
      </c>
      <c r="AL23" s="23">
        <f>Table7[[#This Row],[Total Deads]]/(Table7[[#This Row],[Starting Power]]*0.01)</f>
        <v>0.15021175703402823</v>
      </c>
      <c r="AM23" s="15">
        <f>SUM(Table7[[#This Row],[Total Ruins And Altar KP]],Table7[[#This Row],[KL KP]],Table7[[#This Row],[Z8 KP]])/Table7[[#This Row],[KP Requirement]]</f>
        <v>1.2378792758833581</v>
      </c>
    </row>
    <row r="24" spans="1:39" ht="15" x14ac:dyDescent="0.2">
      <c r="A24" s="9" t="s">
        <v>56</v>
      </c>
      <c r="B24" s="9">
        <v>187389003</v>
      </c>
      <c r="C24" s="10">
        <v>38188836</v>
      </c>
      <c r="D24" s="10">
        <f>Table7[[#This Row],[Starting Power]]*3</f>
        <v>114566508</v>
      </c>
      <c r="E24" s="11">
        <v>870116</v>
      </c>
      <c r="F24" s="11">
        <v>222601411</v>
      </c>
      <c r="G24" s="11">
        <v>223079381</v>
      </c>
      <c r="H24" s="11">
        <f>Table7[[#This Row],[Kill Points After Ruin 1]]-Table7[[#This Row],[Kill Points Before Ruins 1]]</f>
        <v>477970</v>
      </c>
      <c r="I24" s="11">
        <v>223079381</v>
      </c>
      <c r="J24" s="10">
        <v>226444461</v>
      </c>
      <c r="K24" s="11">
        <f>Table7[[#This Row],[Kill Points After Ruin 2]]-Table7[[#This Row],[Kill Points Before Ruin 2]]</f>
        <v>3365080</v>
      </c>
      <c r="L24" s="10">
        <v>226444461</v>
      </c>
      <c r="M24" s="13">
        <v>228994836</v>
      </c>
      <c r="N24" s="10">
        <f>Table7[[#This Row],[Kill Points After Ruin 3]]-Table7[[#This Row],[Kill Points Before Ruin 3]]</f>
        <v>2550375</v>
      </c>
      <c r="O24" s="13">
        <v>228994836</v>
      </c>
      <c r="P24" s="13">
        <v>234612326</v>
      </c>
      <c r="Q24" s="10">
        <f>Table7[[#This Row],[Kill Points After Ruin 4]]-Table7[[#This Row],[Kill Points Before Ruin 4]]</f>
        <v>5617490</v>
      </c>
      <c r="R24" s="13">
        <v>234612326</v>
      </c>
      <c r="S24" s="13">
        <v>244314976</v>
      </c>
      <c r="T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6352689.375</v>
      </c>
      <c r="U24" s="13">
        <v>244314976</v>
      </c>
      <c r="V24" s="13">
        <v>256068596</v>
      </c>
      <c r="W24" s="10">
        <f>Table7[[#This Row],[Kill Points After Ruin 6]]-Table7[[#This Row],[Kill Points Before Ruin 6]]</f>
        <v>11753620</v>
      </c>
      <c r="X24" s="10">
        <v>256068596</v>
      </c>
      <c r="Y24" s="10">
        <v>256068596</v>
      </c>
      <c r="Z24" s="10">
        <f>Table7[[#This Row],[Kill Points After Ruin 7]]-Table7[[#This Row],[Kill Points Before Ruin 7]]</f>
        <v>0</v>
      </c>
      <c r="AA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30117224.375</v>
      </c>
      <c r="AB24" s="8">
        <v>259250340</v>
      </c>
      <c r="AC24" s="14">
        <v>318310482</v>
      </c>
      <c r="AD24" s="8">
        <v>59060142</v>
      </c>
      <c r="AE24" s="8">
        <v>870116</v>
      </c>
      <c r="AF24" s="14">
        <v>1047782</v>
      </c>
      <c r="AG24" s="8">
        <v>177666</v>
      </c>
      <c r="AH24" s="19">
        <v>51041174</v>
      </c>
      <c r="AI24" s="19">
        <v>383598</v>
      </c>
      <c r="AJ24" s="19">
        <f>SUM(Table7[[#This Row],[Z8 Dead]],Table7[[#This Row],[KL Deads]])</f>
        <v>561264</v>
      </c>
      <c r="AK24" s="25">
        <f>SUM(Table7[[#This Row],[Total Ruins And Altar KP]],Table7[[#This Row],[KL KP]],Table7[[#This Row],[Z8 KP]])</f>
        <v>140218540.375</v>
      </c>
      <c r="AL24" s="23">
        <f>Table7[[#This Row],[Total Deads]]/(Table7[[#This Row],[Starting Power]]*0.01)</f>
        <v>1.4697070107085746</v>
      </c>
      <c r="AM24" s="15">
        <f>SUM(Table7[[#This Row],[Total Ruins And Altar KP]],Table7[[#This Row],[KL KP]],Table7[[#This Row],[Z8 KP]])/Table7[[#This Row],[KP Requirement]]</f>
        <v>1.2239051606163993</v>
      </c>
    </row>
    <row r="25" spans="1:39" ht="15" x14ac:dyDescent="0.2">
      <c r="A25" s="9" t="s">
        <v>37</v>
      </c>
      <c r="B25" s="9">
        <v>179185466</v>
      </c>
      <c r="C25" s="10">
        <v>45876214</v>
      </c>
      <c r="D25" s="10">
        <f>Table7[[#This Row],[Starting Power]]*3</f>
        <v>137628642</v>
      </c>
      <c r="E25" s="11">
        <v>1941064</v>
      </c>
      <c r="F25" s="11">
        <v>286181236</v>
      </c>
      <c r="G25" s="11">
        <v>302418274</v>
      </c>
      <c r="H25" s="11">
        <f>Table7[[#This Row],[Kill Points After Ruin 1]]-Table7[[#This Row],[Kill Points Before Ruins 1]]</f>
        <v>16237038</v>
      </c>
      <c r="I25" s="11">
        <v>302418274</v>
      </c>
      <c r="J25" s="10">
        <v>317149049</v>
      </c>
      <c r="K25" s="11">
        <f>Table7[[#This Row],[Kill Points After Ruin 2]]-Table7[[#This Row],[Kill Points Before Ruin 2]]</f>
        <v>14730775</v>
      </c>
      <c r="L25" s="10">
        <v>317149049</v>
      </c>
      <c r="M25" s="13">
        <v>321750681</v>
      </c>
      <c r="N25" s="10">
        <f>Table7[[#This Row],[Kill Points After Ruin 3]]-Table7[[#This Row],[Kill Points Before Ruin 3]]</f>
        <v>4601632</v>
      </c>
      <c r="O25" s="13">
        <v>321750681</v>
      </c>
      <c r="P25" s="13">
        <v>326945601</v>
      </c>
      <c r="Q25" s="10">
        <f>Table7[[#This Row],[Kill Points After Ruin 4]]-Table7[[#This Row],[Kill Points Before Ruin 4]]</f>
        <v>5194920</v>
      </c>
      <c r="R25" s="13">
        <v>326945601</v>
      </c>
      <c r="S25" s="13">
        <v>347884071</v>
      </c>
      <c r="T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15564780.625</v>
      </c>
      <c r="U25" s="13">
        <v>347884071</v>
      </c>
      <c r="V25" s="13">
        <v>361904801</v>
      </c>
      <c r="W25" s="10">
        <f>Table7[[#This Row],[Kill Points After Ruin 6]]-Table7[[#This Row],[Kill Points Before Ruin 6]]</f>
        <v>14020730</v>
      </c>
      <c r="X25" s="10">
        <v>361904801</v>
      </c>
      <c r="Y25" s="10">
        <v>369272943</v>
      </c>
      <c r="Z25" s="10">
        <f>Table7[[#This Row],[Kill Points After Ruin 7]]-Table7[[#This Row],[Kill Points Before Ruin 7]]</f>
        <v>7368142</v>
      </c>
      <c r="AA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77718017.625</v>
      </c>
      <c r="AB25" s="8">
        <v>376567233</v>
      </c>
      <c r="AC25" s="14">
        <v>427870768</v>
      </c>
      <c r="AD25" s="8">
        <v>51303535</v>
      </c>
      <c r="AE25" s="8">
        <v>1941064</v>
      </c>
      <c r="AF25" s="14">
        <v>2005685</v>
      </c>
      <c r="AG25" s="8">
        <v>64621</v>
      </c>
      <c r="AH25" s="19">
        <v>36755709</v>
      </c>
      <c r="AI25" s="19">
        <v>222650</v>
      </c>
      <c r="AJ25" s="19">
        <f>SUM(Table7[[#This Row],[Z8 Dead]],Table7[[#This Row],[KL Deads]])</f>
        <v>287271</v>
      </c>
      <c r="AK25" s="25">
        <f>SUM(Table7[[#This Row],[Total Ruins And Altar KP]],Table7[[#This Row],[KL KP]],Table7[[#This Row],[Z8 KP]])</f>
        <v>165777261.625</v>
      </c>
      <c r="AL25" s="23">
        <f>Table7[[#This Row],[Total Deads]]/(Table7[[#This Row],[Starting Power]]*0.01)</f>
        <v>0.62618724378607182</v>
      </c>
      <c r="AM25" s="15">
        <f>SUM(Table7[[#This Row],[Total Ruins And Altar KP]],Table7[[#This Row],[KL KP]],Table7[[#This Row],[Z8 KP]])/Table7[[#This Row],[KP Requirement]]</f>
        <v>1.2045258836819737</v>
      </c>
    </row>
    <row r="26" spans="1:39" ht="15" x14ac:dyDescent="0.2">
      <c r="A26" s="9" t="s">
        <v>129</v>
      </c>
      <c r="B26" s="9">
        <v>187349574</v>
      </c>
      <c r="C26" s="10">
        <v>29018076</v>
      </c>
      <c r="D26" s="10">
        <f>Table7[[#This Row],[Starting Power]]*3</f>
        <v>87054228</v>
      </c>
      <c r="E26" s="11">
        <v>1081885</v>
      </c>
      <c r="F26" s="11">
        <v>86184759</v>
      </c>
      <c r="G26" s="11">
        <v>92545435</v>
      </c>
      <c r="H26" s="11">
        <f>Table7[[#This Row],[Kill Points After Ruin 1]]-Table7[[#This Row],[Kill Points Before Ruins 1]]</f>
        <v>6360676</v>
      </c>
      <c r="I26" s="11">
        <v>92545435</v>
      </c>
      <c r="J26" s="10">
        <v>94214062</v>
      </c>
      <c r="K26" s="11">
        <f>Table7[[#This Row],[Kill Points After Ruin 2]]-Table7[[#This Row],[Kill Points Before Ruin 2]]</f>
        <v>1668627</v>
      </c>
      <c r="L26" s="10">
        <v>94214062</v>
      </c>
      <c r="M26" s="13">
        <v>97049455</v>
      </c>
      <c r="N26" s="10">
        <f>Table7[[#This Row],[Kill Points After Ruin 3]]-Table7[[#This Row],[Kill Points Before Ruin 3]]</f>
        <v>2835393</v>
      </c>
      <c r="O26" s="13">
        <v>97049455</v>
      </c>
      <c r="P26" s="13">
        <v>98813652</v>
      </c>
      <c r="Q26" s="10">
        <f>Table7[[#This Row],[Kill Points After Ruin 4]]-Table7[[#This Row],[Kill Points Before Ruin 4]]</f>
        <v>1764197</v>
      </c>
      <c r="R26" s="13">
        <v>98813652</v>
      </c>
      <c r="S26" s="13">
        <v>104610242</v>
      </c>
      <c r="T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4476906.625</v>
      </c>
      <c r="U26" s="13">
        <v>104610242</v>
      </c>
      <c r="V26" s="13">
        <v>112108992</v>
      </c>
      <c r="W26" s="10">
        <f>Table7[[#This Row],[Kill Points After Ruin 6]]-Table7[[#This Row],[Kill Points Before Ruin 6]]</f>
        <v>7498750</v>
      </c>
      <c r="X26" s="10">
        <v>112108992</v>
      </c>
      <c r="Y26" s="10">
        <v>113798160</v>
      </c>
      <c r="Z26" s="10">
        <f>Table7[[#This Row],[Kill Points After Ruin 7]]-Table7[[#This Row],[Kill Points Before Ruin 7]]</f>
        <v>1689168</v>
      </c>
      <c r="AA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26293717.625</v>
      </c>
      <c r="AB26" s="8">
        <v>115139993</v>
      </c>
      <c r="AC26" s="14">
        <v>140129169</v>
      </c>
      <c r="AD26" s="8">
        <v>24989176</v>
      </c>
      <c r="AE26" s="8">
        <v>1086511</v>
      </c>
      <c r="AF26" s="14">
        <v>1259562</v>
      </c>
      <c r="AG26" s="8">
        <v>173051</v>
      </c>
      <c r="AH26" s="19">
        <v>53277535</v>
      </c>
      <c r="AI26" s="19">
        <v>539305</v>
      </c>
      <c r="AJ26" s="19">
        <f>SUM(Table7[[#This Row],[Z8 Dead]],Table7[[#This Row],[KL Deads]])</f>
        <v>712356</v>
      </c>
      <c r="AK26" s="25">
        <f>SUM(Table7[[#This Row],[Total Ruins And Altar KP]],Table7[[#This Row],[KL KP]],Table7[[#This Row],[Z8 KP]])</f>
        <v>104560428.625</v>
      </c>
      <c r="AL26" s="23">
        <f>Table7[[#This Row],[Total Deads]]/(Table7[[#This Row],[Starting Power]]*0.01)</f>
        <v>2.4548698542246563</v>
      </c>
      <c r="AM26" s="15">
        <f>SUM(Table7[[#This Row],[Total Ruins And Altar KP]],Table7[[#This Row],[KL KP]],Table7[[#This Row],[Z8 KP]])/Table7[[#This Row],[KP Requirement]]</f>
        <v>1.201095352025866</v>
      </c>
    </row>
    <row r="27" spans="1:39" ht="15" x14ac:dyDescent="0.2">
      <c r="A27" s="9" t="s">
        <v>32</v>
      </c>
      <c r="B27" s="9">
        <v>187204630</v>
      </c>
      <c r="C27" s="10">
        <v>43741642</v>
      </c>
      <c r="D27" s="10">
        <f>Table7[[#This Row],[Starting Power]]*3</f>
        <v>131224926</v>
      </c>
      <c r="E27" s="11">
        <v>1355165</v>
      </c>
      <c r="F27" s="11">
        <v>181940064</v>
      </c>
      <c r="G27" s="11">
        <v>192490605</v>
      </c>
      <c r="H27" s="11">
        <f>Table7[[#This Row],[Kill Points After Ruin 1]]-Table7[[#This Row],[Kill Points Before Ruins 1]]</f>
        <v>10550541</v>
      </c>
      <c r="I27" s="11">
        <v>192490605</v>
      </c>
      <c r="J27" s="10">
        <v>204557625</v>
      </c>
      <c r="K27" s="11">
        <f>Table7[[#This Row],[Kill Points After Ruin 2]]-Table7[[#This Row],[Kill Points Before Ruin 2]]</f>
        <v>12067020</v>
      </c>
      <c r="L27" s="10">
        <v>204557625</v>
      </c>
      <c r="M27" s="13">
        <v>204788995</v>
      </c>
      <c r="N27" s="10">
        <f>Table7[[#This Row],[Kill Points After Ruin 3]]-Table7[[#This Row],[Kill Points Before Ruin 3]]</f>
        <v>231370</v>
      </c>
      <c r="O27" s="13">
        <v>204788995</v>
      </c>
      <c r="P27" s="13">
        <v>209052935</v>
      </c>
      <c r="Q27" s="10">
        <f>Table7[[#This Row],[Kill Points After Ruin 4]]-Table7[[#This Row],[Kill Points Before Ruin 4]]</f>
        <v>4263940</v>
      </c>
      <c r="R27" s="13">
        <v>209052935</v>
      </c>
      <c r="S27" s="13">
        <v>232454854</v>
      </c>
      <c r="T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15090068.375</v>
      </c>
      <c r="U27" s="13">
        <v>232454854</v>
      </c>
      <c r="V27" s="13">
        <v>238735605</v>
      </c>
      <c r="W27" s="10">
        <f>Table7[[#This Row],[Kill Points After Ruin 6]]-Table7[[#This Row],[Kill Points Before Ruin 6]]</f>
        <v>6280751</v>
      </c>
      <c r="X27" s="10">
        <v>238735605</v>
      </c>
      <c r="Y27" s="10">
        <v>247137059</v>
      </c>
      <c r="Z27" s="10">
        <f>Table7[[#This Row],[Kill Points After Ruin 7]]-Table7[[#This Row],[Kill Points Before Ruin 7]]</f>
        <v>8401454</v>
      </c>
      <c r="AA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56885144.375</v>
      </c>
      <c r="AB27" s="8">
        <v>252074695</v>
      </c>
      <c r="AC27" s="14">
        <v>318553777</v>
      </c>
      <c r="AD27" s="8">
        <v>66479082</v>
      </c>
      <c r="AE27" s="8">
        <v>1355165</v>
      </c>
      <c r="AF27" s="14">
        <v>1734305</v>
      </c>
      <c r="AG27" s="8">
        <v>379140</v>
      </c>
      <c r="AH27" s="19">
        <v>26549159</v>
      </c>
      <c r="AI27" s="19">
        <v>75424</v>
      </c>
      <c r="AJ27" s="19">
        <f>SUM(Table7[[#This Row],[Z8 Dead]],Table7[[#This Row],[KL Deads]])</f>
        <v>454564</v>
      </c>
      <c r="AK27" s="25">
        <f>SUM(Table7[[#This Row],[Total Ruins And Altar KP]],Table7[[#This Row],[KL KP]],Table7[[#This Row],[Z8 KP]])</f>
        <v>149913385.375</v>
      </c>
      <c r="AL27" s="23">
        <f>Table7[[#This Row],[Total Deads]]/(Table7[[#This Row],[Starting Power]]*0.01)</f>
        <v>1.0392019577134302</v>
      </c>
      <c r="AM27" s="15">
        <f>SUM(Table7[[#This Row],[Total Ruins And Altar KP]],Table7[[#This Row],[KL KP]],Table7[[#This Row],[Z8 KP]])/Table7[[#This Row],[KP Requirement]]</f>
        <v>1.1424154689559511</v>
      </c>
    </row>
    <row r="28" spans="1:39" ht="15" x14ac:dyDescent="0.2">
      <c r="A28" s="9" t="s">
        <v>5</v>
      </c>
      <c r="B28" s="9">
        <v>187283502</v>
      </c>
      <c r="C28" s="10">
        <v>68891156</v>
      </c>
      <c r="D28" s="10">
        <f>Table7[[#This Row],[Starting Power]]*3</f>
        <v>206673468</v>
      </c>
      <c r="E28" s="11">
        <v>2943945</v>
      </c>
      <c r="F28" s="11">
        <v>521998241</v>
      </c>
      <c r="G28" s="11">
        <v>543300191</v>
      </c>
      <c r="H28" s="11">
        <f>Table7[[#This Row],[Kill Points After Ruin 1]]-Table7[[#This Row],[Kill Points Before Ruins 1]]</f>
        <v>21301950</v>
      </c>
      <c r="I28" s="11">
        <v>543300191</v>
      </c>
      <c r="J28" s="10">
        <v>547603028</v>
      </c>
      <c r="K28" s="11">
        <f>Table7[[#This Row],[Kill Points After Ruin 2]]-Table7[[#This Row],[Kill Points Before Ruin 2]]</f>
        <v>4302837</v>
      </c>
      <c r="L28" s="10">
        <v>547603028</v>
      </c>
      <c r="M28" s="13">
        <v>556957768</v>
      </c>
      <c r="N28" s="10">
        <f>Table7[[#This Row],[Kill Points After Ruin 3]]-Table7[[#This Row],[Kill Points Before Ruin 3]]</f>
        <v>9354740</v>
      </c>
      <c r="O28" s="13">
        <v>556957768</v>
      </c>
      <c r="P28" s="13">
        <v>563988705</v>
      </c>
      <c r="Q28" s="10">
        <f>Table7[[#This Row],[Kill Points After Ruin 4]]-Table7[[#This Row],[Kill Points Before Ruin 4]]</f>
        <v>7030937</v>
      </c>
      <c r="R28" s="13">
        <v>563988705</v>
      </c>
      <c r="S28" s="13">
        <v>582770550</v>
      </c>
      <c r="T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14639730.5</v>
      </c>
      <c r="U28" s="13">
        <v>582770550</v>
      </c>
      <c r="V28" s="13">
        <v>597375610</v>
      </c>
      <c r="W28" s="10">
        <f>Table7[[#This Row],[Kill Points After Ruin 6]]-Table7[[#This Row],[Kill Points Before Ruin 6]]</f>
        <v>14605060</v>
      </c>
      <c r="X28" s="10">
        <v>597375610</v>
      </c>
      <c r="Y28" s="10">
        <v>599641966</v>
      </c>
      <c r="Z28" s="10">
        <f>Table7[[#This Row],[Kill Points After Ruin 7]]-Table7[[#This Row],[Kill Points Before Ruin 7]]</f>
        <v>2266356</v>
      </c>
      <c r="AA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73501610.5</v>
      </c>
      <c r="AB28" s="8">
        <v>606930063</v>
      </c>
      <c r="AC28" s="14">
        <v>702995187</v>
      </c>
      <c r="AD28" s="8">
        <v>96065124</v>
      </c>
      <c r="AE28" s="8">
        <v>2973197</v>
      </c>
      <c r="AF28" s="14">
        <v>3408267</v>
      </c>
      <c r="AG28" s="8">
        <v>435070</v>
      </c>
      <c r="AH28" s="19">
        <v>62252545</v>
      </c>
      <c r="AI28" s="19">
        <v>271839</v>
      </c>
      <c r="AJ28" s="19">
        <f>SUM(Table7[[#This Row],[Z8 Dead]],Table7[[#This Row],[KL Deads]])</f>
        <v>706909</v>
      </c>
      <c r="AK28" s="25">
        <f>SUM(Table7[[#This Row],[Total Ruins And Altar KP]],Table7[[#This Row],[KL KP]],Table7[[#This Row],[Z8 KP]])</f>
        <v>231819279.5</v>
      </c>
      <c r="AL28" s="23">
        <f>Table7[[#This Row],[Total Deads]]/(Table7[[#This Row],[Starting Power]]*0.01)</f>
        <v>1.0261244563815999</v>
      </c>
      <c r="AM28" s="15">
        <f>SUM(Table7[[#This Row],[Total Ruins And Altar KP]],Table7[[#This Row],[KL KP]],Table7[[#This Row],[Z8 KP]])/Table7[[#This Row],[KP Requirement]]</f>
        <v>1.1216692773549433</v>
      </c>
    </row>
    <row r="29" spans="1:39" ht="15" x14ac:dyDescent="0.2">
      <c r="A29" s="9" t="s">
        <v>135</v>
      </c>
      <c r="B29" s="9">
        <v>187197045</v>
      </c>
      <c r="C29" s="10">
        <v>25935690</v>
      </c>
      <c r="D29" s="10">
        <f>Table7[[#This Row],[Starting Power]]*3</f>
        <v>77807070</v>
      </c>
      <c r="E29" s="11">
        <v>654205</v>
      </c>
      <c r="F29" s="11">
        <v>30111058</v>
      </c>
      <c r="G29" s="11">
        <v>31362000</v>
      </c>
      <c r="H29" s="11">
        <f>Table7[[#This Row],[Kill Points After Ruin 1]]-Table7[[#This Row],[Kill Points Before Ruins 1]]</f>
        <v>1250942</v>
      </c>
      <c r="I29" s="11">
        <v>31362000</v>
      </c>
      <c r="J29" s="10">
        <v>33018720</v>
      </c>
      <c r="K29" s="11">
        <f>Table7[[#This Row],[Kill Points After Ruin 2]]-Table7[[#This Row],[Kill Points Before Ruin 2]]</f>
        <v>1656720</v>
      </c>
      <c r="L29" s="10">
        <v>33018720</v>
      </c>
      <c r="M29" s="13">
        <v>33820230</v>
      </c>
      <c r="N29" s="10">
        <f>Table7[[#This Row],[Kill Points After Ruin 3]]-Table7[[#This Row],[Kill Points Before Ruin 3]]</f>
        <v>801510</v>
      </c>
      <c r="O29" s="13">
        <v>33820230</v>
      </c>
      <c r="P29" s="13">
        <v>35028080</v>
      </c>
      <c r="Q29" s="10">
        <f>Table7[[#This Row],[Kill Points After Ruin 4]]-Table7[[#This Row],[Kill Points Before Ruin 4]]</f>
        <v>1207850</v>
      </c>
      <c r="R29" s="13">
        <v>35028080</v>
      </c>
      <c r="S29" s="13">
        <v>35501090</v>
      </c>
      <c r="T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851132.75</v>
      </c>
      <c r="U29" s="13">
        <v>35501090</v>
      </c>
      <c r="V29" s="13">
        <v>57620230</v>
      </c>
      <c r="W29" s="10">
        <f>Table7[[#This Row],[Kill Points After Ruin 6]]-Table7[[#This Row],[Kill Points Before Ruin 6]]</f>
        <v>22119140</v>
      </c>
      <c r="X29" s="10">
        <v>57620230</v>
      </c>
      <c r="Y29" s="10">
        <v>58423517</v>
      </c>
      <c r="Z29" s="10">
        <f>Table7[[#This Row],[Kill Points After Ruin 7]]-Table7[[#This Row],[Kill Points Before Ruin 7]]</f>
        <v>803287</v>
      </c>
      <c r="AA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28690581.75</v>
      </c>
      <c r="AB29" s="8">
        <v>65778967</v>
      </c>
      <c r="AC29" s="14">
        <v>100193846</v>
      </c>
      <c r="AD29" s="8">
        <v>34414879</v>
      </c>
      <c r="AE29" s="8">
        <v>656082</v>
      </c>
      <c r="AF29" s="14">
        <v>837020</v>
      </c>
      <c r="AG29" s="8">
        <v>180938</v>
      </c>
      <c r="AH29" s="19">
        <v>23848730</v>
      </c>
      <c r="AI29" s="19">
        <v>438165</v>
      </c>
      <c r="AJ29" s="19">
        <f>SUM(Table7[[#This Row],[Z8 Dead]],Table7[[#This Row],[KL Deads]])</f>
        <v>619103</v>
      </c>
      <c r="AK29" s="25">
        <f>SUM(Table7[[#This Row],[Total Ruins And Altar KP]],Table7[[#This Row],[KL KP]],Table7[[#This Row],[Z8 KP]])</f>
        <v>86954190.75</v>
      </c>
      <c r="AL29" s="23">
        <f>Table7[[#This Row],[Total Deads]]/(Table7[[#This Row],[Starting Power]]*0.01)</f>
        <v>2.3870697097320335</v>
      </c>
      <c r="AM29" s="15">
        <f>SUM(Table7[[#This Row],[Total Ruins And Altar KP]],Table7[[#This Row],[KL KP]],Table7[[#This Row],[Z8 KP]])/Table7[[#This Row],[KP Requirement]]</f>
        <v>1.1175615628502653</v>
      </c>
    </row>
    <row r="30" spans="1:39" ht="15" x14ac:dyDescent="0.2">
      <c r="A30" s="9" t="s">
        <v>40</v>
      </c>
      <c r="B30" s="9">
        <v>177804156</v>
      </c>
      <c r="C30" s="10">
        <v>42938774</v>
      </c>
      <c r="D30" s="10">
        <f>Table7[[#This Row],[Starting Power]]*3</f>
        <v>128816322</v>
      </c>
      <c r="E30" s="11">
        <v>1300444</v>
      </c>
      <c r="F30" s="11">
        <v>239758522</v>
      </c>
      <c r="G30" s="11">
        <v>251616811</v>
      </c>
      <c r="H30" s="11">
        <f>Table7[[#This Row],[Kill Points After Ruin 1]]-Table7[[#This Row],[Kill Points Before Ruins 1]]</f>
        <v>11858289</v>
      </c>
      <c r="I30" s="11">
        <v>251616811</v>
      </c>
      <c r="J30" s="10">
        <v>255760961</v>
      </c>
      <c r="K30" s="11">
        <f>Table7[[#This Row],[Kill Points After Ruin 2]]-Table7[[#This Row],[Kill Points Before Ruin 2]]</f>
        <v>4144150</v>
      </c>
      <c r="L30" s="10">
        <v>255760961</v>
      </c>
      <c r="M30" s="13">
        <v>262161054</v>
      </c>
      <c r="N30" s="10">
        <f>Table7[[#This Row],[Kill Points After Ruin 3]]-Table7[[#This Row],[Kill Points Before Ruin 3]]</f>
        <v>6400093</v>
      </c>
      <c r="O30" s="13">
        <v>262161054</v>
      </c>
      <c r="P30" s="13">
        <v>266575314</v>
      </c>
      <c r="Q30" s="10">
        <f>Table7[[#This Row],[Kill Points After Ruin 4]]-Table7[[#This Row],[Kill Points Before Ruin 4]]</f>
        <v>4414260</v>
      </c>
      <c r="R30" s="13">
        <v>266575314</v>
      </c>
      <c r="S30" s="13">
        <v>266575314</v>
      </c>
      <c r="T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3352099</v>
      </c>
      <c r="U30" s="13">
        <v>266575314</v>
      </c>
      <c r="V30" s="13">
        <v>277340594</v>
      </c>
      <c r="W30" s="10">
        <f>Table7[[#This Row],[Kill Points After Ruin 6]]-Table7[[#This Row],[Kill Points Before Ruin 6]]</f>
        <v>10765280</v>
      </c>
      <c r="X30" s="10">
        <v>277340594</v>
      </c>
      <c r="Y30" s="10">
        <v>279959684</v>
      </c>
      <c r="Z30" s="10">
        <f>Table7[[#This Row],[Kill Points After Ruin 7]]-Table7[[#This Row],[Kill Points Before Ruin 7]]</f>
        <v>2619090</v>
      </c>
      <c r="AA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43553261</v>
      </c>
      <c r="AB30" s="8">
        <v>280028574</v>
      </c>
      <c r="AC30" s="14">
        <v>322729347</v>
      </c>
      <c r="AD30" s="8">
        <v>42700773</v>
      </c>
      <c r="AE30" s="8">
        <v>1300444</v>
      </c>
      <c r="AF30" s="14">
        <v>1599742</v>
      </c>
      <c r="AG30" s="8">
        <v>299298</v>
      </c>
      <c r="AH30" s="19">
        <v>55070589</v>
      </c>
      <c r="AI30" s="19">
        <v>400434</v>
      </c>
      <c r="AJ30" s="19">
        <f>SUM(Table7[[#This Row],[Z8 Dead]],Table7[[#This Row],[KL Deads]])</f>
        <v>699732</v>
      </c>
      <c r="AK30" s="25">
        <f>SUM(Table7[[#This Row],[Total Ruins And Altar KP]],Table7[[#This Row],[KL KP]],Table7[[#This Row],[Z8 KP]])</f>
        <v>141324623</v>
      </c>
      <c r="AL30" s="23">
        <f>Table7[[#This Row],[Total Deads]]/(Table7[[#This Row],[Starting Power]]*0.01)</f>
        <v>1.6296040497104087</v>
      </c>
      <c r="AM30" s="15">
        <f>SUM(Table7[[#This Row],[Total Ruins And Altar KP]],Table7[[#This Row],[KL KP]],Table7[[#This Row],[Z8 KP]])/Table7[[#This Row],[KP Requirement]]</f>
        <v>1.0971018331046589</v>
      </c>
    </row>
    <row r="31" spans="1:39" ht="15" x14ac:dyDescent="0.2">
      <c r="A31" s="9" t="s">
        <v>48</v>
      </c>
      <c r="B31" s="9">
        <v>186886620</v>
      </c>
      <c r="C31" s="10">
        <v>36509431</v>
      </c>
      <c r="D31" s="10">
        <f>Table7[[#This Row],[Starting Power]]*3</f>
        <v>109528293</v>
      </c>
      <c r="E31" s="11">
        <v>1051659</v>
      </c>
      <c r="F31" s="11">
        <v>142456977</v>
      </c>
      <c r="G31" s="11">
        <v>158680760</v>
      </c>
      <c r="H31" s="11">
        <f>Table7[[#This Row],[Kill Points After Ruin 1]]-Table7[[#This Row],[Kill Points Before Ruins 1]]</f>
        <v>16223783</v>
      </c>
      <c r="I31" s="11">
        <v>158680760</v>
      </c>
      <c r="J31" s="10">
        <v>165311990</v>
      </c>
      <c r="K31" s="11">
        <f>Table7[[#This Row],[Kill Points After Ruin 2]]-Table7[[#This Row],[Kill Points Before Ruin 2]]</f>
        <v>6631230</v>
      </c>
      <c r="L31" s="10">
        <v>165311990</v>
      </c>
      <c r="M31" s="13">
        <v>173081628</v>
      </c>
      <c r="N31" s="10">
        <f>Table7[[#This Row],[Kill Points After Ruin 3]]-Table7[[#This Row],[Kill Points Before Ruin 3]]</f>
        <v>7769638</v>
      </c>
      <c r="O31" s="13">
        <v>173081628</v>
      </c>
      <c r="P31" s="13">
        <v>180252666</v>
      </c>
      <c r="Q31" s="10">
        <f>Table7[[#This Row],[Kill Points After Ruin 4]]-Table7[[#This Row],[Kill Points Before Ruin 4]]</f>
        <v>7171038</v>
      </c>
      <c r="R31" s="13">
        <v>180252666</v>
      </c>
      <c r="S31" s="13">
        <v>185064776</v>
      </c>
      <c r="T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7130516.125</v>
      </c>
      <c r="U31" s="13">
        <v>185064776</v>
      </c>
      <c r="V31" s="13">
        <v>188549956</v>
      </c>
      <c r="W31" s="10">
        <f>Table7[[#This Row],[Kill Points After Ruin 6]]-Table7[[#This Row],[Kill Points Before Ruin 6]]</f>
        <v>3485180</v>
      </c>
      <c r="X31" s="10">
        <v>188549956</v>
      </c>
      <c r="Y31" s="10">
        <v>192168498</v>
      </c>
      <c r="Z31" s="10">
        <f>Table7[[#This Row],[Kill Points After Ruin 7]]-Table7[[#This Row],[Kill Points Before Ruin 7]]</f>
        <v>3618542</v>
      </c>
      <c r="AA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52029927.125</v>
      </c>
      <c r="AB31" s="8">
        <v>194387384</v>
      </c>
      <c r="AC31" s="14">
        <v>230452738</v>
      </c>
      <c r="AD31" s="8">
        <v>36065354</v>
      </c>
      <c r="AE31" s="8">
        <v>1053073</v>
      </c>
      <c r="AF31" s="14">
        <v>1309732</v>
      </c>
      <c r="AG31" s="8">
        <v>256659</v>
      </c>
      <c r="AH31" s="19">
        <v>31691926</v>
      </c>
      <c r="AI31" s="19">
        <v>412142</v>
      </c>
      <c r="AJ31" s="19">
        <f>SUM(Table7[[#This Row],[Z8 Dead]],Table7[[#This Row],[KL Deads]])</f>
        <v>668801</v>
      </c>
      <c r="AK31" s="25">
        <f>SUM(Table7[[#This Row],[Total Ruins And Altar KP]],Table7[[#This Row],[KL KP]],Table7[[#This Row],[Z8 KP]])</f>
        <v>119787207.125</v>
      </c>
      <c r="AL31" s="23">
        <f>Table7[[#This Row],[Total Deads]]/(Table7[[#This Row],[Starting Power]]*0.01)</f>
        <v>1.8318581848070983</v>
      </c>
      <c r="AM31" s="15">
        <f>SUM(Table7[[#This Row],[Total Ruins And Altar KP]],Table7[[#This Row],[KL KP]],Table7[[#This Row],[Z8 KP]])/Table7[[#This Row],[KP Requirement]]</f>
        <v>1.0936645121000836</v>
      </c>
    </row>
    <row r="32" spans="1:39" ht="15" x14ac:dyDescent="0.2">
      <c r="A32" s="9" t="s">
        <v>23</v>
      </c>
      <c r="B32" s="9">
        <v>187130066</v>
      </c>
      <c r="C32" s="10">
        <v>57063946</v>
      </c>
      <c r="D32" s="10">
        <f>Table7[[#This Row],[Starting Power]]*3</f>
        <v>171191838</v>
      </c>
      <c r="E32" s="11">
        <v>2052170</v>
      </c>
      <c r="F32" s="11">
        <v>451581613</v>
      </c>
      <c r="G32" s="11">
        <v>471349443</v>
      </c>
      <c r="H32" s="11">
        <f>Table7[[#This Row],[Kill Points After Ruin 1]]-Table7[[#This Row],[Kill Points Before Ruins 1]]</f>
        <v>19767830</v>
      </c>
      <c r="I32" s="11">
        <v>471349443</v>
      </c>
      <c r="J32" s="10">
        <v>473178983</v>
      </c>
      <c r="K32" s="11">
        <f>Table7[[#This Row],[Kill Points After Ruin 2]]-Table7[[#This Row],[Kill Points Before Ruin 2]]</f>
        <v>1829540</v>
      </c>
      <c r="L32" s="10">
        <v>473178983</v>
      </c>
      <c r="M32" s="13">
        <v>473181183</v>
      </c>
      <c r="N32" s="10">
        <f>Table7[[#This Row],[Kill Points After Ruin 3]]-Table7[[#This Row],[Kill Points Before Ruin 3]]</f>
        <v>2200</v>
      </c>
      <c r="O32" s="13">
        <v>473181183</v>
      </c>
      <c r="P32" s="13">
        <v>473181183</v>
      </c>
      <c r="Q32" s="10">
        <f>Table7[[#This Row],[Kill Points After Ruin 4]]-Table7[[#This Row],[Kill Points Before Ruin 4]]</f>
        <v>0</v>
      </c>
      <c r="R32" s="13">
        <v>473181183</v>
      </c>
      <c r="S32" s="13">
        <v>473181183</v>
      </c>
      <c r="T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2699946.25</v>
      </c>
      <c r="U32" s="13">
        <v>473181183</v>
      </c>
      <c r="V32" s="13">
        <v>495788613</v>
      </c>
      <c r="W32" s="10">
        <f>Table7[[#This Row],[Kill Points After Ruin 6]]-Table7[[#This Row],[Kill Points Before Ruin 6]]</f>
        <v>22607430</v>
      </c>
      <c r="X32" s="10">
        <v>495788613</v>
      </c>
      <c r="Y32" s="10">
        <v>495788613</v>
      </c>
      <c r="Z32" s="10">
        <f>Table7[[#This Row],[Kill Points After Ruin 7]]-Table7[[#This Row],[Kill Points Before Ruin 7]]</f>
        <v>0</v>
      </c>
      <c r="AA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46906946.25</v>
      </c>
      <c r="AB32" s="8">
        <v>501848123</v>
      </c>
      <c r="AC32" s="14">
        <v>570806092</v>
      </c>
      <c r="AD32" s="8">
        <v>68957969</v>
      </c>
      <c r="AE32" s="8">
        <v>2135179</v>
      </c>
      <c r="AF32" s="14">
        <v>2178929</v>
      </c>
      <c r="AG32" s="8">
        <v>43750</v>
      </c>
      <c r="AH32" s="19">
        <v>62422242</v>
      </c>
      <c r="AI32" s="19">
        <v>673149</v>
      </c>
      <c r="AJ32" s="19">
        <f>SUM(Table7[[#This Row],[Z8 Dead]],Table7[[#This Row],[KL Deads]])</f>
        <v>716899</v>
      </c>
      <c r="AK32" s="25">
        <f>SUM(Table7[[#This Row],[Total Ruins And Altar KP]],Table7[[#This Row],[KL KP]],Table7[[#This Row],[Z8 KP]])</f>
        <v>178287157.25</v>
      </c>
      <c r="AL32" s="23">
        <f>Table7[[#This Row],[Total Deads]]/(Table7[[#This Row],[Starting Power]]*0.01)</f>
        <v>1.2563081424477727</v>
      </c>
      <c r="AM32" s="15">
        <f>SUM(Table7[[#This Row],[Total Ruins And Altar KP]],Table7[[#This Row],[KL KP]],Table7[[#This Row],[Z8 KP]])/Table7[[#This Row],[KP Requirement]]</f>
        <v>1.0414465977636154</v>
      </c>
    </row>
    <row r="33" spans="1:39" ht="15" x14ac:dyDescent="0.2">
      <c r="A33" s="9" t="s">
        <v>6</v>
      </c>
      <c r="B33" s="9">
        <v>187748373</v>
      </c>
      <c r="C33" s="10">
        <v>84856454</v>
      </c>
      <c r="D33" s="10">
        <f>Table7[[#This Row],[Starting Power]]*3</f>
        <v>254569362</v>
      </c>
      <c r="E33" s="11">
        <v>2264888</v>
      </c>
      <c r="F33" s="11">
        <v>1278072056</v>
      </c>
      <c r="G33" s="11">
        <v>1362766838</v>
      </c>
      <c r="H33" s="11">
        <f>Table7[[#This Row],[Kill Points After Ruin 1]]-Table7[[#This Row],[Kill Points Before Ruins 1]]</f>
        <v>84694782</v>
      </c>
      <c r="I33" s="11">
        <v>1362766838</v>
      </c>
      <c r="J33" s="10">
        <v>1372548768</v>
      </c>
      <c r="K33" s="11">
        <f>Table7[[#This Row],[Kill Points After Ruin 2]]-Table7[[#This Row],[Kill Points Before Ruin 2]]</f>
        <v>9781930</v>
      </c>
      <c r="L33" s="10">
        <v>1372548768</v>
      </c>
      <c r="M33" s="13">
        <v>1389392761</v>
      </c>
      <c r="N33" s="10">
        <f>Table7[[#This Row],[Kill Points After Ruin 3]]-Table7[[#This Row],[Kill Points Before Ruin 3]]</f>
        <v>16843993</v>
      </c>
      <c r="O33" s="13">
        <v>1389392761</v>
      </c>
      <c r="P33" s="13">
        <v>1398546215</v>
      </c>
      <c r="Q33" s="10">
        <f>Table7[[#This Row],[Kill Points After Ruin 4]]-Table7[[#This Row],[Kill Points Before Ruin 4]]</f>
        <v>9153454</v>
      </c>
      <c r="R33" s="13">
        <v>1398546215</v>
      </c>
      <c r="S33" s="13">
        <v>1413404089</v>
      </c>
      <c r="T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22488206.875</v>
      </c>
      <c r="U33" s="13">
        <v>1413404089</v>
      </c>
      <c r="V33" s="13">
        <v>1413404089</v>
      </c>
      <c r="W33" s="10">
        <f>Table7[[#This Row],[Kill Points After Ruin 6]]-Table7[[#This Row],[Kill Points Before Ruin 6]]</f>
        <v>0</v>
      </c>
      <c r="X33" s="10">
        <v>1413404089</v>
      </c>
      <c r="Y33" s="10">
        <v>1413404089</v>
      </c>
      <c r="Z33" s="10">
        <f>Table7[[#This Row],[Kill Points After Ruin 7]]-Table7[[#This Row],[Kill Points Before Ruin 7]]</f>
        <v>0</v>
      </c>
      <c r="AA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142962365.875</v>
      </c>
      <c r="AB33" s="8">
        <v>1413404089</v>
      </c>
      <c r="AC33" s="14">
        <v>1504037664</v>
      </c>
      <c r="AD33" s="8">
        <v>90633575</v>
      </c>
      <c r="AE33" s="8">
        <v>2277818</v>
      </c>
      <c r="AF33" s="14">
        <v>2780228</v>
      </c>
      <c r="AG33" s="8">
        <v>502410</v>
      </c>
      <c r="AH33" s="19">
        <v>29867784</v>
      </c>
      <c r="AI33" s="19">
        <v>345159</v>
      </c>
      <c r="AJ33" s="19">
        <f>SUM(Table7[[#This Row],[Z8 Dead]],Table7[[#This Row],[KL Deads]])</f>
        <v>847569</v>
      </c>
      <c r="AK33" s="25">
        <f>SUM(Table7[[#This Row],[Total Ruins And Altar KP]],Table7[[#This Row],[KL KP]],Table7[[#This Row],[Z8 KP]])</f>
        <v>263463724.875</v>
      </c>
      <c r="AL33" s="23">
        <f>Table7[[#This Row],[Total Deads]]/(Table7[[#This Row],[Starting Power]]*0.01)</f>
        <v>0.99882679518990969</v>
      </c>
      <c r="AM33" s="15">
        <f>SUM(Table7[[#This Row],[Total Ruins And Altar KP]],Table7[[#This Row],[KL KP]],Table7[[#This Row],[Z8 KP]])/Table7[[#This Row],[KP Requirement]]</f>
        <v>1.0349388583336276</v>
      </c>
    </row>
    <row r="34" spans="1:39" ht="15" x14ac:dyDescent="0.2">
      <c r="A34" s="9" t="s">
        <v>84</v>
      </c>
      <c r="B34" s="9">
        <v>186810392</v>
      </c>
      <c r="C34" s="10">
        <v>32585949</v>
      </c>
      <c r="D34" s="10">
        <f>Table7[[#This Row],[Starting Power]]*3</f>
        <v>97757847</v>
      </c>
      <c r="E34" s="11">
        <v>886103</v>
      </c>
      <c r="F34" s="11">
        <v>99264738</v>
      </c>
      <c r="G34" s="11">
        <v>107859210</v>
      </c>
      <c r="H34" s="11">
        <f>Table7[[#This Row],[Kill Points After Ruin 1]]-Table7[[#This Row],[Kill Points Before Ruins 1]]</f>
        <v>8594472</v>
      </c>
      <c r="I34" s="11">
        <v>107859210</v>
      </c>
      <c r="J34" s="10">
        <v>109495740</v>
      </c>
      <c r="K34" s="11">
        <f>Table7[[#This Row],[Kill Points After Ruin 2]]-Table7[[#This Row],[Kill Points Before Ruin 2]]</f>
        <v>1636530</v>
      </c>
      <c r="L34" s="10">
        <v>109495740</v>
      </c>
      <c r="M34" s="13">
        <v>111838601</v>
      </c>
      <c r="N34" s="10">
        <f>Table7[[#This Row],[Kill Points After Ruin 3]]-Table7[[#This Row],[Kill Points Before Ruin 3]]</f>
        <v>2342861</v>
      </c>
      <c r="O34" s="13">
        <v>111838601</v>
      </c>
      <c r="P34" s="13">
        <v>115313431</v>
      </c>
      <c r="Q34" s="10">
        <f>Table7[[#This Row],[Kill Points After Ruin 4]]-Table7[[#This Row],[Kill Points Before Ruin 4]]</f>
        <v>3474830</v>
      </c>
      <c r="R34" s="13">
        <v>115313431</v>
      </c>
      <c r="S34" s="13">
        <v>118578001</v>
      </c>
      <c r="T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3638371.625</v>
      </c>
      <c r="U34" s="13">
        <v>118578001</v>
      </c>
      <c r="V34" s="13">
        <v>127333541</v>
      </c>
      <c r="W34" s="10">
        <f>Table7[[#This Row],[Kill Points After Ruin 6]]-Table7[[#This Row],[Kill Points Before Ruin 6]]</f>
        <v>8755540</v>
      </c>
      <c r="X34" s="10">
        <v>127333541</v>
      </c>
      <c r="Y34" s="10">
        <v>131797293</v>
      </c>
      <c r="Z34" s="10">
        <f>Table7[[#This Row],[Kill Points After Ruin 7]]-Table7[[#This Row],[Kill Points Before Ruin 7]]</f>
        <v>4463752</v>
      </c>
      <c r="AA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32906356.625</v>
      </c>
      <c r="AB34" s="8">
        <v>134767163</v>
      </c>
      <c r="AC34" s="14">
        <v>171591371</v>
      </c>
      <c r="AD34" s="8">
        <v>36824208</v>
      </c>
      <c r="AE34" s="8">
        <v>886103</v>
      </c>
      <c r="AF34" s="14">
        <v>1121888</v>
      </c>
      <c r="AG34" s="8">
        <v>235785</v>
      </c>
      <c r="AH34" s="19">
        <v>28058883</v>
      </c>
      <c r="AI34" s="19">
        <v>332986</v>
      </c>
      <c r="AJ34" s="19">
        <f>SUM(Table7[[#This Row],[Z8 Dead]],Table7[[#This Row],[KL Deads]])</f>
        <v>568771</v>
      </c>
      <c r="AK34" s="25">
        <f>SUM(Table7[[#This Row],[Total Ruins And Altar KP]],Table7[[#This Row],[KL KP]],Table7[[#This Row],[Z8 KP]])</f>
        <v>97789447.625</v>
      </c>
      <c r="AL34" s="23">
        <f>Table7[[#This Row],[Total Deads]]/(Table7[[#This Row],[Starting Power]]*0.01)</f>
        <v>1.7454486287939628</v>
      </c>
      <c r="AM34" s="15">
        <f>SUM(Table7[[#This Row],[Total Ruins And Altar KP]],Table7[[#This Row],[KL KP]],Table7[[#This Row],[Z8 KP]])/Table7[[#This Row],[KP Requirement]]</f>
        <v>1.0003232541015352</v>
      </c>
    </row>
    <row r="35" spans="1:39" ht="15" x14ac:dyDescent="0.2">
      <c r="A35" s="9" t="s">
        <v>192</v>
      </c>
      <c r="B35" s="9">
        <v>189316337</v>
      </c>
      <c r="C35" s="10">
        <v>22779229</v>
      </c>
      <c r="D35" s="10">
        <f>Table7[[#This Row],[Starting Power]]*3</f>
        <v>68337687</v>
      </c>
      <c r="E35" s="11">
        <v>142496</v>
      </c>
      <c r="F35" s="11">
        <v>21335060</v>
      </c>
      <c r="G35" s="11">
        <v>28041838</v>
      </c>
      <c r="H35" s="11">
        <f>Table7[[#This Row],[Kill Points After Ruin 1]]-Table7[[#This Row],[Kill Points Before Ruins 1]]</f>
        <v>6706778</v>
      </c>
      <c r="I35" s="11">
        <v>28041838</v>
      </c>
      <c r="J35" s="10">
        <v>33544529</v>
      </c>
      <c r="K35" s="11">
        <f>Table7[[#This Row],[Kill Points After Ruin 2]]-Table7[[#This Row],[Kill Points Before Ruin 2]]</f>
        <v>5502691</v>
      </c>
      <c r="L35" s="10">
        <v>33544529</v>
      </c>
      <c r="M35" s="13">
        <v>40046040</v>
      </c>
      <c r="N35" s="10">
        <f>Table7[[#This Row],[Kill Points After Ruin 3]]-Table7[[#This Row],[Kill Points Before Ruin 3]]</f>
        <v>6501511</v>
      </c>
      <c r="O35" s="13">
        <v>40046040</v>
      </c>
      <c r="P35" s="13">
        <v>46354160</v>
      </c>
      <c r="Q35" s="10">
        <f>Table7[[#This Row],[Kill Points After Ruin 4]]-Table7[[#This Row],[Kill Points Before Ruin 4]]</f>
        <v>6308120</v>
      </c>
      <c r="R35" s="13">
        <v>46354160</v>
      </c>
      <c r="S35" s="13">
        <v>46657200</v>
      </c>
      <c r="T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3278907.5</v>
      </c>
      <c r="U35" s="13">
        <v>46657200</v>
      </c>
      <c r="V35" s="13">
        <v>47468060</v>
      </c>
      <c r="W35" s="10">
        <f>Table7[[#This Row],[Kill Points After Ruin 6]]-Table7[[#This Row],[Kill Points Before Ruin 6]]</f>
        <v>810860</v>
      </c>
      <c r="X35" s="10">
        <v>47468060</v>
      </c>
      <c r="Y35" s="10">
        <v>47728150</v>
      </c>
      <c r="Z35" s="10">
        <f>Table7[[#This Row],[Kill Points After Ruin 7]]-Table7[[#This Row],[Kill Points Before Ruin 7]]</f>
        <v>260090</v>
      </c>
      <c r="AA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29368957.5</v>
      </c>
      <c r="AB35" s="8">
        <v>48433006</v>
      </c>
      <c r="AC35" s="14">
        <v>70263862</v>
      </c>
      <c r="AD35" s="8">
        <v>21830856</v>
      </c>
      <c r="AE35" s="8">
        <v>143077</v>
      </c>
      <c r="AF35" s="14">
        <v>226489</v>
      </c>
      <c r="AG35" s="8">
        <v>83412</v>
      </c>
      <c r="AH35" s="19">
        <v>16125839</v>
      </c>
      <c r="AI35" s="19">
        <v>106370</v>
      </c>
      <c r="AJ35" s="19">
        <f>SUM(Table7[[#This Row],[Z8 Dead]],Table7[[#This Row],[KL Deads]])</f>
        <v>189782</v>
      </c>
      <c r="AK35" s="25">
        <f>SUM(Table7[[#This Row],[Total Ruins And Altar KP]],Table7[[#This Row],[KL KP]],Table7[[#This Row],[Z8 KP]])</f>
        <v>67325652.5</v>
      </c>
      <c r="AL35" s="23">
        <f>Table7[[#This Row],[Total Deads]]/(Table7[[#This Row],[Starting Power]]*0.01)</f>
        <v>0.83313618735735084</v>
      </c>
      <c r="AM35" s="15">
        <f>SUM(Table7[[#This Row],[Total Ruins And Altar KP]],Table7[[#This Row],[KL KP]],Table7[[#This Row],[Z8 KP]])/Table7[[#This Row],[KP Requirement]]</f>
        <v>0.98519068255851272</v>
      </c>
    </row>
    <row r="36" spans="1:39" ht="15" x14ac:dyDescent="0.2">
      <c r="A36" s="9" t="s">
        <v>75</v>
      </c>
      <c r="B36" s="9">
        <v>177811515</v>
      </c>
      <c r="C36" s="10">
        <v>32003905</v>
      </c>
      <c r="D36" s="10">
        <f>Table7[[#This Row],[Starting Power]]*3</f>
        <v>96011715</v>
      </c>
      <c r="E36" s="11">
        <v>3395540</v>
      </c>
      <c r="F36" s="11">
        <v>331947597</v>
      </c>
      <c r="G36" s="11">
        <v>340930057</v>
      </c>
      <c r="H36" s="11">
        <f>Table7[[#This Row],[Kill Points After Ruin 1]]-Table7[[#This Row],[Kill Points Before Ruins 1]]</f>
        <v>8982460</v>
      </c>
      <c r="I36" s="11">
        <v>340930057</v>
      </c>
      <c r="J36" s="10">
        <v>350086576</v>
      </c>
      <c r="K36" s="11">
        <f>Table7[[#This Row],[Kill Points After Ruin 2]]-Table7[[#This Row],[Kill Points Before Ruin 2]]</f>
        <v>9156519</v>
      </c>
      <c r="L36" s="10">
        <v>350086576</v>
      </c>
      <c r="M36" s="13">
        <v>356337546</v>
      </c>
      <c r="N36" s="10">
        <f>Table7[[#This Row],[Kill Points After Ruin 3]]-Table7[[#This Row],[Kill Points Before Ruin 3]]</f>
        <v>6250970</v>
      </c>
      <c r="O36" s="13">
        <v>356337546</v>
      </c>
      <c r="P36" s="13">
        <v>359010366</v>
      </c>
      <c r="Q36" s="10">
        <f>Table7[[#This Row],[Kill Points After Ruin 4]]-Table7[[#This Row],[Kill Points Before Ruin 4]]</f>
        <v>2672820</v>
      </c>
      <c r="R36" s="13">
        <v>359010366</v>
      </c>
      <c r="S36" s="13">
        <v>359010366</v>
      </c>
      <c r="T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3382846.125</v>
      </c>
      <c r="U36" s="13">
        <v>359010366</v>
      </c>
      <c r="V36" s="13">
        <v>373700388</v>
      </c>
      <c r="W36" s="10">
        <f>Table7[[#This Row],[Kill Points After Ruin 6]]-Table7[[#This Row],[Kill Points Before Ruin 6]]</f>
        <v>14690022</v>
      </c>
      <c r="X36" s="10">
        <v>373700388</v>
      </c>
      <c r="Y36" s="10">
        <v>373700388</v>
      </c>
      <c r="Z36" s="10">
        <f>Table7[[#This Row],[Kill Points After Ruin 7]]-Table7[[#This Row],[Kill Points Before Ruin 7]]</f>
        <v>0</v>
      </c>
      <c r="AA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45135637.125</v>
      </c>
      <c r="AB36" s="8">
        <v>373700388</v>
      </c>
      <c r="AC36" s="14">
        <v>411102005</v>
      </c>
      <c r="AD36" s="8">
        <v>37401617</v>
      </c>
      <c r="AE36" s="8">
        <v>3395540</v>
      </c>
      <c r="AF36" s="14">
        <v>3524299</v>
      </c>
      <c r="AG36" s="8">
        <v>128759</v>
      </c>
      <c r="AH36" s="19">
        <v>10248194</v>
      </c>
      <c r="AI36" s="19">
        <v>42342</v>
      </c>
      <c r="AJ36" s="19">
        <f>SUM(Table7[[#This Row],[Z8 Dead]],Table7[[#This Row],[KL Deads]])</f>
        <v>171101</v>
      </c>
      <c r="AK36" s="25">
        <f>SUM(Table7[[#This Row],[Total Ruins And Altar KP]],Table7[[#This Row],[KL KP]],Table7[[#This Row],[Z8 KP]])</f>
        <v>92785448.125</v>
      </c>
      <c r="AL36" s="23">
        <f>Table7[[#This Row],[Total Deads]]/(Table7[[#This Row],[Starting Power]]*0.01)</f>
        <v>0.53462538399610926</v>
      </c>
      <c r="AM36" s="15">
        <f>SUM(Table7[[#This Row],[Total Ruins And Altar KP]],Table7[[#This Row],[KL KP]],Table7[[#This Row],[Z8 KP]])/Table7[[#This Row],[KP Requirement]]</f>
        <v>0.96639715398271975</v>
      </c>
    </row>
    <row r="37" spans="1:39" ht="15" x14ac:dyDescent="0.2">
      <c r="A37" s="9" t="s">
        <v>20</v>
      </c>
      <c r="B37" s="9">
        <v>187629462</v>
      </c>
      <c r="C37" s="10">
        <v>63249998</v>
      </c>
      <c r="D37" s="10">
        <f>Table7[[#This Row],[Starting Power]]*3</f>
        <v>189749994</v>
      </c>
      <c r="E37" s="11">
        <v>2438036</v>
      </c>
      <c r="F37" s="11">
        <v>302419676</v>
      </c>
      <c r="G37" s="11">
        <v>309989936</v>
      </c>
      <c r="H37" s="11">
        <f>Table7[[#This Row],[Kill Points After Ruin 1]]-Table7[[#This Row],[Kill Points Before Ruins 1]]</f>
        <v>7570260</v>
      </c>
      <c r="I37" s="11">
        <v>309989936</v>
      </c>
      <c r="J37" s="10">
        <v>321043425</v>
      </c>
      <c r="K37" s="11">
        <f>Table7[[#This Row],[Kill Points After Ruin 2]]-Table7[[#This Row],[Kill Points Before Ruin 2]]</f>
        <v>11053489</v>
      </c>
      <c r="L37" s="10">
        <v>321043425</v>
      </c>
      <c r="M37" s="13">
        <v>323384563</v>
      </c>
      <c r="N37" s="10">
        <f>Table7[[#This Row],[Kill Points After Ruin 3]]-Table7[[#This Row],[Kill Points Before Ruin 3]]</f>
        <v>2341138</v>
      </c>
      <c r="O37" s="13">
        <v>323384563</v>
      </c>
      <c r="P37" s="13">
        <v>330739023</v>
      </c>
      <c r="Q37" s="10">
        <f>Table7[[#This Row],[Kill Points After Ruin 4]]-Table7[[#This Row],[Kill Points Before Ruin 4]]</f>
        <v>7354460</v>
      </c>
      <c r="R37" s="13">
        <v>330739023</v>
      </c>
      <c r="S37" s="13">
        <v>350432113</v>
      </c>
      <c r="T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13386463.375</v>
      </c>
      <c r="U37" s="13">
        <v>350432113</v>
      </c>
      <c r="V37" s="13">
        <v>369870283</v>
      </c>
      <c r="W37" s="10">
        <f>Table7[[#This Row],[Kill Points After Ruin 6]]-Table7[[#This Row],[Kill Points Before Ruin 6]]</f>
        <v>19438170</v>
      </c>
      <c r="X37" s="10">
        <v>369870283</v>
      </c>
      <c r="Y37" s="10">
        <v>376036113</v>
      </c>
      <c r="Z37" s="10">
        <f>Table7[[#This Row],[Kill Points After Ruin 7]]-Table7[[#This Row],[Kill Points Before Ruin 7]]</f>
        <v>6165830</v>
      </c>
      <c r="AA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67309810.375</v>
      </c>
      <c r="AB37" s="8">
        <v>383645593</v>
      </c>
      <c r="AC37" s="14">
        <v>449681054</v>
      </c>
      <c r="AD37" s="8">
        <v>66035461</v>
      </c>
      <c r="AE37" s="8">
        <v>2439060</v>
      </c>
      <c r="AF37" s="14">
        <v>2620579</v>
      </c>
      <c r="AG37" s="8">
        <v>181519</v>
      </c>
      <c r="AH37" s="19">
        <v>39398779</v>
      </c>
      <c r="AI37" s="19">
        <v>26122</v>
      </c>
      <c r="AJ37" s="19">
        <f>SUM(Table7[[#This Row],[Z8 Dead]],Table7[[#This Row],[KL Deads]])</f>
        <v>207641</v>
      </c>
      <c r="AK37" s="25">
        <f>SUM(Table7[[#This Row],[Total Ruins And Altar KP]],Table7[[#This Row],[KL KP]],Table7[[#This Row],[Z8 KP]])</f>
        <v>172744050.375</v>
      </c>
      <c r="AL37" s="23">
        <f>Table7[[#This Row],[Total Deads]]/(Table7[[#This Row],[Starting Power]]*0.01)</f>
        <v>0.32828617638849572</v>
      </c>
      <c r="AM37" s="15">
        <f>SUM(Table7[[#This Row],[Total Ruins And Altar KP]],Table7[[#This Row],[KL KP]],Table7[[#This Row],[Z8 KP]])/Table7[[#This Row],[KP Requirement]]</f>
        <v>0.91037710586172671</v>
      </c>
    </row>
    <row r="38" spans="1:39" ht="15" x14ac:dyDescent="0.2">
      <c r="A38" s="9" t="s">
        <v>44</v>
      </c>
      <c r="B38" s="9">
        <v>187200379</v>
      </c>
      <c r="C38" s="10">
        <v>37212651</v>
      </c>
      <c r="D38" s="10">
        <f>Table7[[#This Row],[Starting Power]]*3</f>
        <v>111637953</v>
      </c>
      <c r="E38" s="11">
        <v>1006089</v>
      </c>
      <c r="F38" s="11">
        <v>106908316</v>
      </c>
      <c r="G38" s="11">
        <v>111785246</v>
      </c>
      <c r="H38" s="11">
        <f>Table7[[#This Row],[Kill Points After Ruin 1]]-Table7[[#This Row],[Kill Points Before Ruins 1]]</f>
        <v>4876930</v>
      </c>
      <c r="I38" s="11">
        <v>111785246</v>
      </c>
      <c r="J38" s="10">
        <v>115882926</v>
      </c>
      <c r="K38" s="11">
        <f>Table7[[#This Row],[Kill Points After Ruin 2]]-Table7[[#This Row],[Kill Points Before Ruin 2]]</f>
        <v>4097680</v>
      </c>
      <c r="L38" s="10">
        <v>115882926</v>
      </c>
      <c r="M38" s="13">
        <v>118263726</v>
      </c>
      <c r="N38" s="10">
        <f>Table7[[#This Row],[Kill Points After Ruin 3]]-Table7[[#This Row],[Kill Points Before Ruin 3]]</f>
        <v>2380800</v>
      </c>
      <c r="O38" s="13">
        <v>118263726</v>
      </c>
      <c r="P38" s="13">
        <v>120050486</v>
      </c>
      <c r="Q38" s="10">
        <f>Table7[[#This Row],[Kill Points After Ruin 4]]-Table7[[#This Row],[Kill Points Before Ruin 4]]</f>
        <v>1786760</v>
      </c>
      <c r="R38" s="13">
        <v>120050486</v>
      </c>
      <c r="S38" s="13">
        <v>120183806</v>
      </c>
      <c r="T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1709431.25</v>
      </c>
      <c r="U38" s="13">
        <v>120183806</v>
      </c>
      <c r="V38" s="13">
        <v>129495436</v>
      </c>
      <c r="W38" s="10">
        <f>Table7[[#This Row],[Kill Points After Ruin 6]]-Table7[[#This Row],[Kill Points Before Ruin 6]]</f>
        <v>9311630</v>
      </c>
      <c r="X38" s="10">
        <v>129495436</v>
      </c>
      <c r="Y38" s="10">
        <v>153570677</v>
      </c>
      <c r="Z38" s="10">
        <f>Table7[[#This Row],[Kill Points After Ruin 7]]-Table7[[#This Row],[Kill Points Before Ruin 7]]</f>
        <v>24075241</v>
      </c>
      <c r="AA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48238472.25</v>
      </c>
      <c r="AB38" s="8">
        <v>133761372</v>
      </c>
      <c r="AC38" s="14">
        <v>163827462</v>
      </c>
      <c r="AD38" s="8">
        <v>30066090</v>
      </c>
      <c r="AE38" s="8">
        <v>1006089</v>
      </c>
      <c r="AF38" s="14">
        <v>1037448</v>
      </c>
      <c r="AG38" s="8">
        <v>31359</v>
      </c>
      <c r="AH38" s="19">
        <v>17657479</v>
      </c>
      <c r="AI38" s="19">
        <v>125970</v>
      </c>
      <c r="AJ38" s="19">
        <f>SUM(Table7[[#This Row],[Z8 Dead]],Table7[[#This Row],[KL Deads]])</f>
        <v>157329</v>
      </c>
      <c r="AK38" s="25">
        <f>SUM(Table7[[#This Row],[Total Ruins And Altar KP]],Table7[[#This Row],[KL KP]],Table7[[#This Row],[Z8 KP]])</f>
        <v>95962041.25</v>
      </c>
      <c r="AL38" s="23">
        <f>Table7[[#This Row],[Total Deads]]/(Table7[[#This Row],[Starting Power]]*0.01)</f>
        <v>0.42278363882218439</v>
      </c>
      <c r="AM38" s="15">
        <f>SUM(Table7[[#This Row],[Total Ruins And Altar KP]],Table7[[#This Row],[KL KP]],Table7[[#This Row],[Z8 KP]])/Table7[[#This Row],[KP Requirement]]</f>
        <v>0.85958259419177996</v>
      </c>
    </row>
    <row r="39" spans="1:39" ht="15" x14ac:dyDescent="0.2">
      <c r="A39" s="9" t="s">
        <v>10</v>
      </c>
      <c r="B39" s="9">
        <v>177855818</v>
      </c>
      <c r="C39" s="10">
        <v>78594853</v>
      </c>
      <c r="D39" s="10">
        <f>Table7[[#This Row],[Starting Power]]*3</f>
        <v>235784559</v>
      </c>
      <c r="E39" s="11">
        <v>4782608</v>
      </c>
      <c r="F39" s="11">
        <v>463701614</v>
      </c>
      <c r="G39" s="11">
        <v>479103038</v>
      </c>
      <c r="H39" s="11">
        <f>Table7[[#This Row],[Kill Points After Ruin 1]]-Table7[[#This Row],[Kill Points Before Ruins 1]]</f>
        <v>15401424</v>
      </c>
      <c r="I39" s="11">
        <v>479103038</v>
      </c>
      <c r="J39" s="10">
        <v>480324358</v>
      </c>
      <c r="K39" s="11">
        <f>Table7[[#This Row],[Kill Points After Ruin 2]]-Table7[[#This Row],[Kill Points Before Ruin 2]]</f>
        <v>1221320</v>
      </c>
      <c r="L39" s="10">
        <v>480324358</v>
      </c>
      <c r="M39" s="13">
        <v>480324358</v>
      </c>
      <c r="N39" s="10">
        <f>Table7[[#This Row],[Kill Points After Ruin 3]]-Table7[[#This Row],[Kill Points Before Ruin 3]]</f>
        <v>0</v>
      </c>
      <c r="O39" s="13">
        <v>480324358</v>
      </c>
      <c r="P39" s="13">
        <v>480324358</v>
      </c>
      <c r="Q39" s="10">
        <f>Table7[[#This Row],[Kill Points After Ruin 4]]-Table7[[#This Row],[Kill Points Before Ruin 4]]</f>
        <v>0</v>
      </c>
      <c r="R39" s="13">
        <v>480324358</v>
      </c>
      <c r="S39" s="13">
        <v>480324358</v>
      </c>
      <c r="T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2077843</v>
      </c>
      <c r="U39" s="13">
        <v>480324358</v>
      </c>
      <c r="V39" s="13">
        <v>489711748</v>
      </c>
      <c r="W39" s="10">
        <f>Table7[[#This Row],[Kill Points After Ruin 6]]-Table7[[#This Row],[Kill Points Before Ruin 6]]</f>
        <v>9387390</v>
      </c>
      <c r="X39" s="10">
        <v>489711748</v>
      </c>
      <c r="Y39" s="10">
        <v>508755129</v>
      </c>
      <c r="Z39" s="10">
        <f>Table7[[#This Row],[Kill Points After Ruin 7]]-Table7[[#This Row],[Kill Points Before Ruin 7]]</f>
        <v>19043381</v>
      </c>
      <c r="AA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47131358</v>
      </c>
      <c r="AB39" s="8">
        <v>518734859</v>
      </c>
      <c r="AC39" s="14">
        <v>591717084</v>
      </c>
      <c r="AD39" s="8">
        <v>72982225</v>
      </c>
      <c r="AE39" s="8">
        <v>4782608</v>
      </c>
      <c r="AF39" s="14">
        <v>4929891</v>
      </c>
      <c r="AG39" s="8">
        <v>147283</v>
      </c>
      <c r="AH39" s="19">
        <v>76129958</v>
      </c>
      <c r="AI39" s="19">
        <v>421586</v>
      </c>
      <c r="AJ39" s="19">
        <f>SUM(Table7[[#This Row],[Z8 Dead]],Table7[[#This Row],[KL Deads]])</f>
        <v>568869</v>
      </c>
      <c r="AK39" s="25">
        <f>SUM(Table7[[#This Row],[Total Ruins And Altar KP]],Table7[[#This Row],[KL KP]],Table7[[#This Row],[Z8 KP]])</f>
        <v>196243541</v>
      </c>
      <c r="AL39" s="23">
        <f>Table7[[#This Row],[Total Deads]]/(Table7[[#This Row],[Starting Power]]*0.01)</f>
        <v>0.72379930528020708</v>
      </c>
      <c r="AM39" s="15">
        <f>SUM(Table7[[#This Row],[Total Ruins And Altar KP]],Table7[[#This Row],[KL KP]],Table7[[#This Row],[Z8 KP]])/Table7[[#This Row],[KP Requirement]]</f>
        <v>0.83230022284877447</v>
      </c>
    </row>
    <row r="40" spans="1:39" ht="15" x14ac:dyDescent="0.2">
      <c r="A40" s="9" t="s">
        <v>47</v>
      </c>
      <c r="B40" s="9">
        <v>186927791</v>
      </c>
      <c r="C40" s="10">
        <v>37266232</v>
      </c>
      <c r="D40" s="10">
        <f>Table7[[#This Row],[Starting Power]]*3</f>
        <v>111798696</v>
      </c>
      <c r="E40" s="11">
        <v>477587</v>
      </c>
      <c r="F40" s="11">
        <v>77514863</v>
      </c>
      <c r="G40" s="11">
        <v>77514863</v>
      </c>
      <c r="H40" s="11">
        <f>Table7[[#This Row],[Kill Points After Ruin 1]]-Table7[[#This Row],[Kill Points Before Ruins 1]]</f>
        <v>0</v>
      </c>
      <c r="I40" s="11">
        <v>77514863</v>
      </c>
      <c r="J40" s="10">
        <v>80032053</v>
      </c>
      <c r="K40" s="11">
        <f>Table7[[#This Row],[Kill Points After Ruin 2]]-Table7[[#This Row],[Kill Points Before Ruin 2]]</f>
        <v>2517190</v>
      </c>
      <c r="L40" s="10">
        <v>80032053</v>
      </c>
      <c r="M40" s="13">
        <v>82372373</v>
      </c>
      <c r="N40" s="10">
        <f>Table7[[#This Row],[Kill Points After Ruin 3]]-Table7[[#This Row],[Kill Points Before Ruin 3]]</f>
        <v>2340320</v>
      </c>
      <c r="O40" s="13">
        <v>82372373</v>
      </c>
      <c r="P40" s="13">
        <v>82452293</v>
      </c>
      <c r="Q40" s="10">
        <f>Table7[[#This Row],[Kill Points After Ruin 4]]-Table7[[#This Row],[Kill Points Before Ruin 4]]</f>
        <v>79920</v>
      </c>
      <c r="R40" s="13">
        <v>82452293</v>
      </c>
      <c r="S40" s="13">
        <v>89918203</v>
      </c>
      <c r="T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4350133.75</v>
      </c>
      <c r="U40" s="13">
        <v>89918203</v>
      </c>
      <c r="V40" s="13">
        <v>94106823</v>
      </c>
      <c r="W40" s="10">
        <f>Table7[[#This Row],[Kill Points After Ruin 6]]-Table7[[#This Row],[Kill Points Before Ruin 6]]</f>
        <v>4188620</v>
      </c>
      <c r="X40" s="10">
        <v>94106823</v>
      </c>
      <c r="Y40" s="10">
        <v>99582823</v>
      </c>
      <c r="Z40" s="10">
        <f>Table7[[#This Row],[Kill Points After Ruin 7]]-Table7[[#This Row],[Kill Points Before Ruin 7]]</f>
        <v>5476000</v>
      </c>
      <c r="AA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18952183.75</v>
      </c>
      <c r="AB40" s="20">
        <v>103235033</v>
      </c>
      <c r="AC40" s="20">
        <v>142237733</v>
      </c>
      <c r="AD40" s="20">
        <v>39002700</v>
      </c>
      <c r="AE40" s="20">
        <v>477587</v>
      </c>
      <c r="AF40" s="20">
        <v>498170</v>
      </c>
      <c r="AG40" s="20">
        <v>20583</v>
      </c>
      <c r="AH40" s="16">
        <v>35062272</v>
      </c>
      <c r="AI40" s="16">
        <v>268913</v>
      </c>
      <c r="AJ40" s="16">
        <f>SUM(Table7[[#This Row],[Z8 Dead]],Table7[[#This Row],[KL Deads]])</f>
        <v>289496</v>
      </c>
      <c r="AK40" s="26">
        <f>SUM(Table7[[#This Row],[Total Ruins And Altar KP]],Table7[[#This Row],[KL KP]],Table7[[#This Row],[Z8 KP]])</f>
        <v>93017155.75</v>
      </c>
      <c r="AL40" s="23">
        <f>Table7[[#This Row],[Total Deads]]/(Table7[[#This Row],[Starting Power]]*0.01)</f>
        <v>0.77683195875558331</v>
      </c>
      <c r="AM40" s="15">
        <f>SUM(Table7[[#This Row],[Total Ruins And Altar KP]],Table7[[#This Row],[KL KP]],Table7[[#This Row],[Z8 KP]])/Table7[[#This Row],[KP Requirement]]</f>
        <v>0.83200573063929117</v>
      </c>
    </row>
    <row r="41" spans="1:39" ht="15" x14ac:dyDescent="0.2">
      <c r="A41" s="9" t="s">
        <v>29</v>
      </c>
      <c r="B41" s="9">
        <v>178000344</v>
      </c>
      <c r="C41" s="10">
        <v>50639396</v>
      </c>
      <c r="D41" s="10">
        <f>Table7[[#This Row],[Starting Power]]*3</f>
        <v>151918188</v>
      </c>
      <c r="E41" s="11">
        <v>1656546</v>
      </c>
      <c r="F41" s="11">
        <v>166369287</v>
      </c>
      <c r="G41" s="11">
        <v>179356896</v>
      </c>
      <c r="H41" s="11">
        <f>Table7[[#This Row],[Kill Points After Ruin 1]]-Table7[[#This Row],[Kill Points Before Ruins 1]]</f>
        <v>12987609</v>
      </c>
      <c r="I41" s="11">
        <v>179356896</v>
      </c>
      <c r="J41" s="10">
        <v>179356896</v>
      </c>
      <c r="K41" s="11">
        <f>Table7[[#This Row],[Kill Points After Ruin 2]]-Table7[[#This Row],[Kill Points Before Ruin 2]]</f>
        <v>0</v>
      </c>
      <c r="L41" s="10">
        <v>179356896</v>
      </c>
      <c r="M41" s="13">
        <v>183248996</v>
      </c>
      <c r="N41" s="10">
        <f>Table7[[#This Row],[Kill Points After Ruin 3]]-Table7[[#This Row],[Kill Points Before Ruin 3]]</f>
        <v>3892100</v>
      </c>
      <c r="O41" s="13">
        <v>183248996</v>
      </c>
      <c r="P41" s="13">
        <v>185184476</v>
      </c>
      <c r="Q41" s="10">
        <f>Table7[[#This Row],[Kill Points After Ruin 4]]-Table7[[#This Row],[Kill Points Before Ruin 4]]</f>
        <v>1935480</v>
      </c>
      <c r="R41" s="13">
        <v>185184476</v>
      </c>
      <c r="S41" s="13">
        <v>205094086</v>
      </c>
      <c r="T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12306703.625</v>
      </c>
      <c r="U41" s="13">
        <v>205094086</v>
      </c>
      <c r="V41" s="13">
        <v>210452076</v>
      </c>
      <c r="W41" s="10">
        <f>Table7[[#This Row],[Kill Points After Ruin 6]]-Table7[[#This Row],[Kill Points Before Ruin 6]]</f>
        <v>5357990</v>
      </c>
      <c r="X41" s="10">
        <v>210452076</v>
      </c>
      <c r="Y41" s="10">
        <v>215250441</v>
      </c>
      <c r="Z41" s="10">
        <f>Table7[[#This Row],[Kill Points After Ruin 7]]-Table7[[#This Row],[Kill Points Before Ruin 7]]</f>
        <v>4798365</v>
      </c>
      <c r="AA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41278247.625</v>
      </c>
      <c r="AB41" s="8">
        <v>219063931</v>
      </c>
      <c r="AC41" s="14">
        <v>269203904</v>
      </c>
      <c r="AD41" s="8">
        <v>50139973</v>
      </c>
      <c r="AE41" s="8">
        <v>1679083</v>
      </c>
      <c r="AF41" s="14">
        <v>1738664</v>
      </c>
      <c r="AG41" s="8">
        <v>59581</v>
      </c>
      <c r="AH41" s="19">
        <v>33519864</v>
      </c>
      <c r="AI41" s="19">
        <v>230431</v>
      </c>
      <c r="AJ41" s="19">
        <f>SUM(Table7[[#This Row],[Z8 Dead]],Table7[[#This Row],[KL Deads]])</f>
        <v>290012</v>
      </c>
      <c r="AK41" s="25">
        <f>SUM(Table7[[#This Row],[Total Ruins And Altar KP]],Table7[[#This Row],[KL KP]],Table7[[#This Row],[Z8 KP]])</f>
        <v>124938084.625</v>
      </c>
      <c r="AL41" s="23">
        <f>Table7[[#This Row],[Total Deads]]/(Table7[[#This Row],[Starting Power]]*0.01)</f>
        <v>0.57270035369300221</v>
      </c>
      <c r="AM41" s="15">
        <f>SUM(Table7[[#This Row],[Total Ruins And Altar KP]],Table7[[#This Row],[KL KP]],Table7[[#This Row],[Z8 KP]])/Table7[[#This Row],[KP Requirement]]</f>
        <v>0.82240373104634446</v>
      </c>
    </row>
    <row r="42" spans="1:39" ht="15" x14ac:dyDescent="0.2">
      <c r="A42" s="9" t="s">
        <v>109</v>
      </c>
      <c r="B42" s="9">
        <v>187127292</v>
      </c>
      <c r="C42" s="10">
        <v>30171465</v>
      </c>
      <c r="D42" s="10">
        <f>Table7[[#This Row],[Starting Power]]*3</f>
        <v>90514395</v>
      </c>
      <c r="E42" s="11">
        <v>501148</v>
      </c>
      <c r="F42" s="11">
        <v>98684853</v>
      </c>
      <c r="G42" s="11">
        <v>105122893</v>
      </c>
      <c r="H42" s="11">
        <f>Table7[[#This Row],[Kill Points After Ruin 1]]-Table7[[#This Row],[Kill Points Before Ruins 1]]</f>
        <v>6438040</v>
      </c>
      <c r="I42" s="11">
        <v>105122893</v>
      </c>
      <c r="J42" s="10">
        <v>109584543</v>
      </c>
      <c r="K42" s="11">
        <f>Table7[[#This Row],[Kill Points After Ruin 2]]-Table7[[#This Row],[Kill Points Before Ruin 2]]</f>
        <v>4461650</v>
      </c>
      <c r="L42" s="10">
        <v>109584543</v>
      </c>
      <c r="M42" s="13">
        <v>113287813</v>
      </c>
      <c r="N42" s="10">
        <f>Table7[[#This Row],[Kill Points After Ruin 3]]-Table7[[#This Row],[Kill Points Before Ruin 3]]</f>
        <v>3703270</v>
      </c>
      <c r="O42" s="13">
        <v>113287813</v>
      </c>
      <c r="P42" s="13">
        <v>116295233</v>
      </c>
      <c r="Q42" s="10">
        <f>Table7[[#This Row],[Kill Points After Ruin 4]]-Table7[[#This Row],[Kill Points Before Ruin 4]]</f>
        <v>3007420</v>
      </c>
      <c r="R42" s="13">
        <v>116295233</v>
      </c>
      <c r="S42" s="13">
        <v>116295233</v>
      </c>
      <c r="T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2201297.5</v>
      </c>
      <c r="U42" s="13">
        <v>116295233</v>
      </c>
      <c r="V42" s="13">
        <v>122193345</v>
      </c>
      <c r="W42" s="10">
        <f>Table7[[#This Row],[Kill Points After Ruin 6]]-Table7[[#This Row],[Kill Points Before Ruin 6]]</f>
        <v>5898112</v>
      </c>
      <c r="X42" s="10">
        <v>122193345</v>
      </c>
      <c r="Y42" s="10">
        <v>123289705</v>
      </c>
      <c r="Z42" s="10">
        <f>Table7[[#This Row],[Kill Points After Ruin 7]]-Table7[[#This Row],[Kill Points Before Ruin 7]]</f>
        <v>1096360</v>
      </c>
      <c r="AA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26806149.5</v>
      </c>
      <c r="AB42" s="8">
        <v>123634835</v>
      </c>
      <c r="AC42" s="14">
        <v>137802549</v>
      </c>
      <c r="AD42" s="8">
        <v>14167714</v>
      </c>
      <c r="AE42" s="8">
        <v>501566</v>
      </c>
      <c r="AF42" s="14">
        <v>539427</v>
      </c>
      <c r="AG42" s="8">
        <v>37861</v>
      </c>
      <c r="AH42" s="19">
        <v>33278203</v>
      </c>
      <c r="AI42" s="19">
        <v>462886</v>
      </c>
      <c r="AJ42" s="19">
        <f>SUM(Table7[[#This Row],[Z8 Dead]],Table7[[#This Row],[KL Deads]])</f>
        <v>500747</v>
      </c>
      <c r="AK42" s="25">
        <f>SUM(Table7[[#This Row],[Total Ruins And Altar KP]],Table7[[#This Row],[KL KP]],Table7[[#This Row],[Z8 KP]])</f>
        <v>74252066.5</v>
      </c>
      <c r="AL42" s="23">
        <f>Table7[[#This Row],[Total Deads]]/(Table7[[#This Row],[Starting Power]]*0.01)</f>
        <v>1.6596708181057829</v>
      </c>
      <c r="AM42" s="15">
        <f>SUM(Table7[[#This Row],[Total Ruins And Altar KP]],Table7[[#This Row],[KL KP]],Table7[[#This Row],[Z8 KP]])/Table7[[#This Row],[KP Requirement]]</f>
        <v>0.82033434018975659</v>
      </c>
    </row>
    <row r="43" spans="1:39" ht="15" x14ac:dyDescent="0.2">
      <c r="A43" s="9" t="s">
        <v>241</v>
      </c>
      <c r="B43" s="9">
        <v>184464042</v>
      </c>
      <c r="C43" s="10">
        <v>22016315</v>
      </c>
      <c r="D43" s="10">
        <f>Table7[[#This Row],[Starting Power]]*3</f>
        <v>66048945</v>
      </c>
      <c r="E43" s="11">
        <v>336643</v>
      </c>
      <c r="F43" s="11">
        <v>13375478</v>
      </c>
      <c r="G43" s="11">
        <v>17048600</v>
      </c>
      <c r="H43" s="11">
        <f>Table7[[#This Row],[Kill Points After Ruin 1]]-Table7[[#This Row],[Kill Points Before Ruins 1]]</f>
        <v>3673122</v>
      </c>
      <c r="I43" s="11">
        <v>17048600</v>
      </c>
      <c r="J43" s="10">
        <v>21168683</v>
      </c>
      <c r="K43" s="11">
        <f>Table7[[#This Row],[Kill Points After Ruin 2]]-Table7[[#This Row],[Kill Points Before Ruin 2]]</f>
        <v>4120083</v>
      </c>
      <c r="L43" s="10">
        <v>21168683</v>
      </c>
      <c r="M43" s="13">
        <v>23112433</v>
      </c>
      <c r="N43" s="10">
        <f>Table7[[#This Row],[Kill Points After Ruin 3]]-Table7[[#This Row],[Kill Points Before Ruin 3]]</f>
        <v>1943750</v>
      </c>
      <c r="O43" s="13">
        <v>23112433</v>
      </c>
      <c r="P43" s="13">
        <v>25619693</v>
      </c>
      <c r="Q43" s="10">
        <f>Table7[[#This Row],[Kill Points After Ruin 4]]-Table7[[#This Row],[Kill Points Before Ruin 4]]</f>
        <v>2507260</v>
      </c>
      <c r="R43" s="13">
        <v>25619693</v>
      </c>
      <c r="S43" s="13">
        <v>28574774</v>
      </c>
      <c r="T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3008067.375</v>
      </c>
      <c r="U43" s="13">
        <v>28574774</v>
      </c>
      <c r="V43" s="13">
        <v>36205439</v>
      </c>
      <c r="W43" s="10">
        <f>Table7[[#This Row],[Kill Points After Ruin 6]]-Table7[[#This Row],[Kill Points Before Ruin 6]]</f>
        <v>7630665</v>
      </c>
      <c r="X43" s="10">
        <v>36205439</v>
      </c>
      <c r="Y43" s="10">
        <v>38731823</v>
      </c>
      <c r="Z43" s="10">
        <f>Table7[[#This Row],[Kill Points After Ruin 7]]-Table7[[#This Row],[Kill Points Before Ruin 7]]</f>
        <v>2526384</v>
      </c>
      <c r="AA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25409331.375</v>
      </c>
      <c r="AB43" s="8">
        <v>41683083</v>
      </c>
      <c r="AC43" s="14">
        <v>55437678</v>
      </c>
      <c r="AD43" s="8">
        <v>13754595</v>
      </c>
      <c r="AE43" s="8">
        <v>336643</v>
      </c>
      <c r="AF43" s="14">
        <v>349082</v>
      </c>
      <c r="AG43" s="8">
        <v>12439</v>
      </c>
      <c r="AH43" s="19">
        <v>14991333</v>
      </c>
      <c r="AI43" s="19">
        <v>37896</v>
      </c>
      <c r="AJ43" s="19">
        <f>SUM(Table7[[#This Row],[Z8 Dead]],Table7[[#This Row],[KL Deads]])</f>
        <v>50335</v>
      </c>
      <c r="AK43" s="25">
        <f>SUM(Table7[[#This Row],[Total Ruins And Altar KP]],Table7[[#This Row],[KL KP]],Table7[[#This Row],[Z8 KP]])</f>
        <v>54155259.375</v>
      </c>
      <c r="AL43" s="23">
        <f>Table7[[#This Row],[Total Deads]]/(Table7[[#This Row],[Starting Power]]*0.01)</f>
        <v>0.2286259076507581</v>
      </c>
      <c r="AM43" s="15">
        <f>SUM(Table7[[#This Row],[Total Ruins And Altar KP]],Table7[[#This Row],[KL KP]],Table7[[#This Row],[Z8 KP]])/Table7[[#This Row],[KP Requirement]]</f>
        <v>0.81992618315099508</v>
      </c>
    </row>
    <row r="44" spans="1:39" ht="15" x14ac:dyDescent="0.2">
      <c r="A44" s="9" t="s">
        <v>92</v>
      </c>
      <c r="B44" s="9">
        <v>187202738</v>
      </c>
      <c r="C44" s="10">
        <v>33516349</v>
      </c>
      <c r="D44" s="10">
        <f>Table7[[#This Row],[Starting Power]]*3</f>
        <v>100549047</v>
      </c>
      <c r="E44" s="11">
        <v>648825</v>
      </c>
      <c r="F44" s="11">
        <v>53478136</v>
      </c>
      <c r="G44" s="11">
        <v>56647116</v>
      </c>
      <c r="H44" s="11">
        <f>Table7[[#This Row],[Kill Points After Ruin 1]]-Table7[[#This Row],[Kill Points Before Ruins 1]]</f>
        <v>3168980</v>
      </c>
      <c r="I44" s="11">
        <v>56647116</v>
      </c>
      <c r="J44" s="10">
        <v>59607836</v>
      </c>
      <c r="K44" s="11">
        <f>Table7[[#This Row],[Kill Points After Ruin 2]]-Table7[[#This Row],[Kill Points Before Ruin 2]]</f>
        <v>2960720</v>
      </c>
      <c r="L44" s="10">
        <v>59607836</v>
      </c>
      <c r="M44" s="13">
        <v>61139946</v>
      </c>
      <c r="N44" s="10">
        <f>Table7[[#This Row],[Kill Points After Ruin 3]]-Table7[[#This Row],[Kill Points Before Ruin 3]]</f>
        <v>1532110</v>
      </c>
      <c r="O44" s="13">
        <v>61139946</v>
      </c>
      <c r="P44" s="13">
        <v>61189936</v>
      </c>
      <c r="Q44" s="10">
        <f>Table7[[#This Row],[Kill Points After Ruin 4]]-Table7[[#This Row],[Kill Points Before Ruin 4]]</f>
        <v>49990</v>
      </c>
      <c r="R44" s="13">
        <v>61189936</v>
      </c>
      <c r="S44" s="13">
        <v>65235146</v>
      </c>
      <c r="T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2986580</v>
      </c>
      <c r="U44" s="13">
        <v>65235146</v>
      </c>
      <c r="V44" s="13">
        <v>71822015</v>
      </c>
      <c r="W44" s="10">
        <f>Table7[[#This Row],[Kill Points After Ruin 6]]-Table7[[#This Row],[Kill Points Before Ruin 6]]</f>
        <v>6586869</v>
      </c>
      <c r="X44" s="10">
        <v>71822015</v>
      </c>
      <c r="Y44" s="10">
        <v>74910262</v>
      </c>
      <c r="Z44" s="10">
        <f>Table7[[#This Row],[Kill Points After Ruin 7]]-Table7[[#This Row],[Kill Points Before Ruin 7]]</f>
        <v>3088247</v>
      </c>
      <c r="AA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20373496</v>
      </c>
      <c r="AB44" s="8">
        <v>77198112</v>
      </c>
      <c r="AC44" s="14">
        <v>117324767</v>
      </c>
      <c r="AD44" s="8">
        <v>40126655</v>
      </c>
      <c r="AE44" s="8">
        <v>678133</v>
      </c>
      <c r="AF44" s="14">
        <v>734715</v>
      </c>
      <c r="AG44" s="8">
        <v>56582</v>
      </c>
      <c r="AH44" s="19">
        <v>19703767</v>
      </c>
      <c r="AI44" s="19">
        <v>114741</v>
      </c>
      <c r="AJ44" s="19">
        <f>SUM(Table7[[#This Row],[Z8 Dead]],Table7[[#This Row],[KL Deads]])</f>
        <v>171323</v>
      </c>
      <c r="AK44" s="25">
        <f>SUM(Table7[[#This Row],[Total Ruins And Altar KP]],Table7[[#This Row],[KL KP]],Table7[[#This Row],[Z8 KP]])</f>
        <v>80203918</v>
      </c>
      <c r="AL44" s="23">
        <f>Table7[[#This Row],[Total Deads]]/(Table7[[#This Row],[Starting Power]]*0.01)</f>
        <v>0.51116247775078372</v>
      </c>
      <c r="AM44" s="15">
        <f>SUM(Table7[[#This Row],[Total Ruins And Altar KP]],Table7[[#This Row],[KL KP]],Table7[[#This Row],[Z8 KP]])/Table7[[#This Row],[KP Requirement]]</f>
        <v>0.79765965360168956</v>
      </c>
    </row>
    <row r="45" spans="1:39" ht="15" x14ac:dyDescent="0.2">
      <c r="A45" s="9" t="s">
        <v>134</v>
      </c>
      <c r="B45" s="9">
        <v>187737416</v>
      </c>
      <c r="C45" s="10">
        <v>27460192</v>
      </c>
      <c r="D45" s="10">
        <f>Table7[[#This Row],[Starting Power]]*3</f>
        <v>82380576</v>
      </c>
      <c r="E45" s="11">
        <v>568137</v>
      </c>
      <c r="F45" s="11">
        <v>59487782</v>
      </c>
      <c r="G45" s="11">
        <v>62690756</v>
      </c>
      <c r="H45" s="11">
        <f>Table7[[#This Row],[Kill Points After Ruin 1]]-Table7[[#This Row],[Kill Points Before Ruins 1]]</f>
        <v>3202974</v>
      </c>
      <c r="I45" s="11">
        <v>62690756</v>
      </c>
      <c r="J45" s="10">
        <v>68066199</v>
      </c>
      <c r="K45" s="11">
        <f>Table7[[#This Row],[Kill Points After Ruin 2]]-Table7[[#This Row],[Kill Points Before Ruin 2]]</f>
        <v>5375443</v>
      </c>
      <c r="L45" s="10">
        <v>68066199</v>
      </c>
      <c r="M45" s="13">
        <v>72414685</v>
      </c>
      <c r="N45" s="10">
        <f>Table7[[#This Row],[Kill Points After Ruin 3]]-Table7[[#This Row],[Kill Points Before Ruin 3]]</f>
        <v>4348486</v>
      </c>
      <c r="O45" s="13">
        <v>72414685</v>
      </c>
      <c r="P45" s="13">
        <v>73673271</v>
      </c>
      <c r="Q45" s="10">
        <f>Table7[[#This Row],[Kill Points After Ruin 4]]-Table7[[#This Row],[Kill Points Before Ruin 4]]</f>
        <v>1258586</v>
      </c>
      <c r="R45" s="13">
        <v>73673271</v>
      </c>
      <c r="S45" s="13">
        <v>74904811</v>
      </c>
      <c r="T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2388956.125</v>
      </c>
      <c r="U45" s="13">
        <v>74904811</v>
      </c>
      <c r="V45" s="13">
        <v>84111191</v>
      </c>
      <c r="W45" s="10">
        <f>Table7[[#This Row],[Kill Points After Ruin 6]]-Table7[[#This Row],[Kill Points Before Ruin 6]]</f>
        <v>9206380</v>
      </c>
      <c r="X45" s="10">
        <v>84111191</v>
      </c>
      <c r="Y45" s="10">
        <v>85112441</v>
      </c>
      <c r="Z45" s="10">
        <f>Table7[[#This Row],[Kill Points After Ruin 7]]-Table7[[#This Row],[Kill Points Before Ruin 7]]</f>
        <v>1001250</v>
      </c>
      <c r="AA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26782075.125</v>
      </c>
      <c r="AB45" s="8">
        <v>85112441</v>
      </c>
      <c r="AC45" s="14">
        <v>115856619</v>
      </c>
      <c r="AD45" s="8">
        <v>30744178</v>
      </c>
      <c r="AE45" s="8">
        <v>568137</v>
      </c>
      <c r="AF45" s="14">
        <v>769565</v>
      </c>
      <c r="AG45" s="8">
        <v>201428</v>
      </c>
      <c r="AH45" s="19">
        <v>7903050</v>
      </c>
      <c r="AI45" s="19">
        <v>156570</v>
      </c>
      <c r="AJ45" s="19">
        <f>SUM(Table7[[#This Row],[Z8 Dead]],Table7[[#This Row],[KL Deads]])</f>
        <v>357998</v>
      </c>
      <c r="AK45" s="25">
        <f>SUM(Table7[[#This Row],[Total Ruins And Altar KP]],Table7[[#This Row],[KL KP]],Table7[[#This Row],[Z8 KP]])</f>
        <v>65429303.125</v>
      </c>
      <c r="AL45" s="23">
        <f>Table7[[#This Row],[Total Deads]]/(Table7[[#This Row],[Starting Power]]*0.01)</f>
        <v>1.3036980950460944</v>
      </c>
      <c r="AM45" s="15">
        <f>SUM(Table7[[#This Row],[Total Ruins And Altar KP]],Table7[[#This Row],[KL KP]],Table7[[#This Row],[Z8 KP]])/Table7[[#This Row],[KP Requirement]]</f>
        <v>0.79423216372024397</v>
      </c>
    </row>
    <row r="46" spans="1:39" ht="15" x14ac:dyDescent="0.2">
      <c r="A46" s="9" t="s">
        <v>50</v>
      </c>
      <c r="B46" s="9">
        <v>187134996</v>
      </c>
      <c r="C46" s="10">
        <v>38521906</v>
      </c>
      <c r="D46" s="10">
        <f>Table7[[#This Row],[Starting Power]]*3</f>
        <v>115565718</v>
      </c>
      <c r="E46" s="11">
        <v>1522995</v>
      </c>
      <c r="F46" s="11">
        <v>133465302</v>
      </c>
      <c r="G46" s="11">
        <v>145298218</v>
      </c>
      <c r="H46" s="11">
        <f>Table7[[#This Row],[Kill Points After Ruin 1]]-Table7[[#This Row],[Kill Points Before Ruins 1]]</f>
        <v>11832916</v>
      </c>
      <c r="I46" s="11">
        <v>145298218</v>
      </c>
      <c r="J46" s="10">
        <v>153570677</v>
      </c>
      <c r="K46" s="11">
        <f>Table7[[#This Row],[Kill Points After Ruin 2]]-Table7[[#This Row],[Kill Points Before Ruin 2]]</f>
        <v>8272459</v>
      </c>
      <c r="L46" s="10">
        <v>153570677</v>
      </c>
      <c r="M46" s="13">
        <v>153570677</v>
      </c>
      <c r="N46" s="10">
        <f>Table7[[#This Row],[Kill Points After Ruin 3]]-Table7[[#This Row],[Kill Points Before Ruin 3]]</f>
        <v>0</v>
      </c>
      <c r="O46" s="13">
        <v>153570677</v>
      </c>
      <c r="P46" s="13">
        <v>153570677</v>
      </c>
      <c r="Q46" s="10">
        <f>Table7[[#This Row],[Kill Points After Ruin 4]]-Table7[[#This Row],[Kill Points Before Ruin 4]]</f>
        <v>0</v>
      </c>
      <c r="R46" s="13">
        <v>153570677</v>
      </c>
      <c r="S46" s="13">
        <v>153570677</v>
      </c>
      <c r="T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2513171.875</v>
      </c>
      <c r="U46" s="13">
        <v>153570677</v>
      </c>
      <c r="V46" s="13">
        <v>153570677</v>
      </c>
      <c r="W46" s="10">
        <f>Table7[[#This Row],[Kill Points After Ruin 6]]-Table7[[#This Row],[Kill Points Before Ruin 6]]</f>
        <v>0</v>
      </c>
      <c r="X46" s="10">
        <v>153570677</v>
      </c>
      <c r="Y46" s="10">
        <v>153570677</v>
      </c>
      <c r="Z46" s="10">
        <f>Table7[[#This Row],[Kill Points After Ruin 7]]-Table7[[#This Row],[Kill Points Before Ruin 7]]</f>
        <v>0</v>
      </c>
      <c r="AA4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22618546.875</v>
      </c>
      <c r="AB46" s="8">
        <v>159543407</v>
      </c>
      <c r="AC46" s="14">
        <v>199250878</v>
      </c>
      <c r="AD46" s="8">
        <v>39707471</v>
      </c>
      <c r="AE46" s="8">
        <v>1522995</v>
      </c>
      <c r="AF46" s="14">
        <v>1576655</v>
      </c>
      <c r="AG46" s="8">
        <v>53660</v>
      </c>
      <c r="AH46" s="19">
        <v>25551235</v>
      </c>
      <c r="AI46" s="19">
        <v>143961</v>
      </c>
      <c r="AJ46" s="19">
        <f>SUM(Table7[[#This Row],[Z8 Dead]],Table7[[#This Row],[KL Deads]])</f>
        <v>197621</v>
      </c>
      <c r="AK46" s="25">
        <f>SUM(Table7[[#This Row],[Total Ruins And Altar KP]],Table7[[#This Row],[KL KP]],Table7[[#This Row],[Z8 KP]])</f>
        <v>87877252.875</v>
      </c>
      <c r="AL46" s="23">
        <f>Table7[[#This Row],[Total Deads]]/(Table7[[#This Row],[Starting Power]]*0.01)</f>
        <v>0.51300940301344389</v>
      </c>
      <c r="AM46" s="15">
        <f>SUM(Table7[[#This Row],[Total Ruins And Altar KP]],Table7[[#This Row],[KL KP]],Table7[[#This Row],[Z8 KP]])/Table7[[#This Row],[KP Requirement]]</f>
        <v>0.76040935318724878</v>
      </c>
    </row>
    <row r="47" spans="1:39" ht="15" x14ac:dyDescent="0.2">
      <c r="A47" s="9" t="s">
        <v>140</v>
      </c>
      <c r="B47" s="9">
        <v>185112744</v>
      </c>
      <c r="C47" s="10">
        <v>28465004</v>
      </c>
      <c r="D47" s="10">
        <f>Table7[[#This Row],[Starting Power]]*3</f>
        <v>85395012</v>
      </c>
      <c r="E47" s="11">
        <v>1812293</v>
      </c>
      <c r="F47" s="11">
        <v>206097860</v>
      </c>
      <c r="G47" s="11">
        <v>215317555</v>
      </c>
      <c r="H47" s="11">
        <f>Table7[[#This Row],[Kill Points After Ruin 1]]-Table7[[#This Row],[Kill Points Before Ruins 1]]</f>
        <v>9219695</v>
      </c>
      <c r="I47" s="11">
        <v>215317555</v>
      </c>
      <c r="J47" s="10">
        <v>225523543</v>
      </c>
      <c r="K47" s="11">
        <f>Table7[[#This Row],[Kill Points After Ruin 2]]-Table7[[#This Row],[Kill Points Before Ruin 2]]</f>
        <v>10205988</v>
      </c>
      <c r="L47" s="10">
        <v>225523543</v>
      </c>
      <c r="M47" s="13">
        <v>232486824</v>
      </c>
      <c r="N47" s="10">
        <f>Table7[[#This Row],[Kill Points After Ruin 3]]-Table7[[#This Row],[Kill Points Before Ruin 3]]</f>
        <v>6963281</v>
      </c>
      <c r="O47" s="13">
        <v>232486824</v>
      </c>
      <c r="P47" s="13">
        <v>236269288</v>
      </c>
      <c r="Q47" s="10">
        <f>Table7[[#This Row],[Kill Points After Ruin 4]]-Table7[[#This Row],[Kill Points Before Ruin 4]]</f>
        <v>3782464</v>
      </c>
      <c r="R47" s="13">
        <v>236269288</v>
      </c>
      <c r="S47" s="13">
        <v>236269288</v>
      </c>
      <c r="T4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3771428.5</v>
      </c>
      <c r="U47" s="13">
        <v>236269288</v>
      </c>
      <c r="V47" s="13">
        <v>239975038</v>
      </c>
      <c r="W47" s="10">
        <f>Table7[[#This Row],[Kill Points After Ruin 6]]-Table7[[#This Row],[Kill Points Before Ruin 6]]</f>
        <v>3705750</v>
      </c>
      <c r="X47" s="10">
        <v>239975038</v>
      </c>
      <c r="Y47" s="10">
        <v>239975038</v>
      </c>
      <c r="Z47" s="10">
        <f>Table7[[#This Row],[Kill Points After Ruin 7]]-Table7[[#This Row],[Kill Points Before Ruin 7]]</f>
        <v>0</v>
      </c>
      <c r="AA4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37648606.5</v>
      </c>
      <c r="AB47" s="8">
        <v>240123158</v>
      </c>
      <c r="AC47" s="14">
        <v>247653015</v>
      </c>
      <c r="AD47" s="8">
        <v>7529857</v>
      </c>
      <c r="AE47" s="8">
        <v>1812554</v>
      </c>
      <c r="AF47" s="14">
        <v>1812555</v>
      </c>
      <c r="AG47" s="8">
        <v>1</v>
      </c>
      <c r="AH47" s="19">
        <v>19709259</v>
      </c>
      <c r="AI47" s="19">
        <v>100721</v>
      </c>
      <c r="AJ47" s="19">
        <f>SUM(Table7[[#This Row],[Z8 Dead]],Table7[[#This Row],[KL Deads]])</f>
        <v>100722</v>
      </c>
      <c r="AK47" s="25">
        <f>SUM(Table7[[#This Row],[Total Ruins And Altar KP]],Table7[[#This Row],[KL KP]],Table7[[#This Row],[Z8 KP]])</f>
        <v>64887722.5</v>
      </c>
      <c r="AL47" s="23">
        <f>Table7[[#This Row],[Total Deads]]/(Table7[[#This Row],[Starting Power]]*0.01)</f>
        <v>0.35384502317301625</v>
      </c>
      <c r="AM47" s="15">
        <f>SUM(Table7[[#This Row],[Total Ruins And Altar KP]],Table7[[#This Row],[KL KP]],Table7[[#This Row],[Z8 KP]])/Table7[[#This Row],[KP Requirement]]</f>
        <v>0.75985377811059973</v>
      </c>
    </row>
    <row r="48" spans="1:39" ht="15" x14ac:dyDescent="0.2">
      <c r="A48" s="9" t="s">
        <v>83</v>
      </c>
      <c r="B48" s="9">
        <v>185174938</v>
      </c>
      <c r="C48" s="10">
        <v>34368993</v>
      </c>
      <c r="D48" s="10">
        <f>Table7[[#This Row],[Starting Power]]*3</f>
        <v>103106979</v>
      </c>
      <c r="E48" s="11">
        <v>2668476</v>
      </c>
      <c r="F48" s="11">
        <v>80311916</v>
      </c>
      <c r="G48" s="11">
        <v>81827576</v>
      </c>
      <c r="H48" s="11">
        <f>Table7[[#This Row],[Kill Points After Ruin 1]]-Table7[[#This Row],[Kill Points Before Ruins 1]]</f>
        <v>1515660</v>
      </c>
      <c r="I48" s="11">
        <v>81827576</v>
      </c>
      <c r="J48" s="10">
        <v>86701117</v>
      </c>
      <c r="K48" s="11">
        <f>Table7[[#This Row],[Kill Points After Ruin 2]]-Table7[[#This Row],[Kill Points Before Ruin 2]]</f>
        <v>4873541</v>
      </c>
      <c r="L48" s="10">
        <v>86701117</v>
      </c>
      <c r="M48" s="13">
        <v>93712129</v>
      </c>
      <c r="N48" s="10">
        <f>Table7[[#This Row],[Kill Points After Ruin 3]]-Table7[[#This Row],[Kill Points Before Ruin 3]]</f>
        <v>7011012</v>
      </c>
      <c r="O48" s="13">
        <v>93712129</v>
      </c>
      <c r="P48" s="13">
        <v>99218489</v>
      </c>
      <c r="Q48" s="10">
        <f>Table7[[#This Row],[Kill Points After Ruin 4]]-Table7[[#This Row],[Kill Points Before Ruin 4]]</f>
        <v>5506360</v>
      </c>
      <c r="R48" s="13">
        <v>99218489</v>
      </c>
      <c r="S48" s="13">
        <v>101211249</v>
      </c>
      <c r="T4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3359701.625</v>
      </c>
      <c r="U48" s="13">
        <v>101211249</v>
      </c>
      <c r="V48" s="13">
        <v>105095779</v>
      </c>
      <c r="W48" s="10">
        <f>Table7[[#This Row],[Kill Points After Ruin 6]]-Table7[[#This Row],[Kill Points Before Ruin 6]]</f>
        <v>3884530</v>
      </c>
      <c r="X48" s="10">
        <v>105095779</v>
      </c>
      <c r="Y48" s="10">
        <v>105095779</v>
      </c>
      <c r="Z48" s="10">
        <f>Table7[[#This Row],[Kill Points After Ruin 7]]-Table7[[#This Row],[Kill Points Before Ruin 7]]</f>
        <v>0</v>
      </c>
      <c r="AA4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26150804.625</v>
      </c>
      <c r="AB48" s="8">
        <v>107313429</v>
      </c>
      <c r="AC48" s="14">
        <v>143419296</v>
      </c>
      <c r="AD48" s="8">
        <v>36105867</v>
      </c>
      <c r="AE48" s="8">
        <v>2668476</v>
      </c>
      <c r="AF48" s="14">
        <v>2674428</v>
      </c>
      <c r="AG48" s="8">
        <v>5952</v>
      </c>
      <c r="AH48" s="19">
        <v>15917931</v>
      </c>
      <c r="AI48" s="19">
        <v>13598</v>
      </c>
      <c r="AJ48" s="19">
        <f>SUM(Table7[[#This Row],[Z8 Dead]],Table7[[#This Row],[KL Deads]])</f>
        <v>19550</v>
      </c>
      <c r="AK48" s="25">
        <f>SUM(Table7[[#This Row],[Total Ruins And Altar KP]],Table7[[#This Row],[KL KP]],Table7[[#This Row],[Z8 KP]])</f>
        <v>78174602.625</v>
      </c>
      <c r="AL48" s="23">
        <f>Table7[[#This Row],[Total Deads]]/(Table7[[#This Row],[Starting Power]]*0.01)</f>
        <v>5.6882667467155645E-2</v>
      </c>
      <c r="AM48" s="15">
        <f>SUM(Table7[[#This Row],[Total Ruins And Altar KP]],Table7[[#This Row],[KL KP]],Table7[[#This Row],[Z8 KP]])/Table7[[#This Row],[KP Requirement]]</f>
        <v>0.75818924560867984</v>
      </c>
    </row>
    <row r="49" spans="1:39" ht="15" x14ac:dyDescent="0.2">
      <c r="A49" s="9" t="s">
        <v>36</v>
      </c>
      <c r="B49" s="9">
        <v>180087336</v>
      </c>
      <c r="C49" s="10">
        <v>41069590</v>
      </c>
      <c r="D49" s="10">
        <f>Table7[[#This Row],[Starting Power]]*3</f>
        <v>123208770</v>
      </c>
      <c r="E49" s="11">
        <v>2808759</v>
      </c>
      <c r="F49" s="11">
        <v>336787710</v>
      </c>
      <c r="G49" s="11">
        <v>341154585</v>
      </c>
      <c r="H49" s="11">
        <f>Table7[[#This Row],[Kill Points After Ruin 1]]-Table7[[#This Row],[Kill Points Before Ruins 1]]</f>
        <v>4366875</v>
      </c>
      <c r="I49" s="11">
        <v>341154585</v>
      </c>
      <c r="J49" s="10">
        <v>346020164</v>
      </c>
      <c r="K49" s="11">
        <f>Table7[[#This Row],[Kill Points After Ruin 2]]-Table7[[#This Row],[Kill Points Before Ruin 2]]</f>
        <v>4865579</v>
      </c>
      <c r="L49" s="10">
        <v>346020164</v>
      </c>
      <c r="M49" s="13">
        <v>346051394</v>
      </c>
      <c r="N49" s="10">
        <f>Table7[[#This Row],[Kill Points After Ruin 3]]-Table7[[#This Row],[Kill Points Before Ruin 3]]</f>
        <v>31230</v>
      </c>
      <c r="O49" s="13">
        <v>346051394</v>
      </c>
      <c r="P49" s="13">
        <v>346051394</v>
      </c>
      <c r="Q49" s="10">
        <f>Table7[[#This Row],[Kill Points After Ruin 4]]-Table7[[#This Row],[Kill Points Before Ruin 4]]</f>
        <v>0</v>
      </c>
      <c r="R49" s="13">
        <v>346051394</v>
      </c>
      <c r="S49" s="13">
        <v>353008244</v>
      </c>
      <c r="T4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4636385.5</v>
      </c>
      <c r="U49" s="13">
        <v>353008244</v>
      </c>
      <c r="V49" s="13">
        <v>353008244</v>
      </c>
      <c r="W49" s="10">
        <f>Table7[[#This Row],[Kill Points After Ruin 6]]-Table7[[#This Row],[Kill Points Before Ruin 6]]</f>
        <v>0</v>
      </c>
      <c r="X49" s="10">
        <v>353008244</v>
      </c>
      <c r="Y49" s="10">
        <v>353008244</v>
      </c>
      <c r="Z49" s="10">
        <f>Table7[[#This Row],[Kill Points After Ruin 7]]-Table7[[#This Row],[Kill Points Before Ruin 7]]</f>
        <v>0</v>
      </c>
      <c r="AA4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13900069.5</v>
      </c>
      <c r="AB49" s="8">
        <v>353008244</v>
      </c>
      <c r="AC49" s="14">
        <v>413153476</v>
      </c>
      <c r="AD49" s="8">
        <v>60145232</v>
      </c>
      <c r="AE49" s="8">
        <v>2808760</v>
      </c>
      <c r="AF49" s="14">
        <v>3001878</v>
      </c>
      <c r="AG49" s="8">
        <v>193118</v>
      </c>
      <c r="AH49" s="19">
        <v>19210529</v>
      </c>
      <c r="AI49" s="19">
        <v>88045</v>
      </c>
      <c r="AJ49" s="19">
        <f>SUM(Table7[[#This Row],[Z8 Dead]],Table7[[#This Row],[KL Deads]])</f>
        <v>281163</v>
      </c>
      <c r="AK49" s="25">
        <f>SUM(Table7[[#This Row],[Total Ruins And Altar KP]],Table7[[#This Row],[KL KP]],Table7[[#This Row],[Z8 KP]])</f>
        <v>93255830.5</v>
      </c>
      <c r="AL49" s="23">
        <f>Table7[[#This Row],[Total Deads]]/(Table7[[#This Row],[Starting Power]]*0.01)</f>
        <v>0.68460142894048848</v>
      </c>
      <c r="AM49" s="15">
        <f>SUM(Table7[[#This Row],[Total Ruins And Altar KP]],Table7[[#This Row],[KL KP]],Table7[[#This Row],[Z8 KP]])/Table7[[#This Row],[KP Requirement]]</f>
        <v>0.75689279667348353</v>
      </c>
    </row>
    <row r="50" spans="1:39" ht="15" x14ac:dyDescent="0.2">
      <c r="A50" s="9" t="s">
        <v>182</v>
      </c>
      <c r="B50" s="9">
        <v>185123566</v>
      </c>
      <c r="C50" s="10">
        <v>24955489</v>
      </c>
      <c r="D50" s="10">
        <f>Table7[[#This Row],[Starting Power]]*3</f>
        <v>74866467</v>
      </c>
      <c r="E50" s="11">
        <v>1533734</v>
      </c>
      <c r="F50" s="11">
        <v>59400209</v>
      </c>
      <c r="G50" s="11">
        <v>59599239</v>
      </c>
      <c r="H50" s="11">
        <f>Table7[[#This Row],[Kill Points After Ruin 1]]-Table7[[#This Row],[Kill Points Before Ruins 1]]</f>
        <v>199030</v>
      </c>
      <c r="I50" s="11">
        <v>59599239</v>
      </c>
      <c r="J50" s="10">
        <v>61581149</v>
      </c>
      <c r="K50" s="11">
        <f>Table7[[#This Row],[Kill Points After Ruin 2]]-Table7[[#This Row],[Kill Points Before Ruin 2]]</f>
        <v>1981910</v>
      </c>
      <c r="L50" s="10">
        <v>61581149</v>
      </c>
      <c r="M50" s="13">
        <v>64930999</v>
      </c>
      <c r="N50" s="10">
        <f>Table7[[#This Row],[Kill Points After Ruin 3]]-Table7[[#This Row],[Kill Points Before Ruin 3]]</f>
        <v>3349850</v>
      </c>
      <c r="O50" s="13">
        <v>64930999</v>
      </c>
      <c r="P50" s="13">
        <v>64930999</v>
      </c>
      <c r="Q50" s="10">
        <f>Table7[[#This Row],[Kill Points After Ruin 4]]-Table7[[#This Row],[Kill Points Before Ruin 4]]</f>
        <v>0</v>
      </c>
      <c r="R50" s="13">
        <v>64930999</v>
      </c>
      <c r="S50" s="13">
        <v>66337229</v>
      </c>
      <c r="T5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1394463.75</v>
      </c>
      <c r="U50" s="13">
        <v>66337229</v>
      </c>
      <c r="V50" s="13">
        <v>67176929</v>
      </c>
      <c r="W50" s="10">
        <f>Table7[[#This Row],[Kill Points After Ruin 6]]-Table7[[#This Row],[Kill Points Before Ruin 6]]</f>
        <v>839700</v>
      </c>
      <c r="X50" s="10">
        <v>67176929</v>
      </c>
      <c r="Y50" s="10">
        <v>67176929</v>
      </c>
      <c r="Z50" s="10">
        <f>Table7[[#This Row],[Kill Points After Ruin 7]]-Table7[[#This Row],[Kill Points Before Ruin 7]]</f>
        <v>0</v>
      </c>
      <c r="AA5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7764953.75</v>
      </c>
      <c r="AB50" s="8">
        <v>68754643</v>
      </c>
      <c r="AC50" s="14">
        <v>88930663</v>
      </c>
      <c r="AD50" s="8">
        <v>20176020</v>
      </c>
      <c r="AE50" s="8">
        <v>1533734</v>
      </c>
      <c r="AF50" s="14">
        <v>1646347</v>
      </c>
      <c r="AG50" s="8">
        <v>112613</v>
      </c>
      <c r="AH50" s="19">
        <v>28625172</v>
      </c>
      <c r="AI50" s="19">
        <v>313850</v>
      </c>
      <c r="AJ50" s="19">
        <f>SUM(Table7[[#This Row],[Z8 Dead]],Table7[[#This Row],[KL Deads]])</f>
        <v>426463</v>
      </c>
      <c r="AK50" s="25">
        <f>SUM(Table7[[#This Row],[Total Ruins And Altar KP]],Table7[[#This Row],[KL KP]],Table7[[#This Row],[Z8 KP]])</f>
        <v>56566145.75</v>
      </c>
      <c r="AL50" s="23">
        <f>Table7[[#This Row],[Total Deads]]/(Table7[[#This Row],[Starting Power]]*0.01)</f>
        <v>1.7088945842736241</v>
      </c>
      <c r="AM50" s="15">
        <f>SUM(Table7[[#This Row],[Total Ruins And Altar KP]],Table7[[#This Row],[KL KP]],Table7[[#This Row],[Z8 KP]])/Table7[[#This Row],[KP Requirement]]</f>
        <v>0.75556050681542108</v>
      </c>
    </row>
    <row r="51" spans="1:39" ht="15" x14ac:dyDescent="0.2">
      <c r="A51" s="9" t="s">
        <v>62</v>
      </c>
      <c r="B51" s="9">
        <v>187800242</v>
      </c>
      <c r="C51" s="10">
        <v>33703249</v>
      </c>
      <c r="D51" s="10">
        <f>Table7[[#This Row],[Starting Power]]*3</f>
        <v>101109747</v>
      </c>
      <c r="E51" s="11">
        <v>1118765</v>
      </c>
      <c r="F51" s="11">
        <v>82405425</v>
      </c>
      <c r="G51" s="11">
        <v>85257671</v>
      </c>
      <c r="H51" s="11">
        <f>Table7[[#This Row],[Kill Points After Ruin 1]]-Table7[[#This Row],[Kill Points Before Ruins 1]]</f>
        <v>2852246</v>
      </c>
      <c r="I51" s="11">
        <v>85257671</v>
      </c>
      <c r="J51" s="10">
        <v>87106027</v>
      </c>
      <c r="K51" s="11">
        <f>Table7[[#This Row],[Kill Points After Ruin 2]]-Table7[[#This Row],[Kill Points Before Ruin 2]]</f>
        <v>1848356</v>
      </c>
      <c r="L51" s="10">
        <v>87106027</v>
      </c>
      <c r="M51" s="13">
        <v>88726474</v>
      </c>
      <c r="N51" s="10">
        <f>Table7[[#This Row],[Kill Points After Ruin 3]]-Table7[[#This Row],[Kill Points Before Ruin 3]]</f>
        <v>1620447</v>
      </c>
      <c r="O51" s="13">
        <v>88726474</v>
      </c>
      <c r="P51" s="13">
        <v>91970998</v>
      </c>
      <c r="Q51" s="10">
        <f>Table7[[#This Row],[Kill Points After Ruin 4]]-Table7[[#This Row],[Kill Points Before Ruin 4]]</f>
        <v>3244524</v>
      </c>
      <c r="R51" s="13">
        <v>91970998</v>
      </c>
      <c r="S51" s="13">
        <v>96153558</v>
      </c>
      <c r="T5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3286976.625</v>
      </c>
      <c r="U51" s="13">
        <v>96153558</v>
      </c>
      <c r="V51" s="13">
        <v>101383208</v>
      </c>
      <c r="W51" s="10">
        <f>Table7[[#This Row],[Kill Points After Ruin 6]]-Table7[[#This Row],[Kill Points Before Ruin 6]]</f>
        <v>5229650</v>
      </c>
      <c r="X51" s="10">
        <v>101383208</v>
      </c>
      <c r="Y51" s="10">
        <v>103721169</v>
      </c>
      <c r="Z51" s="10">
        <f>Table7[[#This Row],[Kill Points After Ruin 7]]-Table7[[#This Row],[Kill Points Before Ruin 7]]</f>
        <v>2337961</v>
      </c>
      <c r="AA5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20420160.625</v>
      </c>
      <c r="AB51" s="8">
        <v>106971514</v>
      </c>
      <c r="AC51" s="14">
        <v>134669143</v>
      </c>
      <c r="AD51" s="8">
        <v>27697629</v>
      </c>
      <c r="AE51" s="8">
        <v>1121756</v>
      </c>
      <c r="AF51" s="14">
        <v>1188397</v>
      </c>
      <c r="AG51" s="8">
        <v>66641</v>
      </c>
      <c r="AH51" s="19">
        <v>28059192</v>
      </c>
      <c r="AI51" s="19">
        <v>88935</v>
      </c>
      <c r="AJ51" s="19">
        <f>SUM(Table7[[#This Row],[Z8 Dead]],Table7[[#This Row],[KL Deads]])</f>
        <v>155576</v>
      </c>
      <c r="AK51" s="25">
        <f>SUM(Table7[[#This Row],[Total Ruins And Altar KP]],Table7[[#This Row],[KL KP]],Table7[[#This Row],[Z8 KP]])</f>
        <v>76176981.625</v>
      </c>
      <c r="AL51" s="23">
        <f>Table7[[#This Row],[Total Deads]]/(Table7[[#This Row],[Starting Power]]*0.01)</f>
        <v>0.46160534849325657</v>
      </c>
      <c r="AM51" s="15">
        <f>SUM(Table7[[#This Row],[Total Ruins And Altar KP]],Table7[[#This Row],[KL KP]],Table7[[#This Row],[Z8 KP]])/Table7[[#This Row],[KP Requirement]]</f>
        <v>0.75340888376468784</v>
      </c>
    </row>
    <row r="52" spans="1:39" ht="15" x14ac:dyDescent="0.2">
      <c r="A52" s="9" t="s">
        <v>64</v>
      </c>
      <c r="B52" s="9">
        <v>186227978</v>
      </c>
      <c r="C52" s="10">
        <v>33798242</v>
      </c>
      <c r="D52" s="10">
        <f>Table7[[#This Row],[Starting Power]]*3</f>
        <v>101394726</v>
      </c>
      <c r="E52" s="11">
        <v>664060</v>
      </c>
      <c r="F52" s="11">
        <v>49821821</v>
      </c>
      <c r="G52" s="11">
        <v>50436121</v>
      </c>
      <c r="H52" s="11">
        <f>Table7[[#This Row],[Kill Points After Ruin 1]]-Table7[[#This Row],[Kill Points Before Ruins 1]]</f>
        <v>614300</v>
      </c>
      <c r="I52" s="11">
        <v>50436121</v>
      </c>
      <c r="J52" s="10">
        <v>54310476</v>
      </c>
      <c r="K52" s="11">
        <f>Table7[[#This Row],[Kill Points After Ruin 2]]-Table7[[#This Row],[Kill Points Before Ruin 2]]</f>
        <v>3874355</v>
      </c>
      <c r="L52" s="10">
        <v>54310476</v>
      </c>
      <c r="M52" s="13">
        <v>58357805</v>
      </c>
      <c r="N52" s="10">
        <f>Table7[[#This Row],[Kill Points After Ruin 3]]-Table7[[#This Row],[Kill Points Before Ruin 3]]</f>
        <v>4047329</v>
      </c>
      <c r="O52" s="13">
        <v>58357805</v>
      </c>
      <c r="P52" s="13">
        <v>61724685</v>
      </c>
      <c r="Q52" s="10">
        <f>Table7[[#This Row],[Kill Points After Ruin 4]]-Table7[[#This Row],[Kill Points Before Ruin 4]]</f>
        <v>3366880</v>
      </c>
      <c r="R52" s="13">
        <v>61724685</v>
      </c>
      <c r="S52" s="13">
        <v>68939833</v>
      </c>
      <c r="T5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5095432</v>
      </c>
      <c r="U52" s="13">
        <v>68939833</v>
      </c>
      <c r="V52" s="13">
        <v>76635513</v>
      </c>
      <c r="W52" s="10">
        <f>Table7[[#This Row],[Kill Points After Ruin 6]]-Table7[[#This Row],[Kill Points Before Ruin 6]]</f>
        <v>7695680</v>
      </c>
      <c r="X52" s="10">
        <v>76635513</v>
      </c>
      <c r="Y52" s="10">
        <v>82958214</v>
      </c>
      <c r="Z52" s="10">
        <f>Table7[[#This Row],[Kill Points After Ruin 7]]-Table7[[#This Row],[Kill Points Before Ruin 7]]</f>
        <v>6322701</v>
      </c>
      <c r="AA5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31016677</v>
      </c>
      <c r="AB52" s="8">
        <v>88147984</v>
      </c>
      <c r="AC52" s="14">
        <v>113118563</v>
      </c>
      <c r="AD52" s="8">
        <v>24970579</v>
      </c>
      <c r="AE52" s="8">
        <v>664060</v>
      </c>
      <c r="AF52" s="14">
        <v>793606</v>
      </c>
      <c r="AG52" s="8">
        <v>129546</v>
      </c>
      <c r="AH52" s="19">
        <v>17325767</v>
      </c>
      <c r="AI52" s="19">
        <v>136345</v>
      </c>
      <c r="AJ52" s="19">
        <f>SUM(Table7[[#This Row],[Z8 Dead]],Table7[[#This Row],[KL Deads]])</f>
        <v>265891</v>
      </c>
      <c r="AK52" s="25">
        <f>SUM(Table7[[#This Row],[Total Ruins And Altar KP]],Table7[[#This Row],[KL KP]],Table7[[#This Row],[Z8 KP]])</f>
        <v>73313023</v>
      </c>
      <c r="AL52" s="23">
        <f>Table7[[#This Row],[Total Deads]]/(Table7[[#This Row],[Starting Power]]*0.01)</f>
        <v>0.78670068105909186</v>
      </c>
      <c r="AM52" s="15">
        <f>SUM(Table7[[#This Row],[Total Ruins And Altar KP]],Table7[[#This Row],[KL KP]],Table7[[#This Row],[Z8 KP]])/Table7[[#This Row],[KP Requirement]]</f>
        <v>0.72304572330517469</v>
      </c>
    </row>
    <row r="53" spans="1:39" ht="15" x14ac:dyDescent="0.2">
      <c r="A53" s="9" t="s">
        <v>45</v>
      </c>
      <c r="B53" s="9">
        <v>186545842</v>
      </c>
      <c r="C53" s="10">
        <v>38220646</v>
      </c>
      <c r="D53" s="10">
        <f>Table7[[#This Row],[Starting Power]]*3</f>
        <v>114661938</v>
      </c>
      <c r="E53" s="11">
        <v>514869</v>
      </c>
      <c r="F53" s="11">
        <v>83416725</v>
      </c>
      <c r="G53" s="11">
        <v>92898320</v>
      </c>
      <c r="H53" s="11">
        <f>Table7[[#This Row],[Kill Points After Ruin 1]]-Table7[[#This Row],[Kill Points Before Ruins 1]]</f>
        <v>9481595</v>
      </c>
      <c r="I53" s="11">
        <v>92898320</v>
      </c>
      <c r="J53" s="10">
        <v>105261510</v>
      </c>
      <c r="K53" s="11">
        <f>Table7[[#This Row],[Kill Points After Ruin 2]]-Table7[[#This Row],[Kill Points Before Ruin 2]]</f>
        <v>12363190</v>
      </c>
      <c r="L53" s="10">
        <v>105261510</v>
      </c>
      <c r="M53" s="13">
        <v>108353670</v>
      </c>
      <c r="N53" s="10">
        <f>Table7[[#This Row],[Kill Points After Ruin 3]]-Table7[[#This Row],[Kill Points Before Ruin 3]]</f>
        <v>3092160</v>
      </c>
      <c r="O53" s="13">
        <v>108353670</v>
      </c>
      <c r="P53" s="13">
        <v>115225110</v>
      </c>
      <c r="Q53" s="10">
        <f>Table7[[#This Row],[Kill Points After Ruin 4]]-Table7[[#This Row],[Kill Points Before Ruin 4]]</f>
        <v>6871440</v>
      </c>
      <c r="R53" s="13">
        <v>115225110</v>
      </c>
      <c r="S53" s="13">
        <v>128993876</v>
      </c>
      <c r="T5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10860431.125</v>
      </c>
      <c r="U53" s="13">
        <v>128993876</v>
      </c>
      <c r="V53" s="13">
        <v>132719166</v>
      </c>
      <c r="W53" s="10">
        <f>Table7[[#This Row],[Kill Points After Ruin 6]]-Table7[[#This Row],[Kill Points Before Ruin 6]]</f>
        <v>3725290</v>
      </c>
      <c r="X53" s="10">
        <v>132719166</v>
      </c>
      <c r="Y53" s="10">
        <v>141540649</v>
      </c>
      <c r="Z53" s="10">
        <f>Table7[[#This Row],[Kill Points After Ruin 7]]-Table7[[#This Row],[Kill Points Before Ruin 7]]</f>
        <v>8821483</v>
      </c>
      <c r="AA5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55215589.125</v>
      </c>
      <c r="AB53" s="8">
        <v>145323995</v>
      </c>
      <c r="AC53" s="14">
        <v>172536905</v>
      </c>
      <c r="AD53" s="8">
        <v>27212910</v>
      </c>
      <c r="AE53" s="8">
        <v>514869</v>
      </c>
      <c r="AF53" s="14">
        <v>572428</v>
      </c>
      <c r="AG53" s="8">
        <v>57559</v>
      </c>
      <c r="AH53" s="19">
        <v>0</v>
      </c>
      <c r="AI53" s="19">
        <v>0</v>
      </c>
      <c r="AJ53" s="19">
        <f>SUM(Table7[[#This Row],[Z8 Dead]],Table7[[#This Row],[KL Deads]])</f>
        <v>57559</v>
      </c>
      <c r="AK53" s="25">
        <f>SUM(Table7[[#This Row],[Total Ruins And Altar KP]],Table7[[#This Row],[KL KP]],Table7[[#This Row],[Z8 KP]])</f>
        <v>82428499.125</v>
      </c>
      <c r="AL53" s="23">
        <f>Table7[[#This Row],[Total Deads]]/(Table7[[#This Row],[Starting Power]]*0.01)</f>
        <v>0.15059661733608584</v>
      </c>
      <c r="AM53" s="15">
        <f>SUM(Table7[[#This Row],[Total Ruins And Altar KP]],Table7[[#This Row],[KL KP]],Table7[[#This Row],[Z8 KP]])/Table7[[#This Row],[KP Requirement]]</f>
        <v>0.71888283560147048</v>
      </c>
    </row>
    <row r="54" spans="1:39" ht="15" x14ac:dyDescent="0.2">
      <c r="A54" s="9" t="s">
        <v>39</v>
      </c>
      <c r="B54" s="9">
        <v>184114071</v>
      </c>
      <c r="C54" s="10">
        <v>44600785</v>
      </c>
      <c r="D54" s="10">
        <f>Table7[[#This Row],[Starting Power]]*3</f>
        <v>133802355</v>
      </c>
      <c r="E54" s="11">
        <v>2156477</v>
      </c>
      <c r="F54" s="11">
        <v>128764541</v>
      </c>
      <c r="G54" s="11">
        <v>133061981</v>
      </c>
      <c r="H54" s="11">
        <f>Table7[[#This Row],[Kill Points After Ruin 1]]-Table7[[#This Row],[Kill Points Before Ruins 1]]</f>
        <v>4297440</v>
      </c>
      <c r="I54" s="11">
        <v>133061981</v>
      </c>
      <c r="J54" s="10">
        <v>135586321</v>
      </c>
      <c r="K54" s="11">
        <f>Table7[[#This Row],[Kill Points After Ruin 2]]-Table7[[#This Row],[Kill Points Before Ruin 2]]</f>
        <v>2524340</v>
      </c>
      <c r="L54" s="10">
        <v>135586321</v>
      </c>
      <c r="M54" s="13">
        <v>136087191</v>
      </c>
      <c r="N54" s="10">
        <f>Table7[[#This Row],[Kill Points After Ruin 3]]-Table7[[#This Row],[Kill Points Before Ruin 3]]</f>
        <v>500870</v>
      </c>
      <c r="O54" s="13">
        <v>136087191</v>
      </c>
      <c r="P54" s="13">
        <v>137944931</v>
      </c>
      <c r="Q54" s="10">
        <f>Table7[[#This Row],[Kill Points After Ruin 4]]-Table7[[#This Row],[Kill Points Before Ruin 4]]</f>
        <v>1857740</v>
      </c>
      <c r="R54" s="13">
        <v>137944931</v>
      </c>
      <c r="S54" s="13">
        <v>143950481</v>
      </c>
      <c r="T5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4150323.75</v>
      </c>
      <c r="U54" s="13">
        <v>143950481</v>
      </c>
      <c r="V54" s="13">
        <v>146730102</v>
      </c>
      <c r="W54" s="10">
        <f>Table7[[#This Row],[Kill Points After Ruin 6]]-Table7[[#This Row],[Kill Points Before Ruin 6]]</f>
        <v>2779621</v>
      </c>
      <c r="X54" s="10">
        <v>146730102</v>
      </c>
      <c r="Y54" s="10">
        <v>151495645</v>
      </c>
      <c r="Z54" s="10">
        <f>Table7[[#This Row],[Kill Points After Ruin 7]]-Table7[[#This Row],[Kill Points Before Ruin 7]]</f>
        <v>4765543</v>
      </c>
      <c r="AA5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20875877.75</v>
      </c>
      <c r="AB54" s="8">
        <v>152860115</v>
      </c>
      <c r="AC54" s="14">
        <v>199887332</v>
      </c>
      <c r="AD54" s="8">
        <v>47027217</v>
      </c>
      <c r="AE54" s="8">
        <v>2156477</v>
      </c>
      <c r="AF54" s="14">
        <v>2276701</v>
      </c>
      <c r="AG54" s="8">
        <v>120224</v>
      </c>
      <c r="AH54" s="19">
        <v>26622593</v>
      </c>
      <c r="AI54" s="19">
        <v>240049</v>
      </c>
      <c r="AJ54" s="19">
        <f>SUM(Table7[[#This Row],[Z8 Dead]],Table7[[#This Row],[KL Deads]])</f>
        <v>360273</v>
      </c>
      <c r="AK54" s="25">
        <f>SUM(Table7[[#This Row],[Total Ruins And Altar KP]],Table7[[#This Row],[KL KP]],Table7[[#This Row],[Z8 KP]])</f>
        <v>94525687.75</v>
      </c>
      <c r="AL54" s="23">
        <f>Table7[[#This Row],[Total Deads]]/(Table7[[#This Row],[Starting Power]]*0.01)</f>
        <v>0.80777277799034253</v>
      </c>
      <c r="AM54" s="15">
        <f>SUM(Table7[[#This Row],[Total Ruins And Altar KP]],Table7[[#This Row],[KL KP]],Table7[[#This Row],[Z8 KP]])/Table7[[#This Row],[KP Requirement]]</f>
        <v>0.70645757879224169</v>
      </c>
    </row>
    <row r="55" spans="1:39" ht="15" x14ac:dyDescent="0.2">
      <c r="A55" s="9" t="s">
        <v>58</v>
      </c>
      <c r="B55" s="9">
        <v>183928858</v>
      </c>
      <c r="C55" s="10">
        <v>38004514</v>
      </c>
      <c r="D55" s="10">
        <f>Table7[[#This Row],[Starting Power]]*3</f>
        <v>114013542</v>
      </c>
      <c r="E55" s="11">
        <v>750560</v>
      </c>
      <c r="F55" s="11">
        <v>128645823</v>
      </c>
      <c r="G55" s="11">
        <v>130541857</v>
      </c>
      <c r="H55" s="11">
        <f>Table7[[#This Row],[Kill Points After Ruin 1]]-Table7[[#This Row],[Kill Points Before Ruins 1]]</f>
        <v>1896034</v>
      </c>
      <c r="I55" s="11">
        <v>130541857</v>
      </c>
      <c r="J55" s="10">
        <v>145177520</v>
      </c>
      <c r="K55" s="11">
        <f>Table7[[#This Row],[Kill Points After Ruin 2]]-Table7[[#This Row],[Kill Points Before Ruin 2]]</f>
        <v>14635663</v>
      </c>
      <c r="L55" s="10">
        <v>145177520</v>
      </c>
      <c r="M55" s="13">
        <v>145669663</v>
      </c>
      <c r="N55" s="10">
        <f>Table7[[#This Row],[Kill Points After Ruin 3]]-Table7[[#This Row],[Kill Points Before Ruin 3]]</f>
        <v>492143</v>
      </c>
      <c r="O55" s="13">
        <v>145669663</v>
      </c>
      <c r="P55" s="13">
        <v>148763153</v>
      </c>
      <c r="Q55" s="10">
        <f>Table7[[#This Row],[Kill Points After Ruin 4]]-Table7[[#This Row],[Kill Points Before Ruin 4]]</f>
        <v>3093490</v>
      </c>
      <c r="R55" s="13">
        <v>148763153</v>
      </c>
      <c r="S55" s="13">
        <v>161545973</v>
      </c>
      <c r="T5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8906076.25</v>
      </c>
      <c r="U55" s="13">
        <v>161545973</v>
      </c>
      <c r="V55" s="13">
        <v>171998053</v>
      </c>
      <c r="W55" s="10">
        <f>Table7[[#This Row],[Kill Points After Ruin 6]]-Table7[[#This Row],[Kill Points Before Ruin 6]]</f>
        <v>10452080</v>
      </c>
      <c r="X55" s="10">
        <v>171998053</v>
      </c>
      <c r="Y55" s="10">
        <v>175795702</v>
      </c>
      <c r="Z55" s="10">
        <f>Table7[[#This Row],[Kill Points After Ruin 7]]-Table7[[#This Row],[Kill Points Before Ruin 7]]</f>
        <v>3797649</v>
      </c>
      <c r="AA5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43273135.25</v>
      </c>
      <c r="AB55" s="8">
        <v>180795382</v>
      </c>
      <c r="AC55" s="14">
        <v>203332072</v>
      </c>
      <c r="AD55" s="8">
        <v>22536690</v>
      </c>
      <c r="AE55" s="8">
        <v>750699</v>
      </c>
      <c r="AF55" s="14">
        <v>781407</v>
      </c>
      <c r="AG55" s="8">
        <v>30708</v>
      </c>
      <c r="AH55" s="19">
        <v>13113409</v>
      </c>
      <c r="AI55" s="19">
        <v>143984</v>
      </c>
      <c r="AJ55" s="19">
        <f>SUM(Table7[[#This Row],[Z8 Dead]],Table7[[#This Row],[KL Deads]])</f>
        <v>174692</v>
      </c>
      <c r="AK55" s="25">
        <f>SUM(Table7[[#This Row],[Total Ruins And Altar KP]],Table7[[#This Row],[KL KP]],Table7[[#This Row],[Z8 KP]])</f>
        <v>78923234.25</v>
      </c>
      <c r="AL55" s="23">
        <f>Table7[[#This Row],[Total Deads]]/(Table7[[#This Row],[Starting Power]]*0.01)</f>
        <v>0.45966118656325927</v>
      </c>
      <c r="AM55" s="15">
        <f>SUM(Table7[[#This Row],[Total Ruins And Altar KP]],Table7[[#This Row],[KL KP]],Table7[[#This Row],[Z8 KP]])/Table7[[#This Row],[KP Requirement]]</f>
        <v>0.69222684310605842</v>
      </c>
    </row>
    <row r="56" spans="1:39" ht="15" x14ac:dyDescent="0.2">
      <c r="A56" s="9" t="s">
        <v>186</v>
      </c>
      <c r="B56" s="9">
        <v>177759631</v>
      </c>
      <c r="C56" s="10">
        <v>25727905</v>
      </c>
      <c r="D56" s="10">
        <f>Table7[[#This Row],[Starting Power]]*3</f>
        <v>77183715</v>
      </c>
      <c r="E56" s="11">
        <v>1313169</v>
      </c>
      <c r="F56" s="11">
        <v>46092700</v>
      </c>
      <c r="G56" s="11">
        <v>50368050</v>
      </c>
      <c r="H56" s="11">
        <f>Table7[[#This Row],[Kill Points After Ruin 1]]-Table7[[#This Row],[Kill Points Before Ruins 1]]</f>
        <v>4275350</v>
      </c>
      <c r="I56" s="11">
        <v>50368050</v>
      </c>
      <c r="J56" s="10">
        <v>50368050</v>
      </c>
      <c r="K56" s="11">
        <f>Table7[[#This Row],[Kill Points After Ruin 2]]-Table7[[#This Row],[Kill Points Before Ruin 2]]</f>
        <v>0</v>
      </c>
      <c r="L56" s="10">
        <v>50368050</v>
      </c>
      <c r="M56" s="13">
        <v>53949604</v>
      </c>
      <c r="N56" s="10">
        <f>Table7[[#This Row],[Kill Points After Ruin 3]]-Table7[[#This Row],[Kill Points Before Ruin 3]]</f>
        <v>3581554</v>
      </c>
      <c r="O56" s="13">
        <v>53949604</v>
      </c>
      <c r="P56" s="13">
        <v>58487454</v>
      </c>
      <c r="Q56" s="10">
        <f>Table7[[#This Row],[Kill Points After Ruin 4]]-Table7[[#This Row],[Kill Points Before Ruin 4]]</f>
        <v>4537850</v>
      </c>
      <c r="R56" s="13">
        <v>58487454</v>
      </c>
      <c r="S56" s="13">
        <v>58487454</v>
      </c>
      <c r="T5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1549344.25</v>
      </c>
      <c r="U56" s="13">
        <v>58487454</v>
      </c>
      <c r="V56" s="13">
        <v>58487454</v>
      </c>
      <c r="W56" s="10">
        <f>Table7[[#This Row],[Kill Points After Ruin 6]]-Table7[[#This Row],[Kill Points Before Ruin 6]]</f>
        <v>0</v>
      </c>
      <c r="X56" s="10">
        <v>58487454</v>
      </c>
      <c r="Y56" s="10">
        <v>61917624</v>
      </c>
      <c r="Z56" s="10">
        <f>Table7[[#This Row],[Kill Points After Ruin 7]]-Table7[[#This Row],[Kill Points Before Ruin 7]]</f>
        <v>3430170</v>
      </c>
      <c r="AA5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17374268.25</v>
      </c>
      <c r="AB56" s="8">
        <v>61917624</v>
      </c>
      <c r="AC56" s="14">
        <v>77367090</v>
      </c>
      <c r="AD56" s="8">
        <v>15449466</v>
      </c>
      <c r="AE56" s="8">
        <v>1313169</v>
      </c>
      <c r="AF56" s="14">
        <v>1437405</v>
      </c>
      <c r="AG56" s="8">
        <v>124236</v>
      </c>
      <c r="AH56" s="19">
        <v>19088671</v>
      </c>
      <c r="AI56" s="19">
        <v>152726</v>
      </c>
      <c r="AJ56" s="19">
        <f>SUM(Table7[[#This Row],[Z8 Dead]],Table7[[#This Row],[KL Deads]])</f>
        <v>276962</v>
      </c>
      <c r="AK56" s="25">
        <f>SUM(Table7[[#This Row],[Total Ruins And Altar KP]],Table7[[#This Row],[KL KP]],Table7[[#This Row],[Z8 KP]])</f>
        <v>51912405.25</v>
      </c>
      <c r="AL56" s="23">
        <f>Table7[[#This Row],[Total Deads]]/(Table7[[#This Row],[Starting Power]]*0.01)</f>
        <v>1.0765042859105707</v>
      </c>
      <c r="AM56" s="15">
        <f>SUM(Table7[[#This Row],[Total Ruins And Altar KP]],Table7[[#This Row],[KL KP]],Table7[[#This Row],[Z8 KP]])/Table7[[#This Row],[KP Requirement]]</f>
        <v>0.67258236079981382</v>
      </c>
    </row>
    <row r="57" spans="1:39" ht="15" x14ac:dyDescent="0.2">
      <c r="A57" s="9" t="s">
        <v>121</v>
      </c>
      <c r="B57" s="9">
        <v>184850089</v>
      </c>
      <c r="C57" s="10">
        <v>30541980</v>
      </c>
      <c r="D57" s="10">
        <f>Table7[[#This Row],[Starting Power]]*3</f>
        <v>91625940</v>
      </c>
      <c r="E57" s="11">
        <v>2034380</v>
      </c>
      <c r="F57" s="11">
        <v>179305879</v>
      </c>
      <c r="G57" s="11">
        <v>182663562</v>
      </c>
      <c r="H57" s="11">
        <f>Table7[[#This Row],[Kill Points After Ruin 1]]-Table7[[#This Row],[Kill Points Before Ruins 1]]</f>
        <v>3357683</v>
      </c>
      <c r="I57" s="11">
        <v>182663562</v>
      </c>
      <c r="J57" s="10">
        <v>185427322</v>
      </c>
      <c r="K57" s="11">
        <f>Table7[[#This Row],[Kill Points After Ruin 2]]-Table7[[#This Row],[Kill Points Before Ruin 2]]</f>
        <v>2763760</v>
      </c>
      <c r="L57" s="10">
        <v>185427322</v>
      </c>
      <c r="M57" s="13">
        <v>188873802</v>
      </c>
      <c r="N57" s="10">
        <f>Table7[[#This Row],[Kill Points After Ruin 3]]-Table7[[#This Row],[Kill Points Before Ruin 3]]</f>
        <v>3446480</v>
      </c>
      <c r="O57" s="13">
        <v>188873802</v>
      </c>
      <c r="P57" s="13">
        <v>191669620</v>
      </c>
      <c r="Q57" s="10">
        <f>Table7[[#This Row],[Kill Points After Ruin 4]]-Table7[[#This Row],[Kill Points Before Ruin 4]]</f>
        <v>2795818</v>
      </c>
      <c r="R57" s="13">
        <v>191669620</v>
      </c>
      <c r="S57" s="13">
        <v>196020140</v>
      </c>
      <c r="T5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3720727.625</v>
      </c>
      <c r="U57" s="13">
        <v>196020140</v>
      </c>
      <c r="V57" s="13">
        <v>201191454</v>
      </c>
      <c r="W57" s="10">
        <f>Table7[[#This Row],[Kill Points After Ruin 6]]-Table7[[#This Row],[Kill Points Before Ruin 6]]</f>
        <v>5171314</v>
      </c>
      <c r="X57" s="10">
        <v>201191454</v>
      </c>
      <c r="Y57" s="10">
        <v>201191454</v>
      </c>
      <c r="Z57" s="10">
        <f>Table7[[#This Row],[Kill Points After Ruin 7]]-Table7[[#This Row],[Kill Points Before Ruin 7]]</f>
        <v>0</v>
      </c>
      <c r="AA5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21255782.625</v>
      </c>
      <c r="AB57" s="8">
        <v>203198114</v>
      </c>
      <c r="AC57" s="14">
        <v>214930520</v>
      </c>
      <c r="AD57" s="8">
        <v>11732406</v>
      </c>
      <c r="AE57" s="8">
        <v>2034483</v>
      </c>
      <c r="AF57" s="14">
        <v>2308755</v>
      </c>
      <c r="AG57" s="8">
        <v>274272</v>
      </c>
      <c r="AH57" s="19">
        <v>27912800</v>
      </c>
      <c r="AI57" s="19">
        <v>146309</v>
      </c>
      <c r="AJ57" s="19">
        <f>SUM(Table7[[#This Row],[Z8 Dead]],Table7[[#This Row],[KL Deads]])</f>
        <v>420581</v>
      </c>
      <c r="AK57" s="25">
        <f>SUM(Table7[[#This Row],[Total Ruins And Altar KP]],Table7[[#This Row],[KL KP]],Table7[[#This Row],[Z8 KP]])</f>
        <v>60900988.625</v>
      </c>
      <c r="AL57" s="23">
        <f>Table7[[#This Row],[Total Deads]]/(Table7[[#This Row],[Starting Power]]*0.01)</f>
        <v>1.3770587237631615</v>
      </c>
      <c r="AM57" s="15">
        <f>SUM(Table7[[#This Row],[Total Ruins And Altar KP]],Table7[[#This Row],[KL KP]],Table7[[#This Row],[Z8 KP]])/Table7[[#This Row],[KP Requirement]]</f>
        <v>0.66466972808137081</v>
      </c>
    </row>
    <row r="58" spans="1:39" ht="15" x14ac:dyDescent="0.2">
      <c r="A58" s="9" t="s">
        <v>70</v>
      </c>
      <c r="B58" s="9">
        <v>187200668</v>
      </c>
      <c r="C58" s="10">
        <v>34143454</v>
      </c>
      <c r="D58" s="10">
        <f>Table7[[#This Row],[Starting Power]]*3</f>
        <v>102430362</v>
      </c>
      <c r="E58" s="11">
        <v>309396</v>
      </c>
      <c r="F58" s="11">
        <v>52409061</v>
      </c>
      <c r="G58" s="11">
        <v>56979216</v>
      </c>
      <c r="H58" s="11">
        <f>Table7[[#This Row],[Kill Points After Ruin 1]]-Table7[[#This Row],[Kill Points Before Ruins 1]]</f>
        <v>4570155</v>
      </c>
      <c r="I58" s="11">
        <v>56979216</v>
      </c>
      <c r="J58" s="10">
        <v>60627932</v>
      </c>
      <c r="K58" s="11">
        <f>Table7[[#This Row],[Kill Points After Ruin 2]]-Table7[[#This Row],[Kill Points Before Ruin 2]]</f>
        <v>3648716</v>
      </c>
      <c r="L58" s="10">
        <v>60627932</v>
      </c>
      <c r="M58" s="13">
        <v>60627932</v>
      </c>
      <c r="N58" s="10">
        <f>Table7[[#This Row],[Kill Points After Ruin 3]]-Table7[[#This Row],[Kill Points Before Ruin 3]]</f>
        <v>0</v>
      </c>
      <c r="O58" s="13">
        <v>60627932</v>
      </c>
      <c r="P58" s="13">
        <v>63457772</v>
      </c>
      <c r="Q58" s="10">
        <f>Table7[[#This Row],[Kill Points After Ruin 4]]-Table7[[#This Row],[Kill Points Before Ruin 4]]</f>
        <v>2829840</v>
      </c>
      <c r="R58" s="13">
        <v>63457772</v>
      </c>
      <c r="S58" s="13">
        <v>67470672</v>
      </c>
      <c r="T5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3387538.875</v>
      </c>
      <c r="U58" s="13">
        <v>67470672</v>
      </c>
      <c r="V58" s="13">
        <v>69256942</v>
      </c>
      <c r="W58" s="10">
        <f>Table7[[#This Row],[Kill Points After Ruin 6]]-Table7[[#This Row],[Kill Points Before Ruin 6]]</f>
        <v>1786270</v>
      </c>
      <c r="X58" s="10">
        <v>69256942</v>
      </c>
      <c r="Y58" s="10">
        <v>71770301</v>
      </c>
      <c r="Z58" s="10">
        <f>Table7[[#This Row],[Kill Points After Ruin 7]]-Table7[[#This Row],[Kill Points Before Ruin 7]]</f>
        <v>2513359</v>
      </c>
      <c r="AA5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18735878.875</v>
      </c>
      <c r="AB58" s="8">
        <v>73998481</v>
      </c>
      <c r="AC58" s="14">
        <v>106121939</v>
      </c>
      <c r="AD58" s="8">
        <v>32123458</v>
      </c>
      <c r="AE58" s="8">
        <v>309968</v>
      </c>
      <c r="AF58" s="14">
        <v>345694</v>
      </c>
      <c r="AG58" s="8">
        <v>35726</v>
      </c>
      <c r="AH58" s="19">
        <v>15622006</v>
      </c>
      <c r="AI58" s="19">
        <v>212054</v>
      </c>
      <c r="AJ58" s="19">
        <f>SUM(Table7[[#This Row],[Z8 Dead]],Table7[[#This Row],[KL Deads]])</f>
        <v>247780</v>
      </c>
      <c r="AK58" s="25">
        <f>SUM(Table7[[#This Row],[Total Ruins And Altar KP]],Table7[[#This Row],[KL KP]],Table7[[#This Row],[Z8 KP]])</f>
        <v>66481342.875</v>
      </c>
      <c r="AL58" s="23">
        <f>Table7[[#This Row],[Total Deads]]/(Table7[[#This Row],[Starting Power]]*0.01)</f>
        <v>0.72570279503649515</v>
      </c>
      <c r="AM58" s="15">
        <f>SUM(Table7[[#This Row],[Total Ruins And Altar KP]],Table7[[#This Row],[KL KP]],Table7[[#This Row],[Z8 KP]])/Table7[[#This Row],[KP Requirement]]</f>
        <v>0.64903942128994918</v>
      </c>
    </row>
    <row r="59" spans="1:39" ht="15" x14ac:dyDescent="0.2">
      <c r="A59" s="9" t="s">
        <v>55</v>
      </c>
      <c r="B59" s="9">
        <v>187685914</v>
      </c>
      <c r="C59" s="10">
        <v>35049120</v>
      </c>
      <c r="D59" s="10">
        <f>Table7[[#This Row],[Starting Power]]*3</f>
        <v>105147360</v>
      </c>
      <c r="E59" s="11">
        <v>186705</v>
      </c>
      <c r="F59" s="11">
        <v>43507856</v>
      </c>
      <c r="G59" s="11">
        <v>49648976</v>
      </c>
      <c r="H59" s="11">
        <f>Table7[[#This Row],[Kill Points After Ruin 1]]-Table7[[#This Row],[Kill Points Before Ruins 1]]</f>
        <v>6141120</v>
      </c>
      <c r="I59" s="11">
        <v>49648976</v>
      </c>
      <c r="J59" s="10">
        <v>51420306</v>
      </c>
      <c r="K59" s="11">
        <f>Table7[[#This Row],[Kill Points After Ruin 2]]-Table7[[#This Row],[Kill Points Before Ruin 2]]</f>
        <v>1771330</v>
      </c>
      <c r="L59" s="10">
        <v>51420306</v>
      </c>
      <c r="M59" s="13">
        <v>53830477</v>
      </c>
      <c r="N59" s="10">
        <f>Table7[[#This Row],[Kill Points After Ruin 3]]-Table7[[#This Row],[Kill Points Before Ruin 3]]</f>
        <v>2410171</v>
      </c>
      <c r="O59" s="13">
        <v>53830477</v>
      </c>
      <c r="P59" s="13">
        <v>55606227</v>
      </c>
      <c r="Q59" s="10">
        <f>Table7[[#This Row],[Kill Points After Ruin 4]]-Table7[[#This Row],[Kill Points Before Ruin 4]]</f>
        <v>1775750</v>
      </c>
      <c r="R59" s="13">
        <v>55606227</v>
      </c>
      <c r="S59" s="13">
        <v>64411087</v>
      </c>
      <c r="T5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5914726.375</v>
      </c>
      <c r="U59" s="13">
        <v>64411087</v>
      </c>
      <c r="V59" s="13">
        <v>70064337</v>
      </c>
      <c r="W59" s="10">
        <f>Table7[[#This Row],[Kill Points After Ruin 6]]-Table7[[#This Row],[Kill Points Before Ruin 6]]</f>
        <v>5653250</v>
      </c>
      <c r="X59" s="10">
        <v>70064337</v>
      </c>
      <c r="Y59" s="10">
        <v>77233725</v>
      </c>
      <c r="Z59" s="10">
        <f>Table7[[#This Row],[Kill Points After Ruin 7]]-Table7[[#This Row],[Kill Points Before Ruin 7]]</f>
        <v>7169388</v>
      </c>
      <c r="AA5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30835735.375</v>
      </c>
      <c r="AB59" s="8">
        <v>79342475</v>
      </c>
      <c r="AC59" s="14">
        <v>103137503</v>
      </c>
      <c r="AD59" s="8">
        <v>23795028</v>
      </c>
      <c r="AE59" s="8">
        <v>186705</v>
      </c>
      <c r="AF59" s="14">
        <v>224510</v>
      </c>
      <c r="AG59" s="8">
        <v>37805</v>
      </c>
      <c r="AH59" s="19">
        <v>13150275</v>
      </c>
      <c r="AI59" s="19">
        <v>122779</v>
      </c>
      <c r="AJ59" s="19">
        <f>SUM(Table7[[#This Row],[Z8 Dead]],Table7[[#This Row],[KL Deads]])</f>
        <v>160584</v>
      </c>
      <c r="AK59" s="25">
        <f>SUM(Table7[[#This Row],[Total Ruins And Altar KP]],Table7[[#This Row],[KL KP]],Table7[[#This Row],[Z8 KP]])</f>
        <v>67781038.375</v>
      </c>
      <c r="AL59" s="23">
        <f>Table7[[#This Row],[Total Deads]]/(Table7[[#This Row],[Starting Power]]*0.01)</f>
        <v>0.45816842191758306</v>
      </c>
      <c r="AM59" s="15">
        <f>SUM(Table7[[#This Row],[Total Ruins And Altar KP]],Table7[[#This Row],[KL KP]],Table7[[#This Row],[Z8 KP]])/Table7[[#This Row],[KP Requirement]]</f>
        <v>0.64462900804166645</v>
      </c>
    </row>
    <row r="60" spans="1:39" ht="15" x14ac:dyDescent="0.2">
      <c r="A60" s="9" t="s">
        <v>52</v>
      </c>
      <c r="B60" s="9">
        <v>187267524</v>
      </c>
      <c r="C60" s="10">
        <v>35587733</v>
      </c>
      <c r="D60" s="10">
        <f>Table7[[#This Row],[Starting Power]]*3</f>
        <v>106763199</v>
      </c>
      <c r="E60" s="11">
        <v>119936</v>
      </c>
      <c r="F60" s="11">
        <v>116879076</v>
      </c>
      <c r="G60" s="11">
        <v>119299947</v>
      </c>
      <c r="H60" s="11">
        <f>Table7[[#This Row],[Kill Points After Ruin 1]]-Table7[[#This Row],[Kill Points Before Ruins 1]]</f>
        <v>2420871</v>
      </c>
      <c r="I60" s="11">
        <v>119299947</v>
      </c>
      <c r="J60" s="10">
        <v>119299947</v>
      </c>
      <c r="K60" s="11">
        <f>Table7[[#This Row],[Kill Points After Ruin 2]]-Table7[[#This Row],[Kill Points Before Ruin 2]]</f>
        <v>0</v>
      </c>
      <c r="L60" s="10">
        <v>119299947</v>
      </c>
      <c r="M60" s="13">
        <v>120129467</v>
      </c>
      <c r="N60" s="10">
        <f>Table7[[#This Row],[Kill Points After Ruin 3]]-Table7[[#This Row],[Kill Points Before Ruin 3]]</f>
        <v>829520</v>
      </c>
      <c r="O60" s="13">
        <v>120129467</v>
      </c>
      <c r="P60" s="13">
        <v>122340817</v>
      </c>
      <c r="Q60" s="10">
        <f>Table7[[#This Row],[Kill Points After Ruin 4]]-Table7[[#This Row],[Kill Points Before Ruin 4]]</f>
        <v>2211350</v>
      </c>
      <c r="R60" s="13">
        <v>122340817</v>
      </c>
      <c r="S60" s="13">
        <v>123174317</v>
      </c>
      <c r="T6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1099467.625</v>
      </c>
      <c r="U60" s="13">
        <v>123174317</v>
      </c>
      <c r="V60" s="13">
        <v>130550147</v>
      </c>
      <c r="W60" s="10">
        <f>Table7[[#This Row],[Kill Points After Ruin 6]]-Table7[[#This Row],[Kill Points Before Ruin 6]]</f>
        <v>7375830</v>
      </c>
      <c r="X60" s="10">
        <v>130550147</v>
      </c>
      <c r="Y60" s="10">
        <v>138252437</v>
      </c>
      <c r="Z60" s="10">
        <f>Table7[[#This Row],[Kill Points After Ruin 7]]-Table7[[#This Row],[Kill Points Before Ruin 7]]</f>
        <v>7702290</v>
      </c>
      <c r="AA6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21639328.625</v>
      </c>
      <c r="AB60" s="8">
        <v>138252437</v>
      </c>
      <c r="AC60" s="14">
        <v>173192554</v>
      </c>
      <c r="AD60" s="8">
        <v>34940117</v>
      </c>
      <c r="AE60" s="8">
        <v>119936</v>
      </c>
      <c r="AF60" s="14">
        <v>174140</v>
      </c>
      <c r="AG60" s="8">
        <v>54204</v>
      </c>
      <c r="AH60" s="19">
        <v>12182226</v>
      </c>
      <c r="AI60" s="19">
        <v>45211</v>
      </c>
      <c r="AJ60" s="19">
        <f>SUM(Table7[[#This Row],[Z8 Dead]],Table7[[#This Row],[KL Deads]])</f>
        <v>99415</v>
      </c>
      <c r="AK60" s="25">
        <f>SUM(Table7[[#This Row],[Total Ruins And Altar KP]],Table7[[#This Row],[KL KP]],Table7[[#This Row],[Z8 KP]])</f>
        <v>68761671.625</v>
      </c>
      <c r="AL60" s="23">
        <f>Table7[[#This Row],[Total Deads]]/(Table7[[#This Row],[Starting Power]]*0.01)</f>
        <v>0.27935187667053701</v>
      </c>
      <c r="AM60" s="15">
        <f>SUM(Table7[[#This Row],[Total Ruins And Altar KP]],Table7[[#This Row],[KL KP]],Table7[[#This Row],[Z8 KP]])/Table7[[#This Row],[KP Requirement]]</f>
        <v>0.64405780520870304</v>
      </c>
    </row>
    <row r="61" spans="1:39" ht="15" x14ac:dyDescent="0.2">
      <c r="A61" s="9" t="s">
        <v>132</v>
      </c>
      <c r="B61" s="9">
        <v>187712562</v>
      </c>
      <c r="C61" s="10">
        <v>27124481</v>
      </c>
      <c r="D61" s="10">
        <f>Table7[[#This Row],[Starting Power]]*3</f>
        <v>81373443</v>
      </c>
      <c r="E61" s="11">
        <v>565040</v>
      </c>
      <c r="F61" s="11">
        <v>37382761</v>
      </c>
      <c r="G61" s="11">
        <v>38162271</v>
      </c>
      <c r="H61" s="11">
        <f>Table7[[#This Row],[Kill Points After Ruin 1]]-Table7[[#This Row],[Kill Points Before Ruins 1]]</f>
        <v>779510</v>
      </c>
      <c r="I61" s="11">
        <v>38162271</v>
      </c>
      <c r="J61" s="10">
        <v>40075391</v>
      </c>
      <c r="K61" s="11">
        <f>Table7[[#This Row],[Kill Points After Ruin 2]]-Table7[[#This Row],[Kill Points Before Ruin 2]]</f>
        <v>1913120</v>
      </c>
      <c r="L61" s="10">
        <v>40075391</v>
      </c>
      <c r="M61" s="13">
        <v>40887511</v>
      </c>
      <c r="N61" s="10">
        <f>Table7[[#This Row],[Kill Points After Ruin 3]]-Table7[[#This Row],[Kill Points Before Ruin 3]]</f>
        <v>812120</v>
      </c>
      <c r="O61" s="13">
        <v>40887511</v>
      </c>
      <c r="P61" s="13">
        <v>42175951</v>
      </c>
      <c r="Q61" s="10">
        <f>Table7[[#This Row],[Kill Points After Ruin 4]]-Table7[[#This Row],[Kill Points Before Ruin 4]]</f>
        <v>1288440</v>
      </c>
      <c r="R61" s="13">
        <v>42175951</v>
      </c>
      <c r="S61" s="13">
        <v>42601723</v>
      </c>
      <c r="T6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812034.75</v>
      </c>
      <c r="U61" s="13">
        <v>42601723</v>
      </c>
      <c r="V61" s="13">
        <v>44858913</v>
      </c>
      <c r="W61" s="10">
        <f>Table7[[#This Row],[Kill Points After Ruin 6]]-Table7[[#This Row],[Kill Points Before Ruin 6]]</f>
        <v>2257190</v>
      </c>
      <c r="X61" s="10">
        <v>44858913</v>
      </c>
      <c r="Y61" s="10">
        <v>48075823</v>
      </c>
      <c r="Z61" s="10">
        <f>Table7[[#This Row],[Kill Points After Ruin 7]]-Table7[[#This Row],[Kill Points Before Ruin 7]]</f>
        <v>3216910</v>
      </c>
      <c r="AA6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11079324.75</v>
      </c>
      <c r="AB61" s="8">
        <v>48787343</v>
      </c>
      <c r="AC61" s="14">
        <v>63378213</v>
      </c>
      <c r="AD61" s="8">
        <v>14590870</v>
      </c>
      <c r="AE61" s="8">
        <v>565040</v>
      </c>
      <c r="AF61" s="14">
        <v>588160</v>
      </c>
      <c r="AG61" s="8">
        <v>23120</v>
      </c>
      <c r="AH61" s="19">
        <v>26568945</v>
      </c>
      <c r="AI61" s="19">
        <v>406860</v>
      </c>
      <c r="AJ61" s="19">
        <f>SUM(Table7[[#This Row],[Z8 Dead]],Table7[[#This Row],[KL Deads]])</f>
        <v>429980</v>
      </c>
      <c r="AK61" s="25">
        <f>SUM(Table7[[#This Row],[Total Ruins And Altar KP]],Table7[[#This Row],[KL KP]],Table7[[#This Row],[Z8 KP]])</f>
        <v>52239139.75</v>
      </c>
      <c r="AL61" s="23">
        <f>Table7[[#This Row],[Total Deads]]/(Table7[[#This Row],[Starting Power]]*0.01)</f>
        <v>1.5852100543416849</v>
      </c>
      <c r="AM61" s="15">
        <f>SUM(Table7[[#This Row],[Total Ruins And Altar KP]],Table7[[#This Row],[KL KP]],Table7[[#This Row],[Z8 KP]])/Table7[[#This Row],[KP Requirement]]</f>
        <v>0.64196791759198391</v>
      </c>
    </row>
    <row r="62" spans="1:39" ht="15" x14ac:dyDescent="0.2">
      <c r="A62" s="9" t="s">
        <v>95</v>
      </c>
      <c r="B62" s="9">
        <v>185312057</v>
      </c>
      <c r="C62" s="10">
        <v>31615978</v>
      </c>
      <c r="D62" s="10">
        <f>Table7[[#This Row],[Starting Power]]*3</f>
        <v>94847934</v>
      </c>
      <c r="E62" s="11">
        <v>1334378</v>
      </c>
      <c r="F62" s="11">
        <v>68109253</v>
      </c>
      <c r="G62" s="11">
        <v>75595423</v>
      </c>
      <c r="H62" s="11">
        <f>Table7[[#This Row],[Kill Points After Ruin 1]]-Table7[[#This Row],[Kill Points Before Ruins 1]]</f>
        <v>7486170</v>
      </c>
      <c r="I62" s="11">
        <v>75595423</v>
      </c>
      <c r="J62" s="10">
        <v>87143603</v>
      </c>
      <c r="K62" s="11">
        <f>Table7[[#This Row],[Kill Points After Ruin 2]]-Table7[[#This Row],[Kill Points Before Ruin 2]]</f>
        <v>11548180</v>
      </c>
      <c r="L62" s="10">
        <v>87143603</v>
      </c>
      <c r="M62" s="13">
        <v>87143603</v>
      </c>
      <c r="N62" s="10">
        <f>Table7[[#This Row],[Kill Points After Ruin 3]]-Table7[[#This Row],[Kill Points Before Ruin 3]]</f>
        <v>0</v>
      </c>
      <c r="O62" s="13">
        <v>87143603</v>
      </c>
      <c r="P62" s="13">
        <v>87177593</v>
      </c>
      <c r="Q62" s="10">
        <f>Table7[[#This Row],[Kill Points After Ruin 4]]-Table7[[#This Row],[Kill Points Before Ruin 4]]</f>
        <v>33990</v>
      </c>
      <c r="R62" s="13">
        <v>87177593</v>
      </c>
      <c r="S62" s="13">
        <v>90660340</v>
      </c>
      <c r="T6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4124916</v>
      </c>
      <c r="U62" s="13">
        <v>90660340</v>
      </c>
      <c r="V62" s="13">
        <v>90660340</v>
      </c>
      <c r="W62" s="10">
        <f>Table7[[#This Row],[Kill Points After Ruin 6]]-Table7[[#This Row],[Kill Points Before Ruin 6]]</f>
        <v>0</v>
      </c>
      <c r="X62" s="10">
        <v>90660340</v>
      </c>
      <c r="Y62" s="10">
        <v>90660340</v>
      </c>
      <c r="Z62" s="10">
        <f>Table7[[#This Row],[Kill Points After Ruin 7]]-Table7[[#This Row],[Kill Points Before Ruin 7]]</f>
        <v>0</v>
      </c>
      <c r="AA6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23193256</v>
      </c>
      <c r="AB62" s="8">
        <v>91072780</v>
      </c>
      <c r="AC62" s="14">
        <v>111439964</v>
      </c>
      <c r="AD62" s="8">
        <v>20367184</v>
      </c>
      <c r="AE62" s="8">
        <v>1334486</v>
      </c>
      <c r="AF62" s="14">
        <v>1350282</v>
      </c>
      <c r="AG62" s="8">
        <v>15796</v>
      </c>
      <c r="AH62" s="19">
        <v>15468385</v>
      </c>
      <c r="AI62" s="19">
        <v>85996</v>
      </c>
      <c r="AJ62" s="19">
        <f>SUM(Table7[[#This Row],[Z8 Dead]],Table7[[#This Row],[KL Deads]])</f>
        <v>101792</v>
      </c>
      <c r="AK62" s="25">
        <f>SUM(Table7[[#This Row],[Total Ruins And Altar KP]],Table7[[#This Row],[KL KP]],Table7[[#This Row],[Z8 KP]])</f>
        <v>59028825</v>
      </c>
      <c r="AL62" s="23">
        <f>Table7[[#This Row],[Total Deads]]/(Table7[[#This Row],[Starting Power]]*0.01)</f>
        <v>0.32196378679160265</v>
      </c>
      <c r="AM62" s="15">
        <f>SUM(Table7[[#This Row],[Total Ruins And Altar KP]],Table7[[#This Row],[KL KP]],Table7[[#This Row],[Z8 KP]])/Table7[[#This Row],[KP Requirement]]</f>
        <v>0.62235224860037541</v>
      </c>
    </row>
    <row r="63" spans="1:39" ht="15" x14ac:dyDescent="0.2">
      <c r="A63" s="9" t="s">
        <v>220</v>
      </c>
      <c r="B63" s="9">
        <v>173295984</v>
      </c>
      <c r="C63" s="10">
        <v>24277737</v>
      </c>
      <c r="D63" s="10">
        <f>Table7[[#This Row],[Starting Power]]*3</f>
        <v>72833211</v>
      </c>
      <c r="E63" s="11">
        <v>984499</v>
      </c>
      <c r="F63" s="11">
        <v>61277417</v>
      </c>
      <c r="G63" s="11">
        <v>61314318</v>
      </c>
      <c r="H63" s="11">
        <f>Table7[[#This Row],[Kill Points After Ruin 1]]-Table7[[#This Row],[Kill Points Before Ruins 1]]</f>
        <v>36901</v>
      </c>
      <c r="I63" s="11">
        <v>61314318</v>
      </c>
      <c r="J63" s="10">
        <v>67841278</v>
      </c>
      <c r="K63" s="11">
        <f>Table7[[#This Row],[Kill Points After Ruin 2]]-Table7[[#This Row],[Kill Points Before Ruin 2]]</f>
        <v>6526960</v>
      </c>
      <c r="L63" s="10">
        <v>67841278</v>
      </c>
      <c r="M63" s="13">
        <v>75320184</v>
      </c>
      <c r="N63" s="10">
        <f>Table7[[#This Row],[Kill Points After Ruin 3]]-Table7[[#This Row],[Kill Points Before Ruin 3]]</f>
        <v>7478906</v>
      </c>
      <c r="O63" s="13">
        <v>75320184</v>
      </c>
      <c r="P63" s="13">
        <v>75381594</v>
      </c>
      <c r="Q63" s="10">
        <f>Table7[[#This Row],[Kill Points After Ruin 4]]-Table7[[#This Row],[Kill Points Before Ruin 4]]</f>
        <v>61410</v>
      </c>
      <c r="R63" s="13">
        <v>75381594</v>
      </c>
      <c r="S63" s="13">
        <v>94514843</v>
      </c>
      <c r="T6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11329646.625</v>
      </c>
      <c r="U63" s="13">
        <v>94514843</v>
      </c>
      <c r="V63" s="13">
        <v>95190303</v>
      </c>
      <c r="W63" s="10">
        <f>Table7[[#This Row],[Kill Points After Ruin 6]]-Table7[[#This Row],[Kill Points Before Ruin 6]]</f>
        <v>675460</v>
      </c>
      <c r="X63" s="10">
        <v>95190303</v>
      </c>
      <c r="Y63" s="10">
        <v>95190303</v>
      </c>
      <c r="Z63" s="10">
        <f>Table7[[#This Row],[Kill Points After Ruin 7]]-Table7[[#This Row],[Kill Points Before Ruin 7]]</f>
        <v>0</v>
      </c>
      <c r="AA6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26109283.625</v>
      </c>
      <c r="AB63" s="8">
        <v>95783453</v>
      </c>
      <c r="AC63" s="14">
        <v>111450667</v>
      </c>
      <c r="AD63" s="8">
        <v>15667214</v>
      </c>
      <c r="AE63" s="8">
        <v>984499</v>
      </c>
      <c r="AF63" s="14">
        <v>1167280</v>
      </c>
      <c r="AG63" s="8">
        <v>182781</v>
      </c>
      <c r="AH63" s="19">
        <v>1653409</v>
      </c>
      <c r="AI63" s="19">
        <v>99504</v>
      </c>
      <c r="AJ63" s="19">
        <f>SUM(Table7[[#This Row],[Z8 Dead]],Table7[[#This Row],[KL Deads]])</f>
        <v>282285</v>
      </c>
      <c r="AK63" s="25">
        <f>SUM(Table7[[#This Row],[Total Ruins And Altar KP]],Table7[[#This Row],[KL KP]],Table7[[#This Row],[Z8 KP]])</f>
        <v>43429906.625</v>
      </c>
      <c r="AL63" s="23">
        <f>Table7[[#This Row],[Total Deads]]/(Table7[[#This Row],[Starting Power]]*0.01)</f>
        <v>1.1627319300806331</v>
      </c>
      <c r="AM63" s="15">
        <f>SUM(Table7[[#This Row],[Total Ruins And Altar KP]],Table7[[#This Row],[KL KP]],Table7[[#This Row],[Z8 KP]])/Table7[[#This Row],[KP Requirement]]</f>
        <v>0.59629262569516539</v>
      </c>
    </row>
    <row r="64" spans="1:39" ht="15" x14ac:dyDescent="0.2">
      <c r="A64" s="9" t="s">
        <v>77</v>
      </c>
      <c r="B64" s="9">
        <v>187794295</v>
      </c>
      <c r="C64" s="10">
        <v>32643483</v>
      </c>
      <c r="D64" s="10">
        <f>Table7[[#This Row],[Starting Power]]*3</f>
        <v>97930449</v>
      </c>
      <c r="E64" s="11">
        <v>1057780</v>
      </c>
      <c r="F64" s="11">
        <v>110921133</v>
      </c>
      <c r="G64" s="11">
        <v>112342053</v>
      </c>
      <c r="H64" s="11">
        <f>Table7[[#This Row],[Kill Points After Ruin 1]]-Table7[[#This Row],[Kill Points Before Ruins 1]]</f>
        <v>1420920</v>
      </c>
      <c r="I64" s="11">
        <v>112342053</v>
      </c>
      <c r="J64" s="10">
        <v>115308639</v>
      </c>
      <c r="K64" s="11">
        <f>Table7[[#This Row],[Kill Points After Ruin 2]]-Table7[[#This Row],[Kill Points Before Ruin 2]]</f>
        <v>2966586</v>
      </c>
      <c r="L64" s="10">
        <v>115308639</v>
      </c>
      <c r="M64" s="13">
        <v>117707474</v>
      </c>
      <c r="N64" s="10">
        <f>Table7[[#This Row],[Kill Points After Ruin 3]]-Table7[[#This Row],[Kill Points Before Ruin 3]]</f>
        <v>2398835</v>
      </c>
      <c r="O64" s="13">
        <v>117707474</v>
      </c>
      <c r="P64" s="13">
        <v>119237484</v>
      </c>
      <c r="Q64" s="10">
        <f>Table7[[#This Row],[Kill Points After Ruin 4]]-Table7[[#This Row],[Kill Points Before Ruin 4]]</f>
        <v>1530010</v>
      </c>
      <c r="R64" s="13">
        <v>119237484</v>
      </c>
      <c r="S64" s="13">
        <v>122679051</v>
      </c>
      <c r="T6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2760327.375</v>
      </c>
      <c r="U64" s="13">
        <v>122679051</v>
      </c>
      <c r="V64" s="13">
        <v>124856211</v>
      </c>
      <c r="W64" s="10">
        <f>Table7[[#This Row],[Kill Points After Ruin 6]]-Table7[[#This Row],[Kill Points Before Ruin 6]]</f>
        <v>2177160</v>
      </c>
      <c r="X64" s="10">
        <v>124856211</v>
      </c>
      <c r="Y64" s="10">
        <v>127057481</v>
      </c>
      <c r="Z64" s="10">
        <f>Table7[[#This Row],[Kill Points After Ruin 7]]-Table7[[#This Row],[Kill Points Before Ruin 7]]</f>
        <v>2201270</v>
      </c>
      <c r="AA6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15455108.375</v>
      </c>
      <c r="AB64" s="8">
        <v>128627931</v>
      </c>
      <c r="AC64" s="14">
        <v>148824862</v>
      </c>
      <c r="AD64" s="8">
        <v>20196931</v>
      </c>
      <c r="AE64" s="8">
        <v>1057780</v>
      </c>
      <c r="AF64" s="14">
        <v>1384708</v>
      </c>
      <c r="AG64" s="8">
        <v>326928</v>
      </c>
      <c r="AH64" s="19">
        <v>21792113</v>
      </c>
      <c r="AI64" s="19">
        <v>242082</v>
      </c>
      <c r="AJ64" s="19">
        <f>SUM(Table7[[#This Row],[Z8 Dead]],Table7[[#This Row],[KL Deads]])</f>
        <v>569010</v>
      </c>
      <c r="AK64" s="25">
        <f>SUM(Table7[[#This Row],[Total Ruins And Altar KP]],Table7[[#This Row],[KL KP]],Table7[[#This Row],[Z8 KP]])</f>
        <v>57444152.375</v>
      </c>
      <c r="AL64" s="23">
        <f>Table7[[#This Row],[Total Deads]]/(Table7[[#This Row],[Starting Power]]*0.01)</f>
        <v>1.7431044352711993</v>
      </c>
      <c r="AM64" s="15">
        <f>SUM(Table7[[#This Row],[Total Ruins And Altar KP]],Table7[[#This Row],[KL KP]],Table7[[#This Row],[Z8 KP]])/Table7[[#This Row],[KP Requirement]]</f>
        <v>0.58658111916754307</v>
      </c>
    </row>
    <row r="65" spans="1:39" ht="15" x14ac:dyDescent="0.2">
      <c r="A65" s="9" t="s">
        <v>130</v>
      </c>
      <c r="B65" s="9">
        <v>187404388</v>
      </c>
      <c r="C65" s="10">
        <v>28331441</v>
      </c>
      <c r="D65" s="10">
        <f>Table7[[#This Row],[Starting Power]]*3</f>
        <v>84994323</v>
      </c>
      <c r="E65" s="11">
        <v>758017</v>
      </c>
      <c r="F65" s="11">
        <v>61131051</v>
      </c>
      <c r="G65" s="11">
        <v>66995609</v>
      </c>
      <c r="H65" s="11">
        <f>Table7[[#This Row],[Kill Points After Ruin 1]]-Table7[[#This Row],[Kill Points Before Ruins 1]]</f>
        <v>5864558</v>
      </c>
      <c r="I65" s="11">
        <v>66995609</v>
      </c>
      <c r="J65" s="10">
        <v>67616579</v>
      </c>
      <c r="K65" s="11">
        <f>Table7[[#This Row],[Kill Points After Ruin 2]]-Table7[[#This Row],[Kill Points Before Ruin 2]]</f>
        <v>620970</v>
      </c>
      <c r="L65" s="10">
        <v>67616579</v>
      </c>
      <c r="M65" s="13">
        <v>70767425</v>
      </c>
      <c r="N65" s="10">
        <f>Table7[[#This Row],[Kill Points After Ruin 3]]-Table7[[#This Row],[Kill Points Before Ruin 3]]</f>
        <v>3150846</v>
      </c>
      <c r="O65" s="13">
        <v>70767425</v>
      </c>
      <c r="P65" s="13">
        <v>73753745</v>
      </c>
      <c r="Q65" s="10">
        <f>Table7[[#This Row],[Kill Points After Ruin 4]]-Table7[[#This Row],[Kill Points Before Ruin 4]]</f>
        <v>2986320</v>
      </c>
      <c r="R65" s="13">
        <v>73753745</v>
      </c>
      <c r="S65" s="13">
        <v>74364625</v>
      </c>
      <c r="T6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1883276.75</v>
      </c>
      <c r="U65" s="13">
        <v>74364625</v>
      </c>
      <c r="V65" s="13">
        <v>80289775</v>
      </c>
      <c r="W65" s="10">
        <f>Table7[[#This Row],[Kill Points After Ruin 6]]-Table7[[#This Row],[Kill Points Before Ruin 6]]</f>
        <v>5925150</v>
      </c>
      <c r="X65" s="10">
        <v>80289775</v>
      </c>
      <c r="Y65" s="10">
        <v>80289775</v>
      </c>
      <c r="Z65" s="10">
        <f>Table7[[#This Row],[Kill Points After Ruin 7]]-Table7[[#This Row],[Kill Points Before Ruin 7]]</f>
        <v>0</v>
      </c>
      <c r="AA6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20431120.75</v>
      </c>
      <c r="AB65" s="8">
        <v>80863295</v>
      </c>
      <c r="AC65" s="14">
        <v>99333996</v>
      </c>
      <c r="AD65" s="8">
        <v>18470701</v>
      </c>
      <c r="AE65" s="8">
        <v>758017</v>
      </c>
      <c r="AF65" s="14">
        <v>813709</v>
      </c>
      <c r="AG65" s="8">
        <v>55692</v>
      </c>
      <c r="AH65" s="19">
        <v>10610254</v>
      </c>
      <c r="AI65" s="19">
        <v>32522</v>
      </c>
      <c r="AJ65" s="19">
        <f>SUM(Table7[[#This Row],[Z8 Dead]],Table7[[#This Row],[KL Deads]])</f>
        <v>88214</v>
      </c>
      <c r="AK65" s="25">
        <f>SUM(Table7[[#This Row],[Total Ruins And Altar KP]],Table7[[#This Row],[KL KP]],Table7[[#This Row],[Z8 KP]])</f>
        <v>49512075.75</v>
      </c>
      <c r="AL65" s="23">
        <f>Table7[[#This Row],[Total Deads]]/(Table7[[#This Row],[Starting Power]]*0.01)</f>
        <v>0.31136432488555732</v>
      </c>
      <c r="AM65" s="15">
        <f>SUM(Table7[[#This Row],[Total Ruins And Altar KP]],Table7[[#This Row],[KL KP]],Table7[[#This Row],[Z8 KP]])/Table7[[#This Row],[KP Requirement]]</f>
        <v>0.58253391523572695</v>
      </c>
    </row>
    <row r="66" spans="1:39" ht="15" x14ac:dyDescent="0.2">
      <c r="A66" s="9" t="s">
        <v>67</v>
      </c>
      <c r="B66" s="9">
        <v>187269927</v>
      </c>
      <c r="C66" s="10">
        <v>35937309</v>
      </c>
      <c r="D66" s="10">
        <f>Table7[[#This Row],[Starting Power]]*3</f>
        <v>107811927</v>
      </c>
      <c r="E66" s="11">
        <v>548734</v>
      </c>
      <c r="F66" s="11">
        <v>115004045</v>
      </c>
      <c r="G66" s="11">
        <v>119922493</v>
      </c>
      <c r="H66" s="11">
        <f>Table7[[#This Row],[Kill Points After Ruin 1]]-Table7[[#This Row],[Kill Points Before Ruins 1]]</f>
        <v>4918448</v>
      </c>
      <c r="I66" s="11">
        <v>119922493</v>
      </c>
      <c r="J66" s="10">
        <v>123295323</v>
      </c>
      <c r="K66" s="11">
        <f>Table7[[#This Row],[Kill Points After Ruin 2]]-Table7[[#This Row],[Kill Points Before Ruin 2]]</f>
        <v>3372830</v>
      </c>
      <c r="L66" s="10">
        <v>123295323</v>
      </c>
      <c r="M66" s="13">
        <v>124440523</v>
      </c>
      <c r="N66" s="10">
        <f>Table7[[#This Row],[Kill Points After Ruin 3]]-Table7[[#This Row],[Kill Points Before Ruin 3]]</f>
        <v>1145200</v>
      </c>
      <c r="O66" s="13">
        <v>124440523</v>
      </c>
      <c r="P66" s="13">
        <v>127610403</v>
      </c>
      <c r="Q66" s="10">
        <f>Table7[[#This Row],[Kill Points After Ruin 4]]-Table7[[#This Row],[Kill Points Before Ruin 4]]</f>
        <v>3169880</v>
      </c>
      <c r="R66" s="13">
        <v>127610403</v>
      </c>
      <c r="S66" s="13">
        <v>131908653</v>
      </c>
      <c r="T6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3724919.75</v>
      </c>
      <c r="U66" s="13">
        <v>131908653</v>
      </c>
      <c r="V66" s="13">
        <v>134220133</v>
      </c>
      <c r="W66" s="10">
        <f>Table7[[#This Row],[Kill Points After Ruin 6]]-Table7[[#This Row],[Kill Points Before Ruin 6]]</f>
        <v>2311480</v>
      </c>
      <c r="X66" s="10">
        <v>134220133</v>
      </c>
      <c r="Y66" s="10">
        <v>137397368</v>
      </c>
      <c r="Z66" s="10">
        <f>Table7[[#This Row],[Kill Points After Ruin 7]]-Table7[[#This Row],[Kill Points Before Ruin 7]]</f>
        <v>3177235</v>
      </c>
      <c r="AA6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21819992.75</v>
      </c>
      <c r="AB66" s="8">
        <v>138987098</v>
      </c>
      <c r="AC66" s="14">
        <v>170920995</v>
      </c>
      <c r="AD66" s="8">
        <v>31933897</v>
      </c>
      <c r="AE66" s="8">
        <v>548734</v>
      </c>
      <c r="AF66" s="14">
        <v>701154</v>
      </c>
      <c r="AG66" s="8">
        <v>152420</v>
      </c>
      <c r="AH66" s="19">
        <v>8842386</v>
      </c>
      <c r="AI66" s="19">
        <v>13235</v>
      </c>
      <c r="AJ66" s="19">
        <f>SUM(Table7[[#This Row],[Z8 Dead]],Table7[[#This Row],[KL Deads]])</f>
        <v>165655</v>
      </c>
      <c r="AK66" s="25">
        <f>SUM(Table7[[#This Row],[Total Ruins And Altar KP]],Table7[[#This Row],[KL KP]],Table7[[#This Row],[Z8 KP]])</f>
        <v>62596275.75</v>
      </c>
      <c r="AL66" s="23">
        <f>Table7[[#This Row],[Total Deads]]/(Table7[[#This Row],[Starting Power]]*0.01)</f>
        <v>0.46095549335650032</v>
      </c>
      <c r="AM66" s="15">
        <f>SUM(Table7[[#This Row],[Total Ruins And Altar KP]],Table7[[#This Row],[KL KP]],Table7[[#This Row],[Z8 KP]])/Table7[[#This Row],[KP Requirement]]</f>
        <v>0.58060622318716182</v>
      </c>
    </row>
    <row r="67" spans="1:39" ht="15" x14ac:dyDescent="0.2">
      <c r="A67" s="9" t="s">
        <v>163</v>
      </c>
      <c r="B67" s="9">
        <v>187800002</v>
      </c>
      <c r="C67" s="10">
        <v>26176423</v>
      </c>
      <c r="D67" s="10">
        <f>Table7[[#This Row],[Starting Power]]*3</f>
        <v>78529269</v>
      </c>
      <c r="E67" s="11">
        <v>191257</v>
      </c>
      <c r="F67" s="11">
        <v>16525201</v>
      </c>
      <c r="G67" s="11">
        <v>17334825</v>
      </c>
      <c r="H67" s="11">
        <f>Table7[[#This Row],[Kill Points After Ruin 1]]-Table7[[#This Row],[Kill Points Before Ruins 1]]</f>
        <v>809624</v>
      </c>
      <c r="I67" s="11">
        <v>17334825</v>
      </c>
      <c r="J67" s="10">
        <v>18659220</v>
      </c>
      <c r="K67" s="11">
        <f>Table7[[#This Row],[Kill Points After Ruin 2]]-Table7[[#This Row],[Kill Points Before Ruin 2]]</f>
        <v>1324395</v>
      </c>
      <c r="L67" s="10">
        <v>18659220</v>
      </c>
      <c r="M67" s="13">
        <v>18659220</v>
      </c>
      <c r="N67" s="10">
        <f>Table7[[#This Row],[Kill Points After Ruin 3]]-Table7[[#This Row],[Kill Points Before Ruin 3]]</f>
        <v>0</v>
      </c>
      <c r="O67" s="13">
        <v>18659220</v>
      </c>
      <c r="P67" s="13">
        <v>19889680</v>
      </c>
      <c r="Q67" s="10">
        <f>Table7[[#This Row],[Kill Points After Ruin 4]]-Table7[[#This Row],[Kill Points Before Ruin 4]]</f>
        <v>1230460</v>
      </c>
      <c r="R67" s="13">
        <v>19889680</v>
      </c>
      <c r="S67" s="13">
        <v>22691940</v>
      </c>
      <c r="T6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1821689.875</v>
      </c>
      <c r="U67" s="13">
        <v>22691940</v>
      </c>
      <c r="V67" s="13">
        <v>26196240</v>
      </c>
      <c r="W67" s="10">
        <f>Table7[[#This Row],[Kill Points After Ruin 6]]-Table7[[#This Row],[Kill Points Before Ruin 6]]</f>
        <v>3504300</v>
      </c>
      <c r="X67" s="10">
        <v>26196240</v>
      </c>
      <c r="Y67" s="10">
        <v>27422300</v>
      </c>
      <c r="Z67" s="10">
        <f>Table7[[#This Row],[Kill Points After Ruin 7]]-Table7[[#This Row],[Kill Points Before Ruin 7]]</f>
        <v>1226060</v>
      </c>
      <c r="AA6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9916528.875</v>
      </c>
      <c r="AB67" s="20">
        <v>29343190</v>
      </c>
      <c r="AC67" s="20">
        <v>42963904</v>
      </c>
      <c r="AD67" s="20">
        <v>13620714</v>
      </c>
      <c r="AE67" s="20">
        <v>191257</v>
      </c>
      <c r="AF67" s="20">
        <v>385347</v>
      </c>
      <c r="AG67" s="20">
        <v>194090</v>
      </c>
      <c r="AH67" s="16">
        <v>21839946</v>
      </c>
      <c r="AI67" s="16">
        <v>414471</v>
      </c>
      <c r="AJ67" s="16">
        <f>SUM(Table7[[#This Row],[Z8 Dead]],Table7[[#This Row],[KL Deads]])</f>
        <v>608561</v>
      </c>
      <c r="AK67" s="26">
        <f>SUM(Table7[[#This Row],[Total Ruins And Altar KP]],Table7[[#This Row],[KL KP]],Table7[[#This Row],[Z8 KP]])</f>
        <v>45377188.875</v>
      </c>
      <c r="AL67" s="23">
        <f>Table7[[#This Row],[Total Deads]]/(Table7[[#This Row],[Starting Power]]*0.01)</f>
        <v>2.3248440017950505</v>
      </c>
      <c r="AM67" s="15">
        <f>SUM(Table7[[#This Row],[Total Ruins And Altar KP]],Table7[[#This Row],[KL KP]],Table7[[#This Row],[Z8 KP]])/Table7[[#This Row],[KP Requirement]]</f>
        <v>0.57783791257499162</v>
      </c>
    </row>
    <row r="68" spans="1:39" ht="15" x14ac:dyDescent="0.2">
      <c r="A68" s="9" t="s">
        <v>147</v>
      </c>
      <c r="B68" s="9">
        <v>187307666</v>
      </c>
      <c r="C68" s="10">
        <v>26674322</v>
      </c>
      <c r="D68" s="10">
        <f>Table7[[#This Row],[Starting Power]]*3</f>
        <v>80022966</v>
      </c>
      <c r="E68" s="11">
        <v>223458</v>
      </c>
      <c r="F68" s="11">
        <v>48791425</v>
      </c>
      <c r="G68" s="11">
        <v>54068858</v>
      </c>
      <c r="H68" s="11">
        <f>Table7[[#This Row],[Kill Points After Ruin 1]]-Table7[[#This Row],[Kill Points Before Ruins 1]]</f>
        <v>5277433</v>
      </c>
      <c r="I68" s="11">
        <v>54068858</v>
      </c>
      <c r="J68" s="10">
        <v>55135806</v>
      </c>
      <c r="K68" s="11">
        <f>Table7[[#This Row],[Kill Points After Ruin 2]]-Table7[[#This Row],[Kill Points Before Ruin 2]]</f>
        <v>1066948</v>
      </c>
      <c r="L68" s="10">
        <v>55135806</v>
      </c>
      <c r="M68" s="13">
        <v>57984306</v>
      </c>
      <c r="N68" s="10">
        <f>Table7[[#This Row],[Kill Points After Ruin 3]]-Table7[[#This Row],[Kill Points Before Ruin 3]]</f>
        <v>2848500</v>
      </c>
      <c r="O68" s="13">
        <v>57984306</v>
      </c>
      <c r="P68" s="13">
        <v>60103236</v>
      </c>
      <c r="Q68" s="10">
        <f>Table7[[#This Row],[Kill Points After Ruin 4]]-Table7[[#This Row],[Kill Points Before Ruin 4]]</f>
        <v>2118930</v>
      </c>
      <c r="R68" s="13">
        <v>60103236</v>
      </c>
      <c r="S68" s="13">
        <v>64328608</v>
      </c>
      <c r="T6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3526662.375</v>
      </c>
      <c r="U68" s="13">
        <v>64328608</v>
      </c>
      <c r="V68" s="13">
        <v>67560868</v>
      </c>
      <c r="W68" s="10">
        <f>Table7[[#This Row],[Kill Points After Ruin 6]]-Table7[[#This Row],[Kill Points Before Ruin 6]]</f>
        <v>3232260</v>
      </c>
      <c r="X68" s="10">
        <v>67560868</v>
      </c>
      <c r="Y68" s="10">
        <v>67560868</v>
      </c>
      <c r="Z68" s="10">
        <f>Table7[[#This Row],[Kill Points After Ruin 7]]-Table7[[#This Row],[Kill Points Before Ruin 7]]</f>
        <v>0</v>
      </c>
      <c r="AA6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18070733.375</v>
      </c>
      <c r="AB68" s="8">
        <v>67560868</v>
      </c>
      <c r="AC68" s="14">
        <v>69639818</v>
      </c>
      <c r="AD68" s="8">
        <v>2078950</v>
      </c>
      <c r="AE68" s="8">
        <v>224196</v>
      </c>
      <c r="AF68" s="14">
        <v>257210</v>
      </c>
      <c r="AG68" s="8">
        <v>33014</v>
      </c>
      <c r="AH68" s="19">
        <v>25730633</v>
      </c>
      <c r="AI68" s="19">
        <v>288931</v>
      </c>
      <c r="AJ68" s="19">
        <f>SUM(Table7[[#This Row],[Z8 Dead]],Table7[[#This Row],[KL Deads]])</f>
        <v>321945</v>
      </c>
      <c r="AK68" s="25">
        <f>SUM(Table7[[#This Row],[Total Ruins And Altar KP]],Table7[[#This Row],[KL KP]],Table7[[#This Row],[Z8 KP]])</f>
        <v>45880316.375</v>
      </c>
      <c r="AL68" s="23">
        <f>Table7[[#This Row],[Total Deads]]/(Table7[[#This Row],[Starting Power]]*0.01)</f>
        <v>1.2069472656137239</v>
      </c>
      <c r="AM68" s="15">
        <f>SUM(Table7[[#This Row],[Total Ruins And Altar KP]],Table7[[#This Row],[KL KP]],Table7[[#This Row],[Z8 KP]])/Table7[[#This Row],[KP Requirement]]</f>
        <v>0.57333936328978363</v>
      </c>
    </row>
    <row r="69" spans="1:39" ht="15" x14ac:dyDescent="0.2">
      <c r="A69" s="9" t="s">
        <v>184</v>
      </c>
      <c r="B69" s="9">
        <v>188472124</v>
      </c>
      <c r="C69" s="10">
        <v>24266213</v>
      </c>
      <c r="D69" s="10">
        <f>Table7[[#This Row],[Starting Power]]*3</f>
        <v>72798639</v>
      </c>
      <c r="E69" s="11">
        <v>244709</v>
      </c>
      <c r="F69" s="11">
        <v>2939665</v>
      </c>
      <c r="G69" s="11">
        <v>3226905</v>
      </c>
      <c r="H69" s="11">
        <f>Table7[[#This Row],[Kill Points After Ruin 1]]-Table7[[#This Row],[Kill Points Before Ruins 1]]</f>
        <v>287240</v>
      </c>
      <c r="I69" s="11">
        <v>3226905</v>
      </c>
      <c r="J69" s="10">
        <v>3234285</v>
      </c>
      <c r="K69" s="11">
        <f>Table7[[#This Row],[Kill Points After Ruin 2]]-Table7[[#This Row],[Kill Points Before Ruin 2]]</f>
        <v>7380</v>
      </c>
      <c r="L69" s="10">
        <v>3234285</v>
      </c>
      <c r="M69" s="13">
        <v>3234285</v>
      </c>
      <c r="N69" s="10">
        <f>Table7[[#This Row],[Kill Points After Ruin 3]]-Table7[[#This Row],[Kill Points Before Ruin 3]]</f>
        <v>0</v>
      </c>
      <c r="O69" s="13">
        <v>3234285</v>
      </c>
      <c r="P69" s="13">
        <v>4214475</v>
      </c>
      <c r="Q69" s="10">
        <f>Table7[[#This Row],[Kill Points After Ruin 4]]-Table7[[#This Row],[Kill Points Before Ruin 4]]</f>
        <v>980190</v>
      </c>
      <c r="R69" s="13">
        <v>4214475</v>
      </c>
      <c r="S69" s="13">
        <v>7772935</v>
      </c>
      <c r="T6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1938581.25</v>
      </c>
      <c r="U69" s="13">
        <v>7772935</v>
      </c>
      <c r="V69" s="13">
        <v>9561695</v>
      </c>
      <c r="W69" s="10">
        <f>Table7[[#This Row],[Kill Points After Ruin 6]]-Table7[[#This Row],[Kill Points Before Ruin 6]]</f>
        <v>1788760</v>
      </c>
      <c r="X69" s="10">
        <v>9561695</v>
      </c>
      <c r="Y69" s="10">
        <v>12183145</v>
      </c>
      <c r="Z69" s="10">
        <f>Table7[[#This Row],[Kill Points After Ruin 7]]-Table7[[#This Row],[Kill Points Before Ruin 7]]</f>
        <v>2621450</v>
      </c>
      <c r="AA6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7623601.25</v>
      </c>
      <c r="AB69" s="20">
        <v>13736085</v>
      </c>
      <c r="AC69" s="20">
        <v>33364638</v>
      </c>
      <c r="AD69" s="20">
        <v>19628553</v>
      </c>
      <c r="AE69" s="20">
        <v>244709</v>
      </c>
      <c r="AF69" s="20">
        <v>351689</v>
      </c>
      <c r="AG69" s="20">
        <v>106980</v>
      </c>
      <c r="AH69" s="16">
        <v>14123024</v>
      </c>
      <c r="AI69" s="16">
        <v>183610</v>
      </c>
      <c r="AJ69" s="16">
        <f>SUM(Table7[[#This Row],[Z8 Dead]],Table7[[#This Row],[KL Deads]])</f>
        <v>290590</v>
      </c>
      <c r="AK69" s="26">
        <f>SUM(Table7[[#This Row],[Total Ruins And Altar KP]],Table7[[#This Row],[KL KP]],Table7[[#This Row],[Z8 KP]])</f>
        <v>41375178.25</v>
      </c>
      <c r="AL69" s="23">
        <f>Table7[[#This Row],[Total Deads]]/(Table7[[#This Row],[Starting Power]]*0.01)</f>
        <v>1.1975086512262956</v>
      </c>
      <c r="AM69" s="15">
        <f>SUM(Table7[[#This Row],[Total Ruins And Altar KP]],Table7[[#This Row],[KL KP]],Table7[[#This Row],[Z8 KP]])/Table7[[#This Row],[KP Requirement]]</f>
        <v>0.56835098592983313</v>
      </c>
    </row>
    <row r="70" spans="1:39" ht="15" x14ac:dyDescent="0.2">
      <c r="A70" s="9" t="s">
        <v>174</v>
      </c>
      <c r="B70" s="9">
        <v>187737008</v>
      </c>
      <c r="C70" s="10">
        <v>26584695</v>
      </c>
      <c r="D70" s="10">
        <f>Table7[[#This Row],[Starting Power]]*3</f>
        <v>79754085</v>
      </c>
      <c r="E70" s="11">
        <v>907274</v>
      </c>
      <c r="F70" s="11">
        <v>27514908</v>
      </c>
      <c r="G70" s="11">
        <v>29508518</v>
      </c>
      <c r="H70" s="11">
        <f>Table7[[#This Row],[Kill Points After Ruin 1]]-Table7[[#This Row],[Kill Points Before Ruins 1]]</f>
        <v>1993610</v>
      </c>
      <c r="I70" s="11">
        <v>29508518</v>
      </c>
      <c r="J70" s="10">
        <v>29587868</v>
      </c>
      <c r="K70" s="11">
        <f>Table7[[#This Row],[Kill Points After Ruin 2]]-Table7[[#This Row],[Kill Points Before Ruin 2]]</f>
        <v>79350</v>
      </c>
      <c r="L70" s="10">
        <v>29587868</v>
      </c>
      <c r="M70" s="13">
        <v>32138248</v>
      </c>
      <c r="N70" s="10">
        <f>Table7[[#This Row],[Kill Points After Ruin 3]]-Table7[[#This Row],[Kill Points Before Ruin 3]]</f>
        <v>2550380</v>
      </c>
      <c r="O70" s="13">
        <v>32138248</v>
      </c>
      <c r="P70" s="13">
        <v>35174188</v>
      </c>
      <c r="Q70" s="10">
        <f>Table7[[#This Row],[Kill Points After Ruin 4]]-Table7[[#This Row],[Kill Points Before Ruin 4]]</f>
        <v>3035940</v>
      </c>
      <c r="R70" s="13">
        <v>35174188</v>
      </c>
      <c r="S70" s="13">
        <v>40407528</v>
      </c>
      <c r="T7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3574080</v>
      </c>
      <c r="U70" s="13">
        <v>40407528</v>
      </c>
      <c r="V70" s="13">
        <v>46192028</v>
      </c>
      <c r="W70" s="10">
        <f>Table7[[#This Row],[Kill Points After Ruin 6]]-Table7[[#This Row],[Kill Points Before Ruin 6]]</f>
        <v>5784500</v>
      </c>
      <c r="X70" s="10">
        <v>46192028</v>
      </c>
      <c r="Y70" s="10">
        <v>47051423</v>
      </c>
      <c r="Z70" s="10">
        <f>Table7[[#This Row],[Kill Points After Ruin 7]]-Table7[[#This Row],[Kill Points Before Ruin 7]]</f>
        <v>859395</v>
      </c>
      <c r="AA7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17877255</v>
      </c>
      <c r="AB70" s="8">
        <v>49918593</v>
      </c>
      <c r="AC70" s="14">
        <v>62311181</v>
      </c>
      <c r="AD70" s="8">
        <v>12392588</v>
      </c>
      <c r="AE70" s="8">
        <v>907274</v>
      </c>
      <c r="AF70" s="14">
        <v>922417</v>
      </c>
      <c r="AG70" s="8">
        <v>15143</v>
      </c>
      <c r="AH70" s="19">
        <v>14972156</v>
      </c>
      <c r="AI70" s="19">
        <v>44481</v>
      </c>
      <c r="AJ70" s="19">
        <f>SUM(Table7[[#This Row],[Z8 Dead]],Table7[[#This Row],[KL Deads]])</f>
        <v>59624</v>
      </c>
      <c r="AK70" s="25">
        <f>SUM(Table7[[#This Row],[Total Ruins And Altar KP]],Table7[[#This Row],[KL KP]],Table7[[#This Row],[Z8 KP]])</f>
        <v>45241999</v>
      </c>
      <c r="AL70" s="23">
        <f>Table7[[#This Row],[Total Deads]]/(Table7[[#This Row],[Starting Power]]*0.01)</f>
        <v>0.22427942092245179</v>
      </c>
      <c r="AM70" s="15">
        <f>SUM(Table7[[#This Row],[Total Ruins And Altar KP]],Table7[[#This Row],[KL KP]],Table7[[#This Row],[Z8 KP]])/Table7[[#This Row],[KP Requirement]]</f>
        <v>0.56726873614060025</v>
      </c>
    </row>
    <row r="71" spans="1:39" ht="15" x14ac:dyDescent="0.2">
      <c r="A71" s="9" t="s">
        <v>21</v>
      </c>
      <c r="B71" s="9">
        <v>177732700</v>
      </c>
      <c r="C71" s="10">
        <v>60402457</v>
      </c>
      <c r="D71" s="10">
        <f>Table7[[#This Row],[Starting Power]]*3</f>
        <v>181207371</v>
      </c>
      <c r="E71" s="11">
        <v>3515564</v>
      </c>
      <c r="F71" s="11">
        <v>182697781</v>
      </c>
      <c r="G71" s="11">
        <v>207383821</v>
      </c>
      <c r="H71" s="11">
        <f>Table7[[#This Row],[Kill Points After Ruin 1]]-Table7[[#This Row],[Kill Points Before Ruins 1]]</f>
        <v>24686040</v>
      </c>
      <c r="I71" s="11">
        <v>207383821</v>
      </c>
      <c r="J71" s="10">
        <v>209077451</v>
      </c>
      <c r="K71" s="11">
        <f>Table7[[#This Row],[Kill Points After Ruin 2]]-Table7[[#This Row],[Kill Points Before Ruin 2]]</f>
        <v>1693630</v>
      </c>
      <c r="L71" s="10">
        <v>209077451</v>
      </c>
      <c r="M71" s="13">
        <v>209589671</v>
      </c>
      <c r="N71" s="10">
        <f>Table7[[#This Row],[Kill Points After Ruin 3]]-Table7[[#This Row],[Kill Points Before Ruin 3]]</f>
        <v>512220</v>
      </c>
      <c r="O71" s="13">
        <v>209589671</v>
      </c>
      <c r="P71" s="13">
        <v>209589671</v>
      </c>
      <c r="Q71" s="10">
        <f>Table7[[#This Row],[Kill Points After Ruin 4]]-Table7[[#This Row],[Kill Points Before Ruin 4]]</f>
        <v>0</v>
      </c>
      <c r="R71" s="13">
        <v>209589671</v>
      </c>
      <c r="S71" s="13">
        <v>236183141</v>
      </c>
      <c r="T7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16658221.25</v>
      </c>
      <c r="U71" s="13">
        <v>236183141</v>
      </c>
      <c r="V71" s="13">
        <v>242343051</v>
      </c>
      <c r="W71" s="10">
        <f>Table7[[#This Row],[Kill Points After Ruin 6]]-Table7[[#This Row],[Kill Points Before Ruin 6]]</f>
        <v>6159910</v>
      </c>
      <c r="X71" s="10">
        <v>242343051</v>
      </c>
      <c r="Y71" s="10">
        <v>242343051</v>
      </c>
      <c r="Z71" s="10">
        <f>Table7[[#This Row],[Kill Points After Ruin 7]]-Table7[[#This Row],[Kill Points Before Ruin 7]]</f>
        <v>0</v>
      </c>
      <c r="AA7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49710021.25</v>
      </c>
      <c r="AB71" s="8">
        <v>242343051</v>
      </c>
      <c r="AC71" s="14">
        <v>281741949</v>
      </c>
      <c r="AD71" s="8">
        <v>39398898</v>
      </c>
      <c r="AE71" s="8">
        <v>3515564</v>
      </c>
      <c r="AF71" s="14">
        <v>3571394</v>
      </c>
      <c r="AG71" s="8">
        <v>55830</v>
      </c>
      <c r="AH71" s="19">
        <v>9890100</v>
      </c>
      <c r="AI71" s="19">
        <v>101379</v>
      </c>
      <c r="AJ71" s="19">
        <f>SUM(Table7[[#This Row],[Z8 Dead]],Table7[[#This Row],[KL Deads]])</f>
        <v>157209</v>
      </c>
      <c r="AK71" s="25">
        <f>SUM(Table7[[#This Row],[Total Ruins And Altar KP]],Table7[[#This Row],[KL KP]],Table7[[#This Row],[Z8 KP]])</f>
        <v>98999019.25</v>
      </c>
      <c r="AL71" s="23">
        <f>Table7[[#This Row],[Total Deads]]/(Table7[[#This Row],[Starting Power]]*0.01)</f>
        <v>0.26026921388313723</v>
      </c>
      <c r="AM71" s="15">
        <f>SUM(Table7[[#This Row],[Total Ruins And Altar KP]],Table7[[#This Row],[KL KP]],Table7[[#This Row],[Z8 KP]])/Table7[[#This Row],[KP Requirement]]</f>
        <v>0.54632997931414173</v>
      </c>
    </row>
    <row r="72" spans="1:39" ht="15" x14ac:dyDescent="0.2">
      <c r="A72" s="9" t="s">
        <v>80</v>
      </c>
      <c r="B72" s="9">
        <v>185965421</v>
      </c>
      <c r="C72" s="10">
        <v>33326879</v>
      </c>
      <c r="D72" s="10">
        <f>Table7[[#This Row],[Starting Power]]*3</f>
        <v>99980637</v>
      </c>
      <c r="E72" s="11">
        <v>559885</v>
      </c>
      <c r="F72" s="11">
        <v>53018976</v>
      </c>
      <c r="G72" s="11">
        <v>58844105</v>
      </c>
      <c r="H72" s="11">
        <f>Table7[[#This Row],[Kill Points After Ruin 1]]-Table7[[#This Row],[Kill Points Before Ruins 1]]</f>
        <v>5825129</v>
      </c>
      <c r="I72" s="11">
        <v>58844105</v>
      </c>
      <c r="J72" s="10">
        <v>58844105</v>
      </c>
      <c r="K72" s="11">
        <f>Table7[[#This Row],[Kill Points After Ruin 2]]-Table7[[#This Row],[Kill Points Before Ruin 2]]</f>
        <v>0</v>
      </c>
      <c r="L72" s="10">
        <v>58844105</v>
      </c>
      <c r="M72" s="13">
        <v>60959967</v>
      </c>
      <c r="N72" s="10">
        <f>Table7[[#This Row],[Kill Points After Ruin 3]]-Table7[[#This Row],[Kill Points Before Ruin 3]]</f>
        <v>2115862</v>
      </c>
      <c r="O72" s="13">
        <v>60959967</v>
      </c>
      <c r="P72" s="13">
        <v>61921427</v>
      </c>
      <c r="Q72" s="10">
        <f>Table7[[#This Row],[Kill Points After Ruin 4]]-Table7[[#This Row],[Kill Points Before Ruin 4]]</f>
        <v>961460</v>
      </c>
      <c r="R72" s="13">
        <v>61921427</v>
      </c>
      <c r="S72" s="13">
        <v>61921427</v>
      </c>
      <c r="T7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1112806.375</v>
      </c>
      <c r="U72" s="13">
        <v>61921427</v>
      </c>
      <c r="V72" s="13">
        <v>68090427</v>
      </c>
      <c r="W72" s="10">
        <f>Table7[[#This Row],[Kill Points After Ruin 6]]-Table7[[#This Row],[Kill Points Before Ruin 6]]</f>
        <v>6169000</v>
      </c>
      <c r="X72" s="10">
        <v>68090427</v>
      </c>
      <c r="Y72" s="10">
        <v>69504037</v>
      </c>
      <c r="Z72" s="10">
        <f>Table7[[#This Row],[Kill Points After Ruin 7]]-Table7[[#This Row],[Kill Points Before Ruin 7]]</f>
        <v>1413610</v>
      </c>
      <c r="AA7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17597867.375</v>
      </c>
      <c r="AB72" s="8">
        <v>70278274</v>
      </c>
      <c r="AC72" s="14">
        <v>95049273</v>
      </c>
      <c r="AD72" s="8">
        <v>24770999</v>
      </c>
      <c r="AE72" s="8">
        <v>561762</v>
      </c>
      <c r="AF72" s="14">
        <v>593478</v>
      </c>
      <c r="AG72" s="8">
        <v>31716</v>
      </c>
      <c r="AH72" s="19">
        <v>11612934</v>
      </c>
      <c r="AI72" s="19">
        <v>124174</v>
      </c>
      <c r="AJ72" s="19">
        <f>SUM(Table7[[#This Row],[Z8 Dead]],Table7[[#This Row],[KL Deads]])</f>
        <v>155890</v>
      </c>
      <c r="AK72" s="25">
        <f>SUM(Table7[[#This Row],[Total Ruins And Altar KP]],Table7[[#This Row],[KL KP]],Table7[[#This Row],[Z8 KP]])</f>
        <v>53981800.375</v>
      </c>
      <c r="AL72" s="23">
        <f>Table7[[#This Row],[Total Deads]]/(Table7[[#This Row],[Starting Power]]*0.01)</f>
        <v>0.46776057247964925</v>
      </c>
      <c r="AM72" s="15">
        <f>SUM(Table7[[#This Row],[Total Ruins And Altar KP]],Table7[[#This Row],[KL KP]],Table7[[#This Row],[Z8 KP]])/Table7[[#This Row],[KP Requirement]]</f>
        <v>0.53992254895315384</v>
      </c>
    </row>
    <row r="73" spans="1:39" ht="15" x14ac:dyDescent="0.2">
      <c r="A73" s="9" t="s">
        <v>116</v>
      </c>
      <c r="B73" s="9">
        <v>185419840</v>
      </c>
      <c r="C73" s="10">
        <v>30788683</v>
      </c>
      <c r="D73" s="10">
        <f>Table7[[#This Row],[Starting Power]]*3</f>
        <v>92366049</v>
      </c>
      <c r="E73" s="11">
        <v>1041772</v>
      </c>
      <c r="F73" s="11">
        <v>67690300</v>
      </c>
      <c r="G73" s="11">
        <v>69278505</v>
      </c>
      <c r="H73" s="11">
        <f>Table7[[#This Row],[Kill Points After Ruin 1]]-Table7[[#This Row],[Kill Points Before Ruins 1]]</f>
        <v>1588205</v>
      </c>
      <c r="I73" s="11">
        <v>69278505</v>
      </c>
      <c r="J73" s="10">
        <v>71040455</v>
      </c>
      <c r="K73" s="11">
        <f>Table7[[#This Row],[Kill Points After Ruin 2]]-Table7[[#This Row],[Kill Points Before Ruin 2]]</f>
        <v>1761950</v>
      </c>
      <c r="L73" s="10">
        <v>71040455</v>
      </c>
      <c r="M73" s="13">
        <v>71522215</v>
      </c>
      <c r="N73" s="10">
        <f>Table7[[#This Row],[Kill Points After Ruin 3]]-Table7[[#This Row],[Kill Points Before Ruin 3]]</f>
        <v>481760</v>
      </c>
      <c r="O73" s="13">
        <v>71522215</v>
      </c>
      <c r="P73" s="13">
        <v>71794675</v>
      </c>
      <c r="Q73" s="10">
        <f>Table7[[#This Row],[Kill Points After Ruin 4]]-Table7[[#This Row],[Kill Points Before Ruin 4]]</f>
        <v>272460</v>
      </c>
      <c r="R73" s="13">
        <v>71794675</v>
      </c>
      <c r="S73" s="13">
        <v>73762735</v>
      </c>
      <c r="T7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1497076.875</v>
      </c>
      <c r="U73" s="13">
        <v>73762735</v>
      </c>
      <c r="V73" s="13">
        <v>76023525</v>
      </c>
      <c r="W73" s="10">
        <f>Table7[[#This Row],[Kill Points After Ruin 6]]-Table7[[#This Row],[Kill Points Before Ruin 6]]</f>
        <v>2260790</v>
      </c>
      <c r="X73" s="10">
        <v>76023525</v>
      </c>
      <c r="Y73" s="10">
        <v>77633005</v>
      </c>
      <c r="Z73" s="10">
        <f>Table7[[#This Row],[Kill Points After Ruin 7]]-Table7[[#This Row],[Kill Points Before Ruin 7]]</f>
        <v>1609480</v>
      </c>
      <c r="AA7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9471721.875</v>
      </c>
      <c r="AB73" s="20">
        <v>77633005</v>
      </c>
      <c r="AC73" s="20">
        <v>99139919</v>
      </c>
      <c r="AD73" s="20">
        <v>21506914</v>
      </c>
      <c r="AE73" s="20">
        <v>1041772</v>
      </c>
      <c r="AF73" s="20">
        <v>1109556</v>
      </c>
      <c r="AG73" s="20">
        <v>67784</v>
      </c>
      <c r="AH73" s="16">
        <v>18134355</v>
      </c>
      <c r="AI73" s="16">
        <v>93084</v>
      </c>
      <c r="AJ73" s="16">
        <f>SUM(Table7[[#This Row],[Z8 Dead]],Table7[[#This Row],[KL Deads]])</f>
        <v>160868</v>
      </c>
      <c r="AK73" s="26">
        <f>SUM(Table7[[#This Row],[Total Ruins And Altar KP]],Table7[[#This Row],[KL KP]],Table7[[#This Row],[Z8 KP]])</f>
        <v>49112990.875</v>
      </c>
      <c r="AL73" s="23">
        <f>Table7[[#This Row],[Total Deads]]/(Table7[[#This Row],[Starting Power]]*0.01)</f>
        <v>0.52249068269662591</v>
      </c>
      <c r="AM73" s="15">
        <f>SUM(Table7[[#This Row],[Total Ruins And Altar KP]],Table7[[#This Row],[KL KP]],Table7[[#This Row],[Z8 KP]])/Table7[[#This Row],[KP Requirement]]</f>
        <v>0.53172124830195999</v>
      </c>
    </row>
    <row r="74" spans="1:39" ht="15" x14ac:dyDescent="0.2">
      <c r="A74" s="9" t="s">
        <v>217</v>
      </c>
      <c r="B74" s="9">
        <v>184503849</v>
      </c>
      <c r="C74" s="10">
        <v>22899108</v>
      </c>
      <c r="D74" s="10">
        <f>Table7[[#This Row],[Starting Power]]*3</f>
        <v>68697324</v>
      </c>
      <c r="E74" s="11">
        <v>560475</v>
      </c>
      <c r="F74" s="11">
        <v>69067144</v>
      </c>
      <c r="G74" s="11">
        <v>69778464</v>
      </c>
      <c r="H74" s="11">
        <f>Table7[[#This Row],[Kill Points After Ruin 1]]-Table7[[#This Row],[Kill Points Before Ruins 1]]</f>
        <v>711320</v>
      </c>
      <c r="I74" s="11">
        <v>69778464</v>
      </c>
      <c r="J74" s="10">
        <v>70592394</v>
      </c>
      <c r="K74" s="11">
        <f>Table7[[#This Row],[Kill Points After Ruin 2]]-Table7[[#This Row],[Kill Points Before Ruin 2]]</f>
        <v>813930</v>
      </c>
      <c r="L74" s="10">
        <v>70592394</v>
      </c>
      <c r="M74" s="13">
        <v>72597814</v>
      </c>
      <c r="N74" s="10">
        <f>Table7[[#This Row],[Kill Points After Ruin 3]]-Table7[[#This Row],[Kill Points Before Ruin 3]]</f>
        <v>2005420</v>
      </c>
      <c r="O74" s="13">
        <v>72597814</v>
      </c>
      <c r="P74" s="13">
        <v>75523716</v>
      </c>
      <c r="Q74" s="10">
        <f>Table7[[#This Row],[Kill Points After Ruin 4]]-Table7[[#This Row],[Kill Points Before Ruin 4]]</f>
        <v>2925902</v>
      </c>
      <c r="R74" s="13">
        <v>75523716</v>
      </c>
      <c r="S74" s="13">
        <v>76846426</v>
      </c>
      <c r="T7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1468426.5</v>
      </c>
      <c r="U74" s="13">
        <v>76846426</v>
      </c>
      <c r="V74" s="13">
        <v>91134236</v>
      </c>
      <c r="W74" s="10">
        <f>Table7[[#This Row],[Kill Points After Ruin 6]]-Table7[[#This Row],[Kill Points Before Ruin 6]]</f>
        <v>14287810</v>
      </c>
      <c r="X74" s="10">
        <v>91134236</v>
      </c>
      <c r="Y74" s="10">
        <v>91577476</v>
      </c>
      <c r="Z74" s="10">
        <f>Table7[[#This Row],[Kill Points After Ruin 7]]-Table7[[#This Row],[Kill Points Before Ruin 7]]</f>
        <v>443240</v>
      </c>
      <c r="AA7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22656048.5</v>
      </c>
      <c r="AB74" s="8">
        <v>97753810</v>
      </c>
      <c r="AC74" s="14">
        <v>105047236</v>
      </c>
      <c r="AD74" s="8">
        <v>7293426</v>
      </c>
      <c r="AE74" s="8">
        <v>560475</v>
      </c>
      <c r="AF74" s="14">
        <v>749935</v>
      </c>
      <c r="AG74" s="8">
        <v>189460</v>
      </c>
      <c r="AH74" s="19">
        <v>6398537</v>
      </c>
      <c r="AI74" s="19">
        <v>0</v>
      </c>
      <c r="AJ74" s="19">
        <f>SUM(Table7[[#This Row],[Z8 Dead]],Table7[[#This Row],[KL Deads]])</f>
        <v>189460</v>
      </c>
      <c r="AK74" s="25">
        <f>SUM(Table7[[#This Row],[Total Ruins And Altar KP]],Table7[[#This Row],[KL KP]],Table7[[#This Row],[Z8 KP]])</f>
        <v>36348011.5</v>
      </c>
      <c r="AL74" s="23">
        <f>Table7[[#This Row],[Total Deads]]/(Table7[[#This Row],[Starting Power]]*0.01)</f>
        <v>0.82736847216930887</v>
      </c>
      <c r="AM74" s="15">
        <f>SUM(Table7[[#This Row],[Total Ruins And Altar KP]],Table7[[#This Row],[KL KP]],Table7[[#This Row],[Z8 KP]])/Table7[[#This Row],[KP Requirement]]</f>
        <v>0.52910374645743119</v>
      </c>
    </row>
    <row r="75" spans="1:39" ht="15" x14ac:dyDescent="0.2">
      <c r="A75" s="9" t="s">
        <v>117</v>
      </c>
      <c r="B75" s="9">
        <v>187763681</v>
      </c>
      <c r="C75" s="10">
        <v>30682278</v>
      </c>
      <c r="D75" s="10">
        <f>Table7[[#This Row],[Starting Power]]*3</f>
        <v>92046834</v>
      </c>
      <c r="E75" s="11">
        <v>455826</v>
      </c>
      <c r="F75" s="11">
        <v>33918962</v>
      </c>
      <c r="G75" s="11">
        <v>34779432</v>
      </c>
      <c r="H75" s="11">
        <f>Table7[[#This Row],[Kill Points After Ruin 1]]-Table7[[#This Row],[Kill Points Before Ruins 1]]</f>
        <v>860470</v>
      </c>
      <c r="I75" s="11">
        <v>34779432</v>
      </c>
      <c r="J75" s="10">
        <v>34779432</v>
      </c>
      <c r="K75" s="11">
        <f>Table7[[#This Row],[Kill Points After Ruin 2]]-Table7[[#This Row],[Kill Points Before Ruin 2]]</f>
        <v>0</v>
      </c>
      <c r="L75" s="10">
        <v>34779432</v>
      </c>
      <c r="M75" s="13">
        <v>34779432</v>
      </c>
      <c r="N75" s="10">
        <f>Table7[[#This Row],[Kill Points After Ruin 3]]-Table7[[#This Row],[Kill Points Before Ruin 3]]</f>
        <v>0</v>
      </c>
      <c r="O75" s="13">
        <v>34779432</v>
      </c>
      <c r="P75" s="13">
        <v>37318822</v>
      </c>
      <c r="Q75" s="10">
        <f>Table7[[#This Row],[Kill Points After Ruin 4]]-Table7[[#This Row],[Kill Points Before Ruin 4]]</f>
        <v>2539390</v>
      </c>
      <c r="R75" s="13">
        <v>37318822</v>
      </c>
      <c r="S75" s="13">
        <v>39401862</v>
      </c>
      <c r="T7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1466502.5</v>
      </c>
      <c r="U75" s="13">
        <v>39401862</v>
      </c>
      <c r="V75" s="13">
        <v>41154442</v>
      </c>
      <c r="W75" s="10">
        <f>Table7[[#This Row],[Kill Points After Ruin 6]]-Table7[[#This Row],[Kill Points Before Ruin 6]]</f>
        <v>1752580</v>
      </c>
      <c r="X75" s="10">
        <v>41154442</v>
      </c>
      <c r="Y75" s="10">
        <v>44053456</v>
      </c>
      <c r="Z75" s="10">
        <f>Table7[[#This Row],[Kill Points After Ruin 7]]-Table7[[#This Row],[Kill Points Before Ruin 7]]</f>
        <v>2899014</v>
      </c>
      <c r="AA7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9517956.5</v>
      </c>
      <c r="AB75" s="20">
        <v>45502526</v>
      </c>
      <c r="AC75" s="20">
        <v>64129077</v>
      </c>
      <c r="AD75" s="20">
        <v>18626551</v>
      </c>
      <c r="AE75" s="20">
        <v>455826</v>
      </c>
      <c r="AF75" s="20">
        <v>514043</v>
      </c>
      <c r="AG75" s="20">
        <v>58217</v>
      </c>
      <c r="AH75" s="16">
        <v>20350712</v>
      </c>
      <c r="AI75" s="16">
        <v>109153</v>
      </c>
      <c r="AJ75" s="16">
        <f>SUM(Table7[[#This Row],[Z8 Dead]],Table7[[#This Row],[KL Deads]])</f>
        <v>167370</v>
      </c>
      <c r="AK75" s="26">
        <f>SUM(Table7[[#This Row],[Total Ruins And Altar KP]],Table7[[#This Row],[KL KP]],Table7[[#This Row],[Z8 KP]])</f>
        <v>48495219.5</v>
      </c>
      <c r="AL75" s="23">
        <f>Table7[[#This Row],[Total Deads]]/(Table7[[#This Row],[Starting Power]]*0.01)</f>
        <v>0.5454940470847699</v>
      </c>
      <c r="AM75" s="15">
        <f>SUM(Table7[[#This Row],[Total Ruins And Altar KP]],Table7[[#This Row],[KL KP]],Table7[[#This Row],[Z8 KP]])/Table7[[#This Row],[KP Requirement]]</f>
        <v>0.52685374816911135</v>
      </c>
    </row>
    <row r="76" spans="1:39" ht="15" x14ac:dyDescent="0.2">
      <c r="A76" s="9" t="s">
        <v>81</v>
      </c>
      <c r="B76" s="9">
        <v>185965422</v>
      </c>
      <c r="C76" s="10">
        <v>33325331</v>
      </c>
      <c r="D76" s="10">
        <f>Table7[[#This Row],[Starting Power]]*3</f>
        <v>99975993</v>
      </c>
      <c r="E76" s="11">
        <v>584600</v>
      </c>
      <c r="F76" s="11">
        <v>53495774</v>
      </c>
      <c r="G76" s="11">
        <v>58966292</v>
      </c>
      <c r="H76" s="11">
        <f>Table7[[#This Row],[Kill Points After Ruin 1]]-Table7[[#This Row],[Kill Points Before Ruins 1]]</f>
        <v>5470518</v>
      </c>
      <c r="I76" s="11">
        <v>58966292</v>
      </c>
      <c r="J76" s="10">
        <v>58966292</v>
      </c>
      <c r="K76" s="11">
        <f>Table7[[#This Row],[Kill Points After Ruin 2]]-Table7[[#This Row],[Kill Points Before Ruin 2]]</f>
        <v>0</v>
      </c>
      <c r="L76" s="10">
        <v>58966292</v>
      </c>
      <c r="M76" s="13">
        <v>60610832</v>
      </c>
      <c r="N76" s="10">
        <f>Table7[[#This Row],[Kill Points After Ruin 3]]-Table7[[#This Row],[Kill Points Before Ruin 3]]</f>
        <v>1644540</v>
      </c>
      <c r="O76" s="13">
        <v>60610832</v>
      </c>
      <c r="P76" s="13">
        <v>62632282</v>
      </c>
      <c r="Q76" s="10">
        <f>Table7[[#This Row],[Kill Points After Ruin 4]]-Table7[[#This Row],[Kill Points Before Ruin 4]]</f>
        <v>2021450</v>
      </c>
      <c r="R76" s="13">
        <v>62632282</v>
      </c>
      <c r="S76" s="13">
        <v>62632282</v>
      </c>
      <c r="T7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1142063.5</v>
      </c>
      <c r="U76" s="13">
        <v>62632282</v>
      </c>
      <c r="V76" s="13">
        <v>67648352</v>
      </c>
      <c r="W76" s="10">
        <f>Table7[[#This Row],[Kill Points After Ruin 6]]-Table7[[#This Row],[Kill Points Before Ruin 6]]</f>
        <v>5016070</v>
      </c>
      <c r="X76" s="10">
        <v>67648352</v>
      </c>
      <c r="Y76" s="10">
        <v>69978629</v>
      </c>
      <c r="Z76" s="10">
        <f>Table7[[#This Row],[Kill Points After Ruin 7]]-Table7[[#This Row],[Kill Points Before Ruin 7]]</f>
        <v>2330277</v>
      </c>
      <c r="AA7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17624918.5</v>
      </c>
      <c r="AB76" s="8">
        <v>70752913</v>
      </c>
      <c r="AC76" s="14">
        <v>91773736</v>
      </c>
      <c r="AD76" s="8">
        <v>21020823</v>
      </c>
      <c r="AE76" s="8">
        <v>586477</v>
      </c>
      <c r="AF76" s="14">
        <v>609305</v>
      </c>
      <c r="AG76" s="8">
        <v>22828</v>
      </c>
      <c r="AH76" s="19">
        <v>13401177</v>
      </c>
      <c r="AI76" s="19">
        <v>102593</v>
      </c>
      <c r="AJ76" s="19">
        <f>SUM(Table7[[#This Row],[Z8 Dead]],Table7[[#This Row],[KL Deads]])</f>
        <v>125421</v>
      </c>
      <c r="AK76" s="25">
        <f>SUM(Table7[[#This Row],[Total Ruins And Altar KP]],Table7[[#This Row],[KL KP]],Table7[[#This Row],[Z8 KP]])</f>
        <v>52046918.5</v>
      </c>
      <c r="AL76" s="23">
        <f>Table7[[#This Row],[Total Deads]]/(Table7[[#This Row],[Starting Power]]*0.01)</f>
        <v>0.37635335114901036</v>
      </c>
      <c r="AM76" s="15">
        <f>SUM(Table7[[#This Row],[Total Ruins And Altar KP]],Table7[[#This Row],[KL KP]],Table7[[#This Row],[Z8 KP]])/Table7[[#This Row],[KP Requirement]]</f>
        <v>0.52059416404096126</v>
      </c>
    </row>
    <row r="77" spans="1:39" ht="15" x14ac:dyDescent="0.2">
      <c r="A77" s="9" t="s">
        <v>93</v>
      </c>
      <c r="B77" s="9">
        <v>184878171</v>
      </c>
      <c r="C77" s="10">
        <v>33185959</v>
      </c>
      <c r="D77" s="10">
        <f>Table7[[#This Row],[Starting Power]]*3</f>
        <v>99557877</v>
      </c>
      <c r="E77" s="11">
        <v>1875932</v>
      </c>
      <c r="F77" s="11">
        <v>110199160</v>
      </c>
      <c r="G77" s="11">
        <v>117061879</v>
      </c>
      <c r="H77" s="11">
        <f>Table7[[#This Row],[Kill Points After Ruin 1]]-Table7[[#This Row],[Kill Points Before Ruins 1]]</f>
        <v>6862719</v>
      </c>
      <c r="I77" s="11">
        <v>117061879</v>
      </c>
      <c r="J77" s="10">
        <v>117061879</v>
      </c>
      <c r="K77" s="11">
        <f>Table7[[#This Row],[Kill Points After Ruin 2]]-Table7[[#This Row],[Kill Points Before Ruin 2]]</f>
        <v>0</v>
      </c>
      <c r="L77" s="10">
        <v>117061879</v>
      </c>
      <c r="M77" s="13">
        <v>117177299</v>
      </c>
      <c r="N77" s="10">
        <f>Table7[[#This Row],[Kill Points After Ruin 3]]-Table7[[#This Row],[Kill Points Before Ruin 3]]</f>
        <v>115420</v>
      </c>
      <c r="O77" s="13">
        <v>117177299</v>
      </c>
      <c r="P77" s="13">
        <v>117177299</v>
      </c>
      <c r="Q77" s="10">
        <f>Table7[[#This Row],[Kill Points After Ruin 4]]-Table7[[#This Row],[Kill Points Before Ruin 4]]</f>
        <v>0</v>
      </c>
      <c r="R77" s="13">
        <v>117177299</v>
      </c>
      <c r="S77" s="13">
        <v>117177299</v>
      </c>
      <c r="T7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872267.375</v>
      </c>
      <c r="U77" s="13">
        <v>117177299</v>
      </c>
      <c r="V77" s="13">
        <v>122665489</v>
      </c>
      <c r="W77" s="10">
        <f>Table7[[#This Row],[Kill Points After Ruin 6]]-Table7[[#This Row],[Kill Points Before Ruin 6]]</f>
        <v>5488190</v>
      </c>
      <c r="X77" s="10">
        <v>122665489</v>
      </c>
      <c r="Y77" s="10">
        <v>127190499</v>
      </c>
      <c r="Z77" s="10">
        <f>Table7[[#This Row],[Kill Points After Ruin 7]]-Table7[[#This Row],[Kill Points Before Ruin 7]]</f>
        <v>4525010</v>
      </c>
      <c r="AA7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17863606.375</v>
      </c>
      <c r="AB77" s="8">
        <v>130444027</v>
      </c>
      <c r="AC77" s="14">
        <v>151943763</v>
      </c>
      <c r="AD77" s="8">
        <v>21499736</v>
      </c>
      <c r="AE77" s="8">
        <v>1875932</v>
      </c>
      <c r="AF77" s="14">
        <v>1879517</v>
      </c>
      <c r="AG77" s="8">
        <v>3585</v>
      </c>
      <c r="AH77" s="19">
        <v>12099646</v>
      </c>
      <c r="AI77" s="19">
        <v>127062</v>
      </c>
      <c r="AJ77" s="19">
        <f>SUM(Table7[[#This Row],[Z8 Dead]],Table7[[#This Row],[KL Deads]])</f>
        <v>130647</v>
      </c>
      <c r="AK77" s="25">
        <f>SUM(Table7[[#This Row],[Total Ruins And Altar KP]],Table7[[#This Row],[KL KP]],Table7[[#This Row],[Z8 KP]])</f>
        <v>51462988.375</v>
      </c>
      <c r="AL77" s="23">
        <f>Table7[[#This Row],[Total Deads]]/(Table7[[#This Row],[Starting Power]]*0.01)</f>
        <v>0.39368155670896837</v>
      </c>
      <c r="AM77" s="15">
        <f>SUM(Table7[[#This Row],[Total Ruins And Altar KP]],Table7[[#This Row],[KL KP]],Table7[[#This Row],[Z8 KP]])/Table7[[#This Row],[KP Requirement]]</f>
        <v>0.51691528511601348</v>
      </c>
    </row>
    <row r="78" spans="1:39" ht="15" x14ac:dyDescent="0.2">
      <c r="A78" s="9" t="s">
        <v>60</v>
      </c>
      <c r="B78" s="9">
        <v>187777636</v>
      </c>
      <c r="C78" s="10">
        <v>36863062</v>
      </c>
      <c r="D78" s="10">
        <f>Table7[[#This Row],[Starting Power]]*3</f>
        <v>110589186</v>
      </c>
      <c r="E78" s="11">
        <v>623494</v>
      </c>
      <c r="F78" s="11">
        <v>79825040</v>
      </c>
      <c r="G78" s="11">
        <v>81104680</v>
      </c>
      <c r="H78" s="11">
        <f>Table7[[#This Row],[Kill Points After Ruin 1]]-Table7[[#This Row],[Kill Points Before Ruins 1]]</f>
        <v>1279640</v>
      </c>
      <c r="I78" s="11">
        <v>81104680</v>
      </c>
      <c r="J78" s="10">
        <v>81104680</v>
      </c>
      <c r="K78" s="11">
        <f>Table7[[#This Row],[Kill Points After Ruin 2]]-Table7[[#This Row],[Kill Points Before Ruin 2]]</f>
        <v>0</v>
      </c>
      <c r="L78" s="10">
        <v>81104680</v>
      </c>
      <c r="M78" s="13">
        <v>84679328</v>
      </c>
      <c r="N78" s="10">
        <f>Table7[[#This Row],[Kill Points After Ruin 3]]-Table7[[#This Row],[Kill Points Before Ruin 3]]</f>
        <v>3574648</v>
      </c>
      <c r="O78" s="13">
        <v>84679328</v>
      </c>
      <c r="P78" s="13">
        <v>87545948</v>
      </c>
      <c r="Q78" s="10">
        <f>Table7[[#This Row],[Kill Points After Ruin 4]]-Table7[[#This Row],[Kill Points Before Ruin 4]]</f>
        <v>2866620</v>
      </c>
      <c r="R78" s="13">
        <v>87545948</v>
      </c>
      <c r="S78" s="13">
        <v>87545948</v>
      </c>
      <c r="T7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965113.5</v>
      </c>
      <c r="U78" s="13">
        <v>87545948</v>
      </c>
      <c r="V78" s="13">
        <v>87692198</v>
      </c>
      <c r="W78" s="10">
        <f>Table7[[#This Row],[Kill Points After Ruin 6]]-Table7[[#This Row],[Kill Points Before Ruin 6]]</f>
        <v>146250</v>
      </c>
      <c r="X78" s="10">
        <v>87692198</v>
      </c>
      <c r="Y78" s="10">
        <v>87692198</v>
      </c>
      <c r="Z78" s="10">
        <f>Table7[[#This Row],[Kill Points After Ruin 7]]-Table7[[#This Row],[Kill Points Before Ruin 7]]</f>
        <v>0</v>
      </c>
      <c r="AA7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8832271.5</v>
      </c>
      <c r="AB78" s="8">
        <v>87692198</v>
      </c>
      <c r="AC78" s="14">
        <v>116878543</v>
      </c>
      <c r="AD78" s="8">
        <v>29186345</v>
      </c>
      <c r="AE78" s="8">
        <v>623495</v>
      </c>
      <c r="AF78" s="14">
        <v>788838</v>
      </c>
      <c r="AG78" s="8">
        <v>165343</v>
      </c>
      <c r="AH78" s="19">
        <v>18049128</v>
      </c>
      <c r="AI78" s="19">
        <v>136977</v>
      </c>
      <c r="AJ78" s="19">
        <f>SUM(Table7[[#This Row],[Z8 Dead]],Table7[[#This Row],[KL Deads]])</f>
        <v>302320</v>
      </c>
      <c r="AK78" s="25">
        <f>SUM(Table7[[#This Row],[Total Ruins And Altar KP]],Table7[[#This Row],[KL KP]],Table7[[#This Row],[Z8 KP]])</f>
        <v>56067744.5</v>
      </c>
      <c r="AL78" s="23">
        <f>Table7[[#This Row],[Total Deads]]/(Table7[[#This Row],[Starting Power]]*0.01)</f>
        <v>0.82011635387206849</v>
      </c>
      <c r="AM78" s="15">
        <f>SUM(Table7[[#This Row],[Total Ruins And Altar KP]],Table7[[#This Row],[KL KP]],Table7[[#This Row],[Z8 KP]])/Table7[[#This Row],[KP Requirement]]</f>
        <v>0.50699120346179238</v>
      </c>
    </row>
    <row r="79" spans="1:39" ht="15" x14ac:dyDescent="0.2">
      <c r="A79" s="9" t="s">
        <v>156</v>
      </c>
      <c r="B79" s="9">
        <v>184544106</v>
      </c>
      <c r="C79" s="10">
        <v>27613322</v>
      </c>
      <c r="D79" s="10">
        <f>Table7[[#This Row],[Starting Power]]*3</f>
        <v>82839966</v>
      </c>
      <c r="E79" s="11">
        <v>1285540</v>
      </c>
      <c r="F79" s="11">
        <v>42184158</v>
      </c>
      <c r="G79" s="11">
        <v>43594998</v>
      </c>
      <c r="H79" s="11">
        <f>Table7[[#This Row],[Kill Points After Ruin 1]]-Table7[[#This Row],[Kill Points Before Ruins 1]]</f>
        <v>1410840</v>
      </c>
      <c r="I79" s="11">
        <v>43594998</v>
      </c>
      <c r="J79" s="10">
        <v>43594998</v>
      </c>
      <c r="K79" s="11">
        <f>Table7[[#This Row],[Kill Points After Ruin 2]]-Table7[[#This Row],[Kill Points Before Ruin 2]]</f>
        <v>0</v>
      </c>
      <c r="L79" s="10">
        <v>43594998</v>
      </c>
      <c r="M79" s="13">
        <v>44867598</v>
      </c>
      <c r="N79" s="10">
        <f>Table7[[#This Row],[Kill Points After Ruin 3]]-Table7[[#This Row],[Kill Points Before Ruin 3]]</f>
        <v>1272600</v>
      </c>
      <c r="O79" s="13">
        <v>44867598</v>
      </c>
      <c r="P79" s="13">
        <v>47449078</v>
      </c>
      <c r="Q79" s="10">
        <f>Table7[[#This Row],[Kill Points After Ruin 4]]-Table7[[#This Row],[Kill Points Before Ruin 4]]</f>
        <v>2581480</v>
      </c>
      <c r="R79" s="13">
        <v>47449078</v>
      </c>
      <c r="S79" s="13">
        <v>50885611</v>
      </c>
      <c r="T7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2376381.5</v>
      </c>
      <c r="U79" s="13">
        <v>50885611</v>
      </c>
      <c r="V79" s="13">
        <v>55415981</v>
      </c>
      <c r="W79" s="10">
        <f>Table7[[#This Row],[Kill Points After Ruin 6]]-Table7[[#This Row],[Kill Points Before Ruin 6]]</f>
        <v>4530370</v>
      </c>
      <c r="X79" s="10">
        <v>55415981</v>
      </c>
      <c r="Y79" s="10">
        <v>57025137</v>
      </c>
      <c r="Z79" s="10">
        <f>Table7[[#This Row],[Kill Points After Ruin 7]]-Table7[[#This Row],[Kill Points Before Ruin 7]]</f>
        <v>1609156</v>
      </c>
      <c r="AA7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13780827.5</v>
      </c>
      <c r="AB79" s="8">
        <v>58886227</v>
      </c>
      <c r="AC79" s="14">
        <v>71884865</v>
      </c>
      <c r="AD79" s="8">
        <v>12998638</v>
      </c>
      <c r="AE79" s="8">
        <v>1285540</v>
      </c>
      <c r="AF79" s="14">
        <v>1371262</v>
      </c>
      <c r="AG79" s="8">
        <v>85722</v>
      </c>
      <c r="AH79" s="19">
        <v>14988078</v>
      </c>
      <c r="AI79" s="19">
        <v>114060</v>
      </c>
      <c r="AJ79" s="19">
        <f>SUM(Table7[[#This Row],[Z8 Dead]],Table7[[#This Row],[KL Deads]])</f>
        <v>199782</v>
      </c>
      <c r="AK79" s="25">
        <f>SUM(Table7[[#This Row],[Total Ruins And Altar KP]],Table7[[#This Row],[KL KP]],Table7[[#This Row],[Z8 KP]])</f>
        <v>41767543.5</v>
      </c>
      <c r="AL79" s="23">
        <f>Table7[[#This Row],[Total Deads]]/(Table7[[#This Row],[Starting Power]]*0.01)</f>
        <v>0.72349860694051937</v>
      </c>
      <c r="AM79" s="15">
        <f>SUM(Table7[[#This Row],[Total Ruins And Altar KP]],Table7[[#This Row],[KL KP]],Table7[[#This Row],[Z8 KP]])/Table7[[#This Row],[KP Requirement]]</f>
        <v>0.50419556545930977</v>
      </c>
    </row>
    <row r="80" spans="1:39" ht="15" x14ac:dyDescent="0.2">
      <c r="A80" s="9" t="s">
        <v>97</v>
      </c>
      <c r="B80" s="9">
        <v>187794777</v>
      </c>
      <c r="C80" s="10">
        <v>30054304</v>
      </c>
      <c r="D80" s="10">
        <f>Table7[[#This Row],[Starting Power]]*3</f>
        <v>90162912</v>
      </c>
      <c r="E80" s="11">
        <v>1282100</v>
      </c>
      <c r="F80" s="11">
        <v>86285381</v>
      </c>
      <c r="G80" s="11">
        <v>95804705</v>
      </c>
      <c r="H80" s="11">
        <f>Table7[[#This Row],[Kill Points After Ruin 1]]-Table7[[#This Row],[Kill Points Before Ruins 1]]</f>
        <v>9519324</v>
      </c>
      <c r="I80" s="11">
        <v>95804705</v>
      </c>
      <c r="J80" s="10">
        <v>96060715</v>
      </c>
      <c r="K80" s="11">
        <f>Table7[[#This Row],[Kill Points After Ruin 2]]-Table7[[#This Row],[Kill Points Before Ruin 2]]</f>
        <v>256010</v>
      </c>
      <c r="L80" s="10">
        <v>96060715</v>
      </c>
      <c r="M80" s="13">
        <v>96515535</v>
      </c>
      <c r="N80" s="10">
        <f>Table7[[#This Row],[Kill Points After Ruin 3]]-Table7[[#This Row],[Kill Points Before Ruin 3]]</f>
        <v>454820</v>
      </c>
      <c r="O80" s="13">
        <v>96515535</v>
      </c>
      <c r="P80" s="13">
        <v>97501315</v>
      </c>
      <c r="Q80" s="10">
        <f>Table7[[#This Row],[Kill Points After Ruin 4]]-Table7[[#This Row],[Kill Points Before Ruin 4]]</f>
        <v>985780</v>
      </c>
      <c r="R80" s="13">
        <v>97501315</v>
      </c>
      <c r="S80" s="13">
        <v>102691025</v>
      </c>
      <c r="T8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3996846.75</v>
      </c>
      <c r="U80" s="13">
        <v>102691025</v>
      </c>
      <c r="V80" s="13">
        <v>102691025</v>
      </c>
      <c r="W80" s="10">
        <f>Table7[[#This Row],[Kill Points After Ruin 6]]-Table7[[#This Row],[Kill Points Before Ruin 6]]</f>
        <v>0</v>
      </c>
      <c r="X80" s="10">
        <v>102691025</v>
      </c>
      <c r="Y80" s="10">
        <v>105339603</v>
      </c>
      <c r="Z80" s="10">
        <f>Table7[[#This Row],[Kill Points After Ruin 7]]-Table7[[#This Row],[Kill Points Before Ruin 7]]</f>
        <v>2648578</v>
      </c>
      <c r="AA8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17861358.75</v>
      </c>
      <c r="AB80" s="8">
        <v>107264353</v>
      </c>
      <c r="AC80" s="14">
        <v>120198847</v>
      </c>
      <c r="AD80" s="8">
        <v>12934494</v>
      </c>
      <c r="AE80" s="8">
        <v>1282580</v>
      </c>
      <c r="AF80" s="14">
        <v>1394424</v>
      </c>
      <c r="AG80" s="8">
        <v>111844</v>
      </c>
      <c r="AH80" s="19">
        <v>14175754</v>
      </c>
      <c r="AI80" s="19">
        <v>238855</v>
      </c>
      <c r="AJ80" s="19">
        <f>SUM(Table7[[#This Row],[Z8 Dead]],Table7[[#This Row],[KL Deads]])</f>
        <v>350699</v>
      </c>
      <c r="AK80" s="25">
        <f>SUM(Table7[[#This Row],[Total Ruins And Altar KP]],Table7[[#This Row],[KL KP]],Table7[[#This Row],[Z8 KP]])</f>
        <v>44971606.75</v>
      </c>
      <c r="AL80" s="23">
        <f>Table7[[#This Row],[Total Deads]]/(Table7[[#This Row],[Starting Power]]*0.01)</f>
        <v>1.1668844502271623</v>
      </c>
      <c r="AM80" s="15">
        <f>SUM(Table7[[#This Row],[Total Ruins And Altar KP]],Table7[[#This Row],[KL KP]],Table7[[#This Row],[Z8 KP]])/Table7[[#This Row],[KP Requirement]]</f>
        <v>0.49878165813899178</v>
      </c>
    </row>
    <row r="81" spans="1:39" ht="15" x14ac:dyDescent="0.2">
      <c r="A81" s="9" t="s">
        <v>200</v>
      </c>
      <c r="B81" s="9">
        <v>187777099</v>
      </c>
      <c r="C81" s="10">
        <v>24503152</v>
      </c>
      <c r="D81" s="10">
        <f>Table7[[#This Row],[Starting Power]]*3</f>
        <v>73509456</v>
      </c>
      <c r="E81" s="11">
        <v>342215</v>
      </c>
      <c r="F81" s="11">
        <v>31562478</v>
      </c>
      <c r="G81" s="11">
        <v>31880678</v>
      </c>
      <c r="H81" s="11">
        <f>Table7[[#This Row],[Kill Points After Ruin 1]]-Table7[[#This Row],[Kill Points Before Ruins 1]]</f>
        <v>318200</v>
      </c>
      <c r="I81" s="11">
        <v>31880678</v>
      </c>
      <c r="J81" s="10">
        <v>31880678</v>
      </c>
      <c r="K81" s="11">
        <f>Table7[[#This Row],[Kill Points After Ruin 2]]-Table7[[#This Row],[Kill Points Before Ruin 2]]</f>
        <v>0</v>
      </c>
      <c r="L81" s="10">
        <v>31880678</v>
      </c>
      <c r="M81" s="13">
        <v>32651158</v>
      </c>
      <c r="N81" s="10">
        <f>Table7[[#This Row],[Kill Points After Ruin 3]]-Table7[[#This Row],[Kill Points Before Ruin 3]]</f>
        <v>770480</v>
      </c>
      <c r="O81" s="13">
        <v>32651158</v>
      </c>
      <c r="P81" s="13">
        <v>34163358</v>
      </c>
      <c r="Q81" s="10">
        <f>Table7[[#This Row],[Kill Points After Ruin 4]]-Table7[[#This Row],[Kill Points Before Ruin 4]]</f>
        <v>1512200</v>
      </c>
      <c r="R81" s="13">
        <v>34163358</v>
      </c>
      <c r="S81" s="13">
        <v>36308160</v>
      </c>
      <c r="T8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1397511</v>
      </c>
      <c r="U81" s="13">
        <v>36308160</v>
      </c>
      <c r="V81" s="13">
        <v>39148742</v>
      </c>
      <c r="W81" s="10">
        <f>Table7[[#This Row],[Kill Points After Ruin 6]]-Table7[[#This Row],[Kill Points Before Ruin 6]]</f>
        <v>2840582</v>
      </c>
      <c r="X81" s="10">
        <v>39148742</v>
      </c>
      <c r="Y81" s="10">
        <v>40386872</v>
      </c>
      <c r="Z81" s="10">
        <f>Table7[[#This Row],[Kill Points After Ruin 7]]-Table7[[#This Row],[Kill Points Before Ruin 7]]</f>
        <v>1238130</v>
      </c>
      <c r="AA8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8077103</v>
      </c>
      <c r="AB81" s="20">
        <v>40386872</v>
      </c>
      <c r="AC81" s="20">
        <v>57360872</v>
      </c>
      <c r="AD81" s="20">
        <v>16974000</v>
      </c>
      <c r="AE81" s="20">
        <v>342215</v>
      </c>
      <c r="AF81" s="20">
        <v>427386</v>
      </c>
      <c r="AG81" s="20">
        <v>85171</v>
      </c>
      <c r="AH81" s="16">
        <v>10670748</v>
      </c>
      <c r="AI81" s="16">
        <v>106534</v>
      </c>
      <c r="AJ81" s="16">
        <f>SUM(Table7[[#This Row],[Z8 Dead]],Table7[[#This Row],[KL Deads]])</f>
        <v>191705</v>
      </c>
      <c r="AK81" s="26">
        <f>SUM(Table7[[#This Row],[Total Ruins And Altar KP]],Table7[[#This Row],[KL KP]],Table7[[#This Row],[Z8 KP]])</f>
        <v>35721851</v>
      </c>
      <c r="AL81" s="23">
        <f>Table7[[#This Row],[Total Deads]]/(Table7[[#This Row],[Starting Power]]*0.01)</f>
        <v>0.78236873362251513</v>
      </c>
      <c r="AM81" s="15">
        <f>SUM(Table7[[#This Row],[Total Ruins And Altar KP]],Table7[[#This Row],[KL KP]],Table7[[#This Row],[Z8 KP]])/Table7[[#This Row],[KP Requirement]]</f>
        <v>0.4859490593972019</v>
      </c>
    </row>
    <row r="82" spans="1:39" ht="15" x14ac:dyDescent="0.2">
      <c r="A82" s="9" t="s">
        <v>57</v>
      </c>
      <c r="B82" s="9">
        <v>183837072</v>
      </c>
      <c r="C82" s="10">
        <v>37820458</v>
      </c>
      <c r="D82" s="10">
        <f>Table7[[#This Row],[Starting Power]]*3</f>
        <v>113461374</v>
      </c>
      <c r="E82" s="11">
        <v>1026419</v>
      </c>
      <c r="F82" s="11">
        <v>143712612</v>
      </c>
      <c r="G82" s="11">
        <v>147926082</v>
      </c>
      <c r="H82" s="11">
        <f>Table7[[#This Row],[Kill Points After Ruin 1]]-Table7[[#This Row],[Kill Points Before Ruins 1]]</f>
        <v>4213470</v>
      </c>
      <c r="I82" s="11">
        <v>147926082</v>
      </c>
      <c r="J82" s="10">
        <v>151544035</v>
      </c>
      <c r="K82" s="11">
        <f>Table7[[#This Row],[Kill Points After Ruin 2]]-Table7[[#This Row],[Kill Points Before Ruin 2]]</f>
        <v>3617953</v>
      </c>
      <c r="L82" s="10">
        <v>151544035</v>
      </c>
      <c r="M82" s="13">
        <v>151544035</v>
      </c>
      <c r="N82" s="10">
        <f>Table7[[#This Row],[Kill Points After Ruin 3]]-Table7[[#This Row],[Kill Points Before Ruin 3]]</f>
        <v>0</v>
      </c>
      <c r="O82" s="13">
        <v>151544035</v>
      </c>
      <c r="P82" s="13">
        <v>151544035</v>
      </c>
      <c r="Q82" s="10">
        <f>Table7[[#This Row],[Kill Points After Ruin 4]]-Table7[[#This Row],[Kill Points Before Ruin 4]]</f>
        <v>0</v>
      </c>
      <c r="R82" s="13">
        <v>151544035</v>
      </c>
      <c r="S82" s="13">
        <v>157454535</v>
      </c>
      <c r="T8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3934177.875</v>
      </c>
      <c r="U82" s="13">
        <v>157454535</v>
      </c>
      <c r="V82" s="13">
        <v>168602605</v>
      </c>
      <c r="W82" s="10">
        <f>Table7[[#This Row],[Kill Points After Ruin 6]]-Table7[[#This Row],[Kill Points Before Ruin 6]]</f>
        <v>11148070</v>
      </c>
      <c r="X82" s="10">
        <v>168602605</v>
      </c>
      <c r="Y82" s="10">
        <v>168602605</v>
      </c>
      <c r="Z82" s="10">
        <f>Table7[[#This Row],[Kill Points After Ruin 7]]-Table7[[#This Row],[Kill Points Before Ruin 7]]</f>
        <v>0</v>
      </c>
      <c r="AA8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22913670.875</v>
      </c>
      <c r="AB82" s="8">
        <v>171470495</v>
      </c>
      <c r="AC82" s="14">
        <v>201860625</v>
      </c>
      <c r="AD82" s="8">
        <v>30390130</v>
      </c>
      <c r="AE82" s="8">
        <v>1026419</v>
      </c>
      <c r="AF82" s="14">
        <v>1109630</v>
      </c>
      <c r="AG82" s="8">
        <v>83211</v>
      </c>
      <c r="AH82" s="19">
        <v>1199690</v>
      </c>
      <c r="AI82" s="19">
        <v>0</v>
      </c>
      <c r="AJ82" s="19">
        <f>SUM(Table7[[#This Row],[Z8 Dead]],Table7[[#This Row],[KL Deads]])</f>
        <v>83211</v>
      </c>
      <c r="AK82" s="25">
        <f>SUM(Table7[[#This Row],[Total Ruins And Altar KP]],Table7[[#This Row],[KL KP]],Table7[[#This Row],[Z8 KP]])</f>
        <v>54503490.875</v>
      </c>
      <c r="AL82" s="23">
        <f>Table7[[#This Row],[Total Deads]]/(Table7[[#This Row],[Starting Power]]*0.01)</f>
        <v>0.22001584433483062</v>
      </c>
      <c r="AM82" s="15">
        <f>SUM(Table7[[#This Row],[Total Ruins And Altar KP]],Table7[[#This Row],[KL KP]],Table7[[#This Row],[Z8 KP]])/Table7[[#This Row],[KP Requirement]]</f>
        <v>0.48037044637763687</v>
      </c>
    </row>
    <row r="83" spans="1:39" ht="15" x14ac:dyDescent="0.2">
      <c r="A83" s="9" t="s">
        <v>143</v>
      </c>
      <c r="B83" s="9">
        <v>187327364</v>
      </c>
      <c r="C83" s="10">
        <v>26421983</v>
      </c>
      <c r="D83" s="10">
        <f>Table7[[#This Row],[Starting Power]]*3</f>
        <v>79265949</v>
      </c>
      <c r="E83" s="11">
        <v>359663</v>
      </c>
      <c r="F83" s="11">
        <v>47726760</v>
      </c>
      <c r="G83" s="11">
        <v>52894050</v>
      </c>
      <c r="H83" s="11">
        <f>Table7[[#This Row],[Kill Points After Ruin 1]]-Table7[[#This Row],[Kill Points Before Ruins 1]]</f>
        <v>5167290</v>
      </c>
      <c r="I83" s="11">
        <v>52894050</v>
      </c>
      <c r="J83" s="10">
        <v>52894050</v>
      </c>
      <c r="K83" s="11">
        <f>Table7[[#This Row],[Kill Points After Ruin 2]]-Table7[[#This Row],[Kill Points Before Ruin 2]]</f>
        <v>0</v>
      </c>
      <c r="L83" s="10">
        <v>52894050</v>
      </c>
      <c r="M83" s="13">
        <v>52894050</v>
      </c>
      <c r="N83" s="10">
        <f>Table7[[#This Row],[Kill Points After Ruin 3]]-Table7[[#This Row],[Kill Points Before Ruin 3]]</f>
        <v>0</v>
      </c>
      <c r="O83" s="13">
        <v>52894050</v>
      </c>
      <c r="P83" s="13">
        <v>55613800</v>
      </c>
      <c r="Q83" s="10">
        <f>Table7[[#This Row],[Kill Points After Ruin 4]]-Table7[[#This Row],[Kill Points Before Ruin 4]]</f>
        <v>2719750</v>
      </c>
      <c r="R83" s="13">
        <v>55613800</v>
      </c>
      <c r="S83" s="13">
        <v>58970450</v>
      </c>
      <c r="T8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2664205</v>
      </c>
      <c r="U83" s="13">
        <v>58970450</v>
      </c>
      <c r="V83" s="13">
        <v>58970450</v>
      </c>
      <c r="W83" s="10">
        <f>Table7[[#This Row],[Kill Points After Ruin 6]]-Table7[[#This Row],[Kill Points Before Ruin 6]]</f>
        <v>0</v>
      </c>
      <c r="X83" s="10">
        <v>58970450</v>
      </c>
      <c r="Y83" s="10">
        <v>60544454</v>
      </c>
      <c r="Z83" s="10">
        <f>Table7[[#This Row],[Kill Points After Ruin 7]]-Table7[[#This Row],[Kill Points Before Ruin 7]]</f>
        <v>1574004</v>
      </c>
      <c r="AA8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12125249</v>
      </c>
      <c r="AB83" s="8">
        <v>60544454</v>
      </c>
      <c r="AC83" s="14">
        <v>69339642</v>
      </c>
      <c r="AD83" s="8">
        <v>8795188</v>
      </c>
      <c r="AE83" s="8">
        <v>359663</v>
      </c>
      <c r="AF83" s="14">
        <v>505848</v>
      </c>
      <c r="AG83" s="8">
        <v>146185</v>
      </c>
      <c r="AH83" s="19">
        <v>16963071</v>
      </c>
      <c r="AI83" s="19">
        <v>359323</v>
      </c>
      <c r="AJ83" s="19">
        <f>SUM(Table7[[#This Row],[Z8 Dead]],Table7[[#This Row],[KL Deads]])</f>
        <v>505508</v>
      </c>
      <c r="AK83" s="25">
        <f>SUM(Table7[[#This Row],[Total Ruins And Altar KP]],Table7[[#This Row],[KL KP]],Table7[[#This Row],[Z8 KP]])</f>
        <v>37883508</v>
      </c>
      <c r="AL83" s="23">
        <f>Table7[[#This Row],[Total Deads]]/(Table7[[#This Row],[Starting Power]]*0.01)</f>
        <v>1.913209920693689</v>
      </c>
      <c r="AM83" s="15">
        <f>SUM(Table7[[#This Row],[Total Ruins And Altar KP]],Table7[[#This Row],[KL KP]],Table7[[#This Row],[Z8 KP]])/Table7[[#This Row],[KP Requirement]]</f>
        <v>0.47792915467396979</v>
      </c>
    </row>
    <row r="84" spans="1:39" ht="15" x14ac:dyDescent="0.2">
      <c r="A84" s="9" t="s">
        <v>96</v>
      </c>
      <c r="B84" s="9">
        <v>187663936</v>
      </c>
      <c r="C84" s="10">
        <v>32129686</v>
      </c>
      <c r="D84" s="10">
        <f>Table7[[#This Row],[Starting Power]]*3</f>
        <v>96389058</v>
      </c>
      <c r="E84" s="11">
        <v>1438925</v>
      </c>
      <c r="F84" s="11">
        <v>73896618</v>
      </c>
      <c r="G84" s="11">
        <v>74224938</v>
      </c>
      <c r="H84" s="11">
        <f>Table7[[#This Row],[Kill Points After Ruin 1]]-Table7[[#This Row],[Kill Points Before Ruins 1]]</f>
        <v>328320</v>
      </c>
      <c r="I84" s="11">
        <v>74224938</v>
      </c>
      <c r="J84" s="10">
        <v>76799271</v>
      </c>
      <c r="K84" s="11">
        <f>Table7[[#This Row],[Kill Points After Ruin 2]]-Table7[[#This Row],[Kill Points Before Ruin 2]]</f>
        <v>2574333</v>
      </c>
      <c r="L84" s="10">
        <v>76799271</v>
      </c>
      <c r="M84" s="13">
        <v>77345511</v>
      </c>
      <c r="N84" s="10">
        <f>Table7[[#This Row],[Kill Points After Ruin 3]]-Table7[[#This Row],[Kill Points Before Ruin 3]]</f>
        <v>546240</v>
      </c>
      <c r="O84" s="13">
        <v>77345511</v>
      </c>
      <c r="P84" s="13">
        <v>78252531</v>
      </c>
      <c r="Q84" s="10">
        <f>Table7[[#This Row],[Kill Points After Ruin 4]]-Table7[[#This Row],[Kill Points Before Ruin 4]]</f>
        <v>907020</v>
      </c>
      <c r="R84" s="13">
        <v>78252531</v>
      </c>
      <c r="S84" s="13">
        <v>82130991</v>
      </c>
      <c r="T8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2483719.125</v>
      </c>
      <c r="U84" s="13">
        <v>82130991</v>
      </c>
      <c r="V84" s="13">
        <v>85512591</v>
      </c>
      <c r="W84" s="10">
        <f>Table7[[#This Row],[Kill Points After Ruin 6]]-Table7[[#This Row],[Kill Points Before Ruin 6]]</f>
        <v>3381600</v>
      </c>
      <c r="X84" s="10">
        <v>85512591</v>
      </c>
      <c r="Y84" s="10">
        <v>88573302</v>
      </c>
      <c r="Z84" s="10">
        <f>Table7[[#This Row],[Kill Points After Ruin 7]]-Table7[[#This Row],[Kill Points Before Ruin 7]]</f>
        <v>3060711</v>
      </c>
      <c r="AA8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13281943.125</v>
      </c>
      <c r="AB84" s="20">
        <v>90847802</v>
      </c>
      <c r="AC84" s="20">
        <v>106097110</v>
      </c>
      <c r="AD84" s="20">
        <v>15249308</v>
      </c>
      <c r="AE84" s="20">
        <v>1438925</v>
      </c>
      <c r="AF84" s="20">
        <v>1652676</v>
      </c>
      <c r="AG84" s="20">
        <v>213751</v>
      </c>
      <c r="AH84" s="16">
        <v>17534785</v>
      </c>
      <c r="AI84" s="16">
        <v>215644</v>
      </c>
      <c r="AJ84" s="16">
        <f>SUM(Table7[[#This Row],[Z8 Dead]],Table7[[#This Row],[KL Deads]])</f>
        <v>429395</v>
      </c>
      <c r="AK84" s="26">
        <f>SUM(Table7[[#This Row],[Total Ruins And Altar KP]],Table7[[#This Row],[KL KP]],Table7[[#This Row],[Z8 KP]])</f>
        <v>46066036.125</v>
      </c>
      <c r="AL84" s="23">
        <f>Table7[[#This Row],[Total Deads]]/(Table7[[#This Row],[Starting Power]]*0.01)</f>
        <v>1.3364431883959278</v>
      </c>
      <c r="AM84" s="15">
        <f>SUM(Table7[[#This Row],[Total Ruins And Altar KP]],Table7[[#This Row],[KL KP]],Table7[[#This Row],[Z8 KP]])/Table7[[#This Row],[KP Requirement]]</f>
        <v>0.4779176919127065</v>
      </c>
    </row>
    <row r="85" spans="1:39" ht="15" x14ac:dyDescent="0.2">
      <c r="A85" s="9" t="s">
        <v>7</v>
      </c>
      <c r="B85" s="9">
        <v>184344021</v>
      </c>
      <c r="C85" s="10">
        <v>81716562</v>
      </c>
      <c r="D85" s="10">
        <f>Table7[[#This Row],[Starting Power]]*3</f>
        <v>245149686</v>
      </c>
      <c r="E85" s="11">
        <v>3061943</v>
      </c>
      <c r="F85" s="11">
        <v>573451210</v>
      </c>
      <c r="G85" s="11">
        <v>582445120</v>
      </c>
      <c r="H85" s="11">
        <f>Table7[[#This Row],[Kill Points After Ruin 1]]-Table7[[#This Row],[Kill Points Before Ruins 1]]</f>
        <v>8993910</v>
      </c>
      <c r="I85" s="11">
        <v>582445120</v>
      </c>
      <c r="J85" s="10">
        <v>583376840</v>
      </c>
      <c r="K85" s="11">
        <f>Table7[[#This Row],[Kill Points After Ruin 2]]-Table7[[#This Row],[Kill Points Before Ruin 2]]</f>
        <v>931720</v>
      </c>
      <c r="L85" s="10">
        <v>583376840</v>
      </c>
      <c r="M85" s="13">
        <v>583376840</v>
      </c>
      <c r="N85" s="10">
        <f>Table7[[#This Row],[Kill Points After Ruin 3]]-Table7[[#This Row],[Kill Points Before Ruin 3]]</f>
        <v>0</v>
      </c>
      <c r="O85" s="13">
        <v>583376840</v>
      </c>
      <c r="P85" s="13">
        <v>583376840</v>
      </c>
      <c r="Q85" s="10">
        <f>Table7[[#This Row],[Kill Points After Ruin 4]]-Table7[[#This Row],[Kill Points Before Ruin 4]]</f>
        <v>0</v>
      </c>
      <c r="R85" s="13">
        <v>583376840</v>
      </c>
      <c r="S85" s="13">
        <v>587233900</v>
      </c>
      <c r="T8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3169233.75</v>
      </c>
      <c r="U85" s="13">
        <v>587233900</v>
      </c>
      <c r="V85" s="13">
        <v>595290030</v>
      </c>
      <c r="W85" s="10">
        <f>Table7[[#This Row],[Kill Points After Ruin 6]]-Table7[[#This Row],[Kill Points Before Ruin 6]]</f>
        <v>8056130</v>
      </c>
      <c r="X85" s="10">
        <v>595290030</v>
      </c>
      <c r="Y85" s="10">
        <v>595290030</v>
      </c>
      <c r="Z85" s="10">
        <f>Table7[[#This Row],[Kill Points After Ruin 7]]-Table7[[#This Row],[Kill Points Before Ruin 7]]</f>
        <v>0</v>
      </c>
      <c r="AA8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21150993.75</v>
      </c>
      <c r="AB85" s="20">
        <v>595290030</v>
      </c>
      <c r="AC85" s="20">
        <v>620095365</v>
      </c>
      <c r="AD85" s="20">
        <v>24805335</v>
      </c>
      <c r="AE85" s="20">
        <v>3131587</v>
      </c>
      <c r="AF85" s="20">
        <v>3247400</v>
      </c>
      <c r="AG85" s="20">
        <v>115813</v>
      </c>
      <c r="AH85" s="16">
        <v>70919485</v>
      </c>
      <c r="AI85" s="16">
        <v>289076</v>
      </c>
      <c r="AJ85" s="16">
        <f>SUM(Table7[[#This Row],[Z8 Dead]],Table7[[#This Row],[KL Deads]])</f>
        <v>404889</v>
      </c>
      <c r="AK85" s="26">
        <f>SUM(Table7[[#This Row],[Total Ruins And Altar KP]],Table7[[#This Row],[KL KP]],Table7[[#This Row],[Z8 KP]])</f>
        <v>116875813.75</v>
      </c>
      <c r="AL85" s="23">
        <f>Table7[[#This Row],[Total Deads]]/(Table7[[#This Row],[Starting Power]]*0.01)</f>
        <v>0.4954797290664284</v>
      </c>
      <c r="AM85" s="15">
        <f>SUM(Table7[[#This Row],[Total Ruins And Altar KP]],Table7[[#This Row],[KL KP]],Table7[[#This Row],[Z8 KP]])/Table7[[#This Row],[KP Requirement]]</f>
        <v>0.4767528592714575</v>
      </c>
    </row>
    <row r="86" spans="1:39" ht="15" x14ac:dyDescent="0.2">
      <c r="A86" s="9" t="s">
        <v>125</v>
      </c>
      <c r="B86" s="9">
        <v>182162972</v>
      </c>
      <c r="C86" s="10">
        <v>30157991</v>
      </c>
      <c r="D86" s="10">
        <f>Table7[[#This Row],[Starting Power]]*3</f>
        <v>90473973</v>
      </c>
      <c r="E86" s="11">
        <v>1124043</v>
      </c>
      <c r="F86" s="11">
        <v>58727033</v>
      </c>
      <c r="G86" s="11">
        <v>59011083</v>
      </c>
      <c r="H86" s="11">
        <f>Table7[[#This Row],[Kill Points After Ruin 1]]-Table7[[#This Row],[Kill Points Before Ruins 1]]</f>
        <v>284050</v>
      </c>
      <c r="I86" s="11">
        <v>59011083</v>
      </c>
      <c r="J86" s="10">
        <v>62026493</v>
      </c>
      <c r="K86" s="11">
        <f>Table7[[#This Row],[Kill Points After Ruin 2]]-Table7[[#This Row],[Kill Points Before Ruin 2]]</f>
        <v>3015410</v>
      </c>
      <c r="L86" s="10">
        <v>62026493</v>
      </c>
      <c r="M86" s="13">
        <v>62997793</v>
      </c>
      <c r="N86" s="10">
        <f>Table7[[#This Row],[Kill Points After Ruin 3]]-Table7[[#This Row],[Kill Points Before Ruin 3]]</f>
        <v>971300</v>
      </c>
      <c r="O86" s="13">
        <v>62997793</v>
      </c>
      <c r="P86" s="13">
        <v>62997793</v>
      </c>
      <c r="Q86" s="10">
        <f>Table7[[#This Row],[Kill Points After Ruin 4]]-Table7[[#This Row],[Kill Points Before Ruin 4]]</f>
        <v>0</v>
      </c>
      <c r="R86" s="13">
        <v>62997793</v>
      </c>
      <c r="S86" s="13">
        <v>64771423</v>
      </c>
      <c r="T8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1420660</v>
      </c>
      <c r="U86" s="13">
        <v>64771423</v>
      </c>
      <c r="V86" s="13">
        <v>67125003</v>
      </c>
      <c r="W86" s="10">
        <f>Table7[[#This Row],[Kill Points After Ruin 6]]-Table7[[#This Row],[Kill Points Before Ruin 6]]</f>
        <v>2353580</v>
      </c>
      <c r="X86" s="10">
        <v>67125003</v>
      </c>
      <c r="Y86" s="10">
        <v>67125003</v>
      </c>
      <c r="Z86" s="10">
        <f>Table7[[#This Row],[Kill Points After Ruin 7]]-Table7[[#This Row],[Kill Points Before Ruin 7]]</f>
        <v>0</v>
      </c>
      <c r="AA8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8045000</v>
      </c>
      <c r="AB86" s="8">
        <v>68521031</v>
      </c>
      <c r="AC86" s="14">
        <v>89957005</v>
      </c>
      <c r="AD86" s="8">
        <v>21435974</v>
      </c>
      <c r="AE86" s="8">
        <v>1124043</v>
      </c>
      <c r="AF86" s="14">
        <v>1175059</v>
      </c>
      <c r="AG86" s="8">
        <v>51016</v>
      </c>
      <c r="AH86" s="19">
        <v>13565877</v>
      </c>
      <c r="AI86" s="19">
        <v>79971</v>
      </c>
      <c r="AJ86" s="19">
        <f>SUM(Table7[[#This Row],[Z8 Dead]],Table7[[#This Row],[KL Deads]])</f>
        <v>130987</v>
      </c>
      <c r="AK86" s="25">
        <f>SUM(Table7[[#This Row],[Total Ruins And Altar KP]],Table7[[#This Row],[KL KP]],Table7[[#This Row],[Z8 KP]])</f>
        <v>43046851</v>
      </c>
      <c r="AL86" s="23">
        <f>Table7[[#This Row],[Total Deads]]/(Table7[[#This Row],[Starting Power]]*0.01)</f>
        <v>0.4343359609066797</v>
      </c>
      <c r="AM86" s="15">
        <f>SUM(Table7[[#This Row],[Total Ruins And Altar KP]],Table7[[#This Row],[KL KP]],Table7[[#This Row],[Z8 KP]])/Table7[[#This Row],[KP Requirement]]</f>
        <v>0.47579264591375908</v>
      </c>
    </row>
    <row r="87" spans="1:39" ht="15" x14ac:dyDescent="0.2">
      <c r="A87" s="9" t="s">
        <v>111</v>
      </c>
      <c r="B87" s="9">
        <v>184503240</v>
      </c>
      <c r="C87" s="10">
        <v>30543616</v>
      </c>
      <c r="D87" s="10">
        <f>Table7[[#This Row],[Starting Power]]*3</f>
        <v>91630848</v>
      </c>
      <c r="E87" s="11">
        <v>948707</v>
      </c>
      <c r="F87" s="11">
        <v>41358067</v>
      </c>
      <c r="G87" s="11">
        <v>42486927</v>
      </c>
      <c r="H87" s="11">
        <f>Table7[[#This Row],[Kill Points After Ruin 1]]-Table7[[#This Row],[Kill Points Before Ruins 1]]</f>
        <v>1128860</v>
      </c>
      <c r="I87" s="11">
        <v>42486927</v>
      </c>
      <c r="J87" s="10">
        <v>43417631</v>
      </c>
      <c r="K87" s="11">
        <f>Table7[[#This Row],[Kill Points After Ruin 2]]-Table7[[#This Row],[Kill Points Before Ruin 2]]</f>
        <v>930704</v>
      </c>
      <c r="L87" s="10">
        <v>43417631</v>
      </c>
      <c r="M87" s="13">
        <v>44519941</v>
      </c>
      <c r="N87" s="10">
        <f>Table7[[#This Row],[Kill Points After Ruin 3]]-Table7[[#This Row],[Kill Points Before Ruin 3]]</f>
        <v>1102310</v>
      </c>
      <c r="O87" s="13">
        <v>44519941</v>
      </c>
      <c r="P87" s="13">
        <v>45751421</v>
      </c>
      <c r="Q87" s="10">
        <f>Table7[[#This Row],[Kill Points After Ruin 4]]-Table7[[#This Row],[Kill Points Before Ruin 4]]</f>
        <v>1231480</v>
      </c>
      <c r="R87" s="13">
        <v>45751421</v>
      </c>
      <c r="S87" s="13">
        <v>45751421</v>
      </c>
      <c r="T8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549169.25</v>
      </c>
      <c r="U87" s="13">
        <v>45751421</v>
      </c>
      <c r="V87" s="13">
        <v>49455841</v>
      </c>
      <c r="W87" s="10">
        <f>Table7[[#This Row],[Kill Points After Ruin 6]]-Table7[[#This Row],[Kill Points Before Ruin 6]]</f>
        <v>3704420</v>
      </c>
      <c r="X87" s="10">
        <v>49482991</v>
      </c>
      <c r="Y87" s="10">
        <v>51594832</v>
      </c>
      <c r="Z87" s="10">
        <f>Table7[[#This Row],[Kill Points After Ruin 7]]-Table7[[#This Row],[Kill Points Before Ruin 7]]</f>
        <v>2111841</v>
      </c>
      <c r="AA8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10758784.25</v>
      </c>
      <c r="AB87" s="8">
        <v>51594832</v>
      </c>
      <c r="AC87" s="14">
        <v>65434325</v>
      </c>
      <c r="AD87" s="8">
        <v>13839493</v>
      </c>
      <c r="AE87" s="8">
        <v>948707</v>
      </c>
      <c r="AF87" s="14">
        <v>1089388</v>
      </c>
      <c r="AG87" s="8">
        <v>140681</v>
      </c>
      <c r="AH87" s="19">
        <v>18865106</v>
      </c>
      <c r="AI87" s="19">
        <v>324995</v>
      </c>
      <c r="AJ87" s="19">
        <f>SUM(Table7[[#This Row],[Z8 Dead]],Table7[[#This Row],[KL Deads]])</f>
        <v>465676</v>
      </c>
      <c r="AK87" s="25">
        <f>SUM(Table7[[#This Row],[Total Ruins And Altar KP]],Table7[[#This Row],[KL KP]],Table7[[#This Row],[Z8 KP]])</f>
        <v>43463383.25</v>
      </c>
      <c r="AL87" s="23">
        <f>Table7[[#This Row],[Total Deads]]/(Table7[[#This Row],[Starting Power]]*0.01)</f>
        <v>1.5246262917920392</v>
      </c>
      <c r="AM87" s="15">
        <f>SUM(Table7[[#This Row],[Total Ruins And Altar KP]],Table7[[#This Row],[KL KP]],Table7[[#This Row],[Z8 KP]])/Table7[[#This Row],[KP Requirement]]</f>
        <v>0.47433134363222307</v>
      </c>
    </row>
    <row r="88" spans="1:39" ht="15" x14ac:dyDescent="0.2">
      <c r="A88" s="9" t="s">
        <v>27</v>
      </c>
      <c r="B88" s="9">
        <v>177924281</v>
      </c>
      <c r="C88" s="10">
        <v>52906598</v>
      </c>
      <c r="D88" s="10">
        <f>Table7[[#This Row],[Starting Power]]*3</f>
        <v>158719794</v>
      </c>
      <c r="E88" s="11">
        <v>2257420</v>
      </c>
      <c r="F88" s="11">
        <v>137542962</v>
      </c>
      <c r="G88" s="11">
        <v>139853339</v>
      </c>
      <c r="H88" s="11">
        <f>Table7[[#This Row],[Kill Points After Ruin 1]]-Table7[[#This Row],[Kill Points Before Ruins 1]]</f>
        <v>2310377</v>
      </c>
      <c r="I88" s="11">
        <v>139853339</v>
      </c>
      <c r="J88" s="10">
        <v>139853339</v>
      </c>
      <c r="K88" s="11">
        <f>Table7[[#This Row],[Kill Points After Ruin 2]]-Table7[[#This Row],[Kill Points Before Ruin 2]]</f>
        <v>0</v>
      </c>
      <c r="L88" s="10">
        <v>139853339</v>
      </c>
      <c r="M88" s="13">
        <v>143604024</v>
      </c>
      <c r="N88" s="10">
        <f>Table7[[#This Row],[Kill Points After Ruin 3]]-Table7[[#This Row],[Kill Points Before Ruin 3]]</f>
        <v>3750685</v>
      </c>
      <c r="O88" s="13">
        <v>143604024</v>
      </c>
      <c r="P88" s="13">
        <v>147693974</v>
      </c>
      <c r="Q88" s="10">
        <f>Table7[[#This Row],[Kill Points After Ruin 4]]-Table7[[#This Row],[Kill Points Before Ruin 4]]</f>
        <v>4089950</v>
      </c>
      <c r="R88" s="13">
        <v>147693974</v>
      </c>
      <c r="S88" s="13">
        <v>154600711</v>
      </c>
      <c r="T8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4722245</v>
      </c>
      <c r="U88" s="13">
        <v>154600711</v>
      </c>
      <c r="V88" s="13">
        <v>159727231</v>
      </c>
      <c r="W88" s="10">
        <f>Table7[[#This Row],[Kill Points After Ruin 6]]-Table7[[#This Row],[Kill Points Before Ruin 6]]</f>
        <v>5126520</v>
      </c>
      <c r="X88" s="10">
        <v>159727231</v>
      </c>
      <c r="Y88" s="10">
        <v>167014200</v>
      </c>
      <c r="Z88" s="10">
        <f>Table7[[#This Row],[Kill Points After Ruin 7]]-Table7[[#This Row],[Kill Points Before Ruin 7]]</f>
        <v>7286969</v>
      </c>
      <c r="AA8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27286746</v>
      </c>
      <c r="AB88" s="8">
        <v>169520830</v>
      </c>
      <c r="AC88" s="14">
        <v>187315513</v>
      </c>
      <c r="AD88" s="8">
        <v>17794683</v>
      </c>
      <c r="AE88" s="8">
        <v>2257420</v>
      </c>
      <c r="AF88" s="14">
        <v>2309662</v>
      </c>
      <c r="AG88" s="8">
        <v>52242</v>
      </c>
      <c r="AH88" s="19">
        <v>26637181</v>
      </c>
      <c r="AI88" s="19">
        <v>261370</v>
      </c>
      <c r="AJ88" s="19">
        <f>SUM(Table7[[#This Row],[Z8 Dead]],Table7[[#This Row],[KL Deads]])</f>
        <v>313612</v>
      </c>
      <c r="AK88" s="25">
        <f>SUM(Table7[[#This Row],[Total Ruins And Altar KP]],Table7[[#This Row],[KL KP]],Table7[[#This Row],[Z8 KP]])</f>
        <v>71718610</v>
      </c>
      <c r="AL88" s="23">
        <f>Table7[[#This Row],[Total Deads]]/(Table7[[#This Row],[Starting Power]]*0.01)</f>
        <v>0.59276538627564002</v>
      </c>
      <c r="AM88" s="15">
        <f>SUM(Table7[[#This Row],[Total Ruins And Altar KP]],Table7[[#This Row],[KL KP]],Table7[[#This Row],[Z8 KP]])/Table7[[#This Row],[KP Requirement]]</f>
        <v>0.45185674825157596</v>
      </c>
    </row>
    <row r="89" spans="1:39" ht="15" x14ac:dyDescent="0.2">
      <c r="A89" s="9" t="s">
        <v>214</v>
      </c>
      <c r="B89" s="9">
        <v>187203561</v>
      </c>
      <c r="C89" s="10">
        <v>23614530</v>
      </c>
      <c r="D89" s="10">
        <f>Table7[[#This Row],[Starting Power]]*3</f>
        <v>70843590</v>
      </c>
      <c r="E89" s="11">
        <v>351484</v>
      </c>
      <c r="F89" s="11">
        <v>42930040</v>
      </c>
      <c r="G89" s="11">
        <v>44257970</v>
      </c>
      <c r="H89" s="11">
        <f>Table7[[#This Row],[Kill Points After Ruin 1]]-Table7[[#This Row],[Kill Points Before Ruins 1]]</f>
        <v>1327930</v>
      </c>
      <c r="I89" s="11">
        <v>44257970</v>
      </c>
      <c r="J89" s="10">
        <v>44362890</v>
      </c>
      <c r="K89" s="11">
        <f>Table7[[#This Row],[Kill Points After Ruin 2]]-Table7[[#This Row],[Kill Points Before Ruin 2]]</f>
        <v>104920</v>
      </c>
      <c r="L89" s="10">
        <v>44362890</v>
      </c>
      <c r="M89" s="13">
        <v>45333230</v>
      </c>
      <c r="N89" s="10">
        <f>Table7[[#This Row],[Kill Points After Ruin 3]]-Table7[[#This Row],[Kill Points Before Ruin 3]]</f>
        <v>970340</v>
      </c>
      <c r="O89" s="13">
        <v>45333230</v>
      </c>
      <c r="P89" s="13">
        <v>45474990</v>
      </c>
      <c r="Q89" s="10">
        <f>Table7[[#This Row],[Kill Points After Ruin 4]]-Table7[[#This Row],[Kill Points Before Ruin 4]]</f>
        <v>141760</v>
      </c>
      <c r="R89" s="13">
        <v>45474990</v>
      </c>
      <c r="S89" s="13">
        <v>45474990</v>
      </c>
      <c r="T8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318118.75</v>
      </c>
      <c r="U89" s="13">
        <v>45474990</v>
      </c>
      <c r="V89" s="13">
        <v>46455400</v>
      </c>
      <c r="W89" s="10">
        <f>Table7[[#This Row],[Kill Points After Ruin 6]]-Table7[[#This Row],[Kill Points Before Ruin 6]]</f>
        <v>980410</v>
      </c>
      <c r="X89" s="10">
        <v>46455400</v>
      </c>
      <c r="Y89" s="10">
        <v>47569720</v>
      </c>
      <c r="Z89" s="10">
        <f>Table7[[#This Row],[Kill Points After Ruin 7]]-Table7[[#This Row],[Kill Points Before Ruin 7]]</f>
        <v>1114320</v>
      </c>
      <c r="AA8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4957798.75</v>
      </c>
      <c r="AB89" s="20">
        <v>47716050</v>
      </c>
      <c r="AC89" s="20">
        <v>61655252</v>
      </c>
      <c r="AD89" s="20">
        <v>13939202</v>
      </c>
      <c r="AE89" s="20">
        <v>351484</v>
      </c>
      <c r="AF89" s="20">
        <v>668692</v>
      </c>
      <c r="AG89" s="20">
        <v>317208</v>
      </c>
      <c r="AH89" s="16">
        <v>12971799</v>
      </c>
      <c r="AI89" s="16">
        <v>179095</v>
      </c>
      <c r="AJ89" s="16">
        <f>SUM(Table7[[#This Row],[Z8 Dead]],Table7[[#This Row],[KL Deads]])</f>
        <v>496303</v>
      </c>
      <c r="AK89" s="26">
        <f>SUM(Table7[[#This Row],[Total Ruins And Altar KP]],Table7[[#This Row],[KL KP]],Table7[[#This Row],[Z8 KP]])</f>
        <v>31868799.75</v>
      </c>
      <c r="AL89" s="23">
        <f>Table7[[#This Row],[Total Deads]]/(Table7[[#This Row],[Starting Power]]*0.01)</f>
        <v>2.1016848525039453</v>
      </c>
      <c r="AM89" s="15">
        <f>SUM(Table7[[#This Row],[Total Ruins And Altar KP]],Table7[[#This Row],[KL KP]],Table7[[#This Row],[Z8 KP]])/Table7[[#This Row],[KP Requirement]]</f>
        <v>0.44984732916556036</v>
      </c>
    </row>
    <row r="90" spans="1:39" ht="15" x14ac:dyDescent="0.2">
      <c r="A90" s="9" t="s">
        <v>74</v>
      </c>
      <c r="B90" s="9">
        <v>185012429</v>
      </c>
      <c r="C90" s="10">
        <v>33909043</v>
      </c>
      <c r="D90" s="10">
        <f>Table7[[#This Row],[Starting Power]]*3</f>
        <v>101727129</v>
      </c>
      <c r="E90" s="11">
        <v>814266</v>
      </c>
      <c r="F90" s="11">
        <v>32103798</v>
      </c>
      <c r="G90" s="11">
        <v>32234908</v>
      </c>
      <c r="H90" s="11">
        <f>Table7[[#This Row],[Kill Points After Ruin 1]]-Table7[[#This Row],[Kill Points Before Ruins 1]]</f>
        <v>131110</v>
      </c>
      <c r="I90" s="11">
        <v>32234908</v>
      </c>
      <c r="J90" s="10">
        <v>39246717</v>
      </c>
      <c r="K90" s="11">
        <f>Table7[[#This Row],[Kill Points After Ruin 2]]-Table7[[#This Row],[Kill Points Before Ruin 2]]</f>
        <v>7011809</v>
      </c>
      <c r="L90" s="10">
        <v>39246717</v>
      </c>
      <c r="M90" s="13">
        <v>50744302</v>
      </c>
      <c r="N90" s="10">
        <f>Table7[[#This Row],[Kill Points After Ruin 3]]-Table7[[#This Row],[Kill Points Before Ruin 3]]</f>
        <v>11497585</v>
      </c>
      <c r="O90" s="13">
        <v>50744302</v>
      </c>
      <c r="P90" s="13">
        <v>50899422</v>
      </c>
      <c r="Q90" s="10">
        <f>Table7[[#This Row],[Kill Points After Ruin 4]]-Table7[[#This Row],[Kill Points Before Ruin 4]]</f>
        <v>155120</v>
      </c>
      <c r="R90" s="13">
        <v>50899422</v>
      </c>
      <c r="S90" s="13">
        <v>50899422</v>
      </c>
      <c r="T9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2349453</v>
      </c>
      <c r="U90" s="13">
        <v>50899422</v>
      </c>
      <c r="V90" s="13">
        <v>52060402</v>
      </c>
      <c r="W90" s="10">
        <f>Table7[[#This Row],[Kill Points After Ruin 6]]-Table7[[#This Row],[Kill Points Before Ruin 6]]</f>
        <v>1160980</v>
      </c>
      <c r="X90" s="10">
        <v>52060402</v>
      </c>
      <c r="Y90" s="10">
        <v>52060402</v>
      </c>
      <c r="Z90" s="10">
        <f>Table7[[#This Row],[Kill Points After Ruin 7]]-Table7[[#This Row],[Kill Points Before Ruin 7]]</f>
        <v>0</v>
      </c>
      <c r="AA9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22306057</v>
      </c>
      <c r="AB90" s="8">
        <v>52225732</v>
      </c>
      <c r="AC90" s="14">
        <v>66368688</v>
      </c>
      <c r="AD90" s="8">
        <v>14142956</v>
      </c>
      <c r="AE90" s="8">
        <v>875855</v>
      </c>
      <c r="AF90" s="14">
        <v>1001493</v>
      </c>
      <c r="AG90" s="8">
        <v>125638</v>
      </c>
      <c r="AH90" s="19">
        <v>9117434</v>
      </c>
      <c r="AI90" s="19">
        <v>34946</v>
      </c>
      <c r="AJ90" s="19">
        <f>SUM(Table7[[#This Row],[Z8 Dead]],Table7[[#This Row],[KL Deads]])</f>
        <v>160584</v>
      </c>
      <c r="AK90" s="25">
        <f>SUM(Table7[[#This Row],[Total Ruins And Altar KP]],Table7[[#This Row],[KL KP]],Table7[[#This Row],[Z8 KP]])</f>
        <v>45566447</v>
      </c>
      <c r="AL90" s="23">
        <f>Table7[[#This Row],[Total Deads]]/(Table7[[#This Row],[Starting Power]]*0.01)</f>
        <v>0.47357278705860262</v>
      </c>
      <c r="AM90" s="15">
        <f>SUM(Table7[[#This Row],[Total Ruins And Altar KP]],Table7[[#This Row],[KL KP]],Table7[[#This Row],[Z8 KP]])/Table7[[#This Row],[KP Requirement]]</f>
        <v>0.44792817263131451</v>
      </c>
    </row>
    <row r="91" spans="1:39" ht="15" x14ac:dyDescent="0.2">
      <c r="A91" s="9" t="s">
        <v>154</v>
      </c>
      <c r="B91" s="9">
        <v>148626007</v>
      </c>
      <c r="C91" s="10">
        <v>25391279</v>
      </c>
      <c r="D91" s="10">
        <f>Table7[[#This Row],[Starting Power]]*3</f>
        <v>76173837</v>
      </c>
      <c r="E91" s="11">
        <v>244540</v>
      </c>
      <c r="F91" s="11">
        <v>19461175</v>
      </c>
      <c r="G91" s="11">
        <v>23331495</v>
      </c>
      <c r="H91" s="11">
        <f>Table7[[#This Row],[Kill Points After Ruin 1]]-Table7[[#This Row],[Kill Points Before Ruins 1]]</f>
        <v>3870320</v>
      </c>
      <c r="I91" s="11">
        <v>23331495</v>
      </c>
      <c r="J91" s="10">
        <v>23331495</v>
      </c>
      <c r="K91" s="11">
        <f>Table7[[#This Row],[Kill Points After Ruin 2]]-Table7[[#This Row],[Kill Points Before Ruin 2]]</f>
        <v>0</v>
      </c>
      <c r="L91" s="10">
        <v>23331495</v>
      </c>
      <c r="M91" s="13">
        <v>27315805</v>
      </c>
      <c r="N91" s="10">
        <f>Table7[[#This Row],[Kill Points After Ruin 3]]-Table7[[#This Row],[Kill Points Before Ruin 3]]</f>
        <v>3984310</v>
      </c>
      <c r="O91" s="13">
        <v>27315805</v>
      </c>
      <c r="P91" s="13">
        <v>30361315</v>
      </c>
      <c r="Q91" s="10">
        <f>Table7[[#This Row],[Kill Points After Ruin 4]]-Table7[[#This Row],[Kill Points Before Ruin 4]]</f>
        <v>3045510</v>
      </c>
      <c r="R91" s="13">
        <v>30361315</v>
      </c>
      <c r="S91" s="13">
        <v>31610025</v>
      </c>
      <c r="T9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1986872.5</v>
      </c>
      <c r="U91" s="13">
        <v>31610025</v>
      </c>
      <c r="V91" s="13">
        <v>34181035</v>
      </c>
      <c r="W91" s="10">
        <f>Table7[[#This Row],[Kill Points After Ruin 6]]-Table7[[#This Row],[Kill Points Before Ruin 6]]</f>
        <v>2571010</v>
      </c>
      <c r="X91" s="10">
        <v>34181035</v>
      </c>
      <c r="Y91" s="10">
        <v>37008848</v>
      </c>
      <c r="Z91" s="10">
        <f>Table7[[#This Row],[Kill Points After Ruin 7]]-Table7[[#This Row],[Kill Points Before Ruin 7]]</f>
        <v>2827813</v>
      </c>
      <c r="AA9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18285835.5</v>
      </c>
      <c r="AB91" s="8">
        <v>37008848</v>
      </c>
      <c r="AC91" s="14">
        <v>50461417</v>
      </c>
      <c r="AD91" s="8">
        <v>13452569</v>
      </c>
      <c r="AE91" s="8">
        <v>244540</v>
      </c>
      <c r="AF91" s="14">
        <v>268989</v>
      </c>
      <c r="AG91" s="8">
        <v>24449</v>
      </c>
      <c r="AH91" s="19">
        <v>2212187</v>
      </c>
      <c r="AI91" s="19">
        <v>27500</v>
      </c>
      <c r="AJ91" s="19">
        <f>SUM(Table7[[#This Row],[Z8 Dead]],Table7[[#This Row],[KL Deads]])</f>
        <v>51949</v>
      </c>
      <c r="AK91" s="25">
        <f>SUM(Table7[[#This Row],[Total Ruins And Altar KP]],Table7[[#This Row],[KL KP]],Table7[[#This Row],[Z8 KP]])</f>
        <v>33950591.5</v>
      </c>
      <c r="AL91" s="23">
        <f>Table7[[#This Row],[Total Deads]]/(Table7[[#This Row],[Starting Power]]*0.01)</f>
        <v>0.2045938686270983</v>
      </c>
      <c r="AM91" s="15">
        <f>SUM(Table7[[#This Row],[Total Ruins And Altar KP]],Table7[[#This Row],[KL KP]],Table7[[#This Row],[Z8 KP]])/Table7[[#This Row],[KP Requirement]]</f>
        <v>0.44569884933064352</v>
      </c>
    </row>
    <row r="92" spans="1:39" ht="15" x14ac:dyDescent="0.2">
      <c r="A92" s="9" t="s">
        <v>102</v>
      </c>
      <c r="B92" s="9">
        <v>188436437</v>
      </c>
      <c r="C92" s="10">
        <v>29525464</v>
      </c>
      <c r="D92" s="10">
        <f>Table7[[#This Row],[Starting Power]]*3</f>
        <v>88576392</v>
      </c>
      <c r="E92" s="11">
        <v>570329</v>
      </c>
      <c r="F92" s="11">
        <v>43510205</v>
      </c>
      <c r="G92" s="11">
        <v>45594691</v>
      </c>
      <c r="H92" s="11">
        <f>Table7[[#This Row],[Kill Points After Ruin 1]]-Table7[[#This Row],[Kill Points Before Ruins 1]]</f>
        <v>2084486</v>
      </c>
      <c r="I92" s="11">
        <v>45594691</v>
      </c>
      <c r="J92" s="10">
        <v>45901201</v>
      </c>
      <c r="K92" s="11">
        <f>Table7[[#This Row],[Kill Points After Ruin 2]]-Table7[[#This Row],[Kill Points Before Ruin 2]]</f>
        <v>306510</v>
      </c>
      <c r="L92" s="10">
        <v>45901201</v>
      </c>
      <c r="M92" s="13">
        <v>45901201</v>
      </c>
      <c r="N92" s="10">
        <f>Table7[[#This Row],[Kill Points After Ruin 3]]-Table7[[#This Row],[Kill Points Before Ruin 3]]</f>
        <v>0</v>
      </c>
      <c r="O92" s="13">
        <v>45901201</v>
      </c>
      <c r="P92" s="13">
        <v>47154251</v>
      </c>
      <c r="Q92" s="10">
        <f>Table7[[#This Row],[Kill Points After Ruin 4]]-Table7[[#This Row],[Kill Points Before Ruin 4]]</f>
        <v>1253050</v>
      </c>
      <c r="R92" s="13">
        <v>47154251</v>
      </c>
      <c r="S92" s="13">
        <v>51231522</v>
      </c>
      <c r="T9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2494141.25</v>
      </c>
      <c r="U92" s="13">
        <v>51231522</v>
      </c>
      <c r="V92" s="13">
        <v>52030122</v>
      </c>
      <c r="W92" s="10">
        <f>Table7[[#This Row],[Kill Points After Ruin 6]]-Table7[[#This Row],[Kill Points Before Ruin 6]]</f>
        <v>798600</v>
      </c>
      <c r="X92" s="10">
        <v>52030122</v>
      </c>
      <c r="Y92" s="10">
        <v>52858946</v>
      </c>
      <c r="Z92" s="10">
        <f>Table7[[#This Row],[Kill Points After Ruin 7]]-Table7[[#This Row],[Kill Points Before Ruin 7]]</f>
        <v>828824</v>
      </c>
      <c r="AA9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7765611.25</v>
      </c>
      <c r="AB92" s="20">
        <v>52922986</v>
      </c>
      <c r="AC92" s="20">
        <v>70194616</v>
      </c>
      <c r="AD92" s="20">
        <v>17271630</v>
      </c>
      <c r="AE92" s="20">
        <v>570329</v>
      </c>
      <c r="AF92" s="20">
        <v>864666</v>
      </c>
      <c r="AG92" s="20">
        <v>294337</v>
      </c>
      <c r="AH92" s="16">
        <v>14042197</v>
      </c>
      <c r="AI92" s="16">
        <v>167979</v>
      </c>
      <c r="AJ92" s="16">
        <f>SUM(Table7[[#This Row],[Z8 Dead]],Table7[[#This Row],[KL Deads]])</f>
        <v>462316</v>
      </c>
      <c r="AK92" s="26">
        <f>SUM(Table7[[#This Row],[Total Ruins And Altar KP]],Table7[[#This Row],[KL KP]],Table7[[#This Row],[Z8 KP]])</f>
        <v>39079438.25</v>
      </c>
      <c r="AL92" s="23">
        <f>Table7[[#This Row],[Total Deads]]/(Table7[[#This Row],[Starting Power]]*0.01)</f>
        <v>1.5658212856536309</v>
      </c>
      <c r="AM92" s="15">
        <f>SUM(Table7[[#This Row],[Total Ruins And Altar KP]],Table7[[#This Row],[KL KP]],Table7[[#This Row],[Z8 KP]])/Table7[[#This Row],[KP Requirement]]</f>
        <v>0.44119474012894994</v>
      </c>
    </row>
    <row r="93" spans="1:39" ht="15" x14ac:dyDescent="0.2">
      <c r="A93" s="9" t="s">
        <v>99</v>
      </c>
      <c r="B93" s="9">
        <v>187646012</v>
      </c>
      <c r="C93" s="10">
        <v>31595861</v>
      </c>
      <c r="D93" s="10">
        <f>Table7[[#This Row],[Starting Power]]*3</f>
        <v>94787583</v>
      </c>
      <c r="E93" s="11">
        <v>691545</v>
      </c>
      <c r="F93" s="11">
        <v>45828984</v>
      </c>
      <c r="G93" s="11">
        <v>47203324</v>
      </c>
      <c r="H93" s="11">
        <f>Table7[[#This Row],[Kill Points After Ruin 1]]-Table7[[#This Row],[Kill Points Before Ruins 1]]</f>
        <v>1374340</v>
      </c>
      <c r="I93" s="11">
        <v>47203324</v>
      </c>
      <c r="J93" s="10">
        <v>48793062</v>
      </c>
      <c r="K93" s="11">
        <f>Table7[[#This Row],[Kill Points After Ruin 2]]-Table7[[#This Row],[Kill Points Before Ruin 2]]</f>
        <v>1589738</v>
      </c>
      <c r="L93" s="10">
        <v>48793062</v>
      </c>
      <c r="M93" s="13">
        <v>49027022</v>
      </c>
      <c r="N93" s="10">
        <f>Table7[[#This Row],[Kill Points After Ruin 3]]-Table7[[#This Row],[Kill Points Before Ruin 3]]</f>
        <v>233960</v>
      </c>
      <c r="O93" s="13">
        <v>49027022</v>
      </c>
      <c r="P93" s="13">
        <v>50126662</v>
      </c>
      <c r="Q93" s="10">
        <f>Table7[[#This Row],[Kill Points After Ruin 4]]-Table7[[#This Row],[Kill Points Before Ruin 4]]</f>
        <v>1099640</v>
      </c>
      <c r="R93" s="13">
        <v>50126662</v>
      </c>
      <c r="S93" s="13">
        <v>50126662</v>
      </c>
      <c r="T9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537209.75</v>
      </c>
      <c r="U93" s="13">
        <v>50126662</v>
      </c>
      <c r="V93" s="13">
        <v>54052372</v>
      </c>
      <c r="W93" s="10">
        <f>Table7[[#This Row],[Kill Points After Ruin 6]]-Table7[[#This Row],[Kill Points Before Ruin 6]]</f>
        <v>3925710</v>
      </c>
      <c r="X93" s="10">
        <v>54052372</v>
      </c>
      <c r="Y93" s="10">
        <v>55943722</v>
      </c>
      <c r="Z93" s="10">
        <f>Table7[[#This Row],[Kill Points After Ruin 7]]-Table7[[#This Row],[Kill Points Before Ruin 7]]</f>
        <v>1891350</v>
      </c>
      <c r="AA9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10651947.75</v>
      </c>
      <c r="AB93" s="8">
        <v>58377470</v>
      </c>
      <c r="AC93" s="14">
        <v>67493632</v>
      </c>
      <c r="AD93" s="8">
        <v>9116162</v>
      </c>
      <c r="AE93" s="8">
        <v>693518</v>
      </c>
      <c r="AF93" s="14">
        <v>813599</v>
      </c>
      <c r="AG93" s="8">
        <v>120081</v>
      </c>
      <c r="AH93" s="19">
        <v>21890128</v>
      </c>
      <c r="AI93" s="19">
        <v>266442</v>
      </c>
      <c r="AJ93" s="19">
        <f>SUM(Table7[[#This Row],[Z8 Dead]],Table7[[#This Row],[KL Deads]])</f>
        <v>386523</v>
      </c>
      <c r="AK93" s="25">
        <f>SUM(Table7[[#This Row],[Total Ruins And Altar KP]],Table7[[#This Row],[KL KP]],Table7[[#This Row],[Z8 KP]])</f>
        <v>41658237.75</v>
      </c>
      <c r="AL93" s="23">
        <f>Table7[[#This Row],[Total Deads]]/(Table7[[#This Row],[Starting Power]]*0.01)</f>
        <v>1.2233342841962751</v>
      </c>
      <c r="AM93" s="15">
        <f>SUM(Table7[[#This Row],[Total Ruins And Altar KP]],Table7[[#This Row],[KL KP]],Table7[[#This Row],[Z8 KP]])/Table7[[#This Row],[KP Requirement]]</f>
        <v>0.43949045256275815</v>
      </c>
    </row>
    <row r="94" spans="1:39" ht="15" x14ac:dyDescent="0.2">
      <c r="A94" s="9" t="s">
        <v>71</v>
      </c>
      <c r="B94" s="9">
        <v>184336844</v>
      </c>
      <c r="C94" s="10">
        <v>33981292</v>
      </c>
      <c r="D94" s="10">
        <f>Table7[[#This Row],[Starting Power]]*3</f>
        <v>101943876</v>
      </c>
      <c r="E94" s="11">
        <v>786025</v>
      </c>
      <c r="F94" s="11">
        <v>138178623</v>
      </c>
      <c r="G94" s="11">
        <v>139390547</v>
      </c>
      <c r="H94" s="11">
        <f>Table7[[#This Row],[Kill Points After Ruin 1]]-Table7[[#This Row],[Kill Points Before Ruins 1]]</f>
        <v>1211924</v>
      </c>
      <c r="I94" s="11">
        <v>139390547</v>
      </c>
      <c r="J94" s="10">
        <v>140883091</v>
      </c>
      <c r="K94" s="11">
        <f>Table7[[#This Row],[Kill Points After Ruin 2]]-Table7[[#This Row],[Kill Points Before Ruin 2]]</f>
        <v>1492544</v>
      </c>
      <c r="L94" s="10">
        <v>140883091</v>
      </c>
      <c r="M94" s="13">
        <v>140883091</v>
      </c>
      <c r="N94" s="10">
        <f>Table7[[#This Row],[Kill Points After Ruin 3]]-Table7[[#This Row],[Kill Points Before Ruin 3]]</f>
        <v>0</v>
      </c>
      <c r="O94" s="13">
        <v>140883091</v>
      </c>
      <c r="P94" s="13">
        <v>142005491</v>
      </c>
      <c r="Q94" s="10">
        <f>Table7[[#This Row],[Kill Points After Ruin 4]]-Table7[[#This Row],[Kill Points Before Ruin 4]]</f>
        <v>1122400</v>
      </c>
      <c r="R94" s="13">
        <v>142005491</v>
      </c>
      <c r="S94" s="13">
        <v>143748241</v>
      </c>
      <c r="T9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1349733.5</v>
      </c>
      <c r="U94" s="13">
        <v>143748241</v>
      </c>
      <c r="V94" s="13">
        <v>144989181</v>
      </c>
      <c r="W94" s="10">
        <f>Table7[[#This Row],[Kill Points After Ruin 6]]-Table7[[#This Row],[Kill Points Before Ruin 6]]</f>
        <v>1240940</v>
      </c>
      <c r="X94" s="10">
        <v>144989181</v>
      </c>
      <c r="Y94" s="10">
        <v>145822944</v>
      </c>
      <c r="Z94" s="10">
        <f>Table7[[#This Row],[Kill Points After Ruin 7]]-Table7[[#This Row],[Kill Points Before Ruin 7]]</f>
        <v>833763</v>
      </c>
      <c r="AA9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7251304.5</v>
      </c>
      <c r="AB94" s="20">
        <v>145822944</v>
      </c>
      <c r="AC94" s="20">
        <v>161795281</v>
      </c>
      <c r="AD94" s="20">
        <v>15972337</v>
      </c>
      <c r="AE94" s="20">
        <v>786025</v>
      </c>
      <c r="AF94" s="20">
        <v>840600</v>
      </c>
      <c r="AG94" s="20">
        <v>54575</v>
      </c>
      <c r="AH94" s="16">
        <v>20258526</v>
      </c>
      <c r="AI94" s="16">
        <v>150507</v>
      </c>
      <c r="AJ94" s="16">
        <f>SUM(Table7[[#This Row],[Z8 Dead]],Table7[[#This Row],[KL Deads]])</f>
        <v>205082</v>
      </c>
      <c r="AK94" s="26">
        <f>SUM(Table7[[#This Row],[Total Ruins And Altar KP]],Table7[[#This Row],[KL KP]],Table7[[#This Row],[Z8 KP]])</f>
        <v>43482167.5</v>
      </c>
      <c r="AL94" s="23">
        <f>Table7[[#This Row],[Total Deads]]/(Table7[[#This Row],[Starting Power]]*0.01)</f>
        <v>0.60351442787990528</v>
      </c>
      <c r="AM94" s="15">
        <f>SUM(Table7[[#This Row],[Total Ruins And Altar KP]],Table7[[#This Row],[KL KP]],Table7[[#This Row],[Z8 KP]])/Table7[[#This Row],[KP Requirement]]</f>
        <v>0.42653045191257982</v>
      </c>
    </row>
    <row r="95" spans="1:39" ht="15" x14ac:dyDescent="0.2">
      <c r="A95" s="9" t="s">
        <v>66</v>
      </c>
      <c r="B95" s="9">
        <v>187390690</v>
      </c>
      <c r="C95" s="10">
        <v>34752089</v>
      </c>
      <c r="D95" s="10">
        <f>Table7[[#This Row],[Starting Power]]*3</f>
        <v>104256267</v>
      </c>
      <c r="E95" s="11">
        <v>1442068</v>
      </c>
      <c r="F95" s="11">
        <v>161680566</v>
      </c>
      <c r="G95" s="11">
        <v>164446946</v>
      </c>
      <c r="H95" s="11">
        <f>Table7[[#This Row],[Kill Points After Ruin 1]]-Table7[[#This Row],[Kill Points Before Ruins 1]]</f>
        <v>2766380</v>
      </c>
      <c r="I95" s="11">
        <v>164446946</v>
      </c>
      <c r="J95" s="10">
        <v>166757466</v>
      </c>
      <c r="K95" s="11">
        <f>Table7[[#This Row],[Kill Points After Ruin 2]]-Table7[[#This Row],[Kill Points Before Ruin 2]]</f>
        <v>2310520</v>
      </c>
      <c r="L95" s="10">
        <v>166757466</v>
      </c>
      <c r="M95" s="13">
        <v>167758456</v>
      </c>
      <c r="N95" s="10">
        <f>Table7[[#This Row],[Kill Points After Ruin 3]]-Table7[[#This Row],[Kill Points Before Ruin 3]]</f>
        <v>1000990</v>
      </c>
      <c r="O95" s="13">
        <v>167758456</v>
      </c>
      <c r="P95" s="13">
        <v>171352496</v>
      </c>
      <c r="Q95" s="10">
        <f>Table7[[#This Row],[Kill Points After Ruin 4]]-Table7[[#This Row],[Kill Points Before Ruin 4]]</f>
        <v>3594040</v>
      </c>
      <c r="R95" s="13">
        <v>171352496</v>
      </c>
      <c r="S95" s="13">
        <v>172694646</v>
      </c>
      <c r="T9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1880066.25</v>
      </c>
      <c r="U95" s="13">
        <v>172694646</v>
      </c>
      <c r="V95" s="13">
        <v>177717416</v>
      </c>
      <c r="W95" s="10">
        <f>Table7[[#This Row],[Kill Points After Ruin 6]]-Table7[[#This Row],[Kill Points Before Ruin 6]]</f>
        <v>5022770</v>
      </c>
      <c r="X95" s="10">
        <v>177717416</v>
      </c>
      <c r="Y95" s="10">
        <v>177717416</v>
      </c>
      <c r="Z95" s="10">
        <f>Table7[[#This Row],[Kill Points After Ruin 7]]-Table7[[#This Row],[Kill Points Before Ruin 7]]</f>
        <v>0</v>
      </c>
      <c r="AA9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16574766.25</v>
      </c>
      <c r="AB95" s="8">
        <v>177717416</v>
      </c>
      <c r="AC95" s="14">
        <v>192183880</v>
      </c>
      <c r="AD95" s="8">
        <v>14466464</v>
      </c>
      <c r="AE95" s="8">
        <v>1442071</v>
      </c>
      <c r="AF95" s="14">
        <v>1477199</v>
      </c>
      <c r="AG95" s="8">
        <v>35128</v>
      </c>
      <c r="AH95" s="19">
        <v>13059765</v>
      </c>
      <c r="AI95" s="19">
        <v>413186</v>
      </c>
      <c r="AJ95" s="19">
        <f>SUM(Table7[[#This Row],[Z8 Dead]],Table7[[#This Row],[KL Deads]])</f>
        <v>448314</v>
      </c>
      <c r="AK95" s="25">
        <f>SUM(Table7[[#This Row],[Total Ruins And Altar KP]],Table7[[#This Row],[KL KP]],Table7[[#This Row],[Z8 KP]])</f>
        <v>44100995.25</v>
      </c>
      <c r="AL95" s="23">
        <f>Table7[[#This Row],[Total Deads]]/(Table7[[#This Row],[Starting Power]]*0.01)</f>
        <v>1.2900346796418483</v>
      </c>
      <c r="AM95" s="15">
        <f>SUM(Table7[[#This Row],[Total Ruins And Altar KP]],Table7[[#This Row],[KL KP]],Table7[[#This Row],[Z8 KP]])/Table7[[#This Row],[KP Requirement]]</f>
        <v>0.42300570046307145</v>
      </c>
    </row>
    <row r="96" spans="1:39" ht="15" x14ac:dyDescent="0.2">
      <c r="A96" s="9" t="s">
        <v>205</v>
      </c>
      <c r="B96" s="9">
        <v>181047582</v>
      </c>
      <c r="C96" s="10">
        <v>24436221</v>
      </c>
      <c r="D96" s="10">
        <f>Table7[[#This Row],[Starting Power]]*3</f>
        <v>73308663</v>
      </c>
      <c r="E96" s="11">
        <v>661753</v>
      </c>
      <c r="F96" s="11">
        <v>67771806</v>
      </c>
      <c r="G96" s="11">
        <v>69445115</v>
      </c>
      <c r="H96" s="11">
        <f>Table7[[#This Row],[Kill Points After Ruin 1]]-Table7[[#This Row],[Kill Points Before Ruins 1]]</f>
        <v>1673309</v>
      </c>
      <c r="I96" s="11">
        <v>69445115</v>
      </c>
      <c r="J96" s="10">
        <v>70059695</v>
      </c>
      <c r="K96" s="11">
        <f>Table7[[#This Row],[Kill Points After Ruin 2]]-Table7[[#This Row],[Kill Points Before Ruin 2]]</f>
        <v>614580</v>
      </c>
      <c r="L96" s="10">
        <v>70059695</v>
      </c>
      <c r="M96" s="13">
        <v>71236035</v>
      </c>
      <c r="N96" s="10">
        <f>Table7[[#This Row],[Kill Points After Ruin 3]]-Table7[[#This Row],[Kill Points Before Ruin 3]]</f>
        <v>1176340</v>
      </c>
      <c r="O96" s="13">
        <v>71236035</v>
      </c>
      <c r="P96" s="13">
        <v>71236035</v>
      </c>
      <c r="Q96" s="10">
        <f>Table7[[#This Row],[Kill Points After Ruin 4]]-Table7[[#This Row],[Kill Points Before Ruin 4]]</f>
        <v>0</v>
      </c>
      <c r="R96" s="13">
        <v>71236035</v>
      </c>
      <c r="S96" s="13">
        <v>71236035</v>
      </c>
      <c r="T9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433028.625</v>
      </c>
      <c r="U96" s="13">
        <v>71236035</v>
      </c>
      <c r="V96" s="13">
        <v>71387525</v>
      </c>
      <c r="W96" s="10">
        <f>Table7[[#This Row],[Kill Points After Ruin 6]]-Table7[[#This Row],[Kill Points Before Ruin 6]]</f>
        <v>151490</v>
      </c>
      <c r="X96" s="10">
        <v>71387525</v>
      </c>
      <c r="Y96" s="10">
        <v>72037525</v>
      </c>
      <c r="Z96" s="10">
        <f>Table7[[#This Row],[Kill Points After Ruin 7]]-Table7[[#This Row],[Kill Points Before Ruin 7]]</f>
        <v>650000</v>
      </c>
      <c r="AA9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4698747.625</v>
      </c>
      <c r="AB96" s="8">
        <v>72037525</v>
      </c>
      <c r="AC96" s="14">
        <v>84135114</v>
      </c>
      <c r="AD96" s="8">
        <v>12097589</v>
      </c>
      <c r="AE96" s="8">
        <v>661753</v>
      </c>
      <c r="AF96" s="14">
        <v>823226</v>
      </c>
      <c r="AG96" s="8">
        <v>161473</v>
      </c>
      <c r="AH96" s="19">
        <v>13255585</v>
      </c>
      <c r="AI96" s="19">
        <v>283762</v>
      </c>
      <c r="AJ96" s="19">
        <f>SUM(Table7[[#This Row],[Z8 Dead]],Table7[[#This Row],[KL Deads]])</f>
        <v>445235</v>
      </c>
      <c r="AK96" s="25">
        <f>SUM(Table7[[#This Row],[Total Ruins And Altar KP]],Table7[[#This Row],[KL KP]],Table7[[#This Row],[Z8 KP]])</f>
        <v>30051921.625</v>
      </c>
      <c r="AL96" s="23">
        <f>Table7[[#This Row],[Total Deads]]/(Table7[[#This Row],[Starting Power]]*0.01)</f>
        <v>1.8220288644467573</v>
      </c>
      <c r="AM96" s="15">
        <f>SUM(Table7[[#This Row],[Total Ruins And Altar KP]],Table7[[#This Row],[KL KP]],Table7[[#This Row],[Z8 KP]])/Table7[[#This Row],[KP Requirement]]</f>
        <v>0.40993683959288685</v>
      </c>
    </row>
    <row r="97" spans="1:39" ht="15" x14ac:dyDescent="0.2">
      <c r="A97" s="9" t="s">
        <v>28</v>
      </c>
      <c r="B97" s="9">
        <v>187195245</v>
      </c>
      <c r="C97" s="10">
        <v>48559855</v>
      </c>
      <c r="D97" s="10">
        <f>Table7[[#This Row],[Starting Power]]*3</f>
        <v>145679565</v>
      </c>
      <c r="E97" s="11">
        <v>1360887</v>
      </c>
      <c r="F97" s="11">
        <v>152596155</v>
      </c>
      <c r="G97" s="11">
        <v>154508609</v>
      </c>
      <c r="H97" s="11">
        <f>Table7[[#This Row],[Kill Points After Ruin 1]]-Table7[[#This Row],[Kill Points Before Ruins 1]]</f>
        <v>1912454</v>
      </c>
      <c r="I97" s="11">
        <v>154508609</v>
      </c>
      <c r="J97" s="10">
        <v>160766750</v>
      </c>
      <c r="K97" s="11">
        <f>Table7[[#This Row],[Kill Points After Ruin 2]]-Table7[[#This Row],[Kill Points Before Ruin 2]]</f>
        <v>6258141</v>
      </c>
      <c r="L97" s="10">
        <v>160766750</v>
      </c>
      <c r="M97" s="13">
        <v>160766750</v>
      </c>
      <c r="N97" s="10">
        <f>Table7[[#This Row],[Kill Points After Ruin 3]]-Table7[[#This Row],[Kill Points Before Ruin 3]]</f>
        <v>0</v>
      </c>
      <c r="O97" s="13">
        <v>160766750</v>
      </c>
      <c r="P97" s="13">
        <v>161664950</v>
      </c>
      <c r="Q97" s="10">
        <f>Table7[[#This Row],[Kill Points After Ruin 4]]-Table7[[#This Row],[Kill Points Before Ruin 4]]</f>
        <v>898200</v>
      </c>
      <c r="R97" s="13">
        <v>161664950</v>
      </c>
      <c r="S97" s="13">
        <v>168259142</v>
      </c>
      <c r="T9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4430695.375</v>
      </c>
      <c r="U97" s="13">
        <v>168259142</v>
      </c>
      <c r="V97" s="13">
        <v>170939242</v>
      </c>
      <c r="W97" s="10">
        <f>Table7[[#This Row],[Kill Points After Ruin 6]]-Table7[[#This Row],[Kill Points Before Ruin 6]]</f>
        <v>2680100</v>
      </c>
      <c r="X97" s="10">
        <v>170939242</v>
      </c>
      <c r="Y97" s="10">
        <v>173409544</v>
      </c>
      <c r="Z97" s="10">
        <f>Table7[[#This Row],[Kill Points After Ruin 7]]-Table7[[#This Row],[Kill Points Before Ruin 7]]</f>
        <v>2470302</v>
      </c>
      <c r="AA9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18649892.375</v>
      </c>
      <c r="AB97" s="8">
        <v>176947134</v>
      </c>
      <c r="AC97" s="14">
        <v>201760993</v>
      </c>
      <c r="AD97" s="8">
        <v>24813859</v>
      </c>
      <c r="AE97" s="8">
        <v>1360887</v>
      </c>
      <c r="AF97" s="14">
        <v>1496715</v>
      </c>
      <c r="AG97" s="8">
        <v>135828</v>
      </c>
      <c r="AH97" s="19">
        <v>15844898</v>
      </c>
      <c r="AI97" s="19">
        <v>155979</v>
      </c>
      <c r="AJ97" s="19">
        <f>SUM(Table7[[#This Row],[Z8 Dead]],Table7[[#This Row],[KL Deads]])</f>
        <v>291807</v>
      </c>
      <c r="AK97" s="25">
        <f>SUM(Table7[[#This Row],[Total Ruins And Altar KP]],Table7[[#This Row],[KL KP]],Table7[[#This Row],[Z8 KP]])</f>
        <v>59308649.375</v>
      </c>
      <c r="AL97" s="23">
        <f>Table7[[#This Row],[Total Deads]]/(Table7[[#This Row],[Starting Power]]*0.01)</f>
        <v>0.60092230506042488</v>
      </c>
      <c r="AM97" s="15">
        <f>SUM(Table7[[#This Row],[Total Ruins And Altar KP]],Table7[[#This Row],[KL KP]],Table7[[#This Row],[Z8 KP]])/Table7[[#This Row],[KP Requirement]]</f>
        <v>0.40711715040472563</v>
      </c>
    </row>
    <row r="98" spans="1:39" ht="15" x14ac:dyDescent="0.2">
      <c r="A98" s="9" t="s">
        <v>225</v>
      </c>
      <c r="B98" s="9">
        <v>187716803</v>
      </c>
      <c r="C98" s="10">
        <v>21556315</v>
      </c>
      <c r="D98" s="10">
        <f>Table7[[#This Row],[Starting Power]]*3</f>
        <v>64668945</v>
      </c>
      <c r="E98" s="11">
        <v>176265</v>
      </c>
      <c r="F98" s="11">
        <v>18082824</v>
      </c>
      <c r="G98" s="11">
        <v>20116784</v>
      </c>
      <c r="H98" s="11">
        <f>Table7[[#This Row],[Kill Points After Ruin 1]]-Table7[[#This Row],[Kill Points Before Ruins 1]]</f>
        <v>2033960</v>
      </c>
      <c r="I98" s="11">
        <v>20116784</v>
      </c>
      <c r="J98" s="10">
        <v>20858494</v>
      </c>
      <c r="K98" s="11">
        <f>Table7[[#This Row],[Kill Points After Ruin 2]]-Table7[[#This Row],[Kill Points Before Ruin 2]]</f>
        <v>741710</v>
      </c>
      <c r="L98" s="10">
        <v>20858494</v>
      </c>
      <c r="M98" s="13">
        <v>21862094</v>
      </c>
      <c r="N98" s="10">
        <f>Table7[[#This Row],[Kill Points After Ruin 3]]-Table7[[#This Row],[Kill Points Before Ruin 3]]</f>
        <v>1003600</v>
      </c>
      <c r="O98" s="13">
        <v>21862094</v>
      </c>
      <c r="P98" s="13">
        <v>21862094</v>
      </c>
      <c r="Q98" s="10">
        <f>Table7[[#This Row],[Kill Points After Ruin 4]]-Table7[[#This Row],[Kill Points Before Ruin 4]]</f>
        <v>0</v>
      </c>
      <c r="R98" s="13">
        <v>21862094</v>
      </c>
      <c r="S98" s="13">
        <v>23659144</v>
      </c>
      <c r="T9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1370933.75</v>
      </c>
      <c r="U98" s="13">
        <v>23659144</v>
      </c>
      <c r="V98" s="13">
        <v>26918004</v>
      </c>
      <c r="W98" s="10">
        <f>Table7[[#This Row],[Kill Points After Ruin 6]]-Table7[[#This Row],[Kill Points Before Ruin 6]]</f>
        <v>3258860</v>
      </c>
      <c r="X98" s="10">
        <v>26918004</v>
      </c>
      <c r="Y98" s="10">
        <v>29131248</v>
      </c>
      <c r="Z98" s="10">
        <f>Table7[[#This Row],[Kill Points After Ruin 7]]-Table7[[#This Row],[Kill Points Before Ruin 7]]</f>
        <v>2213244</v>
      </c>
      <c r="AA9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10622307.75</v>
      </c>
      <c r="AB98" s="8">
        <v>29131248</v>
      </c>
      <c r="AC98" s="14">
        <v>34273096</v>
      </c>
      <c r="AD98" s="8">
        <v>5141848</v>
      </c>
      <c r="AE98" s="8">
        <v>176265</v>
      </c>
      <c r="AF98" s="14">
        <v>341176</v>
      </c>
      <c r="AG98" s="8">
        <v>164911</v>
      </c>
      <c r="AH98" s="19">
        <v>10475013</v>
      </c>
      <c r="AI98" s="19">
        <v>142547</v>
      </c>
      <c r="AJ98" s="19">
        <f>SUM(Table7[[#This Row],[Z8 Dead]],Table7[[#This Row],[KL Deads]])</f>
        <v>307458</v>
      </c>
      <c r="AK98" s="25">
        <f>SUM(Table7[[#This Row],[Total Ruins And Altar KP]],Table7[[#This Row],[KL KP]],Table7[[#This Row],[Z8 KP]])</f>
        <v>26239168.75</v>
      </c>
      <c r="AL98" s="23">
        <f>Table7[[#This Row],[Total Deads]]/(Table7[[#This Row],[Starting Power]]*0.01)</f>
        <v>1.4263012950033436</v>
      </c>
      <c r="AM98" s="15">
        <f>SUM(Table7[[#This Row],[Total Ruins And Altar KP]],Table7[[#This Row],[KL KP]],Table7[[#This Row],[Z8 KP]])/Table7[[#This Row],[KP Requirement]]</f>
        <v>0.4057460462668751</v>
      </c>
    </row>
    <row r="99" spans="1:39" ht="15" x14ac:dyDescent="0.2">
      <c r="A99" s="9" t="s">
        <v>43</v>
      </c>
      <c r="B99" s="9">
        <v>187130127</v>
      </c>
      <c r="C99" s="10">
        <v>38524904</v>
      </c>
      <c r="D99" s="10">
        <f>Table7[[#This Row],[Starting Power]]*3</f>
        <v>115574712</v>
      </c>
      <c r="E99" s="11">
        <v>747154</v>
      </c>
      <c r="F99" s="11">
        <v>63643124</v>
      </c>
      <c r="G99" s="11">
        <v>69228882</v>
      </c>
      <c r="H99" s="11">
        <f>Table7[[#This Row],[Kill Points After Ruin 1]]-Table7[[#This Row],[Kill Points Before Ruins 1]]</f>
        <v>5585758</v>
      </c>
      <c r="I99" s="11">
        <v>69228882</v>
      </c>
      <c r="J99" s="10">
        <v>69228882</v>
      </c>
      <c r="K99" s="11">
        <f>Table7[[#This Row],[Kill Points After Ruin 2]]-Table7[[#This Row],[Kill Points Before Ruin 2]]</f>
        <v>0</v>
      </c>
      <c r="L99" s="10">
        <v>69228882</v>
      </c>
      <c r="M99" s="13">
        <v>70694112</v>
      </c>
      <c r="N99" s="10">
        <f>Table7[[#This Row],[Kill Points After Ruin 3]]-Table7[[#This Row],[Kill Points Before Ruin 3]]</f>
        <v>1465230</v>
      </c>
      <c r="O99" s="13">
        <v>70694112</v>
      </c>
      <c r="P99" s="13">
        <v>71968082</v>
      </c>
      <c r="Q99" s="10">
        <f>Table7[[#This Row],[Kill Points After Ruin 4]]-Table7[[#This Row],[Kill Points Before Ruin 4]]</f>
        <v>1273970</v>
      </c>
      <c r="R99" s="13">
        <v>71968082</v>
      </c>
      <c r="S99" s="13">
        <v>73856932</v>
      </c>
      <c r="T9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1985044.75</v>
      </c>
      <c r="U99" s="13">
        <v>73856932</v>
      </c>
      <c r="V99" s="13">
        <v>74737172</v>
      </c>
      <c r="W99" s="10">
        <f>Table7[[#This Row],[Kill Points After Ruin 6]]-Table7[[#This Row],[Kill Points Before Ruin 6]]</f>
        <v>880240</v>
      </c>
      <c r="X99" s="10">
        <v>74737172</v>
      </c>
      <c r="Y99" s="10">
        <v>78863372</v>
      </c>
      <c r="Z99" s="10">
        <f>Table7[[#This Row],[Kill Points After Ruin 7]]-Table7[[#This Row],[Kill Points Before Ruin 7]]</f>
        <v>4126200</v>
      </c>
      <c r="AA9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15316442.75</v>
      </c>
      <c r="AB99" s="8">
        <v>78863372</v>
      </c>
      <c r="AC99" s="14">
        <v>96007973</v>
      </c>
      <c r="AD99" s="8">
        <v>17144601</v>
      </c>
      <c r="AE99" s="8">
        <v>747154</v>
      </c>
      <c r="AF99" s="14">
        <v>906454</v>
      </c>
      <c r="AG99" s="8">
        <v>159300</v>
      </c>
      <c r="AH99" s="19">
        <v>14226122</v>
      </c>
      <c r="AI99" s="19">
        <v>106725</v>
      </c>
      <c r="AJ99" s="19">
        <f>SUM(Table7[[#This Row],[Z8 Dead]],Table7[[#This Row],[KL Deads]])</f>
        <v>266025</v>
      </c>
      <c r="AK99" s="25">
        <f>SUM(Table7[[#This Row],[Total Ruins And Altar KP]],Table7[[#This Row],[KL KP]],Table7[[#This Row],[Z8 KP]])</f>
        <v>46687165.75</v>
      </c>
      <c r="AL99" s="23">
        <f>Table7[[#This Row],[Total Deads]]/(Table7[[#This Row],[Starting Power]]*0.01)</f>
        <v>0.69052735342312599</v>
      </c>
      <c r="AM99" s="15">
        <f>SUM(Table7[[#This Row],[Total Ruins And Altar KP]],Table7[[#This Row],[KL KP]],Table7[[#This Row],[Z8 KP]])/Table7[[#This Row],[KP Requirement]]</f>
        <v>0.4039565830802157</v>
      </c>
    </row>
    <row r="100" spans="1:39" ht="15" x14ac:dyDescent="0.2">
      <c r="A100" s="9" t="s">
        <v>76</v>
      </c>
      <c r="B100" s="9">
        <v>187764289</v>
      </c>
      <c r="C100" s="10">
        <v>34666716</v>
      </c>
      <c r="D100" s="10">
        <f>Table7[[#This Row],[Starting Power]]*3</f>
        <v>104000148</v>
      </c>
      <c r="E100" s="11">
        <v>462443</v>
      </c>
      <c r="F100" s="11">
        <v>36419225</v>
      </c>
      <c r="G100" s="11">
        <v>36638249</v>
      </c>
      <c r="H100" s="11">
        <f>Table7[[#This Row],[Kill Points After Ruin 1]]-Table7[[#This Row],[Kill Points Before Ruins 1]]</f>
        <v>219024</v>
      </c>
      <c r="I100" s="11">
        <v>36638249</v>
      </c>
      <c r="J100" s="10">
        <v>38414859</v>
      </c>
      <c r="K100" s="11">
        <f>Table7[[#This Row],[Kill Points After Ruin 2]]-Table7[[#This Row],[Kill Points Before Ruin 2]]</f>
        <v>1776610</v>
      </c>
      <c r="L100" s="10">
        <v>38414859</v>
      </c>
      <c r="M100" s="13">
        <v>38983949</v>
      </c>
      <c r="N100" s="10">
        <f>Table7[[#This Row],[Kill Points After Ruin 3]]-Table7[[#This Row],[Kill Points Before Ruin 3]]</f>
        <v>569090</v>
      </c>
      <c r="O100" s="13">
        <v>38983949</v>
      </c>
      <c r="P100" s="13">
        <v>39144019</v>
      </c>
      <c r="Q100" s="10">
        <f>Table7[[#This Row],[Kill Points After Ruin 4]]-Table7[[#This Row],[Kill Points Before Ruin 4]]</f>
        <v>160070</v>
      </c>
      <c r="R100" s="13">
        <v>39144019</v>
      </c>
      <c r="S100" s="13">
        <v>40340499</v>
      </c>
      <c r="T10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938839.25</v>
      </c>
      <c r="U100" s="13">
        <v>40340499</v>
      </c>
      <c r="V100" s="13">
        <v>41556579</v>
      </c>
      <c r="W100" s="10">
        <f>Table7[[#This Row],[Kill Points After Ruin 6]]-Table7[[#This Row],[Kill Points Before Ruin 6]]</f>
        <v>1216080</v>
      </c>
      <c r="X100" s="10">
        <v>41556579</v>
      </c>
      <c r="Y100" s="10">
        <v>41556579</v>
      </c>
      <c r="Z100" s="10">
        <f>Table7[[#This Row],[Kill Points After Ruin 7]]-Table7[[#This Row],[Kill Points Before Ruin 7]]</f>
        <v>0</v>
      </c>
      <c r="AA10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4879713.25</v>
      </c>
      <c r="AB100" s="20">
        <v>42339169</v>
      </c>
      <c r="AC100" s="20">
        <v>55742711</v>
      </c>
      <c r="AD100" s="20">
        <v>13403542</v>
      </c>
      <c r="AE100" s="20">
        <v>462443</v>
      </c>
      <c r="AF100" s="20">
        <v>496782</v>
      </c>
      <c r="AG100" s="20">
        <v>34339</v>
      </c>
      <c r="AH100" s="16">
        <v>22842309</v>
      </c>
      <c r="AI100" s="16">
        <v>91378</v>
      </c>
      <c r="AJ100" s="16">
        <f>SUM(Table7[[#This Row],[Z8 Dead]],Table7[[#This Row],[KL Deads]])</f>
        <v>125717</v>
      </c>
      <c r="AK100" s="26">
        <f>SUM(Table7[[#This Row],[Total Ruins And Altar KP]],Table7[[#This Row],[KL KP]],Table7[[#This Row],[Z8 KP]])</f>
        <v>41125564.25</v>
      </c>
      <c r="AL100" s="23">
        <f>Table7[[#This Row],[Total Deads]]/(Table7[[#This Row],[Starting Power]]*0.01)</f>
        <v>0.36264467623642227</v>
      </c>
      <c r="AM100" s="15">
        <f>SUM(Table7[[#This Row],[Total Ruins And Altar KP]],Table7[[#This Row],[KL KP]],Table7[[#This Row],[Z8 KP]])/Table7[[#This Row],[KP Requirement]]</f>
        <v>0.3954375550504024</v>
      </c>
    </row>
    <row r="101" spans="1:39" ht="15" x14ac:dyDescent="0.2">
      <c r="A101" s="9" t="s">
        <v>115</v>
      </c>
      <c r="B101" s="9">
        <v>187814645</v>
      </c>
      <c r="C101" s="10">
        <v>29759813</v>
      </c>
      <c r="D101" s="10">
        <f>Table7[[#This Row],[Starting Power]]*3</f>
        <v>89279439</v>
      </c>
      <c r="E101" s="11">
        <v>26802</v>
      </c>
      <c r="F101" s="11">
        <v>5473453</v>
      </c>
      <c r="G101" s="11">
        <v>7697233</v>
      </c>
      <c r="H101" s="11">
        <f>Table7[[#This Row],[Kill Points After Ruin 1]]-Table7[[#This Row],[Kill Points Before Ruins 1]]</f>
        <v>2223780</v>
      </c>
      <c r="I101" s="11">
        <v>7697233</v>
      </c>
      <c r="J101" s="10">
        <v>10632419</v>
      </c>
      <c r="K101" s="11">
        <f>Table7[[#This Row],[Kill Points After Ruin 2]]-Table7[[#This Row],[Kill Points Before Ruin 2]]</f>
        <v>2935186</v>
      </c>
      <c r="L101" s="10">
        <v>10632419</v>
      </c>
      <c r="M101" s="13">
        <v>12885278</v>
      </c>
      <c r="N101" s="10">
        <f>Table7[[#This Row],[Kill Points After Ruin 3]]-Table7[[#This Row],[Kill Points Before Ruin 3]]</f>
        <v>2252859</v>
      </c>
      <c r="O101" s="13">
        <v>12885278</v>
      </c>
      <c r="P101" s="13">
        <v>13323658</v>
      </c>
      <c r="Q101" s="10">
        <f>Table7[[#This Row],[Kill Points After Ruin 4]]-Table7[[#This Row],[Kill Points Before Ruin 4]]</f>
        <v>438380</v>
      </c>
      <c r="R101" s="13">
        <v>13323658</v>
      </c>
      <c r="S101" s="13">
        <v>15309808</v>
      </c>
      <c r="T10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1974350.625</v>
      </c>
      <c r="U101" s="13">
        <v>15309808</v>
      </c>
      <c r="V101" s="13">
        <v>17745798</v>
      </c>
      <c r="W101" s="10">
        <f>Table7[[#This Row],[Kill Points After Ruin 6]]-Table7[[#This Row],[Kill Points Before Ruin 6]]</f>
        <v>2435990</v>
      </c>
      <c r="X101" s="10">
        <v>17745798</v>
      </c>
      <c r="Y101" s="10">
        <v>17745798</v>
      </c>
      <c r="Z101" s="10">
        <f>Table7[[#This Row],[Kill Points After Ruin 7]]-Table7[[#This Row],[Kill Points Before Ruin 7]]</f>
        <v>0</v>
      </c>
      <c r="AA10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12260545.625</v>
      </c>
      <c r="AB101" s="8">
        <v>19070508</v>
      </c>
      <c r="AC101" s="14">
        <v>35366150</v>
      </c>
      <c r="AD101" s="8">
        <v>16295642</v>
      </c>
      <c r="AE101" s="8">
        <v>27417</v>
      </c>
      <c r="AF101" s="14">
        <v>27997</v>
      </c>
      <c r="AG101" s="8">
        <v>580</v>
      </c>
      <c r="AH101" s="19">
        <v>6506429</v>
      </c>
      <c r="AI101" s="19">
        <v>5970</v>
      </c>
      <c r="AJ101" s="19">
        <f>SUM(Table7[[#This Row],[Z8 Dead]],Table7[[#This Row],[KL Deads]])</f>
        <v>6550</v>
      </c>
      <c r="AK101" s="25">
        <f>SUM(Table7[[#This Row],[Total Ruins And Altar KP]],Table7[[#This Row],[KL KP]],Table7[[#This Row],[Z8 KP]])</f>
        <v>35062616.625</v>
      </c>
      <c r="AL101" s="23">
        <f>Table7[[#This Row],[Total Deads]]/(Table7[[#This Row],[Starting Power]]*0.01)</f>
        <v>2.2009546901386779E-2</v>
      </c>
      <c r="AM101" s="15">
        <f>SUM(Table7[[#This Row],[Total Ruins And Altar KP]],Table7[[#This Row],[KL KP]],Table7[[#This Row],[Z8 KP]])/Table7[[#This Row],[KP Requirement]]</f>
        <v>0.39272890844441799</v>
      </c>
    </row>
    <row r="102" spans="1:39" ht="15" x14ac:dyDescent="0.2">
      <c r="A102" s="9" t="s">
        <v>68</v>
      </c>
      <c r="B102" s="9">
        <v>185795005</v>
      </c>
      <c r="C102" s="10">
        <v>33996382</v>
      </c>
      <c r="D102" s="10">
        <f>Table7[[#This Row],[Starting Power]]*3</f>
        <v>101989146</v>
      </c>
      <c r="E102" s="11">
        <v>1052271</v>
      </c>
      <c r="F102" s="11">
        <v>42306883</v>
      </c>
      <c r="G102" s="11">
        <v>42916003</v>
      </c>
      <c r="H102" s="11">
        <f>Table7[[#This Row],[Kill Points After Ruin 1]]-Table7[[#This Row],[Kill Points Before Ruins 1]]</f>
        <v>609120</v>
      </c>
      <c r="I102" s="11">
        <v>42916003</v>
      </c>
      <c r="J102" s="10">
        <v>45653685</v>
      </c>
      <c r="K102" s="11">
        <f>Table7[[#This Row],[Kill Points After Ruin 2]]-Table7[[#This Row],[Kill Points Before Ruin 2]]</f>
        <v>2737682</v>
      </c>
      <c r="L102" s="10">
        <v>45653685</v>
      </c>
      <c r="M102" s="13">
        <v>46335219</v>
      </c>
      <c r="N102" s="10">
        <f>Table7[[#This Row],[Kill Points After Ruin 3]]-Table7[[#This Row],[Kill Points Before Ruin 3]]</f>
        <v>681534</v>
      </c>
      <c r="O102" s="13">
        <v>46335219</v>
      </c>
      <c r="P102" s="13">
        <v>47566359</v>
      </c>
      <c r="Q102" s="10">
        <f>Table7[[#This Row],[Kill Points After Ruin 4]]-Table7[[#This Row],[Kill Points Before Ruin 4]]</f>
        <v>1231140</v>
      </c>
      <c r="R102" s="13">
        <v>47566359</v>
      </c>
      <c r="S102" s="13">
        <v>51180389</v>
      </c>
      <c r="T10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2464449.5</v>
      </c>
      <c r="U102" s="13">
        <v>51180389</v>
      </c>
      <c r="V102" s="13">
        <v>53027719</v>
      </c>
      <c r="W102" s="10">
        <f>Table7[[#This Row],[Kill Points After Ruin 6]]-Table7[[#This Row],[Kill Points Before Ruin 6]]</f>
        <v>1847330</v>
      </c>
      <c r="X102" s="10">
        <v>53027719</v>
      </c>
      <c r="Y102" s="10">
        <v>54777608</v>
      </c>
      <c r="Z102" s="10">
        <f>Table7[[#This Row],[Kill Points After Ruin 7]]-Table7[[#This Row],[Kill Points Before Ruin 7]]</f>
        <v>1749889</v>
      </c>
      <c r="AA10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11321144.5</v>
      </c>
      <c r="AB102" s="8">
        <v>55922368</v>
      </c>
      <c r="AC102" s="14">
        <v>68820679</v>
      </c>
      <c r="AD102" s="8">
        <v>12898311</v>
      </c>
      <c r="AE102" s="8">
        <v>1052271</v>
      </c>
      <c r="AF102" s="14">
        <v>1216183</v>
      </c>
      <c r="AG102" s="8">
        <v>163912</v>
      </c>
      <c r="AH102" s="19">
        <v>13816456</v>
      </c>
      <c r="AI102" s="19">
        <v>196864</v>
      </c>
      <c r="AJ102" s="19">
        <f>SUM(Table7[[#This Row],[Z8 Dead]],Table7[[#This Row],[KL Deads]])</f>
        <v>360776</v>
      </c>
      <c r="AK102" s="25">
        <f>SUM(Table7[[#This Row],[Total Ruins And Altar KP]],Table7[[#This Row],[KL KP]],Table7[[#This Row],[Z8 KP]])</f>
        <v>38035911.5</v>
      </c>
      <c r="AL102" s="23">
        <f>Table7[[#This Row],[Total Deads]]/(Table7[[#This Row],[Starting Power]]*0.01)</f>
        <v>1.0612188085190948</v>
      </c>
      <c r="AM102" s="15">
        <f>SUM(Table7[[#This Row],[Total Ruins And Altar KP]],Table7[[#This Row],[KL KP]],Table7[[#This Row],[Z8 KP]])/Table7[[#This Row],[KP Requirement]]</f>
        <v>0.37294077842361772</v>
      </c>
    </row>
    <row r="103" spans="1:39" ht="15" x14ac:dyDescent="0.2">
      <c r="A103" s="9" t="s">
        <v>193</v>
      </c>
      <c r="B103" s="9">
        <v>187794991</v>
      </c>
      <c r="C103" s="10">
        <v>24217813</v>
      </c>
      <c r="D103" s="10">
        <f>Table7[[#This Row],[Starting Power]]*3</f>
        <v>72653439</v>
      </c>
      <c r="E103" s="11">
        <v>86635</v>
      </c>
      <c r="F103" s="11">
        <v>13354334</v>
      </c>
      <c r="G103" s="11">
        <v>14136854</v>
      </c>
      <c r="H103" s="11">
        <f>Table7[[#This Row],[Kill Points After Ruin 1]]-Table7[[#This Row],[Kill Points Before Ruins 1]]</f>
        <v>782520</v>
      </c>
      <c r="I103" s="11">
        <v>14136854</v>
      </c>
      <c r="J103" s="10">
        <v>14324534</v>
      </c>
      <c r="K103" s="11">
        <f>Table7[[#This Row],[Kill Points After Ruin 2]]-Table7[[#This Row],[Kill Points Before Ruin 2]]</f>
        <v>187680</v>
      </c>
      <c r="L103" s="10">
        <v>14324534</v>
      </c>
      <c r="M103" s="13">
        <v>18307994</v>
      </c>
      <c r="N103" s="10">
        <f>Table7[[#This Row],[Kill Points After Ruin 3]]-Table7[[#This Row],[Kill Points Before Ruin 3]]</f>
        <v>3983460</v>
      </c>
      <c r="O103" s="13">
        <v>18307994</v>
      </c>
      <c r="P103" s="13">
        <v>18434594</v>
      </c>
      <c r="Q103" s="10">
        <f>Table7[[#This Row],[Kill Points After Ruin 4]]-Table7[[#This Row],[Kill Points Before Ruin 4]]</f>
        <v>126600</v>
      </c>
      <c r="R103" s="13">
        <v>18434594</v>
      </c>
      <c r="S103" s="13">
        <v>21650674</v>
      </c>
      <c r="T10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2243072.5</v>
      </c>
      <c r="U103" s="13">
        <v>21650674</v>
      </c>
      <c r="V103" s="13">
        <v>21883454</v>
      </c>
      <c r="W103" s="10">
        <f>Table7[[#This Row],[Kill Points After Ruin 6]]-Table7[[#This Row],[Kill Points Before Ruin 6]]</f>
        <v>232780</v>
      </c>
      <c r="X103" s="10">
        <v>21883454</v>
      </c>
      <c r="Y103" s="10">
        <v>26632109</v>
      </c>
      <c r="Z103" s="10">
        <f>Table7[[#This Row],[Kill Points After Ruin 7]]-Table7[[#This Row],[Kill Points Before Ruin 7]]</f>
        <v>4748655</v>
      </c>
      <c r="AA10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12304767.5</v>
      </c>
      <c r="AB103" s="8">
        <v>27215189</v>
      </c>
      <c r="AC103" s="14">
        <v>40429104</v>
      </c>
      <c r="AD103" s="8">
        <v>13213915</v>
      </c>
      <c r="AE103" s="8">
        <v>94434</v>
      </c>
      <c r="AF103" s="14">
        <v>363773</v>
      </c>
      <c r="AG103" s="8">
        <v>269339</v>
      </c>
      <c r="AH103" s="19">
        <v>1456104</v>
      </c>
      <c r="AI103" s="19">
        <v>88997</v>
      </c>
      <c r="AJ103" s="19">
        <f>SUM(Table7[[#This Row],[Z8 Dead]],Table7[[#This Row],[KL Deads]])</f>
        <v>358336</v>
      </c>
      <c r="AK103" s="25">
        <f>SUM(Table7[[#This Row],[Total Ruins And Altar KP]],Table7[[#This Row],[KL KP]],Table7[[#This Row],[Z8 KP]])</f>
        <v>26974786.5</v>
      </c>
      <c r="AL103" s="23">
        <f>Table7[[#This Row],[Total Deads]]/(Table7[[#This Row],[Starting Power]]*0.01)</f>
        <v>1.479638148993883</v>
      </c>
      <c r="AM103" s="15">
        <f>SUM(Table7[[#This Row],[Total Ruins And Altar KP]],Table7[[#This Row],[KL KP]],Table7[[#This Row],[Z8 KP]])/Table7[[#This Row],[KP Requirement]]</f>
        <v>0.37128024318298269</v>
      </c>
    </row>
    <row r="104" spans="1:39" ht="15" x14ac:dyDescent="0.2">
      <c r="A104" s="9" t="s">
        <v>4</v>
      </c>
      <c r="B104" s="9">
        <v>177760677</v>
      </c>
      <c r="C104" s="10">
        <v>55826850</v>
      </c>
      <c r="D104" s="10">
        <f>Table7[[#This Row],[Starting Power]]*3</f>
        <v>167480550</v>
      </c>
      <c r="E104" s="11">
        <v>2373843</v>
      </c>
      <c r="F104" s="11">
        <v>117229182</v>
      </c>
      <c r="G104" s="11">
        <v>127196699</v>
      </c>
      <c r="H104" s="11">
        <f>Table7[[#This Row],[Kill Points After Ruin 1]]-Table7[[#This Row],[Kill Points Before Ruins 1]]</f>
        <v>9967517</v>
      </c>
      <c r="I104" s="11">
        <v>127196699</v>
      </c>
      <c r="J104" s="10">
        <v>129928904</v>
      </c>
      <c r="K104" s="11">
        <f>Table7[[#This Row],[Kill Points After Ruin 2]]-Table7[[#This Row],[Kill Points Before Ruin 2]]</f>
        <v>2732205</v>
      </c>
      <c r="L104" s="10">
        <v>129928904</v>
      </c>
      <c r="M104" s="13">
        <v>131910044</v>
      </c>
      <c r="N104" s="10">
        <f>Table7[[#This Row],[Kill Points After Ruin 3]]-Table7[[#This Row],[Kill Points Before Ruin 3]]</f>
        <v>1981140</v>
      </c>
      <c r="O104" s="13">
        <v>131910044</v>
      </c>
      <c r="P104" s="13">
        <v>135786066</v>
      </c>
      <c r="Q104" s="10">
        <f>Table7[[#This Row],[Kill Points After Ruin 4]]-Table7[[#This Row],[Kill Points Before Ruin 4]]</f>
        <v>3876022</v>
      </c>
      <c r="R104" s="13">
        <v>135786066</v>
      </c>
      <c r="S104" s="13">
        <v>144724436</v>
      </c>
      <c r="T10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6788795.5</v>
      </c>
      <c r="U104" s="13">
        <v>144724436</v>
      </c>
      <c r="V104" s="13">
        <v>149931946</v>
      </c>
      <c r="W104" s="10">
        <f>Table7[[#This Row],[Kill Points After Ruin 6]]-Table7[[#This Row],[Kill Points Before Ruin 6]]</f>
        <v>5207510</v>
      </c>
      <c r="X104" s="10">
        <v>149931946</v>
      </c>
      <c r="Y104" s="10">
        <v>154686276</v>
      </c>
      <c r="Z104" s="10">
        <f>Table7[[#This Row],[Kill Points After Ruin 7]]-Table7[[#This Row],[Kill Points Before Ruin 7]]</f>
        <v>4754330</v>
      </c>
      <c r="AA10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35307519.5</v>
      </c>
      <c r="AB104" s="8">
        <v>155535396</v>
      </c>
      <c r="AC104" s="14">
        <v>164267592</v>
      </c>
      <c r="AD104" s="8">
        <v>8732196</v>
      </c>
      <c r="AE104" s="8">
        <v>2373843</v>
      </c>
      <c r="AF104" s="14">
        <v>2378038</v>
      </c>
      <c r="AG104" s="8">
        <v>4195</v>
      </c>
      <c r="AH104" s="19">
        <v>17490145</v>
      </c>
      <c r="AI104" s="19">
        <v>36654</v>
      </c>
      <c r="AJ104" s="19">
        <f>SUM(Table7[[#This Row],[Z8 Dead]],Table7[[#This Row],[KL Deads]])</f>
        <v>40849</v>
      </c>
      <c r="AK104" s="25">
        <f>SUM(Table7[[#This Row],[Total Ruins And Altar KP]],Table7[[#This Row],[KL KP]],Table7[[#This Row],[Z8 KP]])</f>
        <v>61529860.5</v>
      </c>
      <c r="AL104" s="23">
        <f>Table7[[#This Row],[Total Deads]]/(Table7[[#This Row],[Starting Power]]*0.01)</f>
        <v>7.3170884619139356E-2</v>
      </c>
      <c r="AM104" s="15">
        <f>SUM(Table7[[#This Row],[Total Ruins And Altar KP]],Table7[[#This Row],[KL KP]],Table7[[#This Row],[Z8 KP]])/Table7[[#This Row],[KP Requirement]]</f>
        <v>0.36738511128605678</v>
      </c>
    </row>
    <row r="105" spans="1:39" ht="15" x14ac:dyDescent="0.2">
      <c r="A105" s="9" t="s">
        <v>107</v>
      </c>
      <c r="B105" s="9">
        <v>187223483</v>
      </c>
      <c r="C105" s="10">
        <v>31466511</v>
      </c>
      <c r="D105" s="10">
        <f>Table7[[#This Row],[Starting Power]]*3</f>
        <v>94399533</v>
      </c>
      <c r="E105" s="11">
        <v>1041953</v>
      </c>
      <c r="F105" s="11">
        <v>128622732</v>
      </c>
      <c r="G105" s="11">
        <v>131936751</v>
      </c>
      <c r="H105" s="11">
        <f>Table7[[#This Row],[Kill Points After Ruin 1]]-Table7[[#This Row],[Kill Points Before Ruins 1]]</f>
        <v>3314019</v>
      </c>
      <c r="I105" s="11">
        <v>131936751</v>
      </c>
      <c r="J105" s="10">
        <v>134674591</v>
      </c>
      <c r="K105" s="11">
        <f>Table7[[#This Row],[Kill Points After Ruin 2]]-Table7[[#This Row],[Kill Points Before Ruin 2]]</f>
        <v>2737840</v>
      </c>
      <c r="L105" s="10">
        <v>134674591</v>
      </c>
      <c r="M105" s="13">
        <v>134674591</v>
      </c>
      <c r="N105" s="10">
        <f>Table7[[#This Row],[Kill Points After Ruin 3]]-Table7[[#This Row],[Kill Points Before Ruin 3]]</f>
        <v>0</v>
      </c>
      <c r="O105" s="13">
        <v>134674591</v>
      </c>
      <c r="P105" s="13">
        <v>135061801</v>
      </c>
      <c r="Q105" s="10">
        <f>Table7[[#This Row],[Kill Points After Ruin 4]]-Table7[[#This Row],[Kill Points Before Ruin 4]]</f>
        <v>387210</v>
      </c>
      <c r="R105" s="13">
        <v>135061801</v>
      </c>
      <c r="S105" s="13">
        <v>136040541</v>
      </c>
      <c r="T10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1294253.625</v>
      </c>
      <c r="U105" s="13">
        <v>136040541</v>
      </c>
      <c r="V105" s="13">
        <v>140533221</v>
      </c>
      <c r="W105" s="10">
        <f>Table7[[#This Row],[Kill Points After Ruin 6]]-Table7[[#This Row],[Kill Points Before Ruin 6]]</f>
        <v>4492680</v>
      </c>
      <c r="X105" s="10">
        <v>140533221</v>
      </c>
      <c r="Y105" s="10">
        <v>140533221</v>
      </c>
      <c r="Z105" s="10">
        <f>Table7[[#This Row],[Kill Points After Ruin 7]]-Table7[[#This Row],[Kill Points Before Ruin 7]]</f>
        <v>0</v>
      </c>
      <c r="AA10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12226002.625</v>
      </c>
      <c r="AB105" s="8">
        <v>140533221</v>
      </c>
      <c r="AC105" s="14">
        <v>161882967</v>
      </c>
      <c r="AD105" s="8">
        <v>21349746</v>
      </c>
      <c r="AE105" s="8">
        <v>1041953</v>
      </c>
      <c r="AF105" s="14">
        <v>1052177</v>
      </c>
      <c r="AG105" s="8">
        <v>10224</v>
      </c>
      <c r="AH105" s="19">
        <v>0</v>
      </c>
      <c r="AI105" s="19">
        <v>0</v>
      </c>
      <c r="AJ105" s="19">
        <f>SUM(Table7[[#This Row],[Z8 Dead]],Table7[[#This Row],[KL Deads]])</f>
        <v>10224</v>
      </c>
      <c r="AK105" s="25">
        <f>SUM(Table7[[#This Row],[Total Ruins And Altar KP]],Table7[[#This Row],[KL KP]],Table7[[#This Row],[Z8 KP]])</f>
        <v>33575748.625</v>
      </c>
      <c r="AL105" s="23">
        <f>Table7[[#This Row],[Total Deads]]/(Table7[[#This Row],[Starting Power]]*0.01)</f>
        <v>3.2491686161201669E-2</v>
      </c>
      <c r="AM105" s="15">
        <f>SUM(Table7[[#This Row],[Total Ruins And Altar KP]],Table7[[#This Row],[KL KP]],Table7[[#This Row],[Z8 KP]])/Table7[[#This Row],[KP Requirement]]</f>
        <v>0.35567706277741862</v>
      </c>
    </row>
    <row r="106" spans="1:39" ht="15" x14ac:dyDescent="0.2">
      <c r="A106" s="9" t="s">
        <v>191</v>
      </c>
      <c r="B106" s="9">
        <v>187715815</v>
      </c>
      <c r="C106" s="10">
        <v>24689133</v>
      </c>
      <c r="D106" s="10">
        <f>Table7[[#This Row],[Starting Power]]*3</f>
        <v>74067399</v>
      </c>
      <c r="E106" s="11">
        <v>291257</v>
      </c>
      <c r="F106" s="11">
        <v>19876529</v>
      </c>
      <c r="G106" s="11">
        <v>20462019</v>
      </c>
      <c r="H106" s="11">
        <f>Table7[[#This Row],[Kill Points After Ruin 1]]-Table7[[#This Row],[Kill Points Before Ruins 1]]</f>
        <v>585490</v>
      </c>
      <c r="I106" s="11">
        <v>20462019</v>
      </c>
      <c r="J106" s="10">
        <v>21275113</v>
      </c>
      <c r="K106" s="11">
        <f>Table7[[#This Row],[Kill Points After Ruin 2]]-Table7[[#This Row],[Kill Points Before Ruin 2]]</f>
        <v>813094</v>
      </c>
      <c r="L106" s="10">
        <v>21275113</v>
      </c>
      <c r="M106" s="13">
        <v>22019313</v>
      </c>
      <c r="N106" s="10">
        <f>Table7[[#This Row],[Kill Points After Ruin 3]]-Table7[[#This Row],[Kill Points Before Ruin 3]]</f>
        <v>744200</v>
      </c>
      <c r="O106" s="13">
        <v>22019313</v>
      </c>
      <c r="P106" s="13">
        <v>23554113</v>
      </c>
      <c r="Q106" s="10">
        <f>Table7[[#This Row],[Kill Points After Ruin 4]]-Table7[[#This Row],[Kill Points Before Ruin 4]]</f>
        <v>1534800</v>
      </c>
      <c r="R106" s="13">
        <v>23554113</v>
      </c>
      <c r="S106" s="13">
        <v>23554113</v>
      </c>
      <c r="T10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459698</v>
      </c>
      <c r="U106" s="13">
        <v>23554113</v>
      </c>
      <c r="V106" s="13">
        <v>24616833</v>
      </c>
      <c r="W106" s="10">
        <f>Table7[[#This Row],[Kill Points After Ruin 6]]-Table7[[#This Row],[Kill Points Before Ruin 6]]</f>
        <v>1062720</v>
      </c>
      <c r="X106" s="10">
        <v>24616833</v>
      </c>
      <c r="Y106" s="10">
        <v>24616833</v>
      </c>
      <c r="Z106" s="10">
        <f>Table7[[#This Row],[Kill Points After Ruin 7]]-Table7[[#This Row],[Kill Points Before Ruin 7]]</f>
        <v>0</v>
      </c>
      <c r="AA10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5200002</v>
      </c>
      <c r="AB106" s="8">
        <v>24616833</v>
      </c>
      <c r="AC106" s="14">
        <v>36155650</v>
      </c>
      <c r="AD106" s="8">
        <v>11538817</v>
      </c>
      <c r="AE106" s="8">
        <v>291257</v>
      </c>
      <c r="AF106" s="14">
        <v>365574</v>
      </c>
      <c r="AG106" s="8">
        <v>74317</v>
      </c>
      <c r="AH106" s="19">
        <v>9450277</v>
      </c>
      <c r="AI106" s="19">
        <v>134015</v>
      </c>
      <c r="AJ106" s="19">
        <f>SUM(Table7[[#This Row],[Z8 Dead]],Table7[[#This Row],[KL Deads]])</f>
        <v>208332</v>
      </c>
      <c r="AK106" s="25">
        <f>SUM(Table7[[#This Row],[Total Ruins And Altar KP]],Table7[[#This Row],[KL KP]],Table7[[#This Row],[Z8 KP]])</f>
        <v>26189096</v>
      </c>
      <c r="AL106" s="23">
        <f>Table7[[#This Row],[Total Deads]]/(Table7[[#This Row],[Starting Power]]*0.01)</f>
        <v>0.84382063963120935</v>
      </c>
      <c r="AM106" s="15">
        <f>SUM(Table7[[#This Row],[Total Ruins And Altar KP]],Table7[[#This Row],[KL KP]],Table7[[#This Row],[Z8 KP]])/Table7[[#This Row],[KP Requirement]]</f>
        <v>0.35358465875114636</v>
      </c>
    </row>
    <row r="107" spans="1:39" ht="15" x14ac:dyDescent="0.2">
      <c r="A107" s="9" t="s">
        <v>15</v>
      </c>
      <c r="B107" s="9">
        <v>184237961</v>
      </c>
      <c r="C107" s="10">
        <v>65687120</v>
      </c>
      <c r="D107" s="10">
        <f>Table7[[#This Row],[Starting Power]]*3</f>
        <v>197061360</v>
      </c>
      <c r="E107" s="11">
        <v>1640848</v>
      </c>
      <c r="F107" s="11">
        <v>128290663</v>
      </c>
      <c r="G107" s="11">
        <v>130403613</v>
      </c>
      <c r="H107" s="11">
        <f>Table7[[#This Row],[Kill Points After Ruin 1]]-Table7[[#This Row],[Kill Points Before Ruins 1]]</f>
        <v>2112950</v>
      </c>
      <c r="I107" s="11">
        <v>130403613</v>
      </c>
      <c r="J107" s="10">
        <v>132069615</v>
      </c>
      <c r="K107" s="11">
        <f>Table7[[#This Row],[Kill Points After Ruin 2]]-Table7[[#This Row],[Kill Points Before Ruin 2]]</f>
        <v>1666002</v>
      </c>
      <c r="L107" s="10">
        <v>132069615</v>
      </c>
      <c r="M107" s="13">
        <v>132677325</v>
      </c>
      <c r="N107" s="10">
        <f>Table7[[#This Row],[Kill Points After Ruin 3]]-Table7[[#This Row],[Kill Points Before Ruin 3]]</f>
        <v>607710</v>
      </c>
      <c r="O107" s="13">
        <v>132677325</v>
      </c>
      <c r="P107" s="13">
        <v>133894685</v>
      </c>
      <c r="Q107" s="10">
        <f>Table7[[#This Row],[Kill Points After Ruin 4]]-Table7[[#This Row],[Kill Points Before Ruin 4]]</f>
        <v>1217360</v>
      </c>
      <c r="R107" s="13">
        <v>133894685</v>
      </c>
      <c r="S107" s="13">
        <v>133894685</v>
      </c>
      <c r="T10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700502.75</v>
      </c>
      <c r="U107" s="13">
        <v>133894685</v>
      </c>
      <c r="V107" s="13">
        <v>136225195</v>
      </c>
      <c r="W107" s="10">
        <f>Table7[[#This Row],[Kill Points After Ruin 6]]-Table7[[#This Row],[Kill Points Before Ruin 6]]</f>
        <v>2330510</v>
      </c>
      <c r="X107" s="10">
        <v>136225195</v>
      </c>
      <c r="Y107" s="10">
        <v>137513135</v>
      </c>
      <c r="Z107" s="10">
        <f>Table7[[#This Row],[Kill Points After Ruin 7]]-Table7[[#This Row],[Kill Points Before Ruin 7]]</f>
        <v>1287940</v>
      </c>
      <c r="AA10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9922974.75</v>
      </c>
      <c r="AB107" s="16">
        <v>137513135</v>
      </c>
      <c r="AC107" s="16">
        <v>155617902</v>
      </c>
      <c r="AD107" s="16">
        <v>18104767</v>
      </c>
      <c r="AE107" s="16">
        <v>1642028</v>
      </c>
      <c r="AF107" s="16">
        <v>1715496</v>
      </c>
      <c r="AG107" s="16">
        <v>73468</v>
      </c>
      <c r="AH107" s="16">
        <v>39612395</v>
      </c>
      <c r="AI107" s="16">
        <v>492081</v>
      </c>
      <c r="AJ107" s="16">
        <f>SUM(Table7[[#This Row],[Z8 Dead]],Table7[[#This Row],[KL Deads]])</f>
        <v>565549</v>
      </c>
      <c r="AK107" s="26">
        <f>SUM(Table7[[#This Row],[Total Ruins And Altar KP]],Table7[[#This Row],[KL KP]],Table7[[#This Row],[Z8 KP]])</f>
        <v>67640136.75</v>
      </c>
      <c r="AL107" s="23">
        <f>Table7[[#This Row],[Total Deads]]/(Table7[[#This Row],[Starting Power]]*0.01)</f>
        <v>0.860973962627681</v>
      </c>
      <c r="AM107" s="15">
        <f>SUM(Table7[[#This Row],[Total Ruins And Altar KP]],Table7[[#This Row],[KL KP]],Table7[[#This Row],[Z8 KP]])/Table7[[#This Row],[KP Requirement]]</f>
        <v>0.34324403703496209</v>
      </c>
    </row>
    <row r="108" spans="1:39" ht="15" x14ac:dyDescent="0.2">
      <c r="A108" s="9" t="s">
        <v>127</v>
      </c>
      <c r="B108" s="9">
        <v>187824818</v>
      </c>
      <c r="C108" s="10">
        <v>29954138</v>
      </c>
      <c r="D108" s="10">
        <f>Table7[[#This Row],[Starting Power]]*3</f>
        <v>89862414</v>
      </c>
      <c r="E108" s="11">
        <v>645217</v>
      </c>
      <c r="F108" s="11">
        <v>74323319</v>
      </c>
      <c r="G108" s="11">
        <v>75198545</v>
      </c>
      <c r="H108" s="11">
        <f>Table7[[#This Row],[Kill Points After Ruin 1]]-Table7[[#This Row],[Kill Points Before Ruins 1]]</f>
        <v>875226</v>
      </c>
      <c r="I108" s="11">
        <v>75198545</v>
      </c>
      <c r="J108" s="10">
        <v>77071691</v>
      </c>
      <c r="K108" s="11">
        <f>Table7[[#This Row],[Kill Points After Ruin 2]]-Table7[[#This Row],[Kill Points Before Ruin 2]]</f>
        <v>1873146</v>
      </c>
      <c r="L108" s="10">
        <v>77071691</v>
      </c>
      <c r="M108" s="13">
        <v>77071691</v>
      </c>
      <c r="N108" s="10">
        <f>Table7[[#This Row],[Kill Points After Ruin 3]]-Table7[[#This Row],[Kill Points Before Ruin 3]]</f>
        <v>0</v>
      </c>
      <c r="O108" s="13">
        <v>77071691</v>
      </c>
      <c r="P108" s="13">
        <v>82362211</v>
      </c>
      <c r="Q108" s="10">
        <f>Table7[[#This Row],[Kill Points After Ruin 4]]-Table7[[#This Row],[Kill Points Before Ruin 4]]</f>
        <v>5290520</v>
      </c>
      <c r="R108" s="13">
        <v>82362211</v>
      </c>
      <c r="S108" s="13">
        <v>82362211</v>
      </c>
      <c r="T10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1004861.5</v>
      </c>
      <c r="U108" s="13">
        <v>82362211</v>
      </c>
      <c r="V108" s="13">
        <v>86704367</v>
      </c>
      <c r="W108" s="10">
        <f>Table7[[#This Row],[Kill Points After Ruin 6]]-Table7[[#This Row],[Kill Points Before Ruin 6]]</f>
        <v>4342156</v>
      </c>
      <c r="X108" s="10">
        <v>86704367</v>
      </c>
      <c r="Y108" s="10">
        <v>92862989</v>
      </c>
      <c r="Z108" s="10">
        <f>Table7[[#This Row],[Kill Points After Ruin 7]]-Table7[[#This Row],[Kill Points Before Ruin 7]]</f>
        <v>6158622</v>
      </c>
      <c r="AA10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19544531.5</v>
      </c>
      <c r="AB108" s="19">
        <v>92862989</v>
      </c>
      <c r="AC108" s="21">
        <v>99681280</v>
      </c>
      <c r="AD108" s="19">
        <v>6818291</v>
      </c>
      <c r="AE108" s="19">
        <v>645217</v>
      </c>
      <c r="AF108" s="21">
        <v>650398</v>
      </c>
      <c r="AG108" s="19">
        <v>5181</v>
      </c>
      <c r="AH108" s="19">
        <v>4237953</v>
      </c>
      <c r="AI108" s="19">
        <v>58243</v>
      </c>
      <c r="AJ108" s="19">
        <f>SUM(Table7[[#This Row],[Z8 Dead]],Table7[[#This Row],[KL Deads]])</f>
        <v>63424</v>
      </c>
      <c r="AK108" s="25">
        <f>SUM(Table7[[#This Row],[Total Ruins And Altar KP]],Table7[[#This Row],[KL KP]],Table7[[#This Row],[Z8 KP]])</f>
        <v>30600775.5</v>
      </c>
      <c r="AL108" s="23">
        <f>Table7[[#This Row],[Total Deads]]/(Table7[[#This Row],[Starting Power]]*0.01)</f>
        <v>0.21173702277795475</v>
      </c>
      <c r="AM108" s="15">
        <f>SUM(Table7[[#This Row],[Total Ruins And Altar KP]],Table7[[#This Row],[KL KP]],Table7[[#This Row],[Z8 KP]])/Table7[[#This Row],[KP Requirement]]</f>
        <v>0.3405291949980333</v>
      </c>
    </row>
    <row r="109" spans="1:39" ht="15" x14ac:dyDescent="0.2">
      <c r="A109" s="9" t="s">
        <v>141</v>
      </c>
      <c r="B109" s="9">
        <v>187267908</v>
      </c>
      <c r="C109" s="10">
        <v>27268040</v>
      </c>
      <c r="D109" s="10">
        <f>Table7[[#This Row],[Starting Power]]*3</f>
        <v>81804120</v>
      </c>
      <c r="E109" s="11">
        <v>455503</v>
      </c>
      <c r="F109" s="11">
        <v>14014685</v>
      </c>
      <c r="G109" s="11">
        <v>15032895</v>
      </c>
      <c r="H109" s="11">
        <f>Table7[[#This Row],[Kill Points After Ruin 1]]-Table7[[#This Row],[Kill Points Before Ruins 1]]</f>
        <v>1018210</v>
      </c>
      <c r="I109" s="11">
        <v>15032895</v>
      </c>
      <c r="J109" s="10">
        <v>15032895</v>
      </c>
      <c r="K109" s="11">
        <f>Table7[[#This Row],[Kill Points After Ruin 2]]-Table7[[#This Row],[Kill Points Before Ruin 2]]</f>
        <v>0</v>
      </c>
      <c r="L109" s="10">
        <v>15032895</v>
      </c>
      <c r="M109" s="13">
        <v>15032895</v>
      </c>
      <c r="N109" s="10">
        <f>Table7[[#This Row],[Kill Points After Ruin 3]]-Table7[[#This Row],[Kill Points Before Ruin 3]]</f>
        <v>0</v>
      </c>
      <c r="O109" s="13">
        <v>15032895</v>
      </c>
      <c r="P109" s="13">
        <v>15741735</v>
      </c>
      <c r="Q109" s="10">
        <f>Table7[[#This Row],[Kill Points After Ruin 4]]-Table7[[#This Row],[Kill Points Before Ruin 4]]</f>
        <v>708840</v>
      </c>
      <c r="R109" s="13">
        <v>15741735</v>
      </c>
      <c r="S109" s="13">
        <v>15741735</v>
      </c>
      <c r="T10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215881.25</v>
      </c>
      <c r="U109" s="13">
        <v>15741735</v>
      </c>
      <c r="V109" s="13">
        <v>15741735</v>
      </c>
      <c r="W109" s="10">
        <f>Table7[[#This Row],[Kill Points After Ruin 6]]-Table7[[#This Row],[Kill Points Before Ruin 6]]</f>
        <v>0</v>
      </c>
      <c r="X109" s="10">
        <v>15741736</v>
      </c>
      <c r="Y109" s="10">
        <v>17189984</v>
      </c>
      <c r="Z109" s="10">
        <f>Table7[[#This Row],[Kill Points After Ruin 7]]-Table7[[#This Row],[Kill Points Before Ruin 7]]</f>
        <v>1448248</v>
      </c>
      <c r="AA10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3391179.25</v>
      </c>
      <c r="AB109" s="16">
        <v>17189984</v>
      </c>
      <c r="AC109" s="16">
        <v>26430746</v>
      </c>
      <c r="AD109" s="16">
        <v>9240762</v>
      </c>
      <c r="AE109" s="16">
        <v>455504</v>
      </c>
      <c r="AF109" s="16">
        <v>505632</v>
      </c>
      <c r="AG109" s="16">
        <v>50128</v>
      </c>
      <c r="AH109" s="16">
        <v>15139929</v>
      </c>
      <c r="AI109" s="16">
        <v>152383</v>
      </c>
      <c r="AJ109" s="16">
        <f>SUM(Table7[[#This Row],[Z8 Dead]],Table7[[#This Row],[KL Deads]])</f>
        <v>202511</v>
      </c>
      <c r="AK109" s="26">
        <f>SUM(Table7[[#This Row],[Total Ruins And Altar KP]],Table7[[#This Row],[KL KP]],Table7[[#This Row],[Z8 KP]])</f>
        <v>27771870.25</v>
      </c>
      <c r="AL109" s="23">
        <f>Table7[[#This Row],[Total Deads]]/(Table7[[#This Row],[Starting Power]]*0.01)</f>
        <v>0.74266797320232769</v>
      </c>
      <c r="AM109" s="15">
        <f>SUM(Table7[[#This Row],[Total Ruins And Altar KP]],Table7[[#This Row],[KL KP]],Table7[[#This Row],[Z8 KP]])/Table7[[#This Row],[KP Requirement]]</f>
        <v>0.33949231713512718</v>
      </c>
    </row>
    <row r="110" spans="1:39" ht="15" x14ac:dyDescent="0.2">
      <c r="A110" s="9" t="s">
        <v>160</v>
      </c>
      <c r="B110" s="9">
        <v>185373907</v>
      </c>
      <c r="C110" s="10">
        <v>28286996</v>
      </c>
      <c r="D110" s="10">
        <f>Table7[[#This Row],[Starting Power]]*3</f>
        <v>84860988</v>
      </c>
      <c r="E110" s="11">
        <v>2199402</v>
      </c>
      <c r="F110" s="11">
        <v>43439040</v>
      </c>
      <c r="G110" s="11">
        <v>43582840</v>
      </c>
      <c r="H110" s="11">
        <f>Table7[[#This Row],[Kill Points After Ruin 1]]-Table7[[#This Row],[Kill Points Before Ruins 1]]</f>
        <v>143800</v>
      </c>
      <c r="I110" s="11">
        <v>43582840</v>
      </c>
      <c r="J110" s="10">
        <v>43582840</v>
      </c>
      <c r="K110" s="11">
        <f>Table7[[#This Row],[Kill Points After Ruin 2]]-Table7[[#This Row],[Kill Points Before Ruin 2]]</f>
        <v>0</v>
      </c>
      <c r="L110" s="10">
        <v>43582840</v>
      </c>
      <c r="M110" s="13">
        <v>43844720</v>
      </c>
      <c r="N110" s="10">
        <f>Table7[[#This Row],[Kill Points After Ruin 3]]-Table7[[#This Row],[Kill Points Before Ruin 3]]</f>
        <v>261880</v>
      </c>
      <c r="O110" s="13">
        <v>43844720</v>
      </c>
      <c r="P110" s="13">
        <v>43844720</v>
      </c>
      <c r="Q110" s="10">
        <f>Table7[[#This Row],[Kill Points After Ruin 4]]-Table7[[#This Row],[Kill Points Before Ruin 4]]</f>
        <v>0</v>
      </c>
      <c r="R110" s="13">
        <v>43844720</v>
      </c>
      <c r="S110" s="13">
        <v>43844720</v>
      </c>
      <c r="T1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50710</v>
      </c>
      <c r="U110" s="13">
        <v>43844720</v>
      </c>
      <c r="V110" s="13">
        <v>44481730</v>
      </c>
      <c r="W110" s="10">
        <f>Table7[[#This Row],[Kill Points After Ruin 6]]-Table7[[#This Row],[Kill Points Before Ruin 6]]</f>
        <v>637010</v>
      </c>
      <c r="X110" s="10">
        <v>44481730</v>
      </c>
      <c r="Y110" s="10">
        <v>44481730</v>
      </c>
      <c r="Z110" s="10">
        <f>Table7[[#This Row],[Kill Points After Ruin 7]]-Table7[[#This Row],[Kill Points Before Ruin 7]]</f>
        <v>0</v>
      </c>
      <c r="AA1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1093400</v>
      </c>
      <c r="AB110" s="16">
        <v>45294732</v>
      </c>
      <c r="AC110" s="16">
        <v>70347172</v>
      </c>
      <c r="AD110" s="16">
        <v>25052440</v>
      </c>
      <c r="AE110" s="16">
        <v>2201371</v>
      </c>
      <c r="AF110" s="16">
        <v>2201371</v>
      </c>
      <c r="AG110" s="16">
        <v>0</v>
      </c>
      <c r="AH110" s="16">
        <v>1891666</v>
      </c>
      <c r="AI110" s="16">
        <v>9610</v>
      </c>
      <c r="AJ110" s="16">
        <f>SUM(Table7[[#This Row],[Z8 Dead]],Table7[[#This Row],[KL Deads]])</f>
        <v>9610</v>
      </c>
      <c r="AK110" s="26">
        <f>SUM(Table7[[#This Row],[Total Ruins And Altar KP]],Table7[[#This Row],[KL KP]],Table7[[#This Row],[Z8 KP]])</f>
        <v>28037506</v>
      </c>
      <c r="AL110" s="23">
        <f>Table7[[#This Row],[Total Deads]]/(Table7[[#This Row],[Starting Power]]*0.01)</f>
        <v>3.397320804231032E-2</v>
      </c>
      <c r="AM110" s="15">
        <f>SUM(Table7[[#This Row],[Total Ruins And Altar KP]],Table7[[#This Row],[KL KP]],Table7[[#This Row],[Z8 KP]])/Table7[[#This Row],[KP Requirement]]</f>
        <v>0.33039334870812487</v>
      </c>
    </row>
    <row r="111" spans="1:39" ht="15" x14ac:dyDescent="0.2">
      <c r="A111" s="9" t="s">
        <v>51</v>
      </c>
      <c r="B111" s="9">
        <v>184469153</v>
      </c>
      <c r="C111" s="10">
        <v>38527385</v>
      </c>
      <c r="D111" s="10">
        <f>Table7[[#This Row],[Starting Power]]*3</f>
        <v>115582155</v>
      </c>
      <c r="E111" s="11">
        <v>628473</v>
      </c>
      <c r="F111" s="11">
        <v>50795909</v>
      </c>
      <c r="G111" s="11">
        <v>50896249</v>
      </c>
      <c r="H111" s="11">
        <f>Table7[[#This Row],[Kill Points After Ruin 1]]-Table7[[#This Row],[Kill Points Before Ruins 1]]</f>
        <v>100340</v>
      </c>
      <c r="I111" s="11">
        <v>50896249</v>
      </c>
      <c r="J111" s="10">
        <v>54409489</v>
      </c>
      <c r="K111" s="11">
        <f>Table7[[#This Row],[Kill Points After Ruin 2]]-Table7[[#This Row],[Kill Points Before Ruin 2]]</f>
        <v>3513240</v>
      </c>
      <c r="L111" s="10">
        <v>54409489</v>
      </c>
      <c r="M111" s="13">
        <v>54409489</v>
      </c>
      <c r="N111" s="10">
        <f>Table7[[#This Row],[Kill Points After Ruin 3]]-Table7[[#This Row],[Kill Points Before Ruin 3]]</f>
        <v>0</v>
      </c>
      <c r="O111" s="13">
        <v>54409489</v>
      </c>
      <c r="P111" s="13">
        <v>54409489</v>
      </c>
      <c r="Q111" s="10">
        <f>Table7[[#This Row],[Kill Points After Ruin 4]]-Table7[[#This Row],[Kill Points Before Ruin 4]]</f>
        <v>0</v>
      </c>
      <c r="R111" s="13">
        <v>54409489</v>
      </c>
      <c r="S111" s="13">
        <v>54409489</v>
      </c>
      <c r="T1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451697.5</v>
      </c>
      <c r="U111" s="13">
        <v>54409489</v>
      </c>
      <c r="V111" s="13">
        <v>54409489</v>
      </c>
      <c r="W111" s="10">
        <f>Table7[[#This Row],[Kill Points After Ruin 6]]-Table7[[#This Row],[Kill Points Before Ruin 6]]</f>
        <v>0</v>
      </c>
      <c r="X111" s="10">
        <v>54409489</v>
      </c>
      <c r="Y111" s="10">
        <v>59408349</v>
      </c>
      <c r="Z111" s="10">
        <f>Table7[[#This Row],[Kill Points After Ruin 7]]-Table7[[#This Row],[Kill Points Before Ruin 7]]</f>
        <v>4998860</v>
      </c>
      <c r="AA1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9064137.5</v>
      </c>
      <c r="AB111" s="16">
        <v>59408349</v>
      </c>
      <c r="AC111" s="16">
        <v>70459291</v>
      </c>
      <c r="AD111" s="16">
        <v>11050942</v>
      </c>
      <c r="AE111" s="16">
        <v>628473</v>
      </c>
      <c r="AF111" s="16">
        <v>628473</v>
      </c>
      <c r="AG111" s="16">
        <v>0</v>
      </c>
      <c r="AH111" s="16">
        <v>17738392</v>
      </c>
      <c r="AI111" s="16">
        <v>133542</v>
      </c>
      <c r="AJ111" s="16">
        <f>SUM(Table7[[#This Row],[Z8 Dead]],Table7[[#This Row],[KL Deads]])</f>
        <v>133542</v>
      </c>
      <c r="AK111" s="26">
        <f>SUM(Table7[[#This Row],[Total Ruins And Altar KP]],Table7[[#This Row],[KL KP]],Table7[[#This Row],[Z8 KP]])</f>
        <v>37853471.5</v>
      </c>
      <c r="AL111" s="23">
        <f>Table7[[#This Row],[Total Deads]]/(Table7[[#This Row],[Starting Power]]*0.01)</f>
        <v>0.34661579030084699</v>
      </c>
      <c r="AM111" s="15">
        <f>SUM(Table7[[#This Row],[Total Ruins And Altar KP]],Table7[[#This Row],[KL KP]],Table7[[#This Row],[Z8 KP]])/Table7[[#This Row],[KP Requirement]]</f>
        <v>0.32750273171494337</v>
      </c>
    </row>
    <row r="112" spans="1:39" ht="15" x14ac:dyDescent="0.2">
      <c r="A112" s="9" t="s">
        <v>61</v>
      </c>
      <c r="B112" s="9">
        <v>186454998</v>
      </c>
      <c r="C112" s="10">
        <v>35920530</v>
      </c>
      <c r="D112" s="10">
        <f>Table7[[#This Row],[Starting Power]]*3</f>
        <v>107761590</v>
      </c>
      <c r="E112" s="11">
        <v>601609</v>
      </c>
      <c r="F112" s="11">
        <v>65978883</v>
      </c>
      <c r="G112" s="11">
        <v>65978883</v>
      </c>
      <c r="H112" s="11">
        <f>Table7[[#This Row],[Kill Points After Ruin 1]]-Table7[[#This Row],[Kill Points Before Ruins 1]]</f>
        <v>0</v>
      </c>
      <c r="I112" s="11">
        <v>65978883</v>
      </c>
      <c r="J112" s="10">
        <v>67933383</v>
      </c>
      <c r="K112" s="11">
        <f>Table7[[#This Row],[Kill Points After Ruin 2]]-Table7[[#This Row],[Kill Points Before Ruin 2]]</f>
        <v>1954500</v>
      </c>
      <c r="L112" s="10">
        <v>67933383</v>
      </c>
      <c r="M112" s="13">
        <v>67947343</v>
      </c>
      <c r="N112" s="10">
        <f>Table7[[#This Row],[Kill Points After Ruin 3]]-Table7[[#This Row],[Kill Points Before Ruin 3]]</f>
        <v>13960</v>
      </c>
      <c r="O112" s="13">
        <v>67947343</v>
      </c>
      <c r="P112" s="13">
        <v>67947343</v>
      </c>
      <c r="Q112" s="10">
        <f>Table7[[#This Row],[Kill Points After Ruin 4]]-Table7[[#This Row],[Kill Points Before Ruin 4]]</f>
        <v>0</v>
      </c>
      <c r="R112" s="13">
        <v>67947343</v>
      </c>
      <c r="S112" s="13">
        <v>72647727</v>
      </c>
      <c r="T1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2596249.5</v>
      </c>
      <c r="U112" s="13">
        <v>72647727</v>
      </c>
      <c r="V112" s="13">
        <v>75026757</v>
      </c>
      <c r="W112" s="10">
        <f>Table7[[#This Row],[Kill Points After Ruin 6]]-Table7[[#This Row],[Kill Points Before Ruin 6]]</f>
        <v>2379030</v>
      </c>
      <c r="X112" s="10">
        <v>75026757</v>
      </c>
      <c r="Y112" s="10">
        <v>75026757</v>
      </c>
      <c r="Z112" s="10">
        <f>Table7[[#This Row],[Kill Points After Ruin 7]]-Table7[[#This Row],[Kill Points Before Ruin 7]]</f>
        <v>0</v>
      </c>
      <c r="AA1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6943739.5</v>
      </c>
      <c r="AB112" s="16">
        <v>76193587</v>
      </c>
      <c r="AC112" s="16">
        <v>82971603</v>
      </c>
      <c r="AD112" s="16">
        <v>6778016</v>
      </c>
      <c r="AE112" s="16">
        <v>601609</v>
      </c>
      <c r="AF112" s="16">
        <v>619012</v>
      </c>
      <c r="AG112" s="16">
        <v>17403</v>
      </c>
      <c r="AH112" s="16">
        <v>21449225</v>
      </c>
      <c r="AI112" s="16">
        <v>70788</v>
      </c>
      <c r="AJ112" s="16">
        <f>SUM(Table7[[#This Row],[Z8 Dead]],Table7[[#This Row],[KL Deads]])</f>
        <v>88191</v>
      </c>
      <c r="AK112" s="26">
        <f>SUM(Table7[[#This Row],[Total Ruins And Altar KP]],Table7[[#This Row],[KL KP]],Table7[[#This Row],[Z8 KP]])</f>
        <v>35170980.5</v>
      </c>
      <c r="AL112" s="23">
        <f>Table7[[#This Row],[Total Deads]]/(Table7[[#This Row],[Starting Power]]*0.01)</f>
        <v>0.2455169787305477</v>
      </c>
      <c r="AM112" s="15">
        <f>SUM(Table7[[#This Row],[Total Ruins And Altar KP]],Table7[[#This Row],[KL KP]],Table7[[#This Row],[Z8 KP]])/Table7[[#This Row],[KP Requirement]]</f>
        <v>0.32637770563704566</v>
      </c>
    </row>
    <row r="113" spans="1:39" ht="15" x14ac:dyDescent="0.2">
      <c r="A113" s="9" t="s">
        <v>169</v>
      </c>
      <c r="B113" s="9">
        <v>187450521</v>
      </c>
      <c r="C113" s="10">
        <v>26249603</v>
      </c>
      <c r="D113" s="10">
        <f>Table7[[#This Row],[Starting Power]]*3</f>
        <v>78748809</v>
      </c>
      <c r="E113" s="11">
        <v>427726</v>
      </c>
      <c r="F113" s="11">
        <v>31713340</v>
      </c>
      <c r="G113" s="11">
        <v>32698247</v>
      </c>
      <c r="H113" s="11">
        <f>Table7[[#This Row],[Kill Points After Ruin 1]]-Table7[[#This Row],[Kill Points Before Ruins 1]]</f>
        <v>984907</v>
      </c>
      <c r="I113" s="11">
        <v>32698247</v>
      </c>
      <c r="J113" s="10">
        <v>34010827</v>
      </c>
      <c r="K113" s="11">
        <f>Table7[[#This Row],[Kill Points After Ruin 2]]-Table7[[#This Row],[Kill Points Before Ruin 2]]</f>
        <v>1312580</v>
      </c>
      <c r="L113" s="10">
        <v>34010827</v>
      </c>
      <c r="M113" s="13">
        <v>34083417</v>
      </c>
      <c r="N113" s="10">
        <f>Table7[[#This Row],[Kill Points After Ruin 3]]-Table7[[#This Row],[Kill Points Before Ruin 3]]</f>
        <v>72590</v>
      </c>
      <c r="O113" s="13">
        <v>34083417</v>
      </c>
      <c r="P113" s="13">
        <v>35865177</v>
      </c>
      <c r="Q113" s="10">
        <f>Table7[[#This Row],[Kill Points After Ruin 4]]-Table7[[#This Row],[Kill Points Before Ruin 4]]</f>
        <v>1781760</v>
      </c>
      <c r="R113" s="13">
        <v>35865177</v>
      </c>
      <c r="S113" s="13">
        <v>38037865</v>
      </c>
      <c r="T1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1605323.625</v>
      </c>
      <c r="U113" s="13">
        <v>38037865</v>
      </c>
      <c r="V113" s="13">
        <v>38724595</v>
      </c>
      <c r="W113" s="10">
        <f>Table7[[#This Row],[Kill Points After Ruin 6]]-Table7[[#This Row],[Kill Points Before Ruin 6]]</f>
        <v>686730</v>
      </c>
      <c r="X113" s="10">
        <v>38724595</v>
      </c>
      <c r="Y113" s="10">
        <v>39853698</v>
      </c>
      <c r="Z113" s="10">
        <f>Table7[[#This Row],[Kill Points After Ruin 7]]-Table7[[#This Row],[Kill Points Before Ruin 7]]</f>
        <v>1129103</v>
      </c>
      <c r="AA1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7572993.625</v>
      </c>
      <c r="AB113" s="19">
        <v>39853698</v>
      </c>
      <c r="AC113" s="21">
        <v>50991309</v>
      </c>
      <c r="AD113" s="19">
        <v>11137611</v>
      </c>
      <c r="AE113" s="19">
        <v>427726</v>
      </c>
      <c r="AF113" s="21">
        <v>609882</v>
      </c>
      <c r="AG113" s="19">
        <v>182156</v>
      </c>
      <c r="AH113" s="19">
        <v>5444649</v>
      </c>
      <c r="AI113" s="19">
        <v>90656</v>
      </c>
      <c r="AJ113" s="19">
        <f>SUM(Table7[[#This Row],[Z8 Dead]],Table7[[#This Row],[KL Deads]])</f>
        <v>272812</v>
      </c>
      <c r="AK113" s="25">
        <f>SUM(Table7[[#This Row],[Total Ruins And Altar KP]],Table7[[#This Row],[KL KP]],Table7[[#This Row],[Z8 KP]])</f>
        <v>24155253.625</v>
      </c>
      <c r="AL113" s="23">
        <f>Table7[[#This Row],[Total Deads]]/(Table7[[#This Row],[Starting Power]]*0.01)</f>
        <v>1.0392995276919044</v>
      </c>
      <c r="AM113" s="15">
        <f>SUM(Table7[[#This Row],[Total Ruins And Altar KP]],Table7[[#This Row],[KL KP]],Table7[[#This Row],[Z8 KP]])/Table7[[#This Row],[KP Requirement]]</f>
        <v>0.30673801841244352</v>
      </c>
    </row>
    <row r="114" spans="1:39" ht="15" x14ac:dyDescent="0.2">
      <c r="A114" s="9" t="s">
        <v>155</v>
      </c>
      <c r="B114" s="9">
        <v>187799168</v>
      </c>
      <c r="C114" s="10">
        <v>28127033</v>
      </c>
      <c r="D114" s="10">
        <f>Table7[[#This Row],[Starting Power]]*3</f>
        <v>84381099</v>
      </c>
      <c r="E114" s="11">
        <v>94246</v>
      </c>
      <c r="F114" s="11">
        <v>3371436</v>
      </c>
      <c r="G114" s="11">
        <v>7119836</v>
      </c>
      <c r="H114" s="11">
        <f>Table7[[#This Row],[Kill Points After Ruin 1]]-Table7[[#This Row],[Kill Points Before Ruins 1]]</f>
        <v>3748400</v>
      </c>
      <c r="I114" s="11">
        <v>7119836</v>
      </c>
      <c r="J114" s="10">
        <v>7566336</v>
      </c>
      <c r="K114" s="11">
        <f>Table7[[#This Row],[Kill Points After Ruin 2]]-Table7[[#This Row],[Kill Points Before Ruin 2]]</f>
        <v>446500</v>
      </c>
      <c r="L114" s="10">
        <v>7566336</v>
      </c>
      <c r="M114" s="13">
        <v>8173046</v>
      </c>
      <c r="N114" s="10">
        <f>Table7[[#This Row],[Kill Points After Ruin 3]]-Table7[[#This Row],[Kill Points Before Ruin 3]]</f>
        <v>606710</v>
      </c>
      <c r="O114" s="13">
        <v>8173046</v>
      </c>
      <c r="P114" s="13">
        <v>8545876</v>
      </c>
      <c r="Q114" s="10">
        <f>Table7[[#This Row],[Kill Points After Ruin 4]]-Table7[[#This Row],[Kill Points Before Ruin 4]]</f>
        <v>372830</v>
      </c>
      <c r="R114" s="13">
        <v>8545876</v>
      </c>
      <c r="S114" s="13">
        <v>9251376</v>
      </c>
      <c r="T1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999555</v>
      </c>
      <c r="U114" s="13">
        <v>9251376</v>
      </c>
      <c r="V114" s="13">
        <v>25142424</v>
      </c>
      <c r="W114" s="10">
        <f>Table7[[#This Row],[Kill Points After Ruin 6]]-Table7[[#This Row],[Kill Points Before Ruin 6]]</f>
        <v>15891048</v>
      </c>
      <c r="X114" s="10">
        <v>25142424</v>
      </c>
      <c r="Y114" s="10">
        <v>25595744</v>
      </c>
      <c r="Z114" s="10">
        <f>Table7[[#This Row],[Kill Points After Ruin 7]]-Table7[[#This Row],[Kill Points Before Ruin 7]]</f>
        <v>453320</v>
      </c>
      <c r="AA1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22518363</v>
      </c>
      <c r="AB114" s="19">
        <v>32487038</v>
      </c>
      <c r="AC114" s="21">
        <v>34157088</v>
      </c>
      <c r="AD114" s="19">
        <v>1670050</v>
      </c>
      <c r="AE114" s="19">
        <v>94246</v>
      </c>
      <c r="AF114" s="21">
        <v>123712</v>
      </c>
      <c r="AG114" s="19">
        <v>29466</v>
      </c>
      <c r="AH114" s="19">
        <v>1039895</v>
      </c>
      <c r="AI114" s="19">
        <v>2557</v>
      </c>
      <c r="AJ114" s="19">
        <f>SUM(Table7[[#This Row],[Z8 Dead]],Table7[[#This Row],[KL Deads]])</f>
        <v>32023</v>
      </c>
      <c r="AK114" s="25">
        <f>SUM(Table7[[#This Row],[Total Ruins And Altar KP]],Table7[[#This Row],[KL KP]],Table7[[#This Row],[Z8 KP]])</f>
        <v>25228308</v>
      </c>
      <c r="AL114" s="23">
        <f>Table7[[#This Row],[Total Deads]]/(Table7[[#This Row],[Starting Power]]*0.01)</f>
        <v>0.11385132587571536</v>
      </c>
      <c r="AM114" s="15">
        <f>SUM(Table7[[#This Row],[Total Ruins And Altar KP]],Table7[[#This Row],[KL KP]],Table7[[#This Row],[Z8 KP]])/Table7[[#This Row],[KP Requirement]]</f>
        <v>0.29898055724540873</v>
      </c>
    </row>
    <row r="115" spans="1:39" ht="15" x14ac:dyDescent="0.2">
      <c r="A115" s="9" t="s">
        <v>167</v>
      </c>
      <c r="B115" s="9">
        <v>187667679</v>
      </c>
      <c r="C115" s="10">
        <v>27232923</v>
      </c>
      <c r="D115" s="10">
        <f>Table7[[#This Row],[Starting Power]]*3</f>
        <v>81698769</v>
      </c>
      <c r="E115" s="11">
        <v>285301</v>
      </c>
      <c r="F115" s="11">
        <v>49807233</v>
      </c>
      <c r="G115" s="11">
        <v>50509853</v>
      </c>
      <c r="H115" s="11">
        <f>Table7[[#This Row],[Kill Points After Ruin 1]]-Table7[[#This Row],[Kill Points Before Ruins 1]]</f>
        <v>702620</v>
      </c>
      <c r="I115" s="11">
        <v>50509853</v>
      </c>
      <c r="J115" s="10">
        <v>52502064</v>
      </c>
      <c r="K115" s="11">
        <f>Table7[[#This Row],[Kill Points After Ruin 2]]-Table7[[#This Row],[Kill Points Before Ruin 2]]</f>
        <v>1992211</v>
      </c>
      <c r="L115" s="10">
        <v>52502064</v>
      </c>
      <c r="M115" s="13">
        <v>54184209</v>
      </c>
      <c r="N115" s="10">
        <f>Table7[[#This Row],[Kill Points After Ruin 3]]-Table7[[#This Row],[Kill Points Before Ruin 3]]</f>
        <v>1682145</v>
      </c>
      <c r="O115" s="13">
        <v>54184209</v>
      </c>
      <c r="P115" s="13">
        <v>54584979</v>
      </c>
      <c r="Q115" s="10">
        <f>Table7[[#This Row],[Kill Points After Ruin 4]]-Table7[[#This Row],[Kill Points Before Ruin 4]]</f>
        <v>400770</v>
      </c>
      <c r="R115" s="13">
        <v>54584979</v>
      </c>
      <c r="S115" s="13">
        <v>55804619</v>
      </c>
      <c r="T1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1207038.25</v>
      </c>
      <c r="U115" s="13">
        <v>55804619</v>
      </c>
      <c r="V115" s="13">
        <v>56017819</v>
      </c>
      <c r="W115" s="10">
        <f>Table7[[#This Row],[Kill Points After Ruin 6]]-Table7[[#This Row],[Kill Points Before Ruin 6]]</f>
        <v>213200</v>
      </c>
      <c r="X115" s="10">
        <v>56017819</v>
      </c>
      <c r="Y115" s="10">
        <v>56646049</v>
      </c>
      <c r="Z115" s="10">
        <f>Table7[[#This Row],[Kill Points After Ruin 7]]-Table7[[#This Row],[Kill Points Before Ruin 7]]</f>
        <v>628230</v>
      </c>
      <c r="AA1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6826214.25</v>
      </c>
      <c r="AB115" s="19">
        <v>56646049</v>
      </c>
      <c r="AC115" s="21">
        <v>68693980</v>
      </c>
      <c r="AD115" s="19">
        <v>12047931</v>
      </c>
      <c r="AE115" s="19">
        <v>285301</v>
      </c>
      <c r="AF115" s="21">
        <v>570213</v>
      </c>
      <c r="AG115" s="19">
        <v>284912</v>
      </c>
      <c r="AH115" s="19">
        <v>5517324</v>
      </c>
      <c r="AI115" s="19">
        <v>51359</v>
      </c>
      <c r="AJ115" s="19">
        <f>SUM(Table7[[#This Row],[Z8 Dead]],Table7[[#This Row],[KL Deads]])</f>
        <v>336271</v>
      </c>
      <c r="AK115" s="25">
        <f>SUM(Table7[[#This Row],[Total Ruins And Altar KP]],Table7[[#This Row],[KL KP]],Table7[[#This Row],[Z8 KP]])</f>
        <v>24391469.25</v>
      </c>
      <c r="AL115" s="23">
        <f>Table7[[#This Row],[Total Deads]]/(Table7[[#This Row],[Starting Power]]*0.01)</f>
        <v>1.2347958388455034</v>
      </c>
      <c r="AM115" s="15">
        <f>SUM(Table7[[#This Row],[Total Ruins And Altar KP]],Table7[[#This Row],[KL KP]],Table7[[#This Row],[Z8 KP]])/Table7[[#This Row],[KP Requirement]]</f>
        <v>0.29855369363031653</v>
      </c>
    </row>
    <row r="116" spans="1:39" ht="15" x14ac:dyDescent="0.2">
      <c r="A116" s="9" t="s">
        <v>104</v>
      </c>
      <c r="B116" s="9">
        <v>187599872</v>
      </c>
      <c r="C116" s="10">
        <v>31978077</v>
      </c>
      <c r="D116" s="10">
        <f>Table7[[#This Row],[Starting Power]]*3</f>
        <v>95934231</v>
      </c>
      <c r="E116" s="11">
        <v>1056411</v>
      </c>
      <c r="F116" s="11">
        <v>108298194</v>
      </c>
      <c r="G116" s="11">
        <v>108298194</v>
      </c>
      <c r="H116" s="11">
        <f>Table7[[#This Row],[Kill Points After Ruin 1]]-Table7[[#This Row],[Kill Points Before Ruins 1]]</f>
        <v>0</v>
      </c>
      <c r="I116" s="11">
        <v>108298194</v>
      </c>
      <c r="J116" s="10">
        <v>108298194</v>
      </c>
      <c r="K116" s="11">
        <f>Table7[[#This Row],[Kill Points After Ruin 2]]-Table7[[#This Row],[Kill Points Before Ruin 2]]</f>
        <v>0</v>
      </c>
      <c r="L116" s="10">
        <v>108298194</v>
      </c>
      <c r="M116" s="13">
        <v>108298194</v>
      </c>
      <c r="N116" s="10">
        <f>Table7[[#This Row],[Kill Points After Ruin 3]]-Table7[[#This Row],[Kill Points Before Ruin 3]]</f>
        <v>0</v>
      </c>
      <c r="O116" s="13">
        <v>108298194</v>
      </c>
      <c r="P116" s="13">
        <v>108539834</v>
      </c>
      <c r="Q116" s="10">
        <f>Table7[[#This Row],[Kill Points After Ruin 4]]-Table7[[#This Row],[Kill Points Before Ruin 4]]</f>
        <v>241640</v>
      </c>
      <c r="R116" s="13">
        <v>108539834</v>
      </c>
      <c r="S116" s="13">
        <v>108705204</v>
      </c>
      <c r="T1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112890</v>
      </c>
      <c r="U116" s="13">
        <v>108705204</v>
      </c>
      <c r="V116" s="13">
        <v>109757654</v>
      </c>
      <c r="W116" s="10">
        <f>Table7[[#This Row],[Kill Points After Ruin 6]]-Table7[[#This Row],[Kill Points Before Ruin 6]]</f>
        <v>1052450</v>
      </c>
      <c r="X116" s="10">
        <v>109757654</v>
      </c>
      <c r="Y116" s="10">
        <v>110975821</v>
      </c>
      <c r="Z116" s="10">
        <f>Table7[[#This Row],[Kill Points After Ruin 7]]-Table7[[#This Row],[Kill Points Before Ruin 7]]</f>
        <v>1218167</v>
      </c>
      <c r="AA1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2625147</v>
      </c>
      <c r="AB116" s="16">
        <v>110975821</v>
      </c>
      <c r="AC116" s="16">
        <v>135141814</v>
      </c>
      <c r="AD116" s="16">
        <v>24165993</v>
      </c>
      <c r="AE116" s="16">
        <v>1056411</v>
      </c>
      <c r="AF116" s="16">
        <v>1141361</v>
      </c>
      <c r="AG116" s="16">
        <v>84950</v>
      </c>
      <c r="AH116" s="16">
        <v>0</v>
      </c>
      <c r="AI116" s="16">
        <v>0</v>
      </c>
      <c r="AJ116" s="16">
        <f>SUM(Table7[[#This Row],[Z8 Dead]],Table7[[#This Row],[KL Deads]])</f>
        <v>84950</v>
      </c>
      <c r="AK116" s="26">
        <f>SUM(Table7[[#This Row],[Total Ruins And Altar KP]],Table7[[#This Row],[KL KP]],Table7[[#This Row],[Z8 KP]])</f>
        <v>26791140</v>
      </c>
      <c r="AL116" s="23">
        <f>Table7[[#This Row],[Total Deads]]/(Table7[[#This Row],[Starting Power]]*0.01)</f>
        <v>0.26565074566553826</v>
      </c>
      <c r="AM116" s="15">
        <f>SUM(Table7[[#This Row],[Total Ruins And Altar KP]],Table7[[#This Row],[KL KP]],Table7[[#This Row],[Z8 KP]])/Table7[[#This Row],[KP Requirement]]</f>
        <v>0.27926569818441555</v>
      </c>
    </row>
    <row r="117" spans="1:39" ht="15" x14ac:dyDescent="0.2">
      <c r="A117" s="9" t="s">
        <v>149</v>
      </c>
      <c r="B117" s="9">
        <v>184530554</v>
      </c>
      <c r="C117" s="10">
        <v>26688843</v>
      </c>
      <c r="D117" s="10">
        <f>Table7[[#This Row],[Starting Power]]*3</f>
        <v>80066529</v>
      </c>
      <c r="E117" s="11">
        <v>788320</v>
      </c>
      <c r="F117" s="11">
        <v>35760760</v>
      </c>
      <c r="G117" s="11">
        <v>36682281</v>
      </c>
      <c r="H117" s="11">
        <f>Table7[[#This Row],[Kill Points After Ruin 1]]-Table7[[#This Row],[Kill Points Before Ruins 1]]</f>
        <v>921521</v>
      </c>
      <c r="I117" s="11">
        <v>36682281</v>
      </c>
      <c r="J117" s="10">
        <v>38285111</v>
      </c>
      <c r="K117" s="11">
        <f>Table7[[#This Row],[Kill Points After Ruin 2]]-Table7[[#This Row],[Kill Points Before Ruin 2]]</f>
        <v>1602830</v>
      </c>
      <c r="L117" s="10">
        <v>38285111</v>
      </c>
      <c r="M117" s="13">
        <v>39063321</v>
      </c>
      <c r="N117" s="10">
        <f>Table7[[#This Row],[Kill Points After Ruin 3]]-Table7[[#This Row],[Kill Points Before Ruin 3]]</f>
        <v>778210</v>
      </c>
      <c r="O117" s="13">
        <v>39063321</v>
      </c>
      <c r="P117" s="13">
        <v>40789582</v>
      </c>
      <c r="Q117" s="10">
        <f>Table7[[#This Row],[Kill Points After Ruin 4]]-Table7[[#This Row],[Kill Points Before Ruin 4]]</f>
        <v>1726261</v>
      </c>
      <c r="R117" s="13">
        <v>40789582</v>
      </c>
      <c r="S117" s="13">
        <v>42743112</v>
      </c>
      <c r="T1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1605367.75</v>
      </c>
      <c r="U117" s="13">
        <v>42743112</v>
      </c>
      <c r="V117" s="13">
        <v>45854362</v>
      </c>
      <c r="W117" s="10">
        <f>Table7[[#This Row],[Kill Points After Ruin 6]]-Table7[[#This Row],[Kill Points Before Ruin 6]]</f>
        <v>3111250</v>
      </c>
      <c r="X117" s="10">
        <v>45854362</v>
      </c>
      <c r="Y117" s="10">
        <v>48488223</v>
      </c>
      <c r="Z117" s="10">
        <f>Table7[[#This Row],[Kill Points After Ruin 7]]-Table7[[#This Row],[Kill Points Before Ruin 7]]</f>
        <v>2633861</v>
      </c>
      <c r="AA1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12379300.75</v>
      </c>
      <c r="AB117" s="19">
        <v>50275683</v>
      </c>
      <c r="AC117" s="21">
        <v>57030418</v>
      </c>
      <c r="AD117" s="19">
        <v>6754735</v>
      </c>
      <c r="AE117" s="19">
        <v>788320</v>
      </c>
      <c r="AF117" s="21">
        <v>817878</v>
      </c>
      <c r="AG117" s="19">
        <v>29558</v>
      </c>
      <c r="AH117" s="19">
        <v>2353068</v>
      </c>
      <c r="AI117" s="19">
        <v>43775</v>
      </c>
      <c r="AJ117" s="19">
        <f>SUM(Table7[[#This Row],[Z8 Dead]],Table7[[#This Row],[KL Deads]])</f>
        <v>73333</v>
      </c>
      <c r="AK117" s="25">
        <f>SUM(Table7[[#This Row],[Total Ruins And Altar KP]],Table7[[#This Row],[KL KP]],Table7[[#This Row],[Z8 KP]])</f>
        <v>21487103.75</v>
      </c>
      <c r="AL117" s="23">
        <f>Table7[[#This Row],[Total Deads]]/(Table7[[#This Row],[Starting Power]]*0.01)</f>
        <v>0.27477024762744495</v>
      </c>
      <c r="AM117" s="15">
        <f>SUM(Table7[[#This Row],[Total Ruins And Altar KP]],Table7[[#This Row],[KL KP]],Table7[[#This Row],[Z8 KP]])/Table7[[#This Row],[KP Requirement]]</f>
        <v>0.26836562067028036</v>
      </c>
    </row>
    <row r="118" spans="1:39" ht="15" x14ac:dyDescent="0.2">
      <c r="A118" s="9" t="s">
        <v>59</v>
      </c>
      <c r="B118" s="9">
        <v>187129846</v>
      </c>
      <c r="C118" s="10">
        <v>37310177</v>
      </c>
      <c r="D118" s="10">
        <f>Table7[[#This Row],[Starting Power]]*3</f>
        <v>111930531</v>
      </c>
      <c r="E118" s="11">
        <v>1033926</v>
      </c>
      <c r="F118" s="11">
        <v>59169675</v>
      </c>
      <c r="G118" s="11">
        <v>63577355</v>
      </c>
      <c r="H118" s="11">
        <f>Table7[[#This Row],[Kill Points After Ruin 1]]-Table7[[#This Row],[Kill Points Before Ruins 1]]</f>
        <v>4407680</v>
      </c>
      <c r="I118" s="11">
        <v>63577355</v>
      </c>
      <c r="J118" s="10">
        <v>63577355</v>
      </c>
      <c r="K118" s="11">
        <f>Table7[[#This Row],[Kill Points After Ruin 2]]-Table7[[#This Row],[Kill Points Before Ruin 2]]</f>
        <v>0</v>
      </c>
      <c r="L118" s="10">
        <v>63577355</v>
      </c>
      <c r="M118" s="13">
        <v>64754505</v>
      </c>
      <c r="N118" s="10">
        <f>Table7[[#This Row],[Kill Points After Ruin 3]]-Table7[[#This Row],[Kill Points Before Ruin 3]]</f>
        <v>1177150</v>
      </c>
      <c r="O118" s="13">
        <v>64754505</v>
      </c>
      <c r="P118" s="13">
        <v>65381615</v>
      </c>
      <c r="Q118" s="10">
        <f>Table7[[#This Row],[Kill Points After Ruin 4]]-Table7[[#This Row],[Kill Points Before Ruin 4]]</f>
        <v>627110</v>
      </c>
      <c r="R118" s="13">
        <v>65381615</v>
      </c>
      <c r="S118" s="13">
        <v>67665775</v>
      </c>
      <c r="T1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1918572.5</v>
      </c>
      <c r="U118" s="13">
        <v>67665775</v>
      </c>
      <c r="V118" s="13">
        <v>68252915</v>
      </c>
      <c r="W118" s="10">
        <f>Table7[[#This Row],[Kill Points After Ruin 6]]-Table7[[#This Row],[Kill Points Before Ruin 6]]</f>
        <v>587140</v>
      </c>
      <c r="X118" s="10">
        <v>68252915</v>
      </c>
      <c r="Y118" s="10">
        <v>70666284</v>
      </c>
      <c r="Z118" s="10">
        <f>Table7[[#This Row],[Kill Points After Ruin 7]]-Table7[[#This Row],[Kill Points Before Ruin 7]]</f>
        <v>2413369</v>
      </c>
      <c r="AA1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11131021.5</v>
      </c>
      <c r="AB118" s="19">
        <v>70666286</v>
      </c>
      <c r="AC118" s="21">
        <v>78922233</v>
      </c>
      <c r="AD118" s="19">
        <v>8255947</v>
      </c>
      <c r="AE118" s="19">
        <v>1033926</v>
      </c>
      <c r="AF118" s="21">
        <v>1135193</v>
      </c>
      <c r="AG118" s="19">
        <v>101267</v>
      </c>
      <c r="AH118" s="19">
        <v>9541358</v>
      </c>
      <c r="AI118" s="19">
        <v>101337</v>
      </c>
      <c r="AJ118" s="19">
        <f>SUM(Table7[[#This Row],[Z8 Dead]],Table7[[#This Row],[KL Deads]])</f>
        <v>202604</v>
      </c>
      <c r="AK118" s="25">
        <f>SUM(Table7[[#This Row],[Total Ruins And Altar KP]],Table7[[#This Row],[KL KP]],Table7[[#This Row],[Z8 KP]])</f>
        <v>28928326.5</v>
      </c>
      <c r="AL118" s="23">
        <f>Table7[[#This Row],[Total Deads]]/(Table7[[#This Row],[Starting Power]]*0.01)</f>
        <v>0.54302610250281036</v>
      </c>
      <c r="AM118" s="15">
        <f>SUM(Table7[[#This Row],[Total Ruins And Altar KP]],Table7[[#This Row],[KL KP]],Table7[[#This Row],[Z8 KP]])/Table7[[#This Row],[KP Requirement]]</f>
        <v>0.25844893472362784</v>
      </c>
    </row>
    <row r="119" spans="1:39" ht="15" x14ac:dyDescent="0.2">
      <c r="A119" s="9" t="s">
        <v>86</v>
      </c>
      <c r="B119" s="9">
        <v>187266522</v>
      </c>
      <c r="C119" s="10">
        <v>32444541</v>
      </c>
      <c r="D119" s="10">
        <f>Table7[[#This Row],[Starting Power]]*3</f>
        <v>97333623</v>
      </c>
      <c r="E119" s="11">
        <v>69522</v>
      </c>
      <c r="F119" s="11">
        <v>33124766</v>
      </c>
      <c r="G119" s="11">
        <v>36350640</v>
      </c>
      <c r="H119" s="11">
        <f>Table7[[#This Row],[Kill Points After Ruin 1]]-Table7[[#This Row],[Kill Points Before Ruins 1]]</f>
        <v>3225874</v>
      </c>
      <c r="I119" s="11">
        <v>36350640</v>
      </c>
      <c r="J119" s="10">
        <v>39781439</v>
      </c>
      <c r="K119" s="11">
        <f>Table7[[#This Row],[Kill Points After Ruin 2]]-Table7[[#This Row],[Kill Points Before Ruin 2]]</f>
        <v>3430799</v>
      </c>
      <c r="L119" s="10">
        <v>39781439</v>
      </c>
      <c r="M119" s="13">
        <v>40818009</v>
      </c>
      <c r="N119" s="10">
        <f>Table7[[#This Row],[Kill Points After Ruin 3]]-Table7[[#This Row],[Kill Points Before Ruin 3]]</f>
        <v>1036570</v>
      </c>
      <c r="O119" s="13">
        <v>40818009</v>
      </c>
      <c r="P119" s="13">
        <v>40818009</v>
      </c>
      <c r="Q119" s="10">
        <f>Table7[[#This Row],[Kill Points After Ruin 4]]-Table7[[#This Row],[Kill Points Before Ruin 4]]</f>
        <v>0</v>
      </c>
      <c r="R119" s="13">
        <v>40818009</v>
      </c>
      <c r="S119" s="13">
        <v>40818009</v>
      </c>
      <c r="T1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961655.375</v>
      </c>
      <c r="U119" s="13">
        <v>40818009</v>
      </c>
      <c r="V119" s="13">
        <v>50030189</v>
      </c>
      <c r="W119" s="10">
        <f>Table7[[#This Row],[Kill Points After Ruin 6]]-Table7[[#This Row],[Kill Points Before Ruin 6]]</f>
        <v>9212180</v>
      </c>
      <c r="X119" s="10">
        <v>50030189</v>
      </c>
      <c r="Y119" s="10">
        <v>53654712</v>
      </c>
      <c r="Z119" s="10">
        <f>Table7[[#This Row],[Kill Points After Ruin 7]]-Table7[[#This Row],[Kill Points Before Ruin 7]]</f>
        <v>3624523</v>
      </c>
      <c r="AA1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21491601.375</v>
      </c>
      <c r="AB119" s="19">
        <v>56443318</v>
      </c>
      <c r="AC119" s="21">
        <v>59006339</v>
      </c>
      <c r="AD119" s="19">
        <v>2563021</v>
      </c>
      <c r="AE119" s="19">
        <v>69522</v>
      </c>
      <c r="AF119" s="21">
        <v>80678</v>
      </c>
      <c r="AG119" s="19">
        <v>11156</v>
      </c>
      <c r="AH119" s="19">
        <v>202494</v>
      </c>
      <c r="AI119" s="19">
        <v>4803</v>
      </c>
      <c r="AJ119" s="19">
        <f>SUM(Table7[[#This Row],[Z8 Dead]],Table7[[#This Row],[KL Deads]])</f>
        <v>15959</v>
      </c>
      <c r="AK119" s="25">
        <f>SUM(Table7[[#This Row],[Total Ruins And Altar KP]],Table7[[#This Row],[KL KP]],Table7[[#This Row],[Z8 KP]])</f>
        <v>24257116.375</v>
      </c>
      <c r="AL119" s="23">
        <f>Table7[[#This Row],[Total Deads]]/(Table7[[#This Row],[Starting Power]]*0.01)</f>
        <v>4.9188552243657875E-2</v>
      </c>
      <c r="AM119" s="15">
        <f>SUM(Table7[[#This Row],[Total Ruins And Altar KP]],Table7[[#This Row],[KL KP]],Table7[[#This Row],[Z8 KP]])/Table7[[#This Row],[KP Requirement]]</f>
        <v>0.24921620738395817</v>
      </c>
    </row>
    <row r="120" spans="1:39" ht="15" x14ac:dyDescent="0.2">
      <c r="A120" s="9" t="s">
        <v>42</v>
      </c>
      <c r="B120" s="9">
        <v>184719504</v>
      </c>
      <c r="C120" s="10">
        <v>39954793</v>
      </c>
      <c r="D120" s="10">
        <f>Table7[[#This Row],[Starting Power]]*3</f>
        <v>119864379</v>
      </c>
      <c r="E120" s="11">
        <v>263212</v>
      </c>
      <c r="F120" s="11">
        <v>57356990</v>
      </c>
      <c r="G120" s="11">
        <v>58789680</v>
      </c>
      <c r="H120" s="11">
        <f>Table7[[#This Row],[Kill Points After Ruin 1]]-Table7[[#This Row],[Kill Points Before Ruins 1]]</f>
        <v>1432690</v>
      </c>
      <c r="I120" s="11">
        <v>58789680</v>
      </c>
      <c r="J120" s="10">
        <v>60091990</v>
      </c>
      <c r="K120" s="11">
        <f>Table7[[#This Row],[Kill Points After Ruin 2]]-Table7[[#This Row],[Kill Points Before Ruin 2]]</f>
        <v>1302310</v>
      </c>
      <c r="L120" s="10">
        <v>60091990</v>
      </c>
      <c r="M120" s="13">
        <v>60091990</v>
      </c>
      <c r="N120" s="10">
        <f>Table7[[#This Row],[Kill Points After Ruin 3]]-Table7[[#This Row],[Kill Points Before Ruin 3]]</f>
        <v>0</v>
      </c>
      <c r="O120" s="13">
        <v>60091990</v>
      </c>
      <c r="P120" s="13">
        <v>64342421</v>
      </c>
      <c r="Q120" s="10">
        <f>Table7[[#This Row],[Kill Points After Ruin 4]]-Table7[[#This Row],[Kill Points Before Ruin 4]]</f>
        <v>4250431</v>
      </c>
      <c r="R120" s="13">
        <v>64342421</v>
      </c>
      <c r="S120" s="13">
        <v>70085562</v>
      </c>
      <c r="T1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3744749.375</v>
      </c>
      <c r="U120" s="13">
        <v>70085562</v>
      </c>
      <c r="V120" s="13">
        <v>71607832</v>
      </c>
      <c r="W120" s="10">
        <f>Table7[[#This Row],[Kill Points After Ruin 6]]-Table7[[#This Row],[Kill Points Before Ruin 6]]</f>
        <v>1522270</v>
      </c>
      <c r="X120" s="10">
        <v>71607832</v>
      </c>
      <c r="Y120" s="10">
        <v>71607832</v>
      </c>
      <c r="Z120" s="10">
        <f>Table7[[#This Row],[Kill Points After Ruin 7]]-Table7[[#This Row],[Kill Points Before Ruin 7]]</f>
        <v>0</v>
      </c>
      <c r="AA1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12252450.375</v>
      </c>
      <c r="AB120" s="19">
        <v>72100382</v>
      </c>
      <c r="AC120" s="21">
        <v>81529472</v>
      </c>
      <c r="AD120" s="19">
        <v>9429090</v>
      </c>
      <c r="AE120" s="19">
        <v>263212</v>
      </c>
      <c r="AF120" s="21">
        <v>339184</v>
      </c>
      <c r="AG120" s="19">
        <v>75972</v>
      </c>
      <c r="AH120" s="19">
        <v>7116676</v>
      </c>
      <c r="AI120" s="19">
        <v>109003</v>
      </c>
      <c r="AJ120" s="19">
        <f>SUM(Table7[[#This Row],[Z8 Dead]],Table7[[#This Row],[KL Deads]])</f>
        <v>184975</v>
      </c>
      <c r="AK120" s="25">
        <f>SUM(Table7[[#This Row],[Total Ruins And Altar KP]],Table7[[#This Row],[KL KP]],Table7[[#This Row],[Z8 KP]])</f>
        <v>28798216.375</v>
      </c>
      <c r="AL120" s="23">
        <f>Table7[[#This Row],[Total Deads]]/(Table7[[#This Row],[Starting Power]]*0.01)</f>
        <v>0.46296072663922949</v>
      </c>
      <c r="AM120" s="15">
        <f>SUM(Table7[[#This Row],[Total Ruins And Altar KP]],Table7[[#This Row],[KL KP]],Table7[[#This Row],[Z8 KP]])/Table7[[#This Row],[KP Requirement]]</f>
        <v>0.24025666853869906</v>
      </c>
    </row>
    <row r="121" spans="1:39" ht="15" x14ac:dyDescent="0.2">
      <c r="A121" s="9" t="s">
        <v>91</v>
      </c>
      <c r="B121" s="9">
        <v>187727453</v>
      </c>
      <c r="C121" s="10">
        <v>31544209</v>
      </c>
      <c r="D121" s="10">
        <f>Table7[[#This Row],[Starting Power]]*3</f>
        <v>94632627</v>
      </c>
      <c r="E121" s="11">
        <v>652035</v>
      </c>
      <c r="F121" s="11">
        <v>43037940</v>
      </c>
      <c r="G121" s="11">
        <v>43442140</v>
      </c>
      <c r="H121" s="11">
        <f>Table7[[#This Row],[Kill Points After Ruin 1]]-Table7[[#This Row],[Kill Points Before Ruins 1]]</f>
        <v>404200</v>
      </c>
      <c r="I121" s="11">
        <v>43442140</v>
      </c>
      <c r="J121" s="10">
        <v>44132760</v>
      </c>
      <c r="K121" s="11">
        <f>Table7[[#This Row],[Kill Points After Ruin 2]]-Table7[[#This Row],[Kill Points Before Ruin 2]]</f>
        <v>690620</v>
      </c>
      <c r="L121" s="10">
        <v>44132760</v>
      </c>
      <c r="M121" s="13">
        <v>44468790</v>
      </c>
      <c r="N121" s="10">
        <f>Table7[[#This Row],[Kill Points After Ruin 3]]-Table7[[#This Row],[Kill Points Before Ruin 3]]</f>
        <v>336030</v>
      </c>
      <c r="O121" s="13">
        <v>44468790</v>
      </c>
      <c r="P121" s="13">
        <v>45306410</v>
      </c>
      <c r="Q121" s="10">
        <f>Table7[[#This Row],[Kill Points After Ruin 4]]-Table7[[#This Row],[Kill Points Before Ruin 4]]</f>
        <v>837620</v>
      </c>
      <c r="R121" s="13">
        <v>45306410</v>
      </c>
      <c r="S121" s="13">
        <v>46501610</v>
      </c>
      <c r="T1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881158.75</v>
      </c>
      <c r="U121" s="13">
        <v>46501610</v>
      </c>
      <c r="V121" s="13">
        <v>48689080</v>
      </c>
      <c r="W121" s="10">
        <f>Table7[[#This Row],[Kill Points After Ruin 6]]-Table7[[#This Row],[Kill Points Before Ruin 6]]</f>
        <v>2187470</v>
      </c>
      <c r="X121" s="10">
        <v>48689080</v>
      </c>
      <c r="Y121" s="10">
        <v>49182750</v>
      </c>
      <c r="Z121" s="10">
        <f>Table7[[#This Row],[Kill Points After Ruin 7]]-Table7[[#This Row],[Kill Points Before Ruin 7]]</f>
        <v>493670</v>
      </c>
      <c r="AA1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5830768.75</v>
      </c>
      <c r="AB121" s="16">
        <v>49650210</v>
      </c>
      <c r="AC121" s="16">
        <v>56182257</v>
      </c>
      <c r="AD121" s="16">
        <v>6532047</v>
      </c>
      <c r="AE121" s="16">
        <v>652035</v>
      </c>
      <c r="AF121" s="16">
        <v>661718</v>
      </c>
      <c r="AG121" s="16">
        <v>9683</v>
      </c>
      <c r="AH121" s="16">
        <v>8332241</v>
      </c>
      <c r="AI121" s="16">
        <v>67426</v>
      </c>
      <c r="AJ121" s="16">
        <f>SUM(Table7[[#This Row],[Z8 Dead]],Table7[[#This Row],[KL Deads]])</f>
        <v>77109</v>
      </c>
      <c r="AK121" s="26">
        <f>SUM(Table7[[#This Row],[Total Ruins And Altar KP]],Table7[[#This Row],[KL KP]],Table7[[#This Row],[Z8 KP]])</f>
        <v>20695056.75</v>
      </c>
      <c r="AL121" s="23">
        <f>Table7[[#This Row],[Total Deads]]/(Table7[[#This Row],[Starting Power]]*0.01)</f>
        <v>0.24444740395931308</v>
      </c>
      <c r="AM121" s="15">
        <f>SUM(Table7[[#This Row],[Total Ruins And Altar KP]],Table7[[#This Row],[KL KP]],Table7[[#This Row],[Z8 KP]])/Table7[[#This Row],[KP Requirement]]</f>
        <v>0.21868838904789148</v>
      </c>
    </row>
    <row r="122" spans="1:39" ht="15" x14ac:dyDescent="0.2">
      <c r="A122" s="9" t="s">
        <v>79</v>
      </c>
      <c r="B122" s="9">
        <v>187686418</v>
      </c>
      <c r="C122" s="10">
        <v>32510591</v>
      </c>
      <c r="D122" s="10">
        <f>Table7[[#This Row],[Starting Power]]*3</f>
        <v>97531773</v>
      </c>
      <c r="E122" s="11">
        <v>597884</v>
      </c>
      <c r="F122" s="11">
        <v>81434922</v>
      </c>
      <c r="G122" s="11">
        <v>82659043</v>
      </c>
      <c r="H122" s="11">
        <f>Table7[[#This Row],[Kill Points After Ruin 1]]-Table7[[#This Row],[Kill Points Before Ruins 1]]</f>
        <v>1224121</v>
      </c>
      <c r="I122" s="11">
        <v>82659043</v>
      </c>
      <c r="J122" s="10">
        <v>85393497</v>
      </c>
      <c r="K122" s="11">
        <f>Table7[[#This Row],[Kill Points After Ruin 2]]-Table7[[#This Row],[Kill Points Before Ruin 2]]</f>
        <v>2734454</v>
      </c>
      <c r="L122" s="10">
        <v>85393497</v>
      </c>
      <c r="M122" s="13">
        <v>86435137</v>
      </c>
      <c r="N122" s="10">
        <f>Table7[[#This Row],[Kill Points After Ruin 3]]-Table7[[#This Row],[Kill Points Before Ruin 3]]</f>
        <v>1041640</v>
      </c>
      <c r="O122" s="13">
        <v>86435137</v>
      </c>
      <c r="P122" s="13">
        <v>86435137</v>
      </c>
      <c r="Q122" s="10">
        <f>Table7[[#This Row],[Kill Points After Ruin 4]]-Table7[[#This Row],[Kill Points Before Ruin 4]]</f>
        <v>0</v>
      </c>
      <c r="R122" s="13">
        <v>86435137</v>
      </c>
      <c r="S122" s="13">
        <v>91112977</v>
      </c>
      <c r="T1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2963946.875</v>
      </c>
      <c r="U122" s="13">
        <v>91112977</v>
      </c>
      <c r="V122" s="13">
        <v>91512937</v>
      </c>
      <c r="W122" s="10">
        <f>Table7[[#This Row],[Kill Points After Ruin 6]]-Table7[[#This Row],[Kill Points Before Ruin 6]]</f>
        <v>399960</v>
      </c>
      <c r="X122" s="10">
        <v>92345139</v>
      </c>
      <c r="Y122" s="10">
        <v>92345139</v>
      </c>
      <c r="Z122" s="10">
        <f>Table7[[#This Row],[Kill Points After Ruin 7]]-Table7[[#This Row],[Kill Points Before Ruin 7]]</f>
        <v>0</v>
      </c>
      <c r="AA1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8364121.875</v>
      </c>
      <c r="AB122" s="19">
        <v>93590669</v>
      </c>
      <c r="AC122" s="21">
        <v>102224087</v>
      </c>
      <c r="AD122" s="19">
        <v>8633418</v>
      </c>
      <c r="AE122" s="19">
        <v>597984</v>
      </c>
      <c r="AF122" s="21">
        <v>651075</v>
      </c>
      <c r="AG122" s="19">
        <v>53091</v>
      </c>
      <c r="AH122" s="19">
        <v>4318326</v>
      </c>
      <c r="AI122" s="19">
        <v>38483</v>
      </c>
      <c r="AJ122" s="19">
        <f>SUM(Table7[[#This Row],[Z8 Dead]],Table7[[#This Row],[KL Deads]])</f>
        <v>91574</v>
      </c>
      <c r="AK122" s="25">
        <f>SUM(Table7[[#This Row],[Total Ruins And Altar KP]],Table7[[#This Row],[KL KP]],Table7[[#This Row],[Z8 KP]])</f>
        <v>21315865.875</v>
      </c>
      <c r="AL122" s="23">
        <f>Table7[[#This Row],[Total Deads]]/(Table7[[#This Row],[Starting Power]]*0.01)</f>
        <v>0.28167436267153678</v>
      </c>
      <c r="AM122" s="15">
        <f>SUM(Table7[[#This Row],[Total Ruins And Altar KP]],Table7[[#This Row],[KL KP]],Table7[[#This Row],[Z8 KP]])/Table7[[#This Row],[KP Requirement]]</f>
        <v>0.21855304399111047</v>
      </c>
    </row>
    <row r="123" spans="1:39" ht="15" x14ac:dyDescent="0.2">
      <c r="A123" s="9" t="s">
        <v>110</v>
      </c>
      <c r="B123" s="9">
        <v>187706968</v>
      </c>
      <c r="C123" s="10">
        <v>29491642</v>
      </c>
      <c r="D123" s="10">
        <f>Table7[[#This Row],[Starting Power]]*3</f>
        <v>88474926</v>
      </c>
      <c r="E123" s="11">
        <v>398011</v>
      </c>
      <c r="F123" s="11">
        <v>39507426</v>
      </c>
      <c r="G123" s="11">
        <v>40974484</v>
      </c>
      <c r="H123" s="11">
        <f>Table7[[#This Row],[Kill Points After Ruin 1]]-Table7[[#This Row],[Kill Points Before Ruins 1]]</f>
        <v>1467058</v>
      </c>
      <c r="I123" s="11">
        <v>40974484</v>
      </c>
      <c r="J123" s="10">
        <v>43468794</v>
      </c>
      <c r="K123" s="11">
        <f>Table7[[#This Row],[Kill Points After Ruin 2]]-Table7[[#This Row],[Kill Points Before Ruin 2]]</f>
        <v>2494310</v>
      </c>
      <c r="L123" s="10">
        <v>43468794</v>
      </c>
      <c r="M123" s="13">
        <v>43468794</v>
      </c>
      <c r="N123" s="10">
        <f>Table7[[#This Row],[Kill Points After Ruin 3]]-Table7[[#This Row],[Kill Points Before Ruin 3]]</f>
        <v>0</v>
      </c>
      <c r="O123" s="13">
        <v>43468794</v>
      </c>
      <c r="P123" s="13">
        <v>43468794</v>
      </c>
      <c r="Q123" s="10">
        <f>Table7[[#This Row],[Kill Points After Ruin 4]]-Table7[[#This Row],[Kill Points Before Ruin 4]]</f>
        <v>0</v>
      </c>
      <c r="R123" s="13">
        <v>43468794</v>
      </c>
      <c r="S123" s="13">
        <v>43468794</v>
      </c>
      <c r="T1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495171</v>
      </c>
      <c r="U123" s="13">
        <v>43468794</v>
      </c>
      <c r="V123" s="13">
        <v>46023634</v>
      </c>
      <c r="W123" s="10">
        <f>Table7[[#This Row],[Kill Points After Ruin 6]]-Table7[[#This Row],[Kill Points Before Ruin 6]]</f>
        <v>2554840</v>
      </c>
      <c r="X123" s="10">
        <v>46023634</v>
      </c>
      <c r="Y123" s="10">
        <v>49541441</v>
      </c>
      <c r="Z123" s="10">
        <f>Table7[[#This Row],[Kill Points After Ruin 7]]-Table7[[#This Row],[Kill Points Before Ruin 7]]</f>
        <v>3517807</v>
      </c>
      <c r="AA1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10529186</v>
      </c>
      <c r="AB123" s="16">
        <v>51098001</v>
      </c>
      <c r="AC123" s="16">
        <v>51098001</v>
      </c>
      <c r="AD123" s="16">
        <v>0</v>
      </c>
      <c r="AE123" s="16">
        <v>398011</v>
      </c>
      <c r="AF123" s="16">
        <v>398011</v>
      </c>
      <c r="AG123" s="16">
        <v>0</v>
      </c>
      <c r="AH123" s="16">
        <v>8496100</v>
      </c>
      <c r="AI123" s="16">
        <v>57625</v>
      </c>
      <c r="AJ123" s="16">
        <f>SUM(Table7[[#This Row],[Z8 Dead]],Table7[[#This Row],[KL Deads]])</f>
        <v>57625</v>
      </c>
      <c r="AK123" s="26">
        <f>SUM(Table7[[#This Row],[Total Ruins And Altar KP]],Table7[[#This Row],[KL KP]],Table7[[#This Row],[Z8 KP]])</f>
        <v>19025286</v>
      </c>
      <c r="AL123" s="23">
        <f>Table7[[#This Row],[Total Deads]]/(Table7[[#This Row],[Starting Power]]*0.01)</f>
        <v>0.19539434257339758</v>
      </c>
      <c r="AM123" s="15">
        <f>SUM(Table7[[#This Row],[Total Ruins And Altar KP]],Table7[[#This Row],[KL KP]],Table7[[#This Row],[Z8 KP]])/Table7[[#This Row],[KP Requirement]]</f>
        <v>0.21503590746151063</v>
      </c>
    </row>
    <row r="124" spans="1:39" ht="15" x14ac:dyDescent="0.2">
      <c r="A124" s="9" t="s">
        <v>73</v>
      </c>
      <c r="B124" s="9">
        <v>187699326</v>
      </c>
      <c r="C124" s="10">
        <v>34256793</v>
      </c>
      <c r="D124" s="10">
        <f>Table7[[#This Row],[Starting Power]]*3</f>
        <v>102770379</v>
      </c>
      <c r="E124" s="11">
        <v>813248</v>
      </c>
      <c r="F124" s="11">
        <v>98020714</v>
      </c>
      <c r="G124" s="11">
        <v>100527394</v>
      </c>
      <c r="H124" s="11">
        <f>Table7[[#This Row],[Kill Points After Ruin 1]]-Table7[[#This Row],[Kill Points Before Ruins 1]]</f>
        <v>2506680</v>
      </c>
      <c r="I124" s="11">
        <v>100527394</v>
      </c>
      <c r="J124" s="10">
        <v>100527404</v>
      </c>
      <c r="K124" s="11">
        <f>Table7[[#This Row],[Kill Points After Ruin 2]]-Table7[[#This Row],[Kill Points Before Ruin 2]]</f>
        <v>10</v>
      </c>
      <c r="L124" s="10">
        <v>100527404</v>
      </c>
      <c r="M124" s="13">
        <v>103024477</v>
      </c>
      <c r="N124" s="10">
        <f>Table7[[#This Row],[Kill Points After Ruin 3]]-Table7[[#This Row],[Kill Points Before Ruin 3]]</f>
        <v>2497073</v>
      </c>
      <c r="O124" s="13">
        <v>103024477</v>
      </c>
      <c r="P124" s="13">
        <v>107550467</v>
      </c>
      <c r="Q124" s="10">
        <f>Table7[[#This Row],[Kill Points After Ruin 4]]-Table7[[#This Row],[Kill Points Before Ruin 4]]</f>
        <v>4525990</v>
      </c>
      <c r="R124" s="13">
        <v>107550467</v>
      </c>
      <c r="S124" s="13">
        <v>109093648</v>
      </c>
      <c r="T1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1962809.625</v>
      </c>
      <c r="U124" s="13">
        <v>109093648</v>
      </c>
      <c r="V124" s="13">
        <v>110232600</v>
      </c>
      <c r="W124" s="10">
        <f>Table7[[#This Row],[Kill Points After Ruin 6]]-Table7[[#This Row],[Kill Points Before Ruin 6]]</f>
        <v>1138952</v>
      </c>
      <c r="X124" s="10">
        <v>110232600</v>
      </c>
      <c r="Y124" s="10">
        <v>110232600</v>
      </c>
      <c r="Z124" s="10">
        <f>Table7[[#This Row],[Kill Points After Ruin 7]]-Table7[[#This Row],[Kill Points Before Ruin 7]]</f>
        <v>0</v>
      </c>
      <c r="AA1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12631514.625</v>
      </c>
      <c r="AB124" s="19">
        <v>111354500</v>
      </c>
      <c r="AC124" s="21">
        <v>112515450</v>
      </c>
      <c r="AD124" s="19">
        <v>1160950</v>
      </c>
      <c r="AE124" s="19">
        <v>813248</v>
      </c>
      <c r="AF124" s="21">
        <v>824545</v>
      </c>
      <c r="AG124" s="19">
        <v>11297</v>
      </c>
      <c r="AH124" s="19">
        <v>8036396</v>
      </c>
      <c r="AI124" s="19">
        <v>67540</v>
      </c>
      <c r="AJ124" s="19">
        <f>SUM(Table7[[#This Row],[Z8 Dead]],Table7[[#This Row],[KL Deads]])</f>
        <v>78837</v>
      </c>
      <c r="AK124" s="25">
        <f>SUM(Table7[[#This Row],[Total Ruins And Altar KP]],Table7[[#This Row],[KL KP]],Table7[[#This Row],[Z8 KP]])</f>
        <v>21828860.625</v>
      </c>
      <c r="AL124" s="23">
        <f>Table7[[#This Row],[Total Deads]]/(Table7[[#This Row],[Starting Power]]*0.01)</f>
        <v>0.23013537782126892</v>
      </c>
      <c r="AM124" s="15">
        <f>SUM(Table7[[#This Row],[Total Ruins And Altar KP]],Table7[[#This Row],[KL KP]],Table7[[#This Row],[Z8 KP]])/Table7[[#This Row],[KP Requirement]]</f>
        <v>0.21240420476604449</v>
      </c>
    </row>
    <row r="125" spans="1:39" ht="15" x14ac:dyDescent="0.2">
      <c r="A125" s="9" t="s">
        <v>87</v>
      </c>
      <c r="B125" s="9">
        <v>183830033</v>
      </c>
      <c r="C125" s="10">
        <v>33272047</v>
      </c>
      <c r="D125" s="10">
        <f>Table7[[#This Row],[Starting Power]]*3</f>
        <v>99816141</v>
      </c>
      <c r="E125" s="11">
        <v>878703</v>
      </c>
      <c r="F125" s="11">
        <v>28575982</v>
      </c>
      <c r="G125" s="11">
        <v>29219932</v>
      </c>
      <c r="H125" s="11">
        <f>Table7[[#This Row],[Kill Points After Ruin 1]]-Table7[[#This Row],[Kill Points Before Ruins 1]]</f>
        <v>643950</v>
      </c>
      <c r="I125" s="11">
        <v>29219932</v>
      </c>
      <c r="J125" s="10">
        <v>30198722</v>
      </c>
      <c r="K125" s="11">
        <f>Table7[[#This Row],[Kill Points After Ruin 2]]-Table7[[#This Row],[Kill Points Before Ruin 2]]</f>
        <v>978790</v>
      </c>
      <c r="L125" s="10">
        <v>30198722</v>
      </c>
      <c r="M125" s="13">
        <v>30198722</v>
      </c>
      <c r="N125" s="10">
        <f>Table7[[#This Row],[Kill Points After Ruin 3]]-Table7[[#This Row],[Kill Points Before Ruin 3]]</f>
        <v>0</v>
      </c>
      <c r="O125" s="13">
        <v>30198722</v>
      </c>
      <c r="P125" s="13">
        <v>30760212</v>
      </c>
      <c r="Q125" s="10">
        <f>Table7[[#This Row],[Kill Points After Ruin 4]]-Table7[[#This Row],[Kill Points Before Ruin 4]]</f>
        <v>561490</v>
      </c>
      <c r="R125" s="13">
        <v>30760212</v>
      </c>
      <c r="S125" s="13">
        <v>32341422</v>
      </c>
      <c r="T1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1063633.75</v>
      </c>
      <c r="U125" s="13">
        <v>32341422</v>
      </c>
      <c r="V125" s="13">
        <v>32882302</v>
      </c>
      <c r="W125" s="10">
        <f>Table7[[#This Row],[Kill Points After Ruin 6]]-Table7[[#This Row],[Kill Points Before Ruin 6]]</f>
        <v>540880</v>
      </c>
      <c r="X125" s="10">
        <v>32882302</v>
      </c>
      <c r="Y125" s="10">
        <v>33758608</v>
      </c>
      <c r="Z125" s="10">
        <f>Table7[[#This Row],[Kill Points After Ruin 7]]-Table7[[#This Row],[Kill Points Before Ruin 7]]</f>
        <v>876306</v>
      </c>
      <c r="AA1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4665049.75</v>
      </c>
      <c r="AB125" s="16">
        <v>34281058</v>
      </c>
      <c r="AC125" s="16">
        <v>37827414</v>
      </c>
      <c r="AD125" s="16">
        <v>3546356</v>
      </c>
      <c r="AE125" s="16">
        <v>878703</v>
      </c>
      <c r="AF125" s="16">
        <v>928192</v>
      </c>
      <c r="AG125" s="16">
        <v>49489</v>
      </c>
      <c r="AH125" s="16">
        <v>12608077</v>
      </c>
      <c r="AI125" s="16">
        <v>840814</v>
      </c>
      <c r="AJ125" s="16">
        <f>SUM(Table7[[#This Row],[Z8 Dead]],Table7[[#This Row],[KL Deads]])</f>
        <v>890303</v>
      </c>
      <c r="AK125" s="26">
        <f>SUM(Table7[[#This Row],[Total Ruins And Altar KP]],Table7[[#This Row],[KL KP]],Table7[[#This Row],[Z8 KP]])</f>
        <v>20819482.75</v>
      </c>
      <c r="AL125" s="23">
        <f>Table7[[#This Row],[Total Deads]]/(Table7[[#This Row],[Starting Power]]*0.01)</f>
        <v>2.6758287519851121</v>
      </c>
      <c r="AM125" s="15">
        <f>SUM(Table7[[#This Row],[Total Ruins And Altar KP]],Table7[[#This Row],[KL KP]],Table7[[#This Row],[Z8 KP]])/Table7[[#This Row],[KP Requirement]]</f>
        <v>0.2085783175087885</v>
      </c>
    </row>
    <row r="126" spans="1:39" ht="15" x14ac:dyDescent="0.2">
      <c r="A126" s="9" t="s">
        <v>188</v>
      </c>
      <c r="B126" s="9">
        <v>187824767</v>
      </c>
      <c r="C126" s="10">
        <v>25629547</v>
      </c>
      <c r="D126" s="10">
        <f>Table7[[#This Row],[Starting Power]]*3</f>
        <v>76888641</v>
      </c>
      <c r="E126" s="11">
        <v>652504</v>
      </c>
      <c r="F126" s="11">
        <v>30550721</v>
      </c>
      <c r="G126" s="11">
        <v>30751591</v>
      </c>
      <c r="H126" s="11">
        <f>Table7[[#This Row],[Kill Points After Ruin 1]]-Table7[[#This Row],[Kill Points Before Ruins 1]]</f>
        <v>200870</v>
      </c>
      <c r="I126" s="11">
        <v>30751591</v>
      </c>
      <c r="J126" s="10">
        <v>30751591</v>
      </c>
      <c r="K126" s="11">
        <f>Table7[[#This Row],[Kill Points After Ruin 2]]-Table7[[#This Row],[Kill Points Before Ruin 2]]</f>
        <v>0</v>
      </c>
      <c r="L126" s="10">
        <v>30751591</v>
      </c>
      <c r="M126" s="13">
        <v>30751591</v>
      </c>
      <c r="N126" s="10">
        <f>Table7[[#This Row],[Kill Points After Ruin 3]]-Table7[[#This Row],[Kill Points Before Ruin 3]]</f>
        <v>0</v>
      </c>
      <c r="O126" s="13">
        <v>30751591</v>
      </c>
      <c r="P126" s="13">
        <v>30829461</v>
      </c>
      <c r="Q126" s="10">
        <f>Table7[[#This Row],[Kill Points After Ruin 4]]-Table7[[#This Row],[Kill Points Before Ruin 4]]</f>
        <v>77870</v>
      </c>
      <c r="R126" s="13">
        <v>30829461</v>
      </c>
      <c r="S126" s="13">
        <v>30829461</v>
      </c>
      <c r="T1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34842.5</v>
      </c>
      <c r="U126" s="13">
        <v>30829461</v>
      </c>
      <c r="V126" s="13">
        <v>30829461</v>
      </c>
      <c r="W126" s="10">
        <f>Table7[[#This Row],[Kill Points After Ruin 6]]-Table7[[#This Row],[Kill Points Before Ruin 6]]</f>
        <v>0</v>
      </c>
      <c r="X126" s="10">
        <v>30829461</v>
      </c>
      <c r="Y126" s="10">
        <v>30829461</v>
      </c>
      <c r="Z126" s="10">
        <f>Table7[[#This Row],[Kill Points After Ruin 7]]-Table7[[#This Row],[Kill Points Before Ruin 7]]</f>
        <v>0</v>
      </c>
      <c r="AA1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313582.5</v>
      </c>
      <c r="AB126" s="16">
        <v>30829461</v>
      </c>
      <c r="AC126" s="16">
        <v>37706017</v>
      </c>
      <c r="AD126" s="16">
        <v>6876556</v>
      </c>
      <c r="AE126" s="16">
        <v>652504</v>
      </c>
      <c r="AF126" s="16">
        <v>719372</v>
      </c>
      <c r="AG126" s="16">
        <v>66868</v>
      </c>
      <c r="AH126" s="16">
        <v>8842775</v>
      </c>
      <c r="AI126" s="16">
        <v>80941</v>
      </c>
      <c r="AJ126" s="16">
        <f>SUM(Table7[[#This Row],[Z8 Dead]],Table7[[#This Row],[KL Deads]])</f>
        <v>147809</v>
      </c>
      <c r="AK126" s="26">
        <f>SUM(Table7[[#This Row],[Total Ruins And Altar KP]],Table7[[#This Row],[KL KP]],Table7[[#This Row],[Z8 KP]])</f>
        <v>16032913.5</v>
      </c>
      <c r="AL126" s="23">
        <f>Table7[[#This Row],[Total Deads]]/(Table7[[#This Row],[Starting Power]]*0.01)</f>
        <v>0.5767132755019041</v>
      </c>
      <c r="AM126" s="15">
        <f>SUM(Table7[[#This Row],[Total Ruins And Altar KP]],Table7[[#This Row],[KL KP]],Table7[[#This Row],[Z8 KP]])/Table7[[#This Row],[KP Requirement]]</f>
        <v>0.20852122357059219</v>
      </c>
    </row>
    <row r="127" spans="1:39" ht="15" x14ac:dyDescent="0.2">
      <c r="A127" s="9" t="s">
        <v>136</v>
      </c>
      <c r="B127" s="9">
        <v>187653569</v>
      </c>
      <c r="C127" s="10">
        <v>28078603</v>
      </c>
      <c r="D127" s="10">
        <f>Table7[[#This Row],[Starting Power]]*3</f>
        <v>84235809</v>
      </c>
      <c r="E127" s="11">
        <v>364568</v>
      </c>
      <c r="F127" s="11">
        <v>36533074</v>
      </c>
      <c r="G127" s="11">
        <v>37304574</v>
      </c>
      <c r="H127" s="11">
        <f>Table7[[#This Row],[Kill Points After Ruin 1]]-Table7[[#This Row],[Kill Points Before Ruins 1]]</f>
        <v>771500</v>
      </c>
      <c r="I127" s="11">
        <v>37304574</v>
      </c>
      <c r="J127" s="10">
        <v>37304574</v>
      </c>
      <c r="K127" s="11">
        <f>Table7[[#This Row],[Kill Points After Ruin 2]]-Table7[[#This Row],[Kill Points Before Ruin 2]]</f>
        <v>0</v>
      </c>
      <c r="L127" s="10">
        <v>37304574</v>
      </c>
      <c r="M127" s="13">
        <v>37329674</v>
      </c>
      <c r="N127" s="10">
        <f>Table7[[#This Row],[Kill Points After Ruin 3]]-Table7[[#This Row],[Kill Points Before Ruin 3]]</f>
        <v>25100</v>
      </c>
      <c r="O127" s="13">
        <v>37329674</v>
      </c>
      <c r="P127" s="13">
        <v>37663014</v>
      </c>
      <c r="Q127" s="10">
        <f>Table7[[#This Row],[Kill Points After Ruin 4]]-Table7[[#This Row],[Kill Points Before Ruin 4]]</f>
        <v>333340</v>
      </c>
      <c r="R127" s="13">
        <v>37663014</v>
      </c>
      <c r="S127" s="13">
        <v>37663014</v>
      </c>
      <c r="T1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141242.5</v>
      </c>
      <c r="U127" s="13">
        <v>37663014</v>
      </c>
      <c r="V127" s="13">
        <v>40131304</v>
      </c>
      <c r="W127" s="10">
        <f>Table7[[#This Row],[Kill Points After Ruin 6]]-Table7[[#This Row],[Kill Points Before Ruin 6]]</f>
        <v>2468290</v>
      </c>
      <c r="X127" s="10">
        <v>40131304</v>
      </c>
      <c r="Y127" s="10">
        <v>40131304</v>
      </c>
      <c r="Z127" s="10">
        <f>Table7[[#This Row],[Kill Points After Ruin 7]]-Table7[[#This Row],[Kill Points Before Ruin 7]]</f>
        <v>0</v>
      </c>
      <c r="AA1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3739472.5</v>
      </c>
      <c r="AB127" s="16">
        <v>40131304</v>
      </c>
      <c r="AC127" s="16">
        <v>40857684</v>
      </c>
      <c r="AD127" s="16">
        <v>726380</v>
      </c>
      <c r="AE127" s="16">
        <v>364568</v>
      </c>
      <c r="AF127" s="16">
        <v>364568</v>
      </c>
      <c r="AG127" s="16">
        <v>0</v>
      </c>
      <c r="AH127" s="16">
        <v>12013752</v>
      </c>
      <c r="AI127" s="16">
        <v>234628</v>
      </c>
      <c r="AJ127" s="16">
        <f>SUM(Table7[[#This Row],[Z8 Dead]],Table7[[#This Row],[KL Deads]])</f>
        <v>234628</v>
      </c>
      <c r="AK127" s="26">
        <f>SUM(Table7[[#This Row],[Total Ruins And Altar KP]],Table7[[#This Row],[KL KP]],Table7[[#This Row],[Z8 KP]])</f>
        <v>16479604.5</v>
      </c>
      <c r="AL127" s="23">
        <f>Table7[[#This Row],[Total Deads]]/(Table7[[#This Row],[Starting Power]]*0.01)</f>
        <v>0.83561137283076359</v>
      </c>
      <c r="AM127" s="15">
        <f>SUM(Table7[[#This Row],[Total Ruins And Altar KP]],Table7[[#This Row],[KL KP]],Table7[[#This Row],[Z8 KP]])/Table7[[#This Row],[KP Requirement]]</f>
        <v>0.19563656710413976</v>
      </c>
    </row>
    <row r="128" spans="1:39" ht="15" x14ac:dyDescent="0.2">
      <c r="A128" s="9" t="s">
        <v>209</v>
      </c>
      <c r="B128" s="9">
        <v>187712399</v>
      </c>
      <c r="C128" s="10">
        <v>23817978</v>
      </c>
      <c r="D128" s="10">
        <f>Table7[[#This Row],[Starting Power]]*3</f>
        <v>71453934</v>
      </c>
      <c r="E128" s="11">
        <v>400590</v>
      </c>
      <c r="F128" s="11">
        <v>10195471</v>
      </c>
      <c r="G128" s="11">
        <v>10481421</v>
      </c>
      <c r="H128" s="11">
        <f>Table7[[#This Row],[Kill Points After Ruin 1]]-Table7[[#This Row],[Kill Points Before Ruins 1]]</f>
        <v>285950</v>
      </c>
      <c r="I128" s="11">
        <v>10481421</v>
      </c>
      <c r="J128" s="10">
        <v>11308281</v>
      </c>
      <c r="K128" s="11">
        <f>Table7[[#This Row],[Kill Points After Ruin 2]]-Table7[[#This Row],[Kill Points Before Ruin 2]]</f>
        <v>826860</v>
      </c>
      <c r="L128" s="10">
        <v>11308281</v>
      </c>
      <c r="M128" s="13">
        <v>11308281</v>
      </c>
      <c r="N128" s="10">
        <f>Table7[[#This Row],[Kill Points After Ruin 3]]-Table7[[#This Row],[Kill Points Before Ruin 3]]</f>
        <v>0</v>
      </c>
      <c r="O128" s="13">
        <v>11308281</v>
      </c>
      <c r="P128" s="13">
        <v>11308281</v>
      </c>
      <c r="Q128" s="10">
        <f>Table7[[#This Row],[Kill Points After Ruin 4]]-Table7[[#This Row],[Kill Points Before Ruin 4]]</f>
        <v>0</v>
      </c>
      <c r="R128" s="13">
        <v>11308281</v>
      </c>
      <c r="S128" s="13">
        <v>12166151</v>
      </c>
      <c r="T1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568036.25</v>
      </c>
      <c r="U128" s="13">
        <v>12166151</v>
      </c>
      <c r="V128" s="13">
        <v>12166151</v>
      </c>
      <c r="W128" s="10">
        <f>Table7[[#This Row],[Kill Points After Ruin 6]]-Table7[[#This Row],[Kill Points Before Ruin 6]]</f>
        <v>0</v>
      </c>
      <c r="X128" s="10">
        <v>12166151</v>
      </c>
      <c r="Y128" s="10">
        <v>12166151</v>
      </c>
      <c r="Z128" s="10">
        <f>Table7[[#This Row],[Kill Points After Ruin 7]]-Table7[[#This Row],[Kill Points Before Ruin 7]]</f>
        <v>0</v>
      </c>
      <c r="AA1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1680846.25</v>
      </c>
      <c r="AB128" s="16">
        <v>12166151</v>
      </c>
      <c r="AC128" s="16">
        <v>13433179</v>
      </c>
      <c r="AD128" s="16">
        <v>1267028</v>
      </c>
      <c r="AE128" s="16">
        <v>402004</v>
      </c>
      <c r="AF128" s="16">
        <v>405711</v>
      </c>
      <c r="AG128" s="16">
        <v>3707</v>
      </c>
      <c r="AH128" s="16">
        <v>10927106</v>
      </c>
      <c r="AI128" s="16">
        <v>191320</v>
      </c>
      <c r="AJ128" s="16">
        <f>SUM(Table7[[#This Row],[Z8 Dead]],Table7[[#This Row],[KL Deads]])</f>
        <v>195027</v>
      </c>
      <c r="AK128" s="26">
        <f>SUM(Table7[[#This Row],[Total Ruins And Altar KP]],Table7[[#This Row],[KL KP]],Table7[[#This Row],[Z8 KP]])</f>
        <v>13874980.25</v>
      </c>
      <c r="AL128" s="23">
        <f>Table7[[#This Row],[Total Deads]]/(Table7[[#This Row],[Starting Power]]*0.01)</f>
        <v>0.81882265572669521</v>
      </c>
      <c r="AM128" s="15">
        <f>SUM(Table7[[#This Row],[Total Ruins And Altar KP]],Table7[[#This Row],[KL KP]],Table7[[#This Row],[Z8 KP]])/Table7[[#This Row],[KP Requirement]]</f>
        <v>0.19418077456728974</v>
      </c>
    </row>
    <row r="129" spans="1:39" ht="15" x14ac:dyDescent="0.2">
      <c r="A129" s="9" t="s">
        <v>202</v>
      </c>
      <c r="B129" s="9">
        <v>187757865</v>
      </c>
      <c r="C129" s="10">
        <v>24567822</v>
      </c>
      <c r="D129" s="10">
        <f>Table7[[#This Row],[Starting Power]]*3</f>
        <v>73703466</v>
      </c>
      <c r="E129" s="11">
        <v>257878</v>
      </c>
      <c r="F129" s="11">
        <v>25121863</v>
      </c>
      <c r="G129" s="11">
        <v>25890923</v>
      </c>
      <c r="H129" s="11">
        <f>Table7[[#This Row],[Kill Points After Ruin 1]]-Table7[[#This Row],[Kill Points Before Ruins 1]]</f>
        <v>769060</v>
      </c>
      <c r="I129" s="11">
        <v>25890923</v>
      </c>
      <c r="J129" s="10">
        <v>26319703</v>
      </c>
      <c r="K129" s="11">
        <f>Table7[[#This Row],[Kill Points After Ruin 2]]-Table7[[#This Row],[Kill Points Before Ruin 2]]</f>
        <v>428780</v>
      </c>
      <c r="L129" s="10">
        <v>26319703</v>
      </c>
      <c r="M129" s="13">
        <v>26563013</v>
      </c>
      <c r="N129" s="10">
        <f>Table7[[#This Row],[Kill Points After Ruin 3]]-Table7[[#This Row],[Kill Points Before Ruin 3]]</f>
        <v>243310</v>
      </c>
      <c r="O129" s="13">
        <v>26563013</v>
      </c>
      <c r="P129" s="13">
        <v>27147983</v>
      </c>
      <c r="Q129" s="10">
        <f>Table7[[#This Row],[Kill Points After Ruin 4]]-Table7[[#This Row],[Kill Points Before Ruin 4]]</f>
        <v>584970</v>
      </c>
      <c r="R129" s="13">
        <v>27147983</v>
      </c>
      <c r="S129" s="13">
        <v>28247523</v>
      </c>
      <c r="T1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803035</v>
      </c>
      <c r="U129" s="13">
        <v>28247523</v>
      </c>
      <c r="V129" s="13">
        <v>28977973</v>
      </c>
      <c r="W129" s="10">
        <f>Table7[[#This Row],[Kill Points After Ruin 6]]-Table7[[#This Row],[Kill Points Before Ruin 6]]</f>
        <v>730450</v>
      </c>
      <c r="X129" s="10">
        <v>28977973</v>
      </c>
      <c r="Y129" s="10">
        <v>29496853</v>
      </c>
      <c r="Z129" s="10">
        <f>Table7[[#This Row],[Kill Points After Ruin 7]]-Table7[[#This Row],[Kill Points Before Ruin 7]]</f>
        <v>518880</v>
      </c>
      <c r="AA1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4078485</v>
      </c>
      <c r="AB129" s="16">
        <v>30193063</v>
      </c>
      <c r="AC129" s="16">
        <v>35259881</v>
      </c>
      <c r="AD129" s="16">
        <v>5066818</v>
      </c>
      <c r="AE129" s="16">
        <v>257878</v>
      </c>
      <c r="AF129" s="16">
        <v>363100</v>
      </c>
      <c r="AG129" s="16">
        <v>105222</v>
      </c>
      <c r="AH129" s="16">
        <v>4896199</v>
      </c>
      <c r="AI129" s="16">
        <v>52516</v>
      </c>
      <c r="AJ129" s="16">
        <f>SUM(Table7[[#This Row],[Z8 Dead]],Table7[[#This Row],[KL Deads]])</f>
        <v>157738</v>
      </c>
      <c r="AK129" s="26">
        <f>SUM(Table7[[#This Row],[Total Ruins And Altar KP]],Table7[[#This Row],[KL KP]],Table7[[#This Row],[Z8 KP]])</f>
        <v>14041502</v>
      </c>
      <c r="AL129" s="23">
        <f>Table7[[#This Row],[Total Deads]]/(Table7[[#This Row],[Starting Power]]*0.01)</f>
        <v>0.64205121642447593</v>
      </c>
      <c r="AM129" s="15">
        <f>SUM(Table7[[#This Row],[Total Ruins And Altar KP]],Table7[[#This Row],[KL KP]],Table7[[#This Row],[Z8 KP]])/Table7[[#This Row],[KP Requirement]]</f>
        <v>0.19051345563585842</v>
      </c>
    </row>
    <row r="130" spans="1:39" ht="15" x14ac:dyDescent="0.2">
      <c r="A130" s="9" t="s">
        <v>148</v>
      </c>
      <c r="B130" s="9">
        <v>187587059</v>
      </c>
      <c r="C130" s="10">
        <v>28160947</v>
      </c>
      <c r="D130" s="10">
        <f>Table7[[#This Row],[Starting Power]]*3</f>
        <v>84482841</v>
      </c>
      <c r="E130" s="11">
        <v>412356</v>
      </c>
      <c r="F130" s="11">
        <v>42019035</v>
      </c>
      <c r="G130" s="11">
        <v>42296785</v>
      </c>
      <c r="H130" s="11">
        <f>Table7[[#This Row],[Kill Points After Ruin 1]]-Table7[[#This Row],[Kill Points Before Ruins 1]]</f>
        <v>277750</v>
      </c>
      <c r="I130" s="11">
        <v>42296785</v>
      </c>
      <c r="J130" s="10">
        <v>42502775</v>
      </c>
      <c r="K130" s="11">
        <f>Table7[[#This Row],[Kill Points After Ruin 2]]-Table7[[#This Row],[Kill Points Before Ruin 2]]</f>
        <v>205990</v>
      </c>
      <c r="L130" s="10">
        <v>42502775</v>
      </c>
      <c r="M130" s="13">
        <v>42502775</v>
      </c>
      <c r="N130" s="10">
        <f>Table7[[#This Row],[Kill Points After Ruin 3]]-Table7[[#This Row],[Kill Points Before Ruin 3]]</f>
        <v>0</v>
      </c>
      <c r="O130" s="13">
        <v>42502775</v>
      </c>
      <c r="P130" s="13">
        <v>42788075</v>
      </c>
      <c r="Q130" s="10">
        <f>Table7[[#This Row],[Kill Points After Ruin 4]]-Table7[[#This Row],[Kill Points Before Ruin 4]]</f>
        <v>285300</v>
      </c>
      <c r="R130" s="13">
        <v>42788075</v>
      </c>
      <c r="S130" s="13">
        <v>43405115</v>
      </c>
      <c r="T1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404650</v>
      </c>
      <c r="U130" s="13">
        <v>43405115</v>
      </c>
      <c r="V130" s="13">
        <v>43499505</v>
      </c>
      <c r="W130" s="10">
        <f>Table7[[#This Row],[Kill Points After Ruin 6]]-Table7[[#This Row],[Kill Points Before Ruin 6]]</f>
        <v>94390</v>
      </c>
      <c r="X130" s="10">
        <v>43499505</v>
      </c>
      <c r="Y130" s="10">
        <v>44522725</v>
      </c>
      <c r="Z130" s="10">
        <f>Table7[[#This Row],[Kill Points After Ruin 7]]-Table7[[#This Row],[Kill Points Before Ruin 7]]</f>
        <v>1023220</v>
      </c>
      <c r="AA1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2291300</v>
      </c>
      <c r="AB130" s="16">
        <v>44522725</v>
      </c>
      <c r="AC130" s="16">
        <v>54388272</v>
      </c>
      <c r="AD130" s="16">
        <v>9865547</v>
      </c>
      <c r="AE130" s="16">
        <v>412356</v>
      </c>
      <c r="AF130" s="16">
        <v>529853</v>
      </c>
      <c r="AG130" s="16">
        <v>117497</v>
      </c>
      <c r="AH130" s="16">
        <v>3893170</v>
      </c>
      <c r="AI130" s="16">
        <v>62256</v>
      </c>
      <c r="AJ130" s="16">
        <f>SUM(Table7[[#This Row],[Z8 Dead]],Table7[[#This Row],[KL Deads]])</f>
        <v>179753</v>
      </c>
      <c r="AK130" s="26">
        <f>SUM(Table7[[#This Row],[Total Ruins And Altar KP]],Table7[[#This Row],[KL KP]],Table7[[#This Row],[Z8 KP]])</f>
        <v>16050017</v>
      </c>
      <c r="AL130" s="23">
        <f>Table7[[#This Row],[Total Deads]]/(Table7[[#This Row],[Starting Power]]*0.01)</f>
        <v>0.63830594901513782</v>
      </c>
      <c r="AM130" s="15">
        <f>SUM(Table7[[#This Row],[Total Ruins And Altar KP]],Table7[[#This Row],[KL KP]],Table7[[#This Row],[Z8 KP]])/Table7[[#This Row],[KP Requirement]]</f>
        <v>0.18997960781172121</v>
      </c>
    </row>
    <row r="131" spans="1:39" ht="15" x14ac:dyDescent="0.2">
      <c r="A131" s="9" t="s">
        <v>164</v>
      </c>
      <c r="B131" s="9">
        <v>185064904</v>
      </c>
      <c r="C131" s="10">
        <v>25897228</v>
      </c>
      <c r="D131" s="10">
        <f>Table7[[#This Row],[Starting Power]]*3</f>
        <v>77691684</v>
      </c>
      <c r="E131" s="11">
        <v>364273</v>
      </c>
      <c r="F131" s="11">
        <v>14973862</v>
      </c>
      <c r="G131" s="11">
        <v>15474792</v>
      </c>
      <c r="H131" s="11">
        <f>Table7[[#This Row],[Kill Points After Ruin 1]]-Table7[[#This Row],[Kill Points Before Ruins 1]]</f>
        <v>500930</v>
      </c>
      <c r="I131" s="11">
        <v>15474792</v>
      </c>
      <c r="J131" s="10">
        <v>15474792</v>
      </c>
      <c r="K131" s="11">
        <f>Table7[[#This Row],[Kill Points After Ruin 2]]-Table7[[#This Row],[Kill Points Before Ruin 2]]</f>
        <v>0</v>
      </c>
      <c r="L131" s="10">
        <v>15474792</v>
      </c>
      <c r="M131" s="13">
        <v>15474792</v>
      </c>
      <c r="N131" s="10">
        <f>Table7[[#This Row],[Kill Points After Ruin 3]]-Table7[[#This Row],[Kill Points Before Ruin 3]]</f>
        <v>0</v>
      </c>
      <c r="O131" s="13">
        <v>15474792</v>
      </c>
      <c r="P131" s="13">
        <v>15474792</v>
      </c>
      <c r="Q131" s="10">
        <f>Table7[[#This Row],[Kill Points After Ruin 4]]-Table7[[#This Row],[Kill Points Before Ruin 4]]</f>
        <v>0</v>
      </c>
      <c r="R131" s="13">
        <v>15474792</v>
      </c>
      <c r="S131" s="13">
        <v>15474792</v>
      </c>
      <c r="T1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62616.25</v>
      </c>
      <c r="U131" s="13">
        <v>15474792</v>
      </c>
      <c r="V131" s="13">
        <v>15474792</v>
      </c>
      <c r="W131" s="10">
        <f>Table7[[#This Row],[Kill Points After Ruin 6]]-Table7[[#This Row],[Kill Points Before Ruin 6]]</f>
        <v>0</v>
      </c>
      <c r="X131" s="10">
        <v>15474792</v>
      </c>
      <c r="Y131" s="10">
        <v>15474792</v>
      </c>
      <c r="Z131" s="10">
        <f>Table7[[#This Row],[Kill Points After Ruin 7]]-Table7[[#This Row],[Kill Points Before Ruin 7]]</f>
        <v>0</v>
      </c>
      <c r="AA1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563546.25</v>
      </c>
      <c r="AB131" s="16">
        <v>15474792</v>
      </c>
      <c r="AC131" s="16">
        <v>24656290</v>
      </c>
      <c r="AD131" s="16">
        <v>9181498</v>
      </c>
      <c r="AE131" s="16">
        <v>364273</v>
      </c>
      <c r="AF131" s="16">
        <v>440001</v>
      </c>
      <c r="AG131" s="16">
        <v>75728</v>
      </c>
      <c r="AH131" s="16">
        <v>4813328</v>
      </c>
      <c r="AI131" s="16">
        <v>70557</v>
      </c>
      <c r="AJ131" s="16">
        <f>SUM(Table7[[#This Row],[Z8 Dead]],Table7[[#This Row],[KL Deads]])</f>
        <v>146285</v>
      </c>
      <c r="AK131" s="26">
        <f>SUM(Table7[[#This Row],[Total Ruins And Altar KP]],Table7[[#This Row],[KL KP]],Table7[[#This Row],[Z8 KP]])</f>
        <v>14558372.25</v>
      </c>
      <c r="AL131" s="23">
        <f>Table7[[#This Row],[Total Deads]]/(Table7[[#This Row],[Starting Power]]*0.01)</f>
        <v>0.56486740588606621</v>
      </c>
      <c r="AM131" s="15">
        <f>SUM(Table7[[#This Row],[Total Ruins And Altar KP]],Table7[[#This Row],[KL KP]],Table7[[#This Row],[Z8 KP]])/Table7[[#This Row],[KP Requirement]]</f>
        <v>0.18738649364325788</v>
      </c>
    </row>
    <row r="132" spans="1:39" ht="15" x14ac:dyDescent="0.2">
      <c r="A132" s="9" t="s">
        <v>41</v>
      </c>
      <c r="B132" s="9">
        <v>187486894</v>
      </c>
      <c r="C132" s="10">
        <v>42789898</v>
      </c>
      <c r="D132" s="10">
        <f>Table7[[#This Row],[Starting Power]]*3</f>
        <v>128369694</v>
      </c>
      <c r="E132" s="11">
        <v>662945</v>
      </c>
      <c r="F132" s="11">
        <v>97244118</v>
      </c>
      <c r="G132" s="11">
        <v>99434138</v>
      </c>
      <c r="H132" s="11">
        <f>Table7[[#This Row],[Kill Points After Ruin 1]]-Table7[[#This Row],[Kill Points Before Ruins 1]]</f>
        <v>2190020</v>
      </c>
      <c r="I132" s="11">
        <v>99434138</v>
      </c>
      <c r="J132" s="10">
        <v>100391228</v>
      </c>
      <c r="K132" s="11">
        <f>Table7[[#This Row],[Kill Points After Ruin 2]]-Table7[[#This Row],[Kill Points Before Ruin 2]]</f>
        <v>957090</v>
      </c>
      <c r="L132" s="10">
        <v>100391228</v>
      </c>
      <c r="M132" s="13">
        <v>100391228</v>
      </c>
      <c r="N132" s="10">
        <f>Table7[[#This Row],[Kill Points After Ruin 3]]-Table7[[#This Row],[Kill Points Before Ruin 3]]</f>
        <v>0</v>
      </c>
      <c r="O132" s="13">
        <v>100391228</v>
      </c>
      <c r="P132" s="13">
        <v>100391228</v>
      </c>
      <c r="Q132" s="10">
        <f>Table7[[#This Row],[Kill Points After Ruin 4]]-Table7[[#This Row],[Kill Points Before Ruin 4]]</f>
        <v>0</v>
      </c>
      <c r="R132" s="13">
        <v>100391228</v>
      </c>
      <c r="S132" s="13">
        <v>103018148</v>
      </c>
      <c r="T1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1706848.75</v>
      </c>
      <c r="U132" s="13">
        <v>103018148</v>
      </c>
      <c r="V132" s="13">
        <v>104271618</v>
      </c>
      <c r="W132" s="10">
        <f>Table7[[#This Row],[Kill Points After Ruin 6]]-Table7[[#This Row],[Kill Points Before Ruin 6]]</f>
        <v>1253470</v>
      </c>
      <c r="X132" s="10">
        <v>104271618</v>
      </c>
      <c r="Y132" s="10">
        <v>104271618</v>
      </c>
      <c r="Z132" s="10">
        <f>Table7[[#This Row],[Kill Points After Ruin 7]]-Table7[[#This Row],[Kill Points Before Ruin 7]]</f>
        <v>0</v>
      </c>
      <c r="AA1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6107428.75</v>
      </c>
      <c r="AB132" s="16">
        <v>104271618</v>
      </c>
      <c r="AC132" s="16">
        <v>113270314</v>
      </c>
      <c r="AD132" s="16">
        <v>8998696</v>
      </c>
      <c r="AE132" s="16">
        <v>662945</v>
      </c>
      <c r="AF132" s="16">
        <v>668508</v>
      </c>
      <c r="AG132" s="16">
        <v>5563</v>
      </c>
      <c r="AH132" s="16">
        <v>7948053</v>
      </c>
      <c r="AI132" s="16">
        <v>111720</v>
      </c>
      <c r="AJ132" s="16">
        <f>SUM(Table7[[#This Row],[Z8 Dead]],Table7[[#This Row],[KL Deads]])</f>
        <v>117283</v>
      </c>
      <c r="AK132" s="26">
        <f>SUM(Table7[[#This Row],[Total Ruins And Altar KP]],Table7[[#This Row],[KL KP]],Table7[[#This Row],[Z8 KP]])</f>
        <v>23054177.75</v>
      </c>
      <c r="AL132" s="23">
        <f>Table7[[#This Row],[Total Deads]]/(Table7[[#This Row],[Starting Power]]*0.01)</f>
        <v>0.27409039395232959</v>
      </c>
      <c r="AM132" s="15">
        <f>SUM(Table7[[#This Row],[Total Ruins And Altar KP]],Table7[[#This Row],[KL KP]],Table7[[#This Row],[Z8 KP]])/Table7[[#This Row],[KP Requirement]]</f>
        <v>0.17959205971153908</v>
      </c>
    </row>
    <row r="133" spans="1:39" ht="15" x14ac:dyDescent="0.2">
      <c r="A133" s="9" t="s">
        <v>168</v>
      </c>
      <c r="B133" s="9">
        <v>187366246</v>
      </c>
      <c r="C133" s="10">
        <v>26356329</v>
      </c>
      <c r="D133" s="10">
        <f>Table7[[#This Row],[Starting Power]]*3</f>
        <v>79068987</v>
      </c>
      <c r="E133" s="11">
        <v>119963</v>
      </c>
      <c r="F133" s="11">
        <v>3869927</v>
      </c>
      <c r="G133" s="11">
        <v>5467907</v>
      </c>
      <c r="H133" s="11">
        <f>Table7[[#This Row],[Kill Points After Ruin 1]]-Table7[[#This Row],[Kill Points Before Ruins 1]]</f>
        <v>1597980</v>
      </c>
      <c r="I133" s="11">
        <v>5467907</v>
      </c>
      <c r="J133" s="10">
        <v>6960437</v>
      </c>
      <c r="K133" s="11">
        <f>Table7[[#This Row],[Kill Points After Ruin 2]]-Table7[[#This Row],[Kill Points Before Ruin 2]]</f>
        <v>1492530</v>
      </c>
      <c r="L133" s="10">
        <v>6960437</v>
      </c>
      <c r="M133" s="13">
        <v>7608187</v>
      </c>
      <c r="N133" s="10">
        <f>Table7[[#This Row],[Kill Points After Ruin 3]]-Table7[[#This Row],[Kill Points Before Ruin 3]]</f>
        <v>647750</v>
      </c>
      <c r="O133" s="13">
        <v>7608187</v>
      </c>
      <c r="P133" s="13">
        <v>7608187</v>
      </c>
      <c r="Q133" s="10">
        <f>Table7[[#This Row],[Kill Points After Ruin 4]]-Table7[[#This Row],[Kill Points Before Ruin 4]]</f>
        <v>0</v>
      </c>
      <c r="R133" s="13">
        <v>7608187</v>
      </c>
      <c r="S133" s="13">
        <v>9430897</v>
      </c>
      <c r="T1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1378637.5</v>
      </c>
      <c r="U133" s="13">
        <v>9430897</v>
      </c>
      <c r="V133" s="13">
        <v>9935667</v>
      </c>
      <c r="W133" s="10">
        <f>Table7[[#This Row],[Kill Points After Ruin 6]]-Table7[[#This Row],[Kill Points Before Ruin 6]]</f>
        <v>504770</v>
      </c>
      <c r="X133" s="10">
        <v>9935667</v>
      </c>
      <c r="Y133" s="10">
        <v>10885397</v>
      </c>
      <c r="Z133" s="10">
        <f>Table7[[#This Row],[Kill Points After Ruin 7]]-Table7[[#This Row],[Kill Points Before Ruin 7]]</f>
        <v>949730</v>
      </c>
      <c r="AA1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6571397.5</v>
      </c>
      <c r="AB133" s="19">
        <v>11651737</v>
      </c>
      <c r="AC133" s="21">
        <v>14639557</v>
      </c>
      <c r="AD133" s="19">
        <v>2987820</v>
      </c>
      <c r="AE133" s="19">
        <v>119963</v>
      </c>
      <c r="AF133" s="21">
        <v>119963</v>
      </c>
      <c r="AG133" s="19">
        <v>0</v>
      </c>
      <c r="AH133" s="19">
        <v>4308882</v>
      </c>
      <c r="AI133" s="19">
        <v>14765</v>
      </c>
      <c r="AJ133" s="19">
        <f>SUM(Table7[[#This Row],[Z8 Dead]],Table7[[#This Row],[KL Deads]])</f>
        <v>14765</v>
      </c>
      <c r="AK133" s="25">
        <f>SUM(Table7[[#This Row],[Total Ruins And Altar KP]],Table7[[#This Row],[KL KP]],Table7[[#This Row],[Z8 KP]])</f>
        <v>13868099.5</v>
      </c>
      <c r="AL133" s="23">
        <f>Table7[[#This Row],[Total Deads]]/(Table7[[#This Row],[Starting Power]]*0.01)</f>
        <v>5.6020699999609208E-2</v>
      </c>
      <c r="AM133" s="15">
        <f>SUM(Table7[[#This Row],[Total Ruins And Altar KP]],Table7[[#This Row],[KL KP]],Table7[[#This Row],[Z8 KP]])/Table7[[#This Row],[KP Requirement]]</f>
        <v>0.17539240132164588</v>
      </c>
    </row>
    <row r="134" spans="1:39" ht="15" x14ac:dyDescent="0.2">
      <c r="A134" s="9" t="s">
        <v>82</v>
      </c>
      <c r="B134" s="9">
        <v>187450215</v>
      </c>
      <c r="C134" s="10">
        <v>32592429</v>
      </c>
      <c r="D134" s="10">
        <f>Table7[[#This Row],[Starting Power]]*3</f>
        <v>97777287</v>
      </c>
      <c r="E134" s="11">
        <v>749192</v>
      </c>
      <c r="F134" s="11">
        <v>34664159</v>
      </c>
      <c r="G134" s="11">
        <v>36167839</v>
      </c>
      <c r="H134" s="11">
        <f>Table7[[#This Row],[Kill Points After Ruin 1]]-Table7[[#This Row],[Kill Points Before Ruins 1]]</f>
        <v>1503680</v>
      </c>
      <c r="I134" s="11">
        <v>36167839</v>
      </c>
      <c r="J134" s="10">
        <v>37513069</v>
      </c>
      <c r="K134" s="11">
        <f>Table7[[#This Row],[Kill Points After Ruin 2]]-Table7[[#This Row],[Kill Points Before Ruin 2]]</f>
        <v>1345230</v>
      </c>
      <c r="L134" s="10">
        <v>37513069</v>
      </c>
      <c r="M134" s="13">
        <v>38515469</v>
      </c>
      <c r="N134" s="10">
        <f>Table7[[#This Row],[Kill Points After Ruin 3]]-Table7[[#This Row],[Kill Points Before Ruin 3]]</f>
        <v>1002400</v>
      </c>
      <c r="O134" s="13">
        <v>38515469</v>
      </c>
      <c r="P134" s="13">
        <v>39294419</v>
      </c>
      <c r="Q134" s="10">
        <f>Table7[[#This Row],[Kill Points After Ruin 4]]-Table7[[#This Row],[Kill Points Before Ruin 4]]</f>
        <v>778950</v>
      </c>
      <c r="R134" s="13">
        <v>39294419</v>
      </c>
      <c r="S134" s="13">
        <v>39902489</v>
      </c>
      <c r="T1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882817.5</v>
      </c>
      <c r="U134" s="13">
        <v>39902489</v>
      </c>
      <c r="V134" s="13">
        <v>40530999</v>
      </c>
      <c r="W134" s="10">
        <f>Table7[[#This Row],[Kill Points After Ruin 6]]-Table7[[#This Row],[Kill Points Before Ruin 6]]</f>
        <v>628510</v>
      </c>
      <c r="X134" s="10">
        <v>40530999</v>
      </c>
      <c r="Y134" s="10">
        <v>41028219</v>
      </c>
      <c r="Z134" s="10">
        <f>Table7[[#This Row],[Kill Points After Ruin 7]]-Table7[[#This Row],[Kill Points Before Ruin 7]]</f>
        <v>497220</v>
      </c>
      <c r="AA1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6638807.5</v>
      </c>
      <c r="AB134" s="19">
        <v>41101829</v>
      </c>
      <c r="AC134" s="21">
        <v>44683072</v>
      </c>
      <c r="AD134" s="19">
        <v>3581243</v>
      </c>
      <c r="AE134" s="19">
        <v>749192</v>
      </c>
      <c r="AF134" s="21">
        <v>855575</v>
      </c>
      <c r="AG134" s="19">
        <v>106383</v>
      </c>
      <c r="AH134" s="19">
        <v>6427864</v>
      </c>
      <c r="AI134" s="19">
        <v>99275</v>
      </c>
      <c r="AJ134" s="19">
        <f>SUM(Table7[[#This Row],[Z8 Dead]],Table7[[#This Row],[KL Deads]])</f>
        <v>205658</v>
      </c>
      <c r="AK134" s="25">
        <f>SUM(Table7[[#This Row],[Total Ruins And Altar KP]],Table7[[#This Row],[KL KP]],Table7[[#This Row],[Z8 KP]])</f>
        <v>16647914.5</v>
      </c>
      <c r="AL134" s="23">
        <f>Table7[[#This Row],[Total Deads]]/(Table7[[#This Row],[Starting Power]]*0.01)</f>
        <v>0.6309993035499134</v>
      </c>
      <c r="AM134" s="15">
        <f>SUM(Table7[[#This Row],[Total Ruins And Altar KP]],Table7[[#This Row],[KL KP]],Table7[[#This Row],[Z8 KP]])/Table7[[#This Row],[KP Requirement]]</f>
        <v>0.17026361653908437</v>
      </c>
    </row>
    <row r="135" spans="1:39" ht="15" x14ac:dyDescent="0.2">
      <c r="A135" s="9" t="s">
        <v>153</v>
      </c>
      <c r="B135" s="9">
        <v>187733266</v>
      </c>
      <c r="C135" s="10">
        <v>27447558</v>
      </c>
      <c r="D135" s="10">
        <f>Table7[[#This Row],[Starting Power]]*3</f>
        <v>82342674</v>
      </c>
      <c r="E135" s="11">
        <v>384690</v>
      </c>
      <c r="F135" s="11">
        <v>20771503</v>
      </c>
      <c r="G135" s="11">
        <v>20877943</v>
      </c>
      <c r="H135" s="11">
        <f>Table7[[#This Row],[Kill Points After Ruin 1]]-Table7[[#This Row],[Kill Points Before Ruins 1]]</f>
        <v>106440</v>
      </c>
      <c r="I135" s="11">
        <v>20877943</v>
      </c>
      <c r="J135" s="10">
        <v>20954893</v>
      </c>
      <c r="K135" s="11">
        <f>Table7[[#This Row],[Kill Points After Ruin 2]]-Table7[[#This Row],[Kill Points Before Ruin 2]]</f>
        <v>76950</v>
      </c>
      <c r="L135" s="10">
        <v>20954893</v>
      </c>
      <c r="M135" s="13">
        <v>21340293</v>
      </c>
      <c r="N135" s="10">
        <f>Table7[[#This Row],[Kill Points After Ruin 3]]-Table7[[#This Row],[Kill Points Before Ruin 3]]</f>
        <v>385400</v>
      </c>
      <c r="O135" s="13">
        <v>21340293</v>
      </c>
      <c r="P135" s="13">
        <v>21340293</v>
      </c>
      <c r="Q135" s="10">
        <f>Table7[[#This Row],[Kill Points After Ruin 4]]-Table7[[#This Row],[Kill Points Before Ruin 4]]</f>
        <v>0</v>
      </c>
      <c r="R135" s="13">
        <v>21340293</v>
      </c>
      <c r="S135" s="13">
        <v>21340293</v>
      </c>
      <c r="T1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71098.75</v>
      </c>
      <c r="U135" s="13">
        <v>21340293</v>
      </c>
      <c r="V135" s="13">
        <v>23445253</v>
      </c>
      <c r="W135" s="10">
        <f>Table7[[#This Row],[Kill Points After Ruin 6]]-Table7[[#This Row],[Kill Points Before Ruin 6]]</f>
        <v>2104960</v>
      </c>
      <c r="X135" s="10">
        <v>23445253</v>
      </c>
      <c r="Y135" s="10">
        <v>23445253</v>
      </c>
      <c r="Z135" s="10">
        <f>Table7[[#This Row],[Kill Points After Ruin 7]]-Table7[[#This Row],[Kill Points Before Ruin 7]]</f>
        <v>0</v>
      </c>
      <c r="AA1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2744848.75</v>
      </c>
      <c r="AB135" s="16">
        <v>23445253</v>
      </c>
      <c r="AC135" s="16">
        <v>28664993</v>
      </c>
      <c r="AD135" s="16">
        <v>5219740</v>
      </c>
      <c r="AE135" s="16">
        <v>384690</v>
      </c>
      <c r="AF135" s="16">
        <v>433303</v>
      </c>
      <c r="AG135" s="16">
        <v>48613</v>
      </c>
      <c r="AH135" s="16">
        <v>5315837</v>
      </c>
      <c r="AI135" s="16">
        <v>16041</v>
      </c>
      <c r="AJ135" s="16">
        <f>SUM(Table7[[#This Row],[Z8 Dead]],Table7[[#This Row],[KL Deads]])</f>
        <v>64654</v>
      </c>
      <c r="AK135" s="26">
        <f>SUM(Table7[[#This Row],[Total Ruins And Altar KP]],Table7[[#This Row],[KL KP]],Table7[[#This Row],[Z8 KP]])</f>
        <v>13280425.75</v>
      </c>
      <c r="AL135" s="23">
        <f>Table7[[#This Row],[Total Deads]]/(Table7[[#This Row],[Starting Power]]*0.01)</f>
        <v>0.23555465298588674</v>
      </c>
      <c r="AM135" s="15">
        <f>SUM(Table7[[#This Row],[Total Ruins And Altar KP]],Table7[[#This Row],[KL KP]],Table7[[#This Row],[Z8 KP]])/Table7[[#This Row],[KP Requirement]]</f>
        <v>0.16128242021870701</v>
      </c>
    </row>
    <row r="136" spans="1:39" ht="15" x14ac:dyDescent="0.2">
      <c r="A136" s="9" t="s">
        <v>173</v>
      </c>
      <c r="B136" s="9">
        <v>187185882</v>
      </c>
      <c r="C136" s="10">
        <v>25693190</v>
      </c>
      <c r="D136" s="10">
        <f>Table7[[#This Row],[Starting Power]]*3</f>
        <v>77079570</v>
      </c>
      <c r="E136" s="11">
        <v>717400</v>
      </c>
      <c r="F136" s="11">
        <v>43403817</v>
      </c>
      <c r="G136" s="11">
        <v>43953357</v>
      </c>
      <c r="H136" s="11">
        <f>Table7[[#This Row],[Kill Points After Ruin 1]]-Table7[[#This Row],[Kill Points Before Ruins 1]]</f>
        <v>549540</v>
      </c>
      <c r="I136" s="11">
        <v>43953357</v>
      </c>
      <c r="J136" s="10">
        <v>43953357</v>
      </c>
      <c r="K136" s="11">
        <f>Table7[[#This Row],[Kill Points After Ruin 2]]-Table7[[#This Row],[Kill Points Before Ruin 2]]</f>
        <v>0</v>
      </c>
      <c r="L136" s="10">
        <v>43953357</v>
      </c>
      <c r="M136" s="13">
        <v>43953357</v>
      </c>
      <c r="N136" s="10">
        <f>Table7[[#This Row],[Kill Points After Ruin 3]]-Table7[[#This Row],[Kill Points Before Ruin 3]]</f>
        <v>0</v>
      </c>
      <c r="O136" s="13">
        <v>43953357</v>
      </c>
      <c r="P136" s="13">
        <v>43953357</v>
      </c>
      <c r="Q136" s="10">
        <f>Table7[[#This Row],[Kill Points After Ruin 4]]-Table7[[#This Row],[Kill Points Before Ruin 4]]</f>
        <v>0</v>
      </c>
      <c r="R136" s="13">
        <v>43953357</v>
      </c>
      <c r="S136" s="13">
        <v>43953357</v>
      </c>
      <c r="T1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68692.5</v>
      </c>
      <c r="U136" s="13">
        <v>43953357</v>
      </c>
      <c r="V136" s="13">
        <v>44605767</v>
      </c>
      <c r="W136" s="10">
        <f>Table7[[#This Row],[Kill Points After Ruin 6]]-Table7[[#This Row],[Kill Points Before Ruin 6]]</f>
        <v>652410</v>
      </c>
      <c r="X136" s="10">
        <v>44605767</v>
      </c>
      <c r="Y136" s="10">
        <v>44605767</v>
      </c>
      <c r="Z136" s="10">
        <f>Table7[[#This Row],[Kill Points After Ruin 7]]-Table7[[#This Row],[Kill Points Before Ruin 7]]</f>
        <v>0</v>
      </c>
      <c r="AA1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1270642.5</v>
      </c>
      <c r="AB136" s="16">
        <v>44605767</v>
      </c>
      <c r="AC136" s="16">
        <v>47789112</v>
      </c>
      <c r="AD136" s="16">
        <v>3183345</v>
      </c>
      <c r="AE136" s="16">
        <v>717400</v>
      </c>
      <c r="AF136" s="16">
        <v>723112</v>
      </c>
      <c r="AG136" s="16">
        <v>5712</v>
      </c>
      <c r="AH136" s="16">
        <v>6708939</v>
      </c>
      <c r="AI136" s="16">
        <v>134372</v>
      </c>
      <c r="AJ136" s="16">
        <f>SUM(Table7[[#This Row],[Z8 Dead]],Table7[[#This Row],[KL Deads]])</f>
        <v>140084</v>
      </c>
      <c r="AK136" s="26">
        <f>SUM(Table7[[#This Row],[Total Ruins And Altar KP]],Table7[[#This Row],[KL KP]],Table7[[#This Row],[Z8 KP]])</f>
        <v>11162926.5</v>
      </c>
      <c r="AL136" s="23">
        <f>Table7[[#This Row],[Total Deads]]/(Table7[[#This Row],[Starting Power]]*0.01)</f>
        <v>0.54521840223031859</v>
      </c>
      <c r="AM136" s="15">
        <f>SUM(Table7[[#This Row],[Total Ruins And Altar KP]],Table7[[#This Row],[KL KP]],Table7[[#This Row],[Z8 KP]])/Table7[[#This Row],[KP Requirement]]</f>
        <v>0.14482341429771858</v>
      </c>
    </row>
    <row r="137" spans="1:39" ht="15" x14ac:dyDescent="0.2">
      <c r="A137" s="9" t="s">
        <v>161</v>
      </c>
      <c r="B137" s="9">
        <v>166307695</v>
      </c>
      <c r="C137" s="10">
        <v>27216710</v>
      </c>
      <c r="D137" s="10">
        <f>Table7[[#This Row],[Starting Power]]*3</f>
        <v>81650130</v>
      </c>
      <c r="E137" s="11">
        <v>1401392</v>
      </c>
      <c r="F137" s="11">
        <v>74418384</v>
      </c>
      <c r="G137" s="11">
        <v>76058684</v>
      </c>
      <c r="H137" s="11">
        <f>Table7[[#This Row],[Kill Points After Ruin 1]]-Table7[[#This Row],[Kill Points Before Ruins 1]]</f>
        <v>1640300</v>
      </c>
      <c r="I137" s="11">
        <v>76058684</v>
      </c>
      <c r="J137" s="10">
        <v>76058684</v>
      </c>
      <c r="K137" s="11">
        <f>Table7[[#This Row],[Kill Points After Ruin 2]]-Table7[[#This Row],[Kill Points Before Ruin 2]]</f>
        <v>0</v>
      </c>
      <c r="L137" s="10">
        <v>76058684</v>
      </c>
      <c r="M137" s="13">
        <v>76822894</v>
      </c>
      <c r="N137" s="10">
        <f>Table7[[#This Row],[Kill Points After Ruin 3]]-Table7[[#This Row],[Kill Points Before Ruin 3]]</f>
        <v>764210</v>
      </c>
      <c r="O137" s="13">
        <v>76822894</v>
      </c>
      <c r="P137" s="13">
        <v>77959854</v>
      </c>
      <c r="Q137" s="10">
        <f>Table7[[#This Row],[Kill Points After Ruin 4]]-Table7[[#This Row],[Kill Points Before Ruin 4]]</f>
        <v>1136960</v>
      </c>
      <c r="R137" s="13">
        <v>77959854</v>
      </c>
      <c r="S137" s="13">
        <v>78897194</v>
      </c>
      <c r="T1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911353.75</v>
      </c>
      <c r="U137" s="13">
        <v>78897194</v>
      </c>
      <c r="V137" s="13">
        <v>78897194</v>
      </c>
      <c r="W137" s="10">
        <f>Table7[[#This Row],[Kill Points After Ruin 6]]-Table7[[#This Row],[Kill Points Before Ruin 6]]</f>
        <v>0</v>
      </c>
      <c r="X137" s="10">
        <v>78897194</v>
      </c>
      <c r="Y137" s="10">
        <v>78897194</v>
      </c>
      <c r="Z137" s="10">
        <f>Table7[[#This Row],[Kill Points After Ruin 7]]-Table7[[#This Row],[Kill Points Before Ruin 7]]</f>
        <v>0</v>
      </c>
      <c r="AA1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4452823.75</v>
      </c>
      <c r="AB137" s="16">
        <v>79256094</v>
      </c>
      <c r="AC137" s="16">
        <v>82468608</v>
      </c>
      <c r="AD137" s="16">
        <v>3212514</v>
      </c>
      <c r="AE137" s="16">
        <v>1401392</v>
      </c>
      <c r="AF137" s="16">
        <v>1446239</v>
      </c>
      <c r="AG137" s="16">
        <v>44847</v>
      </c>
      <c r="AH137" s="16">
        <v>3795268</v>
      </c>
      <c r="AI137" s="16">
        <v>211711</v>
      </c>
      <c r="AJ137" s="16">
        <f>SUM(Table7[[#This Row],[Z8 Dead]],Table7[[#This Row],[KL Deads]])</f>
        <v>256558</v>
      </c>
      <c r="AK137" s="26">
        <f>SUM(Table7[[#This Row],[Total Ruins And Altar KP]],Table7[[#This Row],[KL KP]],Table7[[#This Row],[Z8 KP]])</f>
        <v>11460605.75</v>
      </c>
      <c r="AL137" s="23">
        <f>Table7[[#This Row],[Total Deads]]/(Table7[[#This Row],[Starting Power]]*0.01)</f>
        <v>0.94264883595408855</v>
      </c>
      <c r="AM137" s="15">
        <f>SUM(Table7[[#This Row],[Total Ruins And Altar KP]],Table7[[#This Row],[KL KP]],Table7[[#This Row],[Z8 KP]])/Table7[[#This Row],[KP Requirement]]</f>
        <v>0.14036236990682072</v>
      </c>
    </row>
    <row r="138" spans="1:39" ht="15" x14ac:dyDescent="0.2">
      <c r="A138" s="9" t="s">
        <v>189</v>
      </c>
      <c r="B138" s="9">
        <v>187134847</v>
      </c>
      <c r="C138" s="10">
        <v>23613683</v>
      </c>
      <c r="D138" s="10">
        <f>Table7[[#This Row],[Starting Power]]*3</f>
        <v>70841049</v>
      </c>
      <c r="E138" s="11">
        <v>140526</v>
      </c>
      <c r="F138" s="11">
        <v>15008906</v>
      </c>
      <c r="G138" s="11">
        <v>15377177</v>
      </c>
      <c r="H138" s="11">
        <f>Table7[[#This Row],[Kill Points After Ruin 1]]-Table7[[#This Row],[Kill Points Before Ruins 1]]</f>
        <v>368271</v>
      </c>
      <c r="I138" s="11">
        <v>15377177</v>
      </c>
      <c r="J138" s="10">
        <v>15377177</v>
      </c>
      <c r="K138" s="11">
        <f>Table7[[#This Row],[Kill Points After Ruin 2]]-Table7[[#This Row],[Kill Points Before Ruin 2]]</f>
        <v>0</v>
      </c>
      <c r="L138" s="10">
        <v>15377177</v>
      </c>
      <c r="M138" s="13">
        <v>15377177</v>
      </c>
      <c r="N138" s="10">
        <f>Table7[[#This Row],[Kill Points After Ruin 3]]-Table7[[#This Row],[Kill Points Before Ruin 3]]</f>
        <v>0</v>
      </c>
      <c r="O138" s="13">
        <v>15377177</v>
      </c>
      <c r="P138" s="13">
        <v>16195007</v>
      </c>
      <c r="Q138" s="10">
        <f>Table7[[#This Row],[Kill Points After Ruin 4]]-Table7[[#This Row],[Kill Points Before Ruin 4]]</f>
        <v>817830</v>
      </c>
      <c r="R138" s="13">
        <v>16195007</v>
      </c>
      <c r="S138" s="13">
        <v>16841387</v>
      </c>
      <c r="T1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471452.625</v>
      </c>
      <c r="U138" s="13">
        <v>16841387</v>
      </c>
      <c r="V138" s="13">
        <v>17334417</v>
      </c>
      <c r="W138" s="10">
        <f>Table7[[#This Row],[Kill Points After Ruin 6]]-Table7[[#This Row],[Kill Points Before Ruin 6]]</f>
        <v>493030</v>
      </c>
      <c r="X138" s="10">
        <v>17334417</v>
      </c>
      <c r="Y138" s="10">
        <v>17334417</v>
      </c>
      <c r="Z138" s="10">
        <f>Table7[[#This Row],[Kill Points After Ruin 7]]-Table7[[#This Row],[Kill Points Before Ruin 7]]</f>
        <v>0</v>
      </c>
      <c r="AA1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2150583.625</v>
      </c>
      <c r="AB138" s="16">
        <v>17661787</v>
      </c>
      <c r="AC138" s="16">
        <v>21225765</v>
      </c>
      <c r="AD138" s="16">
        <v>3563978</v>
      </c>
      <c r="AE138" s="16">
        <v>140526</v>
      </c>
      <c r="AF138" s="16">
        <v>142855</v>
      </c>
      <c r="AG138" s="16">
        <v>2329</v>
      </c>
      <c r="AH138" s="16">
        <v>4080207</v>
      </c>
      <c r="AI138" s="16">
        <v>26657</v>
      </c>
      <c r="AJ138" s="16">
        <f>SUM(Table7[[#This Row],[Z8 Dead]],Table7[[#This Row],[KL Deads]])</f>
        <v>28986</v>
      </c>
      <c r="AK138" s="26">
        <f>SUM(Table7[[#This Row],[Total Ruins And Altar KP]],Table7[[#This Row],[KL KP]],Table7[[#This Row],[Z8 KP]])</f>
        <v>9794768.625</v>
      </c>
      <c r="AL138" s="23">
        <f>Table7[[#This Row],[Total Deads]]/(Table7[[#This Row],[Starting Power]]*0.01)</f>
        <v>0.12275086440349012</v>
      </c>
      <c r="AM138" s="15">
        <f>SUM(Table7[[#This Row],[Total Ruins And Altar KP]],Table7[[#This Row],[KL KP]],Table7[[#This Row],[Z8 KP]])/Table7[[#This Row],[KP Requirement]]</f>
        <v>0.13826402577691926</v>
      </c>
    </row>
    <row r="139" spans="1:39" ht="15" x14ac:dyDescent="0.2">
      <c r="A139" s="9" t="s">
        <v>177</v>
      </c>
      <c r="B139" s="9">
        <v>187177218</v>
      </c>
      <c r="C139" s="10">
        <v>25725212</v>
      </c>
      <c r="D139" s="10">
        <f>Table7[[#This Row],[Starting Power]]*3</f>
        <v>77175636</v>
      </c>
      <c r="E139" s="11">
        <v>305662</v>
      </c>
      <c r="F139" s="11">
        <v>12782136</v>
      </c>
      <c r="G139" s="11">
        <v>14194396</v>
      </c>
      <c r="H139" s="11">
        <f>Table7[[#This Row],[Kill Points After Ruin 1]]-Table7[[#This Row],[Kill Points Before Ruins 1]]</f>
        <v>1412260</v>
      </c>
      <c r="I139" s="11">
        <v>14194396</v>
      </c>
      <c r="J139" s="10">
        <v>14805065</v>
      </c>
      <c r="K139" s="11">
        <f>Table7[[#This Row],[Kill Points After Ruin 2]]-Table7[[#This Row],[Kill Points Before Ruin 2]]</f>
        <v>610669</v>
      </c>
      <c r="L139" s="10">
        <v>14805065</v>
      </c>
      <c r="M139" s="13">
        <v>14805065</v>
      </c>
      <c r="N139" s="10">
        <f>Table7[[#This Row],[Kill Points After Ruin 3]]-Table7[[#This Row],[Kill Points Before Ruin 3]]</f>
        <v>0</v>
      </c>
      <c r="O139" s="13">
        <v>14805065</v>
      </c>
      <c r="P139" s="13">
        <v>14805065</v>
      </c>
      <c r="Q139" s="10">
        <f>Table7[[#This Row],[Kill Points After Ruin 4]]-Table7[[#This Row],[Kill Points Before Ruin 4]]</f>
        <v>0</v>
      </c>
      <c r="R139" s="13">
        <v>14805065</v>
      </c>
      <c r="S139" s="13">
        <v>14805065</v>
      </c>
      <c r="T1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252866.125</v>
      </c>
      <c r="U139" s="13">
        <v>14805065</v>
      </c>
      <c r="V139" s="13">
        <v>14805065</v>
      </c>
      <c r="W139" s="10">
        <f>Table7[[#This Row],[Kill Points After Ruin 6]]-Table7[[#This Row],[Kill Points Before Ruin 6]]</f>
        <v>0</v>
      </c>
      <c r="X139" s="10">
        <v>14805065</v>
      </c>
      <c r="Y139" s="10">
        <v>14805065</v>
      </c>
      <c r="Z139" s="10">
        <f>Table7[[#This Row],[Kill Points After Ruin 7]]-Table7[[#This Row],[Kill Points Before Ruin 7]]</f>
        <v>0</v>
      </c>
      <c r="AA1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2275795.125</v>
      </c>
      <c r="AB139" s="16">
        <v>14805065</v>
      </c>
      <c r="AC139" s="16">
        <v>17555302</v>
      </c>
      <c r="AD139" s="16">
        <v>2750237</v>
      </c>
      <c r="AE139" s="16">
        <v>305662</v>
      </c>
      <c r="AF139" s="16">
        <v>456861</v>
      </c>
      <c r="AG139" s="16">
        <v>151199</v>
      </c>
      <c r="AH139" s="16">
        <v>5464316</v>
      </c>
      <c r="AI139" s="16">
        <v>73156</v>
      </c>
      <c r="AJ139" s="16">
        <f>SUM(Table7[[#This Row],[Z8 Dead]],Table7[[#This Row],[KL Deads]])</f>
        <v>224355</v>
      </c>
      <c r="AK139" s="26">
        <f>SUM(Table7[[#This Row],[Total Ruins And Altar KP]],Table7[[#This Row],[KL KP]],Table7[[#This Row],[Z8 KP]])</f>
        <v>10490348.125</v>
      </c>
      <c r="AL139" s="23">
        <f>Table7[[#This Row],[Total Deads]]/(Table7[[#This Row],[Starting Power]]*0.01)</f>
        <v>0.87212109272413385</v>
      </c>
      <c r="AM139" s="15">
        <f>SUM(Table7[[#This Row],[Total Ruins And Altar KP]],Table7[[#This Row],[KL KP]],Table7[[#This Row],[Z8 KP]])/Table7[[#This Row],[KP Requirement]]</f>
        <v>0.13592823679483509</v>
      </c>
    </row>
    <row r="140" spans="1:39" ht="15" x14ac:dyDescent="0.2">
      <c r="A140" s="9" t="s">
        <v>207</v>
      </c>
      <c r="B140" s="9">
        <v>187714975</v>
      </c>
      <c r="C140" s="10">
        <v>22515537</v>
      </c>
      <c r="D140" s="10">
        <f>Table7[[#This Row],[Starting Power]]*3</f>
        <v>67546611</v>
      </c>
      <c r="E140" s="11">
        <v>1</v>
      </c>
      <c r="F140" s="11">
        <v>11504024</v>
      </c>
      <c r="G140" s="11">
        <v>11952574</v>
      </c>
      <c r="H140" s="11">
        <f>Table7[[#This Row],[Kill Points After Ruin 1]]-Table7[[#This Row],[Kill Points Before Ruins 1]]</f>
        <v>448550</v>
      </c>
      <c r="I140" s="11">
        <v>11952574</v>
      </c>
      <c r="J140" s="10">
        <v>12184914</v>
      </c>
      <c r="K140" s="11">
        <f>Table7[[#This Row],[Kill Points After Ruin 2]]-Table7[[#This Row],[Kill Points Before Ruin 2]]</f>
        <v>232340</v>
      </c>
      <c r="L140" s="10">
        <v>12184914</v>
      </c>
      <c r="M140" s="13">
        <v>12184914</v>
      </c>
      <c r="N140" s="10">
        <f>Table7[[#This Row],[Kill Points After Ruin 3]]-Table7[[#This Row],[Kill Points Before Ruin 3]]</f>
        <v>0</v>
      </c>
      <c r="O140" s="13">
        <v>12184914</v>
      </c>
      <c r="P140" s="13">
        <v>12184914</v>
      </c>
      <c r="Q140" s="10">
        <f>Table7[[#This Row],[Kill Points After Ruin 4]]-Table7[[#This Row],[Kill Points Before Ruin 4]]</f>
        <v>0</v>
      </c>
      <c r="R140" s="13">
        <v>12184914</v>
      </c>
      <c r="S140" s="13">
        <v>12769134</v>
      </c>
      <c r="T1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377221.25</v>
      </c>
      <c r="U140" s="13">
        <v>12769134</v>
      </c>
      <c r="V140" s="13">
        <v>12779314</v>
      </c>
      <c r="W140" s="10">
        <f>Table7[[#This Row],[Kill Points After Ruin 6]]-Table7[[#This Row],[Kill Points Before Ruin 6]]</f>
        <v>10180</v>
      </c>
      <c r="X140" s="10">
        <v>12779314</v>
      </c>
      <c r="Y140" s="10">
        <v>12779314</v>
      </c>
      <c r="Z140" s="10">
        <f>Table7[[#This Row],[Kill Points After Ruin 7]]-Table7[[#This Row],[Kill Points Before Ruin 7]]</f>
        <v>0</v>
      </c>
      <c r="AA1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1068291.25</v>
      </c>
      <c r="AB140" s="16">
        <v>13184504</v>
      </c>
      <c r="AC140" s="16">
        <v>15200935</v>
      </c>
      <c r="AD140" s="16">
        <v>2016431</v>
      </c>
      <c r="AE140" s="16">
        <v>1</v>
      </c>
      <c r="AF140" s="16">
        <v>1</v>
      </c>
      <c r="AG140" s="16">
        <v>0</v>
      </c>
      <c r="AH140" s="16">
        <v>5892910</v>
      </c>
      <c r="AI140" s="16">
        <v>0</v>
      </c>
      <c r="AJ140" s="16">
        <f>SUM(Table7[[#This Row],[Z8 Dead]],Table7[[#This Row],[KL Deads]])</f>
        <v>0</v>
      </c>
      <c r="AK140" s="26">
        <f>SUM(Table7[[#This Row],[Total Ruins And Altar KP]],Table7[[#This Row],[KL KP]],Table7[[#This Row],[Z8 KP]])</f>
        <v>8977632.25</v>
      </c>
      <c r="AL140" s="23">
        <f>Table7[[#This Row],[Total Deads]]/(Table7[[#This Row],[Starting Power]]*0.01)</f>
        <v>0</v>
      </c>
      <c r="AM140" s="15">
        <f>SUM(Table7[[#This Row],[Total Ruins And Altar KP]],Table7[[#This Row],[KL KP]],Table7[[#This Row],[Z8 KP]])/Table7[[#This Row],[KP Requirement]]</f>
        <v>0.13291018034938867</v>
      </c>
    </row>
    <row r="141" spans="1:39" ht="15" x14ac:dyDescent="0.2">
      <c r="A141" s="9" t="s">
        <v>159</v>
      </c>
      <c r="B141" s="9">
        <v>184521991</v>
      </c>
      <c r="C141" s="10">
        <v>27026481</v>
      </c>
      <c r="D141" s="10">
        <f>Table7[[#This Row],[Starting Power]]*3</f>
        <v>81079443</v>
      </c>
      <c r="E141" s="11">
        <v>705556</v>
      </c>
      <c r="F141" s="11">
        <v>24004027</v>
      </c>
      <c r="G141" s="11">
        <v>24357967</v>
      </c>
      <c r="H141" s="11">
        <f>Table7[[#This Row],[Kill Points After Ruin 1]]-Table7[[#This Row],[Kill Points Before Ruins 1]]</f>
        <v>353940</v>
      </c>
      <c r="I141" s="11">
        <v>24357967</v>
      </c>
      <c r="J141" s="10">
        <v>24357967</v>
      </c>
      <c r="K141" s="11">
        <f>Table7[[#This Row],[Kill Points After Ruin 2]]-Table7[[#This Row],[Kill Points Before Ruin 2]]</f>
        <v>0</v>
      </c>
      <c r="L141" s="10">
        <v>24357967</v>
      </c>
      <c r="M141" s="13">
        <v>25967951</v>
      </c>
      <c r="N141" s="10">
        <f>Table7[[#This Row],[Kill Points After Ruin 3]]-Table7[[#This Row],[Kill Points Before Ruin 3]]</f>
        <v>1609984</v>
      </c>
      <c r="O141" s="13">
        <v>25967951</v>
      </c>
      <c r="P141" s="13">
        <v>27170762</v>
      </c>
      <c r="Q141" s="10">
        <f>Table7[[#This Row],[Kill Points After Ruin 4]]-Table7[[#This Row],[Kill Points Before Ruin 4]]</f>
        <v>1202811</v>
      </c>
      <c r="R141" s="13">
        <v>27170762</v>
      </c>
      <c r="S141" s="13">
        <v>29522412</v>
      </c>
      <c r="T1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1571666.875</v>
      </c>
      <c r="U141" s="13">
        <v>29522412</v>
      </c>
      <c r="V141" s="13">
        <v>35535902</v>
      </c>
      <c r="W141" s="10">
        <f>Table7[[#This Row],[Kill Points After Ruin 6]]-Table7[[#This Row],[Kill Points Before Ruin 6]]</f>
        <v>6013490</v>
      </c>
      <c r="X141" s="10">
        <v>35535902</v>
      </c>
      <c r="Y141" s="10">
        <v>35535902</v>
      </c>
      <c r="Z141" s="10">
        <f>Table7[[#This Row],[Kill Points After Ruin 7]]-Table7[[#This Row],[Kill Points Before Ruin 7]]</f>
        <v>0</v>
      </c>
      <c r="AA1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10751891.875</v>
      </c>
      <c r="AB141" s="16">
        <v>35535902</v>
      </c>
      <c r="AC141" s="16">
        <v>35535902</v>
      </c>
      <c r="AD141" s="16">
        <v>0</v>
      </c>
      <c r="AE141" s="16">
        <v>705556</v>
      </c>
      <c r="AF141" s="16">
        <v>705556</v>
      </c>
      <c r="AG141" s="16">
        <v>0</v>
      </c>
      <c r="AH141" s="16">
        <v>0</v>
      </c>
      <c r="AI141" s="16">
        <v>0</v>
      </c>
      <c r="AJ141" s="16">
        <f>SUM(Table7[[#This Row],[Z8 Dead]],Table7[[#This Row],[KL Deads]])</f>
        <v>0</v>
      </c>
      <c r="AK141" s="26">
        <f>SUM(Table7[[#This Row],[Total Ruins And Altar KP]],Table7[[#This Row],[KL KP]],Table7[[#This Row],[Z8 KP]])</f>
        <v>10751891.875</v>
      </c>
      <c r="AL141" s="23">
        <f>Table7[[#This Row],[Total Deads]]/(Table7[[#This Row],[Starting Power]]*0.01)</f>
        <v>0</v>
      </c>
      <c r="AM141" s="15">
        <f>SUM(Table7[[#This Row],[Total Ruins And Altar KP]],Table7[[#This Row],[KL KP]],Table7[[#This Row],[Z8 KP]])/Table7[[#This Row],[KP Requirement]]</f>
        <v>0.13260934556494178</v>
      </c>
    </row>
    <row r="142" spans="1:39" ht="15" x14ac:dyDescent="0.2">
      <c r="A142" s="9" t="s">
        <v>222</v>
      </c>
      <c r="B142" s="9">
        <v>192554417</v>
      </c>
      <c r="C142" s="10">
        <v>22521139</v>
      </c>
      <c r="D142" s="10">
        <f>Table7[[#This Row],[Starting Power]]*3</f>
        <v>67563417</v>
      </c>
      <c r="E142" s="11">
        <v>10156</v>
      </c>
      <c r="F142" s="11">
        <v>6664572</v>
      </c>
      <c r="G142" s="11">
        <v>8333592</v>
      </c>
      <c r="H142" s="11">
        <f>Table7[[#This Row],[Kill Points After Ruin 1]]-Table7[[#This Row],[Kill Points Before Ruins 1]]</f>
        <v>1669020</v>
      </c>
      <c r="I142" s="11">
        <v>8333592</v>
      </c>
      <c r="J142" s="10">
        <v>8715262</v>
      </c>
      <c r="K142" s="11">
        <f>Table7[[#This Row],[Kill Points After Ruin 2]]-Table7[[#This Row],[Kill Points Before Ruin 2]]</f>
        <v>381670</v>
      </c>
      <c r="L142" s="10">
        <v>8715262</v>
      </c>
      <c r="M142" s="13">
        <v>9173622</v>
      </c>
      <c r="N142" s="10">
        <f>Table7[[#This Row],[Kill Points After Ruin 3]]-Table7[[#This Row],[Kill Points Before Ruin 3]]</f>
        <v>458360</v>
      </c>
      <c r="O142" s="13">
        <v>9173622</v>
      </c>
      <c r="P142" s="13">
        <v>9173622</v>
      </c>
      <c r="Q142" s="10">
        <f>Table7[[#This Row],[Kill Points After Ruin 4]]-Table7[[#This Row],[Kill Points Before Ruin 4]]</f>
        <v>0</v>
      </c>
      <c r="R142" s="13">
        <v>9173622</v>
      </c>
      <c r="S142" s="13">
        <v>10220652</v>
      </c>
      <c r="T1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837146.25</v>
      </c>
      <c r="U142" s="13">
        <v>10220652</v>
      </c>
      <c r="V142" s="13">
        <v>10559592</v>
      </c>
      <c r="W142" s="10">
        <f>Table7[[#This Row],[Kill Points After Ruin 6]]-Table7[[#This Row],[Kill Points Before Ruin 6]]</f>
        <v>338940</v>
      </c>
      <c r="X142" s="10">
        <v>10559592</v>
      </c>
      <c r="Y142" s="10">
        <v>10559592</v>
      </c>
      <c r="Z142" s="10">
        <f>Table7[[#This Row],[Kill Points After Ruin 7]]-Table7[[#This Row],[Kill Points Before Ruin 7]]</f>
        <v>0</v>
      </c>
      <c r="AA1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3685136.25</v>
      </c>
      <c r="AB142" s="16">
        <v>11819722</v>
      </c>
      <c r="AC142" s="16">
        <v>13898172</v>
      </c>
      <c r="AD142" s="16">
        <v>2078450</v>
      </c>
      <c r="AE142" s="16">
        <v>16643</v>
      </c>
      <c r="AF142" s="16">
        <v>16643</v>
      </c>
      <c r="AG142" s="16">
        <v>0</v>
      </c>
      <c r="AH142" s="16">
        <v>3153203</v>
      </c>
      <c r="AI142" s="16">
        <v>72234</v>
      </c>
      <c r="AJ142" s="16">
        <f>SUM(Table7[[#This Row],[Z8 Dead]],Table7[[#This Row],[KL Deads]])</f>
        <v>72234</v>
      </c>
      <c r="AK142" s="26">
        <f>SUM(Table7[[#This Row],[Total Ruins And Altar KP]],Table7[[#This Row],[KL KP]],Table7[[#This Row],[Z8 KP]])</f>
        <v>8916789.25</v>
      </c>
      <c r="AL142" s="23">
        <f>Table7[[#This Row],[Total Deads]]/(Table7[[#This Row],[Starting Power]]*0.01)</f>
        <v>0.32073866246285321</v>
      </c>
      <c r="AM142" s="15">
        <f>SUM(Table7[[#This Row],[Total Ruins And Altar KP]],Table7[[#This Row],[KL KP]],Table7[[#This Row],[Z8 KP]])/Table7[[#This Row],[KP Requirement]]</f>
        <v>0.13197658801063894</v>
      </c>
    </row>
    <row r="143" spans="1:39" ht="15" x14ac:dyDescent="0.2">
      <c r="A143" s="9" t="s">
        <v>230</v>
      </c>
      <c r="B143" s="9">
        <v>185376223</v>
      </c>
      <c r="C143" s="10">
        <v>21933444</v>
      </c>
      <c r="D143" s="10">
        <f>Table7[[#This Row],[Starting Power]]*3</f>
        <v>65800332</v>
      </c>
      <c r="E143" s="11">
        <v>986756</v>
      </c>
      <c r="F143" s="11">
        <v>19784848</v>
      </c>
      <c r="G143" s="11">
        <v>19920398</v>
      </c>
      <c r="H143" s="11">
        <f>Table7[[#This Row],[Kill Points After Ruin 1]]-Table7[[#This Row],[Kill Points Before Ruins 1]]</f>
        <v>135550</v>
      </c>
      <c r="I143" s="11">
        <v>19920398</v>
      </c>
      <c r="J143" s="10">
        <v>20311138</v>
      </c>
      <c r="K143" s="11">
        <f>Table7[[#This Row],[Kill Points After Ruin 2]]-Table7[[#This Row],[Kill Points Before Ruin 2]]</f>
        <v>390740</v>
      </c>
      <c r="L143" s="10">
        <v>20311138</v>
      </c>
      <c r="M143" s="13">
        <v>20541598</v>
      </c>
      <c r="N143" s="10">
        <f>Table7[[#This Row],[Kill Points After Ruin 3]]-Table7[[#This Row],[Kill Points Before Ruin 3]]</f>
        <v>230460</v>
      </c>
      <c r="O143" s="13">
        <v>20541598</v>
      </c>
      <c r="P143" s="13">
        <v>21680628</v>
      </c>
      <c r="Q143" s="10">
        <f>Table7[[#This Row],[Kill Points After Ruin 4]]-Table7[[#This Row],[Kill Points Before Ruin 4]]</f>
        <v>1139030</v>
      </c>
      <c r="R143" s="13">
        <v>21680628</v>
      </c>
      <c r="S143" s="13">
        <v>21680628</v>
      </c>
      <c r="T1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236972.5</v>
      </c>
      <c r="U143" s="13">
        <v>21680628</v>
      </c>
      <c r="V143" s="13">
        <v>22005488</v>
      </c>
      <c r="W143" s="10">
        <f>Table7[[#This Row],[Kill Points After Ruin 6]]-Table7[[#This Row],[Kill Points Before Ruin 6]]</f>
        <v>324860</v>
      </c>
      <c r="X143" s="10">
        <v>22005488</v>
      </c>
      <c r="Y143" s="10">
        <v>22498098</v>
      </c>
      <c r="Z143" s="10">
        <f>Table7[[#This Row],[Kill Points After Ruin 7]]-Table7[[#This Row],[Kill Points Before Ruin 7]]</f>
        <v>492610</v>
      </c>
      <c r="AA1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2950222.5</v>
      </c>
      <c r="AB143" s="16">
        <v>22681528</v>
      </c>
      <c r="AC143" s="16">
        <v>25255948</v>
      </c>
      <c r="AD143" s="16">
        <v>2574420</v>
      </c>
      <c r="AE143" s="16">
        <v>986756</v>
      </c>
      <c r="AF143" s="16">
        <v>986756</v>
      </c>
      <c r="AG143" s="16">
        <v>0</v>
      </c>
      <c r="AH143" s="16">
        <v>3080550</v>
      </c>
      <c r="AI143" s="16">
        <v>36488</v>
      </c>
      <c r="AJ143" s="16">
        <f>SUM(Table7[[#This Row],[Z8 Dead]],Table7[[#This Row],[KL Deads]])</f>
        <v>36488</v>
      </c>
      <c r="AK143" s="26">
        <f>SUM(Table7[[#This Row],[Total Ruins And Altar KP]],Table7[[#This Row],[KL KP]],Table7[[#This Row],[Z8 KP]])</f>
        <v>8605192.5</v>
      </c>
      <c r="AL143" s="23">
        <f>Table7[[#This Row],[Total Deads]]/(Table7[[#This Row],[Starting Power]]*0.01)</f>
        <v>0.16635782324016238</v>
      </c>
      <c r="AM143" s="15">
        <f>SUM(Table7[[#This Row],[Total Ruins And Altar KP]],Table7[[#This Row],[KL KP]],Table7[[#This Row],[Z8 KP]])/Table7[[#This Row],[KP Requirement]]</f>
        <v>0.13077734167055571</v>
      </c>
    </row>
    <row r="144" spans="1:39" ht="15" x14ac:dyDescent="0.2">
      <c r="A144" s="9" t="s">
        <v>69</v>
      </c>
      <c r="B144" s="9">
        <v>187037760</v>
      </c>
      <c r="C144" s="10">
        <v>34775072</v>
      </c>
      <c r="D144" s="10">
        <f>Table7[[#This Row],[Starting Power]]*3</f>
        <v>104325216</v>
      </c>
      <c r="E144" s="11">
        <v>390966</v>
      </c>
      <c r="F144" s="11">
        <v>18864042</v>
      </c>
      <c r="G144" s="11">
        <v>18864042</v>
      </c>
      <c r="H144" s="11">
        <f>Table7[[#This Row],[Kill Points After Ruin 1]]-Table7[[#This Row],[Kill Points Before Ruins 1]]</f>
        <v>0</v>
      </c>
      <c r="I144" s="11">
        <v>18864042</v>
      </c>
      <c r="J144" s="10">
        <v>20808796</v>
      </c>
      <c r="K144" s="11">
        <f>Table7[[#This Row],[Kill Points After Ruin 2]]-Table7[[#This Row],[Kill Points Before Ruin 2]]</f>
        <v>1944754</v>
      </c>
      <c r="L144" s="10">
        <v>20808796</v>
      </c>
      <c r="M144" s="13">
        <v>20808796</v>
      </c>
      <c r="N144" s="10">
        <f>Table7[[#This Row],[Kill Points After Ruin 3]]-Table7[[#This Row],[Kill Points Before Ruin 3]]</f>
        <v>0</v>
      </c>
      <c r="O144" s="13">
        <v>20808796</v>
      </c>
      <c r="P144" s="13">
        <v>20808796</v>
      </c>
      <c r="Q144" s="10">
        <f>Table7[[#This Row],[Kill Points After Ruin 4]]-Table7[[#This Row],[Kill Points Before Ruin 4]]</f>
        <v>0</v>
      </c>
      <c r="R144" s="13">
        <v>20808796</v>
      </c>
      <c r="S144" s="13">
        <v>20808796</v>
      </c>
      <c r="T1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243094.25</v>
      </c>
      <c r="U144" s="13">
        <v>20808796</v>
      </c>
      <c r="V144" s="13">
        <v>21240286</v>
      </c>
      <c r="W144" s="10">
        <f>Table7[[#This Row],[Kill Points After Ruin 6]]-Table7[[#This Row],[Kill Points Before Ruin 6]]</f>
        <v>431490</v>
      </c>
      <c r="X144" s="10">
        <v>21240286</v>
      </c>
      <c r="Y144" s="10">
        <v>21240286</v>
      </c>
      <c r="Z144" s="10">
        <f>Table7[[#This Row],[Kill Points After Ruin 7]]-Table7[[#This Row],[Kill Points Before Ruin 7]]</f>
        <v>0</v>
      </c>
      <c r="AA1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2619338.25</v>
      </c>
      <c r="AB144" s="16">
        <v>22538926</v>
      </c>
      <c r="AC144" s="16">
        <v>33407763</v>
      </c>
      <c r="AD144" s="16">
        <v>10868837</v>
      </c>
      <c r="AE144" s="16">
        <v>390966</v>
      </c>
      <c r="AF144" s="16">
        <v>546751</v>
      </c>
      <c r="AG144" s="16">
        <v>155785</v>
      </c>
      <c r="AH144" s="16">
        <v>0</v>
      </c>
      <c r="AI144" s="16">
        <v>0</v>
      </c>
      <c r="AJ144" s="16">
        <f>SUM(Table7[[#This Row],[Z8 Dead]],Table7[[#This Row],[KL Deads]])</f>
        <v>155785</v>
      </c>
      <c r="AK144" s="26">
        <f>SUM(Table7[[#This Row],[Total Ruins And Altar KP]],Table7[[#This Row],[KL KP]],Table7[[#This Row],[Z8 KP]])</f>
        <v>13488175.25</v>
      </c>
      <c r="AL144" s="23">
        <f>Table7[[#This Row],[Total Deads]]/(Table7[[#This Row],[Starting Power]]*0.01)</f>
        <v>0.44797894307738595</v>
      </c>
      <c r="AM144" s="15">
        <f>SUM(Table7[[#This Row],[Total Ruins And Altar KP]],Table7[[#This Row],[KL KP]],Table7[[#This Row],[Z8 KP]])/Table7[[#This Row],[KP Requirement]]</f>
        <v>0.1292896939700561</v>
      </c>
    </row>
    <row r="145" spans="1:39" ht="15" x14ac:dyDescent="0.2">
      <c r="A145" s="9" t="s">
        <v>49</v>
      </c>
      <c r="B145" s="9">
        <v>177775685</v>
      </c>
      <c r="C145" s="10">
        <v>39185129</v>
      </c>
      <c r="D145" s="10">
        <f>Table7[[#This Row],[Starting Power]]*3</f>
        <v>117555387</v>
      </c>
      <c r="E145" s="11">
        <v>656427</v>
      </c>
      <c r="F145" s="11">
        <v>64579397</v>
      </c>
      <c r="G145" s="11">
        <v>65813734</v>
      </c>
      <c r="H145" s="11">
        <f>Table7[[#This Row],[Kill Points After Ruin 1]]-Table7[[#This Row],[Kill Points Before Ruins 1]]</f>
        <v>1234337</v>
      </c>
      <c r="I145" s="11">
        <v>65813734</v>
      </c>
      <c r="J145" s="10">
        <v>66361874</v>
      </c>
      <c r="K145" s="11">
        <f>Table7[[#This Row],[Kill Points After Ruin 2]]-Table7[[#This Row],[Kill Points Before Ruin 2]]</f>
        <v>548140</v>
      </c>
      <c r="L145" s="10">
        <v>66361874</v>
      </c>
      <c r="M145" s="13">
        <v>66520474</v>
      </c>
      <c r="N145" s="10">
        <f>Table7[[#This Row],[Kill Points After Ruin 3]]-Table7[[#This Row],[Kill Points Before Ruin 3]]</f>
        <v>158600</v>
      </c>
      <c r="O145" s="13">
        <v>66520474</v>
      </c>
      <c r="P145" s="13">
        <v>67484824</v>
      </c>
      <c r="Q145" s="10">
        <f>Table7[[#This Row],[Kill Points After Ruin 4]]-Table7[[#This Row],[Kill Points Before Ruin 4]]</f>
        <v>964350</v>
      </c>
      <c r="R145" s="13">
        <v>67484824</v>
      </c>
      <c r="S145" s="13">
        <v>68734794</v>
      </c>
      <c r="T1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988163.375</v>
      </c>
      <c r="U145" s="13">
        <v>68734794</v>
      </c>
      <c r="V145" s="13">
        <v>69277174</v>
      </c>
      <c r="W145" s="10">
        <f>Table7[[#This Row],[Kill Points After Ruin 6]]-Table7[[#This Row],[Kill Points Before Ruin 6]]</f>
        <v>542380</v>
      </c>
      <c r="X145" s="10">
        <v>69277174</v>
      </c>
      <c r="Y145" s="10">
        <v>69277174</v>
      </c>
      <c r="Z145" s="10">
        <f>Table7[[#This Row],[Kill Points After Ruin 7]]-Table7[[#This Row],[Kill Points Before Ruin 7]]</f>
        <v>0</v>
      </c>
      <c r="AA1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4435970.375</v>
      </c>
      <c r="AB145" s="16">
        <v>69277174</v>
      </c>
      <c r="AC145" s="16">
        <v>69582634</v>
      </c>
      <c r="AD145" s="16">
        <v>305460</v>
      </c>
      <c r="AE145" s="16">
        <v>656427</v>
      </c>
      <c r="AF145" s="16">
        <v>656427</v>
      </c>
      <c r="AG145" s="16">
        <v>0</v>
      </c>
      <c r="AH145" s="16">
        <v>9801551</v>
      </c>
      <c r="AI145" s="16">
        <v>234437</v>
      </c>
      <c r="AJ145" s="16">
        <f>SUM(Table7[[#This Row],[Z8 Dead]],Table7[[#This Row],[KL Deads]])</f>
        <v>234437</v>
      </c>
      <c r="AK145" s="26">
        <f>SUM(Table7[[#This Row],[Total Ruins And Altar KP]],Table7[[#This Row],[KL KP]],Table7[[#This Row],[Z8 KP]])</f>
        <v>14542981.375</v>
      </c>
      <c r="AL145" s="23">
        <f>Table7[[#This Row],[Total Deads]]/(Table7[[#This Row],[Starting Power]]*0.01)</f>
        <v>0.59828053647596768</v>
      </c>
      <c r="AM145" s="15">
        <f>SUM(Table7[[#This Row],[Total Ruins And Altar KP]],Table7[[#This Row],[KL KP]],Table7[[#This Row],[Z8 KP]])/Table7[[#This Row],[KP Requirement]]</f>
        <v>0.12371173917363736</v>
      </c>
    </row>
    <row r="146" spans="1:39" ht="15" x14ac:dyDescent="0.2">
      <c r="A146" s="9" t="s">
        <v>142</v>
      </c>
      <c r="B146" s="9">
        <v>187747872</v>
      </c>
      <c r="C146" s="10">
        <v>28407598</v>
      </c>
      <c r="D146" s="10">
        <f>Table7[[#This Row],[Starting Power]]*3</f>
        <v>85222794</v>
      </c>
      <c r="E146" s="11">
        <v>198358</v>
      </c>
      <c r="F146" s="11">
        <v>4418740</v>
      </c>
      <c r="G146" s="11">
        <v>5033910</v>
      </c>
      <c r="H146" s="11">
        <f>Table7[[#This Row],[Kill Points After Ruin 1]]-Table7[[#This Row],[Kill Points Before Ruins 1]]</f>
        <v>615170</v>
      </c>
      <c r="I146" s="11">
        <v>5033910</v>
      </c>
      <c r="J146" s="10">
        <v>5033910</v>
      </c>
      <c r="K146" s="11">
        <f>Table7[[#This Row],[Kill Points After Ruin 2]]-Table7[[#This Row],[Kill Points Before Ruin 2]]</f>
        <v>0</v>
      </c>
      <c r="L146" s="10">
        <v>5033910</v>
      </c>
      <c r="M146" s="13">
        <v>5033910</v>
      </c>
      <c r="N146" s="10">
        <f>Table7[[#This Row],[Kill Points After Ruin 3]]-Table7[[#This Row],[Kill Points Before Ruin 3]]</f>
        <v>0</v>
      </c>
      <c r="O146" s="13">
        <v>5033910</v>
      </c>
      <c r="P146" s="13">
        <v>5033910</v>
      </c>
      <c r="Q146" s="10">
        <f>Table7[[#This Row],[Kill Points After Ruin 4]]-Table7[[#This Row],[Kill Points Before Ruin 4]]</f>
        <v>0</v>
      </c>
      <c r="R146" s="13">
        <v>5033910</v>
      </c>
      <c r="S146" s="13">
        <v>5033910</v>
      </c>
      <c r="T1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76896.25</v>
      </c>
      <c r="U146" s="13">
        <v>5033910</v>
      </c>
      <c r="V146" s="13">
        <v>5033910</v>
      </c>
      <c r="W146" s="10">
        <f>Table7[[#This Row],[Kill Points After Ruin 6]]-Table7[[#This Row],[Kill Points Before Ruin 6]]</f>
        <v>0</v>
      </c>
      <c r="X146" s="10">
        <v>5033910</v>
      </c>
      <c r="Y146" s="10">
        <v>5033910</v>
      </c>
      <c r="Z146" s="10">
        <f>Table7[[#This Row],[Kill Points After Ruin 7]]-Table7[[#This Row],[Kill Points Before Ruin 7]]</f>
        <v>0</v>
      </c>
      <c r="AA14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692066.25</v>
      </c>
      <c r="AB146" s="16">
        <v>5033910</v>
      </c>
      <c r="AC146" s="16">
        <v>5033910</v>
      </c>
      <c r="AD146" s="16">
        <v>0</v>
      </c>
      <c r="AE146" s="16">
        <v>198358</v>
      </c>
      <c r="AF146" s="16">
        <v>198358</v>
      </c>
      <c r="AG146" s="16">
        <v>0</v>
      </c>
      <c r="AH146" s="16">
        <v>9728559</v>
      </c>
      <c r="AI146" s="16">
        <v>203128</v>
      </c>
      <c r="AJ146" s="16">
        <f>SUM(Table7[[#This Row],[Z8 Dead]],Table7[[#This Row],[KL Deads]])</f>
        <v>203128</v>
      </c>
      <c r="AK146" s="26">
        <f>SUM(Table7[[#This Row],[Total Ruins And Altar KP]],Table7[[#This Row],[KL KP]],Table7[[#This Row],[Z8 KP]])</f>
        <v>10420625.25</v>
      </c>
      <c r="AL146" s="23">
        <f>Table7[[#This Row],[Total Deads]]/(Table7[[#This Row],[Starting Power]]*0.01)</f>
        <v>0.7150481360655695</v>
      </c>
      <c r="AM146" s="15">
        <f>SUM(Table7[[#This Row],[Total Ruins And Altar KP]],Table7[[#This Row],[KL KP]],Table7[[#This Row],[Z8 KP]])/Table7[[#This Row],[KP Requirement]]</f>
        <v>0.12227509520516307</v>
      </c>
    </row>
    <row r="147" spans="1:39" ht="15" x14ac:dyDescent="0.2">
      <c r="A147" s="9" t="s">
        <v>144</v>
      </c>
      <c r="B147" s="9">
        <v>187654961</v>
      </c>
      <c r="C147" s="10">
        <v>29111840</v>
      </c>
      <c r="D147" s="10">
        <f>Table7[[#This Row],[Starting Power]]*3</f>
        <v>87335520</v>
      </c>
      <c r="E147" s="11">
        <v>209768</v>
      </c>
      <c r="F147" s="11">
        <v>68366581</v>
      </c>
      <c r="G147" s="11">
        <v>68366581</v>
      </c>
      <c r="H147" s="11">
        <f>Table7[[#This Row],[Kill Points After Ruin 1]]-Table7[[#This Row],[Kill Points Before Ruins 1]]</f>
        <v>0</v>
      </c>
      <c r="I147" s="11">
        <v>68366581</v>
      </c>
      <c r="J147" s="10">
        <v>68366581</v>
      </c>
      <c r="K147" s="11">
        <f>Table7[[#This Row],[Kill Points After Ruin 2]]-Table7[[#This Row],[Kill Points Before Ruin 2]]</f>
        <v>0</v>
      </c>
      <c r="L147" s="10">
        <v>68366581</v>
      </c>
      <c r="M147" s="13">
        <v>68366581</v>
      </c>
      <c r="N147" s="10">
        <f>Table7[[#This Row],[Kill Points After Ruin 3]]-Table7[[#This Row],[Kill Points Before Ruin 3]]</f>
        <v>0</v>
      </c>
      <c r="O147" s="13">
        <v>68366581</v>
      </c>
      <c r="P147" s="13">
        <v>68400051</v>
      </c>
      <c r="Q147" s="10">
        <f>Table7[[#This Row],[Kill Points After Ruin 4]]-Table7[[#This Row],[Kill Points Before Ruin 4]]</f>
        <v>33470</v>
      </c>
      <c r="R147" s="13">
        <v>68400051</v>
      </c>
      <c r="S147" s="13">
        <v>68690431</v>
      </c>
      <c r="T14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149373.75</v>
      </c>
      <c r="U147" s="13">
        <v>68690431</v>
      </c>
      <c r="V147" s="13">
        <v>68690431</v>
      </c>
      <c r="W147" s="10">
        <f>Table7[[#This Row],[Kill Points After Ruin 6]]-Table7[[#This Row],[Kill Points Before Ruin 6]]</f>
        <v>0</v>
      </c>
      <c r="X147" s="10">
        <v>68690431</v>
      </c>
      <c r="Y147" s="10">
        <v>69193571</v>
      </c>
      <c r="Z147" s="10">
        <f>Table7[[#This Row],[Kill Points After Ruin 7]]-Table7[[#This Row],[Kill Points Before Ruin 7]]</f>
        <v>503140</v>
      </c>
      <c r="AA14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685983.75</v>
      </c>
      <c r="AB147" s="16">
        <v>69230341</v>
      </c>
      <c r="AC147" s="16">
        <v>71846061</v>
      </c>
      <c r="AD147" s="16">
        <v>2615720</v>
      </c>
      <c r="AE147" s="16">
        <v>209768</v>
      </c>
      <c r="AF147" s="16">
        <v>209768</v>
      </c>
      <c r="AG147" s="16">
        <v>0</v>
      </c>
      <c r="AH147" s="16">
        <v>6930249</v>
      </c>
      <c r="AI147" s="16">
        <v>42368</v>
      </c>
      <c r="AJ147" s="16">
        <f>SUM(Table7[[#This Row],[Z8 Dead]],Table7[[#This Row],[KL Deads]])</f>
        <v>42368</v>
      </c>
      <c r="AK147" s="26">
        <f>SUM(Table7[[#This Row],[Total Ruins And Altar KP]],Table7[[#This Row],[KL KP]],Table7[[#This Row],[Z8 KP]])</f>
        <v>10231952.75</v>
      </c>
      <c r="AL147" s="23">
        <f>Table7[[#This Row],[Total Deads]]/(Table7[[#This Row],[Starting Power]]*0.01)</f>
        <v>0.14553528736074392</v>
      </c>
      <c r="AM147" s="15">
        <f>SUM(Table7[[#This Row],[Total Ruins And Altar KP]],Table7[[#This Row],[KL KP]],Table7[[#This Row],[Z8 KP]])/Table7[[#This Row],[KP Requirement]]</f>
        <v>0.11715683092056932</v>
      </c>
    </row>
    <row r="148" spans="1:39" ht="15" x14ac:dyDescent="0.2">
      <c r="A148" s="9" t="s">
        <v>94</v>
      </c>
      <c r="B148" s="9">
        <v>187150925</v>
      </c>
      <c r="C148" s="10">
        <v>33703900</v>
      </c>
      <c r="D148" s="10">
        <f>Table7[[#This Row],[Starting Power]]*3</f>
        <v>101111700</v>
      </c>
      <c r="E148" s="11">
        <v>929968</v>
      </c>
      <c r="F148" s="11">
        <v>45226890</v>
      </c>
      <c r="G148" s="11">
        <v>45322380</v>
      </c>
      <c r="H148" s="11">
        <f>Table7[[#This Row],[Kill Points After Ruin 1]]-Table7[[#This Row],[Kill Points Before Ruins 1]]</f>
        <v>95490</v>
      </c>
      <c r="I148" s="11">
        <v>45322380</v>
      </c>
      <c r="J148" s="10">
        <v>45322380</v>
      </c>
      <c r="K148" s="11">
        <f>Table7[[#This Row],[Kill Points After Ruin 2]]-Table7[[#This Row],[Kill Points Before Ruin 2]]</f>
        <v>0</v>
      </c>
      <c r="L148" s="10">
        <v>45322380</v>
      </c>
      <c r="M148" s="13">
        <v>45428220</v>
      </c>
      <c r="N148" s="10">
        <f>Table7[[#This Row],[Kill Points After Ruin 3]]-Table7[[#This Row],[Kill Points Before Ruin 3]]</f>
        <v>105840</v>
      </c>
      <c r="O148" s="13">
        <v>45428220</v>
      </c>
      <c r="P148" s="13">
        <v>45428220</v>
      </c>
      <c r="Q148" s="10">
        <f>Table7[[#This Row],[Kill Points After Ruin 4]]-Table7[[#This Row],[Kill Points Before Ruin 4]]</f>
        <v>0</v>
      </c>
      <c r="R148" s="13">
        <v>45428220</v>
      </c>
      <c r="S148" s="13">
        <v>45428220</v>
      </c>
      <c r="T14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25166.25</v>
      </c>
      <c r="U148" s="13">
        <v>45428220</v>
      </c>
      <c r="V148" s="13">
        <v>45678200</v>
      </c>
      <c r="W148" s="10">
        <f>Table7[[#This Row],[Kill Points After Ruin 6]]-Table7[[#This Row],[Kill Points Before Ruin 6]]</f>
        <v>249980</v>
      </c>
      <c r="X148" s="10">
        <v>45678200</v>
      </c>
      <c r="Y148" s="10">
        <v>45678200</v>
      </c>
      <c r="Z148" s="10">
        <f>Table7[[#This Row],[Kill Points After Ruin 7]]-Table7[[#This Row],[Kill Points Before Ruin 7]]</f>
        <v>0</v>
      </c>
      <c r="AA14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476476.25</v>
      </c>
      <c r="AB148" s="16">
        <v>45678200</v>
      </c>
      <c r="AC148" s="16">
        <v>49931919</v>
      </c>
      <c r="AD148" s="16">
        <v>4253719</v>
      </c>
      <c r="AE148" s="16">
        <v>929968</v>
      </c>
      <c r="AF148" s="16">
        <v>946456</v>
      </c>
      <c r="AG148" s="16">
        <v>16488</v>
      </c>
      <c r="AH148" s="16">
        <v>6560958</v>
      </c>
      <c r="AI148" s="16">
        <v>103544</v>
      </c>
      <c r="AJ148" s="16">
        <f>SUM(Table7[[#This Row],[Z8 Dead]],Table7[[#This Row],[KL Deads]])</f>
        <v>120032</v>
      </c>
      <c r="AK148" s="26">
        <f>SUM(Table7[[#This Row],[Total Ruins And Altar KP]],Table7[[#This Row],[KL KP]],Table7[[#This Row],[Z8 KP]])</f>
        <v>11291153.25</v>
      </c>
      <c r="AL148" s="23">
        <f>Table7[[#This Row],[Total Deads]]/(Table7[[#This Row],[Starting Power]]*0.01)</f>
        <v>0.35613682689540377</v>
      </c>
      <c r="AM148" s="15">
        <f>SUM(Table7[[#This Row],[Total Ruins And Altar KP]],Table7[[#This Row],[KL KP]],Table7[[#This Row],[Z8 KP]])/Table7[[#This Row],[KP Requirement]]</f>
        <v>0.11167009604229777</v>
      </c>
    </row>
    <row r="149" spans="1:39" ht="15" x14ac:dyDescent="0.2">
      <c r="A149" s="9" t="s">
        <v>157</v>
      </c>
      <c r="B149" s="9">
        <v>187583700</v>
      </c>
      <c r="C149" s="10">
        <v>27545568</v>
      </c>
      <c r="D149" s="10">
        <f>Table7[[#This Row],[Starting Power]]*3</f>
        <v>82636704</v>
      </c>
      <c r="E149" s="11">
        <v>536407</v>
      </c>
      <c r="F149" s="11">
        <v>25263423</v>
      </c>
      <c r="G149" s="11">
        <v>25441303</v>
      </c>
      <c r="H149" s="11">
        <f>Table7[[#This Row],[Kill Points After Ruin 1]]-Table7[[#This Row],[Kill Points Before Ruins 1]]</f>
        <v>177880</v>
      </c>
      <c r="I149" s="11">
        <v>25441303</v>
      </c>
      <c r="J149" s="10">
        <v>25441303</v>
      </c>
      <c r="K149" s="11">
        <f>Table7[[#This Row],[Kill Points After Ruin 2]]-Table7[[#This Row],[Kill Points Before Ruin 2]]</f>
        <v>0</v>
      </c>
      <c r="L149" s="10">
        <v>25441303</v>
      </c>
      <c r="M149" s="13">
        <v>25441303</v>
      </c>
      <c r="N149" s="10">
        <f>Table7[[#This Row],[Kill Points After Ruin 3]]-Table7[[#This Row],[Kill Points Before Ruin 3]]</f>
        <v>0</v>
      </c>
      <c r="O149" s="13">
        <v>25441303</v>
      </c>
      <c r="P149" s="13">
        <v>25441303</v>
      </c>
      <c r="Q149" s="10">
        <f>Table7[[#This Row],[Kill Points After Ruin 4]]-Table7[[#This Row],[Kill Points Before Ruin 4]]</f>
        <v>0</v>
      </c>
      <c r="R149" s="13">
        <v>25441303</v>
      </c>
      <c r="S149" s="13">
        <v>26216163</v>
      </c>
      <c r="T14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409665</v>
      </c>
      <c r="U149" s="13">
        <v>26216163</v>
      </c>
      <c r="V149" s="13">
        <v>27223223</v>
      </c>
      <c r="W149" s="10">
        <f>Table7[[#This Row],[Kill Points After Ruin 6]]-Table7[[#This Row],[Kill Points Before Ruin 6]]</f>
        <v>1007060</v>
      </c>
      <c r="X149" s="10">
        <v>27223223</v>
      </c>
      <c r="Y149" s="10">
        <v>27677913</v>
      </c>
      <c r="Z149" s="10">
        <f>Table7[[#This Row],[Kill Points After Ruin 7]]-Table7[[#This Row],[Kill Points Before Ruin 7]]</f>
        <v>454690</v>
      </c>
      <c r="AA14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2049295</v>
      </c>
      <c r="AB149" s="16">
        <v>27677913</v>
      </c>
      <c r="AC149" s="16">
        <v>32897728</v>
      </c>
      <c r="AD149" s="16">
        <v>5219815</v>
      </c>
      <c r="AE149" s="16">
        <v>536407</v>
      </c>
      <c r="AF149" s="16">
        <v>619082</v>
      </c>
      <c r="AG149" s="16">
        <v>82675</v>
      </c>
      <c r="AH149" s="16">
        <v>1029648</v>
      </c>
      <c r="AI149" s="16">
        <v>17349</v>
      </c>
      <c r="AJ149" s="16">
        <f>SUM(Table7[[#This Row],[Z8 Dead]],Table7[[#This Row],[KL Deads]])</f>
        <v>100024</v>
      </c>
      <c r="AK149" s="26">
        <f>SUM(Table7[[#This Row],[Total Ruins And Altar KP]],Table7[[#This Row],[KL KP]],Table7[[#This Row],[Z8 KP]])</f>
        <v>8298758</v>
      </c>
      <c r="AL149" s="23">
        <f>Table7[[#This Row],[Total Deads]]/(Table7[[#This Row],[Starting Power]]*0.01)</f>
        <v>0.3631219367122871</v>
      </c>
      <c r="AM149" s="15">
        <f>SUM(Table7[[#This Row],[Total Ruins And Altar KP]],Table7[[#This Row],[KL KP]],Table7[[#This Row],[Z8 KP]])/Table7[[#This Row],[KP Requirement]]</f>
        <v>0.10042460067139174</v>
      </c>
    </row>
    <row r="150" spans="1:39" ht="15" x14ac:dyDescent="0.2">
      <c r="A150" s="9" t="s">
        <v>63</v>
      </c>
      <c r="B150" s="9">
        <v>187747363</v>
      </c>
      <c r="C150" s="10">
        <v>36989064</v>
      </c>
      <c r="D150" s="10">
        <f>Table7[[#This Row],[Starting Power]]*3</f>
        <v>110967192</v>
      </c>
      <c r="E150" s="11">
        <v>774911</v>
      </c>
      <c r="F150" s="11">
        <v>20500731</v>
      </c>
      <c r="G150" s="11">
        <v>21165421</v>
      </c>
      <c r="H150" s="11">
        <f>Table7[[#This Row],[Kill Points After Ruin 1]]-Table7[[#This Row],[Kill Points Before Ruins 1]]</f>
        <v>664690</v>
      </c>
      <c r="I150" s="11">
        <v>21165421</v>
      </c>
      <c r="J150" s="10">
        <v>21165421</v>
      </c>
      <c r="K150" s="11">
        <f>Table7[[#This Row],[Kill Points After Ruin 2]]-Table7[[#This Row],[Kill Points Before Ruin 2]]</f>
        <v>0</v>
      </c>
      <c r="L150" s="10">
        <v>21165421</v>
      </c>
      <c r="M150" s="13">
        <v>21165421</v>
      </c>
      <c r="N150" s="10">
        <f>Table7[[#This Row],[Kill Points After Ruin 3]]-Table7[[#This Row],[Kill Points Before Ruin 3]]</f>
        <v>0</v>
      </c>
      <c r="O150" s="13">
        <v>21165421</v>
      </c>
      <c r="P150" s="13">
        <v>21308281</v>
      </c>
      <c r="Q150" s="10">
        <f>Table7[[#This Row],[Kill Points After Ruin 4]]-Table7[[#This Row],[Kill Points Before Ruin 4]]</f>
        <v>142860</v>
      </c>
      <c r="R150" s="13">
        <v>21308281</v>
      </c>
      <c r="S150" s="13">
        <v>21444261</v>
      </c>
      <c r="T15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168933.75</v>
      </c>
      <c r="U150" s="13">
        <v>21444261</v>
      </c>
      <c r="V150" s="13">
        <v>21636671</v>
      </c>
      <c r="W150" s="10">
        <f>Table7[[#This Row],[Kill Points After Ruin 6]]-Table7[[#This Row],[Kill Points Before Ruin 6]]</f>
        <v>192410</v>
      </c>
      <c r="X150" s="10">
        <v>21636671</v>
      </c>
      <c r="Y150" s="10">
        <v>22187211</v>
      </c>
      <c r="Z150" s="10">
        <f>Table7[[#This Row],[Kill Points After Ruin 7]]-Table7[[#This Row],[Kill Points Before Ruin 7]]</f>
        <v>550540</v>
      </c>
      <c r="AA15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1719433.75</v>
      </c>
      <c r="AB150" s="16">
        <v>22989941</v>
      </c>
      <c r="AC150" s="16">
        <v>27537982</v>
      </c>
      <c r="AD150" s="16">
        <v>4548041</v>
      </c>
      <c r="AE150" s="16">
        <v>774911</v>
      </c>
      <c r="AF150" s="16">
        <v>781565</v>
      </c>
      <c r="AG150" s="16">
        <v>6654</v>
      </c>
      <c r="AH150" s="16">
        <v>4406746</v>
      </c>
      <c r="AI150" s="16">
        <v>46097</v>
      </c>
      <c r="AJ150" s="16">
        <f>SUM(Table7[[#This Row],[Z8 Dead]],Table7[[#This Row],[KL Deads]])</f>
        <v>52751</v>
      </c>
      <c r="AK150" s="26">
        <f>SUM(Table7[[#This Row],[Total Ruins And Altar KP]],Table7[[#This Row],[KL KP]],Table7[[#This Row],[Z8 KP]])</f>
        <v>10674220.75</v>
      </c>
      <c r="AL150" s="23">
        <f>Table7[[#This Row],[Total Deads]]/(Table7[[#This Row],[Starting Power]]*0.01)</f>
        <v>0.14261242187690934</v>
      </c>
      <c r="AM150" s="15">
        <f>SUM(Table7[[#This Row],[Total Ruins And Altar KP]],Table7[[#This Row],[KL KP]],Table7[[#This Row],[Z8 KP]])/Table7[[#This Row],[KP Requirement]]</f>
        <v>9.6192582308471858E-2</v>
      </c>
    </row>
    <row r="151" spans="1:39" ht="15" x14ac:dyDescent="0.2">
      <c r="A151" s="9" t="s">
        <v>145</v>
      </c>
      <c r="B151" s="9">
        <v>187813281</v>
      </c>
      <c r="C151" s="10">
        <v>28218012</v>
      </c>
      <c r="D151" s="10">
        <f>Table7[[#This Row],[Starting Power]]*3</f>
        <v>84654036</v>
      </c>
      <c r="E151" s="11">
        <v>12183</v>
      </c>
      <c r="F151" s="11">
        <v>4955858</v>
      </c>
      <c r="G151" s="11">
        <v>5059198</v>
      </c>
      <c r="H151" s="11">
        <f>Table7[[#This Row],[Kill Points After Ruin 1]]-Table7[[#This Row],[Kill Points Before Ruins 1]]</f>
        <v>103340</v>
      </c>
      <c r="I151" s="11">
        <v>5059198</v>
      </c>
      <c r="J151" s="10">
        <v>5059198</v>
      </c>
      <c r="K151" s="11">
        <f>Table7[[#This Row],[Kill Points After Ruin 2]]-Table7[[#This Row],[Kill Points Before Ruin 2]]</f>
        <v>0</v>
      </c>
      <c r="L151" s="10">
        <v>5059198</v>
      </c>
      <c r="M151" s="13">
        <v>5328728</v>
      </c>
      <c r="N151" s="10">
        <f>Table7[[#This Row],[Kill Points After Ruin 3]]-Table7[[#This Row],[Kill Points Before Ruin 3]]</f>
        <v>269530</v>
      </c>
      <c r="O151" s="13">
        <v>5328728</v>
      </c>
      <c r="P151" s="13">
        <v>5420588</v>
      </c>
      <c r="Q151" s="10">
        <f>Table7[[#This Row],[Kill Points After Ruin 4]]-Table7[[#This Row],[Kill Points Before Ruin 4]]</f>
        <v>91860</v>
      </c>
      <c r="R151" s="13">
        <v>5420588</v>
      </c>
      <c r="S151" s="13">
        <v>5420588</v>
      </c>
      <c r="T15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58091.25</v>
      </c>
      <c r="U151" s="13">
        <v>5420588</v>
      </c>
      <c r="V151" s="13">
        <v>5827688</v>
      </c>
      <c r="W151" s="10">
        <f>Table7[[#This Row],[Kill Points After Ruin 6]]-Table7[[#This Row],[Kill Points Before Ruin 6]]</f>
        <v>407100</v>
      </c>
      <c r="X151" s="10">
        <v>5827688</v>
      </c>
      <c r="Y151" s="10">
        <v>5827688</v>
      </c>
      <c r="Z151" s="10">
        <f>Table7[[#This Row],[Kill Points After Ruin 7]]-Table7[[#This Row],[Kill Points Before Ruin 7]]</f>
        <v>0</v>
      </c>
      <c r="AA15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929921.25</v>
      </c>
      <c r="AB151" s="16">
        <v>5827688</v>
      </c>
      <c r="AC151" s="16">
        <v>6259818</v>
      </c>
      <c r="AD151" s="16">
        <v>432130</v>
      </c>
      <c r="AE151" s="16">
        <v>12183</v>
      </c>
      <c r="AF151" s="16">
        <v>12183</v>
      </c>
      <c r="AG151" s="16">
        <v>0</v>
      </c>
      <c r="AH151" s="16">
        <v>5729925</v>
      </c>
      <c r="AI151" s="16">
        <v>554622</v>
      </c>
      <c r="AJ151" s="16">
        <f>SUM(Table7[[#This Row],[Z8 Dead]],Table7[[#This Row],[KL Deads]])</f>
        <v>554622</v>
      </c>
      <c r="AK151" s="26">
        <f>SUM(Table7[[#This Row],[Total Ruins And Altar KP]],Table7[[#This Row],[KL KP]],Table7[[#This Row],[Z8 KP]])</f>
        <v>7091976.25</v>
      </c>
      <c r="AL151" s="23">
        <f>Table7[[#This Row],[Total Deads]]/(Table7[[#This Row],[Starting Power]]*0.01)</f>
        <v>1.9654892768491274</v>
      </c>
      <c r="AM151" s="15">
        <f>SUM(Table7[[#This Row],[Total Ruins And Altar KP]],Table7[[#This Row],[KL KP]],Table7[[#This Row],[Z8 KP]])/Table7[[#This Row],[KP Requirement]]</f>
        <v>8.3775996811303835E-2</v>
      </c>
    </row>
    <row r="152" spans="1:39" ht="15" x14ac:dyDescent="0.2">
      <c r="A152" s="9" t="s">
        <v>232</v>
      </c>
      <c r="B152" s="9">
        <v>187436183</v>
      </c>
      <c r="C152" s="10">
        <v>22375874</v>
      </c>
      <c r="D152" s="10">
        <f>Table7[[#This Row],[Starting Power]]*3</f>
        <v>67127622</v>
      </c>
      <c r="E152" s="11">
        <v>189549</v>
      </c>
      <c r="F152" s="11">
        <v>5734915</v>
      </c>
      <c r="G152" s="11">
        <v>6217475</v>
      </c>
      <c r="H152" s="11">
        <f>Table7[[#This Row],[Kill Points After Ruin 1]]-Table7[[#This Row],[Kill Points Before Ruins 1]]</f>
        <v>482560</v>
      </c>
      <c r="I152" s="11">
        <v>6217475</v>
      </c>
      <c r="J152" s="10">
        <v>6770745</v>
      </c>
      <c r="K152" s="11">
        <f>Table7[[#This Row],[Kill Points After Ruin 2]]-Table7[[#This Row],[Kill Points Before Ruin 2]]</f>
        <v>553270</v>
      </c>
      <c r="L152" s="10">
        <v>6770745</v>
      </c>
      <c r="M152" s="13">
        <v>6770745</v>
      </c>
      <c r="N152" s="10">
        <f>Table7[[#This Row],[Kill Points After Ruin 3]]-Table7[[#This Row],[Kill Points Before Ruin 3]]</f>
        <v>0</v>
      </c>
      <c r="O152" s="13">
        <v>6770745</v>
      </c>
      <c r="P152" s="13">
        <v>6770745</v>
      </c>
      <c r="Q152" s="10">
        <f>Table7[[#This Row],[Kill Points After Ruin 4]]-Table7[[#This Row],[Kill Points Before Ruin 4]]</f>
        <v>0</v>
      </c>
      <c r="R152" s="13">
        <v>6770745</v>
      </c>
      <c r="S152" s="13">
        <v>7525175</v>
      </c>
      <c r="T15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506693.75</v>
      </c>
      <c r="U152" s="13">
        <v>7525175</v>
      </c>
      <c r="V152" s="13">
        <v>7884785</v>
      </c>
      <c r="W152" s="10">
        <f>Table7[[#This Row],[Kill Points After Ruin 6]]-Table7[[#This Row],[Kill Points Before Ruin 6]]</f>
        <v>359610</v>
      </c>
      <c r="X152" s="10">
        <v>7925752</v>
      </c>
      <c r="Y152" s="10">
        <v>7925752</v>
      </c>
      <c r="Z152" s="10">
        <f>Table7[[#This Row],[Kill Points After Ruin 7]]-Table7[[#This Row],[Kill Points Before Ruin 7]]</f>
        <v>0</v>
      </c>
      <c r="AA15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1902133.75</v>
      </c>
      <c r="AB152" s="16">
        <v>8008782</v>
      </c>
      <c r="AC152" s="16">
        <v>10438024</v>
      </c>
      <c r="AD152" s="16">
        <v>2429242</v>
      </c>
      <c r="AE152" s="16">
        <v>189549</v>
      </c>
      <c r="AF152" s="16">
        <v>227682</v>
      </c>
      <c r="AG152" s="16">
        <v>38133</v>
      </c>
      <c r="AH152" s="16">
        <v>325460</v>
      </c>
      <c r="AI152" s="16">
        <v>1605</v>
      </c>
      <c r="AJ152" s="16">
        <f>SUM(Table7[[#This Row],[Z8 Dead]],Table7[[#This Row],[KL Deads]])</f>
        <v>39738</v>
      </c>
      <c r="AK152" s="26">
        <f>SUM(Table7[[#This Row],[Total Ruins And Altar KP]],Table7[[#This Row],[KL KP]],Table7[[#This Row],[Z8 KP]])</f>
        <v>4656835.75</v>
      </c>
      <c r="AL152" s="23">
        <f>Table7[[#This Row],[Total Deads]]/(Table7[[#This Row],[Starting Power]]*0.01)</f>
        <v>0.1775930629570045</v>
      </c>
      <c r="AM152" s="15">
        <f>SUM(Table7[[#This Row],[Total Ruins And Altar KP]],Table7[[#This Row],[KL KP]],Table7[[#This Row],[Z8 KP]])/Table7[[#This Row],[KP Requirement]]</f>
        <v>6.9372869338347784E-2</v>
      </c>
    </row>
    <row r="153" spans="1:39" ht="15" x14ac:dyDescent="0.2">
      <c r="A153" s="9" t="s">
        <v>246</v>
      </c>
      <c r="B153" s="9">
        <v>187758492</v>
      </c>
      <c r="C153" s="10">
        <v>21512436</v>
      </c>
      <c r="D153" s="10">
        <f>Table7[[#This Row],[Starting Power]]*3</f>
        <v>64537308</v>
      </c>
      <c r="E153" s="11">
        <v>101901</v>
      </c>
      <c r="F153" s="11">
        <v>430149</v>
      </c>
      <c r="G153" s="11">
        <v>822749</v>
      </c>
      <c r="H153" s="11">
        <f>Table7[[#This Row],[Kill Points After Ruin 1]]-Table7[[#This Row],[Kill Points Before Ruins 1]]</f>
        <v>392600</v>
      </c>
      <c r="I153" s="11">
        <v>822749</v>
      </c>
      <c r="J153" s="10">
        <v>1464079</v>
      </c>
      <c r="K153" s="11">
        <f>Table7[[#This Row],[Kill Points After Ruin 2]]-Table7[[#This Row],[Kill Points Before Ruin 2]]</f>
        <v>641330</v>
      </c>
      <c r="L153" s="10">
        <v>1464079</v>
      </c>
      <c r="M153" s="13">
        <v>1464079</v>
      </c>
      <c r="N153" s="10">
        <f>Table7[[#This Row],[Kill Points After Ruin 3]]-Table7[[#This Row],[Kill Points Before Ruin 3]]</f>
        <v>0</v>
      </c>
      <c r="O153" s="13">
        <v>1464079</v>
      </c>
      <c r="P153" s="13">
        <v>3151246</v>
      </c>
      <c r="Q153" s="10">
        <f>Table7[[#This Row],[Kill Points After Ruin 4]]-Table7[[#This Row],[Kill Points Before Ruin 4]]</f>
        <v>1687167</v>
      </c>
      <c r="R153" s="13">
        <v>3151246</v>
      </c>
      <c r="S153" s="13">
        <v>3151246</v>
      </c>
      <c r="T15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340137.125</v>
      </c>
      <c r="U153" s="13">
        <v>3151246</v>
      </c>
      <c r="V153" s="13">
        <v>3151246</v>
      </c>
      <c r="W153" s="10">
        <f>Table7[[#This Row],[Kill Points After Ruin 6]]-Table7[[#This Row],[Kill Points Before Ruin 6]]</f>
        <v>0</v>
      </c>
      <c r="X153" s="10">
        <v>3151246</v>
      </c>
      <c r="Y153" s="10">
        <v>3151246</v>
      </c>
      <c r="Z153" s="10">
        <f>Table7[[#This Row],[Kill Points After Ruin 7]]-Table7[[#This Row],[Kill Points Before Ruin 7]]</f>
        <v>0</v>
      </c>
      <c r="AA15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3061234.125</v>
      </c>
      <c r="AB153" s="16">
        <v>3877523</v>
      </c>
      <c r="AC153" s="16">
        <v>4940243</v>
      </c>
      <c r="AD153" s="16">
        <v>1062720</v>
      </c>
      <c r="AE153" s="16">
        <v>101901</v>
      </c>
      <c r="AF153" s="16">
        <v>118360</v>
      </c>
      <c r="AG153" s="16">
        <v>16459</v>
      </c>
      <c r="AH153" s="16">
        <v>0</v>
      </c>
      <c r="AI153" s="16">
        <v>0</v>
      </c>
      <c r="AJ153" s="16">
        <f>SUM(Table7[[#This Row],[Z8 Dead]],Table7[[#This Row],[KL Deads]])</f>
        <v>16459</v>
      </c>
      <c r="AK153" s="26">
        <f>SUM(Table7[[#This Row],[Total Ruins And Altar KP]],Table7[[#This Row],[KL KP]],Table7[[#This Row],[Z8 KP]])</f>
        <v>4123954.125</v>
      </c>
      <c r="AL153" s="23">
        <f>Table7[[#This Row],[Total Deads]]/(Table7[[#This Row],[Starting Power]]*0.01)</f>
        <v>7.6509234007715352E-2</v>
      </c>
      <c r="AM153" s="15">
        <f>SUM(Table7[[#This Row],[Total Ruins And Altar KP]],Table7[[#This Row],[KL KP]],Table7[[#This Row],[Z8 KP]])/Table7[[#This Row],[KP Requirement]]</f>
        <v>6.3900312126437001E-2</v>
      </c>
    </row>
    <row r="154" spans="1:39" ht="15" x14ac:dyDescent="0.2">
      <c r="A154" s="9" t="s">
        <v>206</v>
      </c>
      <c r="B154" s="9">
        <v>188753678</v>
      </c>
      <c r="C154" s="10">
        <v>23896113</v>
      </c>
      <c r="D154" s="10">
        <f>Table7[[#This Row],[Starting Power]]*3</f>
        <v>71688339</v>
      </c>
      <c r="E154" s="11">
        <v>930183</v>
      </c>
      <c r="F154" s="11">
        <v>14794626</v>
      </c>
      <c r="G154" s="11">
        <v>15538876</v>
      </c>
      <c r="H154" s="11">
        <f>Table7[[#This Row],[Kill Points After Ruin 1]]-Table7[[#This Row],[Kill Points Before Ruins 1]]</f>
        <v>744250</v>
      </c>
      <c r="I154" s="11">
        <v>15538876</v>
      </c>
      <c r="J154" s="10">
        <v>15538876</v>
      </c>
      <c r="K154" s="11">
        <f>Table7[[#This Row],[Kill Points After Ruin 2]]-Table7[[#This Row],[Kill Points Before Ruin 2]]</f>
        <v>0</v>
      </c>
      <c r="L154" s="10">
        <v>15538876</v>
      </c>
      <c r="M154" s="13">
        <v>15538876</v>
      </c>
      <c r="N154" s="10">
        <f>Table7[[#This Row],[Kill Points After Ruin 3]]-Table7[[#This Row],[Kill Points Before Ruin 3]]</f>
        <v>0</v>
      </c>
      <c r="O154" s="13">
        <v>15538876</v>
      </c>
      <c r="P154" s="13">
        <v>15538876</v>
      </c>
      <c r="Q154" s="10">
        <f>Table7[[#This Row],[Kill Points After Ruin 4]]-Table7[[#This Row],[Kill Points Before Ruin 4]]</f>
        <v>0</v>
      </c>
      <c r="R154" s="13">
        <v>15538876</v>
      </c>
      <c r="S154" s="13">
        <v>15538876</v>
      </c>
      <c r="T15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93031.25</v>
      </c>
      <c r="U154" s="13">
        <v>15538876</v>
      </c>
      <c r="V154" s="13">
        <v>15538876</v>
      </c>
      <c r="W154" s="10">
        <f>Table7[[#This Row],[Kill Points After Ruin 6]]-Table7[[#This Row],[Kill Points Before Ruin 6]]</f>
        <v>0</v>
      </c>
      <c r="X154" s="10">
        <v>15538876</v>
      </c>
      <c r="Y154" s="10">
        <v>15538876</v>
      </c>
      <c r="Z154" s="10">
        <f>Table7[[#This Row],[Kill Points After Ruin 7]]-Table7[[#This Row],[Kill Points Before Ruin 7]]</f>
        <v>0</v>
      </c>
      <c r="AA15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837281.25</v>
      </c>
      <c r="AB154" s="16">
        <v>15538876</v>
      </c>
      <c r="AC154" s="16">
        <v>18187239</v>
      </c>
      <c r="AD154" s="16">
        <v>2648363</v>
      </c>
      <c r="AE154" s="16">
        <v>930183</v>
      </c>
      <c r="AF154" s="16">
        <v>1159172</v>
      </c>
      <c r="AG154" s="16">
        <v>228989</v>
      </c>
      <c r="AH154" s="16">
        <v>1085907</v>
      </c>
      <c r="AI154" s="16">
        <v>107953</v>
      </c>
      <c r="AJ154" s="16">
        <f>SUM(Table7[[#This Row],[Z8 Dead]],Table7[[#This Row],[KL Deads]])</f>
        <v>336942</v>
      </c>
      <c r="AK154" s="26">
        <f>SUM(Table7[[#This Row],[Total Ruins And Altar KP]],Table7[[#This Row],[KL KP]],Table7[[#This Row],[Z8 KP]])</f>
        <v>4571551.25</v>
      </c>
      <c r="AL154" s="23">
        <f>Table7[[#This Row],[Total Deads]]/(Table7[[#This Row],[Starting Power]]*0.01)</f>
        <v>1.4100284845489306</v>
      </c>
      <c r="AM154" s="15">
        <f>SUM(Table7[[#This Row],[Total Ruins And Altar KP]],Table7[[#This Row],[KL KP]],Table7[[#This Row],[Z8 KP]])/Table7[[#This Row],[KP Requirement]]</f>
        <v>6.376980292429428E-2</v>
      </c>
    </row>
    <row r="155" spans="1:39" ht="15" x14ac:dyDescent="0.2">
      <c r="A155" s="9" t="s">
        <v>166</v>
      </c>
      <c r="B155" s="9">
        <v>187159421</v>
      </c>
      <c r="C155" s="10">
        <v>27049989</v>
      </c>
      <c r="D155" s="10">
        <f>Table7[[#This Row],[Starting Power]]*3</f>
        <v>81149967</v>
      </c>
      <c r="E155" s="11">
        <v>74586</v>
      </c>
      <c r="F155" s="11">
        <v>14002984</v>
      </c>
      <c r="G155" s="11">
        <v>14340684</v>
      </c>
      <c r="H155" s="11">
        <f>Table7[[#This Row],[Kill Points After Ruin 1]]-Table7[[#This Row],[Kill Points Before Ruins 1]]</f>
        <v>337700</v>
      </c>
      <c r="I155" s="11">
        <v>14340684</v>
      </c>
      <c r="J155" s="10">
        <v>15005204</v>
      </c>
      <c r="K155" s="11">
        <f>Table7[[#This Row],[Kill Points After Ruin 2]]-Table7[[#This Row],[Kill Points Before Ruin 2]]</f>
        <v>664520</v>
      </c>
      <c r="L155" s="10">
        <v>15005204</v>
      </c>
      <c r="M155" s="13">
        <v>15005204</v>
      </c>
      <c r="N155" s="10">
        <f>Table7[[#This Row],[Kill Points After Ruin 3]]-Table7[[#This Row],[Kill Points Before Ruin 3]]</f>
        <v>0</v>
      </c>
      <c r="O155" s="13">
        <v>15005204</v>
      </c>
      <c r="P155" s="13">
        <v>15005204</v>
      </c>
      <c r="Q155" s="10">
        <f>Table7[[#This Row],[Kill Points After Ruin 4]]-Table7[[#This Row],[Kill Points Before Ruin 4]]</f>
        <v>0</v>
      </c>
      <c r="R155" s="13">
        <v>15005204</v>
      </c>
      <c r="S155" s="13">
        <v>15323404</v>
      </c>
      <c r="T15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284377.5</v>
      </c>
      <c r="U155" s="13">
        <v>15323404</v>
      </c>
      <c r="V155" s="13">
        <v>15323404</v>
      </c>
      <c r="W155" s="10">
        <f>Table7[[#This Row],[Kill Points After Ruin 6]]-Table7[[#This Row],[Kill Points Before Ruin 6]]</f>
        <v>0</v>
      </c>
      <c r="X155" s="10">
        <v>15323404</v>
      </c>
      <c r="Y155" s="10">
        <v>15323404</v>
      </c>
      <c r="Z155" s="10">
        <f>Table7[[#This Row],[Kill Points After Ruin 7]]-Table7[[#This Row],[Kill Points Before Ruin 7]]</f>
        <v>0</v>
      </c>
      <c r="AA15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1286597.5</v>
      </c>
      <c r="AB155" s="16">
        <v>15323404</v>
      </c>
      <c r="AC155" s="16">
        <v>18301365</v>
      </c>
      <c r="AD155" s="16">
        <v>2977961</v>
      </c>
      <c r="AE155" s="16">
        <v>76791</v>
      </c>
      <c r="AF155" s="16">
        <v>76791</v>
      </c>
      <c r="AG155" s="16">
        <v>0</v>
      </c>
      <c r="AH155" s="16">
        <v>703950</v>
      </c>
      <c r="AI155" s="16">
        <v>0</v>
      </c>
      <c r="AJ155" s="16">
        <f>SUM(Table7[[#This Row],[Z8 Dead]],Table7[[#This Row],[KL Deads]])</f>
        <v>0</v>
      </c>
      <c r="AK155" s="26">
        <f>SUM(Table7[[#This Row],[Total Ruins And Altar KP]],Table7[[#This Row],[KL KP]],Table7[[#This Row],[Z8 KP]])</f>
        <v>4968508.5</v>
      </c>
      <c r="AL155" s="23">
        <f>Table7[[#This Row],[Total Deads]]/(Table7[[#This Row],[Starting Power]]*0.01)</f>
        <v>0</v>
      </c>
      <c r="AM155" s="15">
        <f>SUM(Table7[[#This Row],[Total Ruins And Altar KP]],Table7[[#This Row],[KL KP]],Table7[[#This Row],[Z8 KP]])/Table7[[#This Row],[KP Requirement]]</f>
        <v>6.1226254103097788E-2</v>
      </c>
    </row>
    <row r="156" spans="1:39" ht="15" x14ac:dyDescent="0.2">
      <c r="A156" s="9" t="s">
        <v>239</v>
      </c>
      <c r="B156" s="9">
        <v>187763208</v>
      </c>
      <c r="C156" s="10">
        <v>22414463</v>
      </c>
      <c r="D156" s="10">
        <f>Table7[[#This Row],[Starting Power]]*3</f>
        <v>67243389</v>
      </c>
      <c r="E156" s="11">
        <v>218611</v>
      </c>
      <c r="F156" s="11">
        <v>3731328</v>
      </c>
      <c r="G156" s="11">
        <v>3768778</v>
      </c>
      <c r="H156" s="11">
        <f>Table7[[#This Row],[Kill Points After Ruin 1]]-Table7[[#This Row],[Kill Points Before Ruins 1]]</f>
        <v>37450</v>
      </c>
      <c r="I156" s="11">
        <v>3768778</v>
      </c>
      <c r="J156" s="10">
        <v>3768778</v>
      </c>
      <c r="K156" s="11">
        <f>Table7[[#This Row],[Kill Points After Ruin 2]]-Table7[[#This Row],[Kill Points Before Ruin 2]]</f>
        <v>0</v>
      </c>
      <c r="L156" s="10">
        <v>3768778</v>
      </c>
      <c r="M156" s="13">
        <v>3768778</v>
      </c>
      <c r="N156" s="10">
        <f>Table7[[#This Row],[Kill Points After Ruin 3]]-Table7[[#This Row],[Kill Points Before Ruin 3]]</f>
        <v>0</v>
      </c>
      <c r="O156" s="13">
        <v>3768778</v>
      </c>
      <c r="P156" s="13">
        <v>3768778</v>
      </c>
      <c r="Q156" s="10">
        <f>Table7[[#This Row],[Kill Points After Ruin 4]]-Table7[[#This Row],[Kill Points Before Ruin 4]]</f>
        <v>0</v>
      </c>
      <c r="R156" s="13">
        <v>3768778</v>
      </c>
      <c r="S156" s="13">
        <v>3768778</v>
      </c>
      <c r="T15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4681.25</v>
      </c>
      <c r="U156" s="13">
        <v>3768778</v>
      </c>
      <c r="V156" s="13">
        <v>6064678</v>
      </c>
      <c r="W156" s="10">
        <f>Table7[[#This Row],[Kill Points After Ruin 6]]-Table7[[#This Row],[Kill Points Before Ruin 6]]</f>
        <v>2295900</v>
      </c>
      <c r="X156" s="10">
        <v>6064678</v>
      </c>
      <c r="Y156" s="10">
        <v>6064678</v>
      </c>
      <c r="Z156" s="10">
        <f>Table7[[#This Row],[Kill Points After Ruin 7]]-Table7[[#This Row],[Kill Points Before Ruin 7]]</f>
        <v>0</v>
      </c>
      <c r="AA15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2338031.25</v>
      </c>
      <c r="AB156" s="16">
        <v>6884802</v>
      </c>
      <c r="AC156" s="16">
        <v>8323542</v>
      </c>
      <c r="AD156" s="16">
        <v>1438740</v>
      </c>
      <c r="AE156" s="16">
        <v>218611</v>
      </c>
      <c r="AF156" s="16">
        <v>218611</v>
      </c>
      <c r="AG156" s="16">
        <v>0</v>
      </c>
      <c r="AH156" s="16">
        <v>0</v>
      </c>
      <c r="AI156" s="16">
        <v>0</v>
      </c>
      <c r="AJ156" s="16">
        <f>SUM(Table7[[#This Row],[Z8 Dead]],Table7[[#This Row],[KL Deads]])</f>
        <v>0</v>
      </c>
      <c r="AK156" s="26">
        <f>SUM(Table7[[#This Row],[Total Ruins And Altar KP]],Table7[[#This Row],[KL KP]],Table7[[#This Row],[Z8 KP]])</f>
        <v>3776771.25</v>
      </c>
      <c r="AL156" s="23">
        <f>Table7[[#This Row],[Total Deads]]/(Table7[[#This Row],[Starting Power]]*0.01)</f>
        <v>0</v>
      </c>
      <c r="AM156" s="15">
        <f>SUM(Table7[[#This Row],[Total Ruins And Altar KP]],Table7[[#This Row],[KL KP]],Table7[[#This Row],[Z8 KP]])/Table7[[#This Row],[KP Requirement]]</f>
        <v>5.6165688644871842E-2</v>
      </c>
    </row>
    <row r="157" spans="1:39" ht="15" x14ac:dyDescent="0.2">
      <c r="A157" s="9" t="s">
        <v>183</v>
      </c>
      <c r="B157" s="9">
        <v>187795800</v>
      </c>
      <c r="C157" s="10">
        <v>25074340</v>
      </c>
      <c r="D157" s="10">
        <f>Table7[[#This Row],[Starting Power]]*3</f>
        <v>75223020</v>
      </c>
      <c r="E157" s="11">
        <v>229190</v>
      </c>
      <c r="F157" s="11">
        <v>19554906</v>
      </c>
      <c r="G157" s="11">
        <v>19554906</v>
      </c>
      <c r="H157" s="11">
        <f>Table7[[#This Row],[Kill Points After Ruin 1]]-Table7[[#This Row],[Kill Points Before Ruins 1]]</f>
        <v>0</v>
      </c>
      <c r="I157" s="11">
        <v>19554906</v>
      </c>
      <c r="J157" s="10">
        <v>19554906</v>
      </c>
      <c r="K157" s="11">
        <f>Table7[[#This Row],[Kill Points After Ruin 2]]-Table7[[#This Row],[Kill Points Before Ruin 2]]</f>
        <v>0</v>
      </c>
      <c r="L157" s="10">
        <v>19554906</v>
      </c>
      <c r="M157" s="13">
        <v>19554916</v>
      </c>
      <c r="N157" s="10">
        <f>Table7[[#This Row],[Kill Points After Ruin 3]]-Table7[[#This Row],[Kill Points Before Ruin 3]]</f>
        <v>10</v>
      </c>
      <c r="O157" s="13">
        <v>19554916</v>
      </c>
      <c r="P157" s="13">
        <v>19554916</v>
      </c>
      <c r="Q157" s="10">
        <f>Table7[[#This Row],[Kill Points After Ruin 4]]-Table7[[#This Row],[Kill Points Before Ruin 4]]</f>
        <v>0</v>
      </c>
      <c r="R157" s="13">
        <v>19554916</v>
      </c>
      <c r="S157" s="13">
        <v>27906602</v>
      </c>
      <c r="T15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4175844.25</v>
      </c>
      <c r="U157" s="13">
        <v>27906602</v>
      </c>
      <c r="V157" s="13">
        <v>27906602</v>
      </c>
      <c r="W157" s="10">
        <f>Table7[[#This Row],[Kill Points After Ruin 6]]-Table7[[#This Row],[Kill Points Before Ruin 6]]</f>
        <v>0</v>
      </c>
      <c r="X157" s="10">
        <v>27906602</v>
      </c>
      <c r="Y157" s="10">
        <v>27906602</v>
      </c>
      <c r="Z157" s="10">
        <f>Table7[[#This Row],[Kill Points After Ruin 7]]-Table7[[#This Row],[Kill Points Before Ruin 7]]</f>
        <v>0</v>
      </c>
      <c r="AA15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4175854.25</v>
      </c>
      <c r="AB157" s="16">
        <v>27906602</v>
      </c>
      <c r="AC157" s="16">
        <v>27906602</v>
      </c>
      <c r="AD157" s="16">
        <v>0</v>
      </c>
      <c r="AE157" s="16">
        <v>229190</v>
      </c>
      <c r="AF157" s="16">
        <v>229190</v>
      </c>
      <c r="AG157" s="16">
        <v>0</v>
      </c>
      <c r="AH157" s="16">
        <v>0</v>
      </c>
      <c r="AI157" s="16">
        <v>0</v>
      </c>
      <c r="AJ157" s="16">
        <f>SUM(Table7[[#This Row],[Z8 Dead]],Table7[[#This Row],[KL Deads]])</f>
        <v>0</v>
      </c>
      <c r="AK157" s="26">
        <f>SUM(Table7[[#This Row],[Total Ruins And Altar KP]],Table7[[#This Row],[KL KP]],Table7[[#This Row],[Z8 KP]])</f>
        <v>4175854.25</v>
      </c>
      <c r="AL157" s="23">
        <f>Table7[[#This Row],[Total Deads]]/(Table7[[#This Row],[Starting Power]]*0.01)</f>
        <v>0</v>
      </c>
      <c r="AM157" s="15">
        <f>SUM(Table7[[#This Row],[Total Ruins And Altar KP]],Table7[[#This Row],[KL KP]],Table7[[#This Row],[Z8 KP]])/Table7[[#This Row],[KP Requirement]]</f>
        <v>5.5512983259645786E-2</v>
      </c>
    </row>
    <row r="158" spans="1:39" ht="15" x14ac:dyDescent="0.2">
      <c r="A158" s="9" t="s">
        <v>198</v>
      </c>
      <c r="B158" s="9">
        <v>188279970</v>
      </c>
      <c r="C158" s="10">
        <v>24250591</v>
      </c>
      <c r="D158" s="10">
        <f>Table7[[#This Row],[Starting Power]]*3</f>
        <v>72751773</v>
      </c>
      <c r="E158" s="11">
        <v>925</v>
      </c>
      <c r="F158" s="11">
        <v>637161</v>
      </c>
      <c r="G158" s="11">
        <v>774241</v>
      </c>
      <c r="H158" s="11">
        <f>Table7[[#This Row],[Kill Points After Ruin 1]]-Table7[[#This Row],[Kill Points Before Ruins 1]]</f>
        <v>137080</v>
      </c>
      <c r="I158" s="11">
        <v>774241</v>
      </c>
      <c r="J158" s="10">
        <v>774241</v>
      </c>
      <c r="K158" s="11">
        <f>Table7[[#This Row],[Kill Points After Ruin 2]]-Table7[[#This Row],[Kill Points Before Ruin 2]]</f>
        <v>0</v>
      </c>
      <c r="L158" s="10">
        <v>774241</v>
      </c>
      <c r="M158" s="13">
        <v>774241</v>
      </c>
      <c r="N158" s="10">
        <f>Table7[[#This Row],[Kill Points After Ruin 3]]-Table7[[#This Row],[Kill Points Before Ruin 3]]</f>
        <v>0</v>
      </c>
      <c r="O158" s="13">
        <v>774241</v>
      </c>
      <c r="P158" s="13">
        <v>774241</v>
      </c>
      <c r="Q158" s="10">
        <f>Table7[[#This Row],[Kill Points After Ruin 4]]-Table7[[#This Row],[Kill Points Before Ruin 4]]</f>
        <v>0</v>
      </c>
      <c r="R158" s="13">
        <v>774241</v>
      </c>
      <c r="S158" s="13">
        <v>774241</v>
      </c>
      <c r="T15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17135</v>
      </c>
      <c r="U158" s="13">
        <v>774241</v>
      </c>
      <c r="V158" s="13">
        <v>774241</v>
      </c>
      <c r="W158" s="10">
        <f>Table7[[#This Row],[Kill Points After Ruin 6]]-Table7[[#This Row],[Kill Points Before Ruin 6]]</f>
        <v>0</v>
      </c>
      <c r="X158" s="10">
        <v>774241</v>
      </c>
      <c r="Y158" s="10">
        <v>174241</v>
      </c>
      <c r="Z158" s="10">
        <f>Table7[[#This Row],[Kill Points After Ruin 7]]-Table7[[#This Row],[Kill Points Before Ruin 7]]</f>
        <v>-600000</v>
      </c>
      <c r="AA15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-445785</v>
      </c>
      <c r="AB158" s="16">
        <v>5236008</v>
      </c>
      <c r="AC158" s="16">
        <v>5236008</v>
      </c>
      <c r="AD158" s="16">
        <v>0</v>
      </c>
      <c r="AE158" s="16">
        <v>925</v>
      </c>
      <c r="AF158" s="16">
        <v>925</v>
      </c>
      <c r="AG158" s="16">
        <v>0</v>
      </c>
      <c r="AH158" s="16">
        <v>4461767</v>
      </c>
      <c r="AI158" s="16">
        <v>41675</v>
      </c>
      <c r="AJ158" s="16">
        <f>SUM(Table7[[#This Row],[Z8 Dead]],Table7[[#This Row],[KL Deads]])</f>
        <v>41675</v>
      </c>
      <c r="AK158" s="26">
        <f>SUM(Table7[[#This Row],[Total Ruins And Altar KP]],Table7[[#This Row],[KL KP]],Table7[[#This Row],[Z8 KP]])</f>
        <v>4015982</v>
      </c>
      <c r="AL158" s="23">
        <f>Table7[[#This Row],[Total Deads]]/(Table7[[#This Row],[Starting Power]]*0.01)</f>
        <v>0.17185148188759605</v>
      </c>
      <c r="AM158" s="15">
        <f>SUM(Table7[[#This Row],[Total Ruins And Altar KP]],Table7[[#This Row],[KL KP]],Table7[[#This Row],[Z8 KP]])/Table7[[#This Row],[KP Requirement]]</f>
        <v>5.5201156403432254E-2</v>
      </c>
    </row>
    <row r="159" spans="1:39" ht="15" x14ac:dyDescent="0.2">
      <c r="A159" s="9" t="s">
        <v>65</v>
      </c>
      <c r="B159" s="9">
        <v>187810463</v>
      </c>
      <c r="C159" s="10">
        <v>35623909</v>
      </c>
      <c r="D159" s="10">
        <f>Table7[[#This Row],[Starting Power]]*3</f>
        <v>106871727</v>
      </c>
      <c r="E159" s="11">
        <v>1520187</v>
      </c>
      <c r="F159" s="11">
        <v>71647056</v>
      </c>
      <c r="G159" s="11">
        <v>72255369</v>
      </c>
      <c r="H159" s="11">
        <f>Table7[[#This Row],[Kill Points After Ruin 1]]-Table7[[#This Row],[Kill Points Before Ruins 1]]</f>
        <v>608313</v>
      </c>
      <c r="I159" s="11">
        <v>72255369</v>
      </c>
      <c r="J159" s="10">
        <v>72296399</v>
      </c>
      <c r="K159" s="11">
        <f>Table7[[#This Row],[Kill Points After Ruin 2]]-Table7[[#This Row],[Kill Points Before Ruin 2]]</f>
        <v>41030</v>
      </c>
      <c r="L159" s="10">
        <v>72296399</v>
      </c>
      <c r="M159" s="13">
        <v>73253209</v>
      </c>
      <c r="N159" s="10">
        <f>Table7[[#This Row],[Kill Points After Ruin 3]]-Table7[[#This Row],[Kill Points Before Ruin 3]]</f>
        <v>956810</v>
      </c>
      <c r="O159" s="13">
        <v>73253209</v>
      </c>
      <c r="P159" s="13">
        <v>74039049</v>
      </c>
      <c r="Q159" s="10">
        <f>Table7[[#This Row],[Kill Points After Ruin 4]]-Table7[[#This Row],[Kill Points Before Ruin 4]]</f>
        <v>785840</v>
      </c>
      <c r="R159" s="13">
        <v>74039049</v>
      </c>
      <c r="S159" s="13">
        <v>74039049</v>
      </c>
      <c r="T15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298999.125</v>
      </c>
      <c r="U159" s="13">
        <v>74039049</v>
      </c>
      <c r="V159" s="13">
        <v>74039049</v>
      </c>
      <c r="W159" s="10">
        <f>Table7[[#This Row],[Kill Points After Ruin 6]]-Table7[[#This Row],[Kill Points Before Ruin 6]]</f>
        <v>0</v>
      </c>
      <c r="X159" s="10">
        <v>74039049</v>
      </c>
      <c r="Y159" s="10">
        <v>74039049</v>
      </c>
      <c r="Z159" s="10">
        <f>Table7[[#This Row],[Kill Points After Ruin 7]]-Table7[[#This Row],[Kill Points Before Ruin 7]]</f>
        <v>0</v>
      </c>
      <c r="AA15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2690992.125</v>
      </c>
      <c r="AB159" s="16">
        <v>74855949</v>
      </c>
      <c r="AC159" s="16">
        <v>76639559</v>
      </c>
      <c r="AD159" s="16">
        <v>1783610</v>
      </c>
      <c r="AE159" s="16">
        <v>1520423</v>
      </c>
      <c r="AF159" s="16">
        <v>1520423</v>
      </c>
      <c r="AG159" s="16">
        <v>0</v>
      </c>
      <c r="AH159" s="16">
        <v>1354230</v>
      </c>
      <c r="AI159" s="16">
        <v>0</v>
      </c>
      <c r="AJ159" s="16">
        <f>SUM(Table7[[#This Row],[Z8 Dead]],Table7[[#This Row],[KL Deads]])</f>
        <v>0</v>
      </c>
      <c r="AK159" s="26">
        <f>SUM(Table7[[#This Row],[Total Ruins And Altar KP]],Table7[[#This Row],[KL KP]],Table7[[#This Row],[Z8 KP]])</f>
        <v>5828832.125</v>
      </c>
      <c r="AL159" s="23">
        <f>Table7[[#This Row],[Total Deads]]/(Table7[[#This Row],[Starting Power]]*0.01)</f>
        <v>0</v>
      </c>
      <c r="AM159" s="15">
        <f>SUM(Table7[[#This Row],[Total Ruins And Altar KP]],Table7[[#This Row],[KL KP]],Table7[[#This Row],[Z8 KP]])/Table7[[#This Row],[KP Requirement]]</f>
        <v>5.4540450394331141E-2</v>
      </c>
    </row>
    <row r="160" spans="1:39" ht="15" x14ac:dyDescent="0.2">
      <c r="A160" s="9" t="s">
        <v>158</v>
      </c>
      <c r="B160" s="9">
        <v>187823223</v>
      </c>
      <c r="C160" s="10">
        <v>27754635</v>
      </c>
      <c r="D160" s="10">
        <f>Table7[[#This Row],[Starting Power]]*3</f>
        <v>83263905</v>
      </c>
      <c r="E160" s="11">
        <v>6676</v>
      </c>
      <c r="F160" s="11">
        <v>414722</v>
      </c>
      <c r="G160" s="11">
        <v>1219552</v>
      </c>
      <c r="H160" s="11">
        <f>Table7[[#This Row],[Kill Points After Ruin 1]]-Table7[[#This Row],[Kill Points Before Ruins 1]]</f>
        <v>804830</v>
      </c>
      <c r="I160" s="11">
        <v>1219552</v>
      </c>
      <c r="J160" s="10">
        <v>1219552</v>
      </c>
      <c r="K160" s="11">
        <f>Table7[[#This Row],[Kill Points After Ruin 2]]-Table7[[#This Row],[Kill Points Before Ruin 2]]</f>
        <v>0</v>
      </c>
      <c r="L160" s="10">
        <v>1219552</v>
      </c>
      <c r="M160" s="13">
        <v>1219552</v>
      </c>
      <c r="N160" s="10">
        <f>Table7[[#This Row],[Kill Points After Ruin 3]]-Table7[[#This Row],[Kill Points Before Ruin 3]]</f>
        <v>0</v>
      </c>
      <c r="O160" s="13">
        <v>1219552</v>
      </c>
      <c r="P160" s="13">
        <v>1219552</v>
      </c>
      <c r="Q160" s="10">
        <f>Table7[[#This Row],[Kill Points After Ruin 4]]-Table7[[#This Row],[Kill Points Before Ruin 4]]</f>
        <v>0</v>
      </c>
      <c r="R160" s="13">
        <v>1219552</v>
      </c>
      <c r="S160" s="13">
        <v>1219552</v>
      </c>
      <c r="T16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100603.75</v>
      </c>
      <c r="U160" s="13">
        <v>1219552</v>
      </c>
      <c r="V160" s="13">
        <v>1219552</v>
      </c>
      <c r="W160" s="10">
        <f>Table7[[#This Row],[Kill Points After Ruin 6]]-Table7[[#This Row],[Kill Points Before Ruin 6]]</f>
        <v>0</v>
      </c>
      <c r="X160" s="10">
        <v>1219552</v>
      </c>
      <c r="Y160" s="10">
        <v>1219552</v>
      </c>
      <c r="Z160" s="10">
        <f>Table7[[#This Row],[Kill Points After Ruin 7]]-Table7[[#This Row],[Kill Points Before Ruin 7]]</f>
        <v>0</v>
      </c>
      <c r="AA16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905433.75</v>
      </c>
      <c r="AB160" s="16">
        <v>1219552</v>
      </c>
      <c r="AC160" s="16">
        <v>1219552</v>
      </c>
      <c r="AD160" s="16">
        <v>0</v>
      </c>
      <c r="AE160" s="16">
        <v>6676</v>
      </c>
      <c r="AF160" s="16">
        <v>6676</v>
      </c>
      <c r="AG160" s="16">
        <v>0</v>
      </c>
      <c r="AH160" s="16">
        <v>3439270</v>
      </c>
      <c r="AI160" s="16">
        <v>114996</v>
      </c>
      <c r="AJ160" s="16">
        <f>SUM(Table7[[#This Row],[Z8 Dead]],Table7[[#This Row],[KL Deads]])</f>
        <v>114996</v>
      </c>
      <c r="AK160" s="26">
        <f>SUM(Table7[[#This Row],[Total Ruins And Altar KP]],Table7[[#This Row],[KL KP]],Table7[[#This Row],[Z8 KP]])</f>
        <v>4344703.75</v>
      </c>
      <c r="AL160" s="23">
        <f>Table7[[#This Row],[Total Deads]]/(Table7[[#This Row],[Starting Power]]*0.01)</f>
        <v>0.41433079555901209</v>
      </c>
      <c r="AM160" s="15">
        <f>SUM(Table7[[#This Row],[Total Ruins And Altar KP]],Table7[[#This Row],[KL KP]],Table7[[#This Row],[Z8 KP]])/Table7[[#This Row],[KP Requirement]]</f>
        <v>5.2179918177030007E-2</v>
      </c>
    </row>
    <row r="161" spans="1:39" ht="15" x14ac:dyDescent="0.2">
      <c r="A161" s="9" t="s">
        <v>89</v>
      </c>
      <c r="B161" s="9">
        <v>184719501</v>
      </c>
      <c r="C161" s="10">
        <v>32312810</v>
      </c>
      <c r="D161" s="10">
        <f>Table7[[#This Row],[Starting Power]]*3</f>
        <v>96938430</v>
      </c>
      <c r="E161" s="11">
        <v>874375</v>
      </c>
      <c r="F161" s="11">
        <v>25455971</v>
      </c>
      <c r="G161" s="11">
        <v>25773462</v>
      </c>
      <c r="H161" s="11">
        <f>Table7[[#This Row],[Kill Points After Ruin 1]]-Table7[[#This Row],[Kill Points Before Ruins 1]]</f>
        <v>317491</v>
      </c>
      <c r="I161" s="11">
        <v>25773462</v>
      </c>
      <c r="J161" s="10">
        <v>26847872</v>
      </c>
      <c r="K161" s="11">
        <f>Table7[[#This Row],[Kill Points After Ruin 2]]-Table7[[#This Row],[Kill Points Before Ruin 2]]</f>
        <v>1074410</v>
      </c>
      <c r="L161" s="10">
        <v>26847872</v>
      </c>
      <c r="M161" s="13">
        <v>26847872</v>
      </c>
      <c r="N161" s="10">
        <f>Table7[[#This Row],[Kill Points After Ruin 3]]-Table7[[#This Row],[Kill Points Before Ruin 3]]</f>
        <v>0</v>
      </c>
      <c r="O161" s="13">
        <v>26847872</v>
      </c>
      <c r="P161" s="13">
        <v>27056812</v>
      </c>
      <c r="Q161" s="10">
        <f>Table7[[#This Row],[Kill Points After Ruin 4]]-Table7[[#This Row],[Kill Points Before Ruin 4]]</f>
        <v>208940</v>
      </c>
      <c r="R161" s="13">
        <v>27056812</v>
      </c>
      <c r="S161" s="13">
        <v>27719682</v>
      </c>
      <c r="T16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531540.125</v>
      </c>
      <c r="U161" s="13">
        <v>27719682</v>
      </c>
      <c r="V161" s="13">
        <v>28020422</v>
      </c>
      <c r="W161" s="10">
        <f>Table7[[#This Row],[Kill Points After Ruin 6]]-Table7[[#This Row],[Kill Points Before Ruin 6]]</f>
        <v>300740</v>
      </c>
      <c r="X161" s="10">
        <v>28020422</v>
      </c>
      <c r="Y161" s="10">
        <v>28020422</v>
      </c>
      <c r="Z161" s="10">
        <f>Table7[[#This Row],[Kill Points After Ruin 7]]-Table7[[#This Row],[Kill Points Before Ruin 7]]</f>
        <v>0</v>
      </c>
      <c r="AA16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2433121.125</v>
      </c>
      <c r="AB161" s="16">
        <v>28020422</v>
      </c>
      <c r="AC161" s="16">
        <v>28693332</v>
      </c>
      <c r="AD161" s="16">
        <v>672910</v>
      </c>
      <c r="AE161" s="16">
        <v>874375</v>
      </c>
      <c r="AF161" s="16">
        <v>874375</v>
      </c>
      <c r="AG161" s="16">
        <v>0</v>
      </c>
      <c r="AH161" s="16">
        <v>1825038</v>
      </c>
      <c r="AI161" s="16">
        <v>17217</v>
      </c>
      <c r="AJ161" s="16">
        <f>SUM(Table7[[#This Row],[Z8 Dead]],Table7[[#This Row],[KL Deads]])</f>
        <v>17217</v>
      </c>
      <c r="AK161" s="26">
        <f>SUM(Table7[[#This Row],[Total Ruins And Altar KP]],Table7[[#This Row],[KL KP]],Table7[[#This Row],[Z8 KP]])</f>
        <v>4931069.125</v>
      </c>
      <c r="AL161" s="23">
        <f>Table7[[#This Row],[Total Deads]]/(Table7[[#This Row],[Starting Power]]*0.01)</f>
        <v>5.3282274119768595E-2</v>
      </c>
      <c r="AM161" s="15">
        <f>SUM(Table7[[#This Row],[Total Ruins And Altar KP]],Table7[[#This Row],[KL KP]],Table7[[#This Row],[Z8 KP]])/Table7[[#This Row],[KP Requirement]]</f>
        <v>5.0868052278131591E-2</v>
      </c>
    </row>
    <row r="162" spans="1:39" ht="15" x14ac:dyDescent="0.2">
      <c r="A162" s="9" t="s">
        <v>119</v>
      </c>
      <c r="B162" s="9">
        <v>187766182</v>
      </c>
      <c r="C162" s="10">
        <v>30102004</v>
      </c>
      <c r="D162" s="10">
        <f>Table7[[#This Row],[Starting Power]]*3</f>
        <v>90306012</v>
      </c>
      <c r="E162" s="11">
        <v>339518</v>
      </c>
      <c r="F162" s="11">
        <v>10027109</v>
      </c>
      <c r="G162" s="11">
        <v>10222709</v>
      </c>
      <c r="H162" s="11">
        <f>Table7[[#This Row],[Kill Points After Ruin 1]]-Table7[[#This Row],[Kill Points Before Ruins 1]]</f>
        <v>195600</v>
      </c>
      <c r="I162" s="11">
        <v>10222709</v>
      </c>
      <c r="J162" s="10">
        <v>11534599</v>
      </c>
      <c r="K162" s="11">
        <f>Table7[[#This Row],[Kill Points After Ruin 2]]-Table7[[#This Row],[Kill Points Before Ruin 2]]</f>
        <v>1311890</v>
      </c>
      <c r="L162" s="10">
        <v>11534599</v>
      </c>
      <c r="M162" s="13">
        <v>11843339</v>
      </c>
      <c r="N162" s="10">
        <f>Table7[[#This Row],[Kill Points After Ruin 3]]-Table7[[#This Row],[Kill Points Before Ruin 3]]</f>
        <v>308740</v>
      </c>
      <c r="O162" s="13">
        <v>11843339</v>
      </c>
      <c r="P162" s="13">
        <v>11843339</v>
      </c>
      <c r="Q162" s="10">
        <f>Table7[[#This Row],[Kill Points After Ruin 4]]-Table7[[#This Row],[Kill Points Before Ruin 4]]</f>
        <v>0</v>
      </c>
      <c r="R162" s="13">
        <v>11843339</v>
      </c>
      <c r="S162" s="13">
        <v>12462329</v>
      </c>
      <c r="T16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536523.75</v>
      </c>
      <c r="U162" s="13">
        <v>12462329</v>
      </c>
      <c r="V162" s="13">
        <v>12623399</v>
      </c>
      <c r="W162" s="10">
        <f>Table7[[#This Row],[Kill Points After Ruin 6]]-Table7[[#This Row],[Kill Points Before Ruin 6]]</f>
        <v>161070</v>
      </c>
      <c r="X162" s="10">
        <v>12623414</v>
      </c>
      <c r="Y162" s="10">
        <v>12635644</v>
      </c>
      <c r="Z162" s="10">
        <f>Table7[[#This Row],[Kill Points After Ruin 7]]-Table7[[#This Row],[Kill Points Before Ruin 7]]</f>
        <v>12230</v>
      </c>
      <c r="AA16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2526053.75</v>
      </c>
      <c r="AB162" s="16">
        <v>12876054</v>
      </c>
      <c r="AC162" s="16">
        <v>14588567</v>
      </c>
      <c r="AD162" s="16">
        <v>1712513</v>
      </c>
      <c r="AE162" s="16">
        <v>339518</v>
      </c>
      <c r="AF162" s="16">
        <v>363228</v>
      </c>
      <c r="AG162" s="16">
        <v>23710</v>
      </c>
      <c r="AH162" s="16">
        <v>339996</v>
      </c>
      <c r="AI162" s="16">
        <v>0</v>
      </c>
      <c r="AJ162" s="16">
        <f>SUM(Table7[[#This Row],[Z8 Dead]],Table7[[#This Row],[KL Deads]])</f>
        <v>23710</v>
      </c>
      <c r="AK162" s="26">
        <f>SUM(Table7[[#This Row],[Total Ruins And Altar KP]],Table7[[#This Row],[KL KP]],Table7[[#This Row],[Z8 KP]])</f>
        <v>4578562.75</v>
      </c>
      <c r="AL162" s="23">
        <f>Table7[[#This Row],[Total Deads]]/(Table7[[#This Row],[Starting Power]]*0.01)</f>
        <v>7.8765520063049627E-2</v>
      </c>
      <c r="AM162" s="15">
        <f>SUM(Table7[[#This Row],[Total Ruins And Altar KP]],Table7[[#This Row],[KL KP]],Table7[[#This Row],[Z8 KP]])/Table7[[#This Row],[KP Requirement]]</f>
        <v>5.0700530879383754E-2</v>
      </c>
    </row>
    <row r="163" spans="1:39" ht="15" x14ac:dyDescent="0.2">
      <c r="A163" s="9" t="s">
        <v>242</v>
      </c>
      <c r="B163" s="9">
        <v>184466232</v>
      </c>
      <c r="C163" s="10">
        <v>22279475</v>
      </c>
      <c r="D163" s="10">
        <f>Table7[[#This Row],[Starting Power]]*3</f>
        <v>66838425</v>
      </c>
      <c r="E163" s="11">
        <v>388861</v>
      </c>
      <c r="F163" s="11">
        <v>2060197</v>
      </c>
      <c r="G163" s="11">
        <v>2596167</v>
      </c>
      <c r="H163" s="11">
        <f>Table7[[#This Row],[Kill Points After Ruin 1]]-Table7[[#This Row],[Kill Points Before Ruins 1]]</f>
        <v>535970</v>
      </c>
      <c r="I163" s="11">
        <v>2596167</v>
      </c>
      <c r="J163" s="10">
        <v>2596167</v>
      </c>
      <c r="K163" s="11">
        <f>Table7[[#This Row],[Kill Points After Ruin 2]]-Table7[[#This Row],[Kill Points Before Ruin 2]]</f>
        <v>0</v>
      </c>
      <c r="L163" s="10">
        <v>2596167</v>
      </c>
      <c r="M163" s="13">
        <v>2596167</v>
      </c>
      <c r="N163" s="10">
        <f>Table7[[#This Row],[Kill Points After Ruin 3]]-Table7[[#This Row],[Kill Points Before Ruin 3]]</f>
        <v>0</v>
      </c>
      <c r="O163" s="13">
        <v>2596167</v>
      </c>
      <c r="P163" s="13">
        <v>2596167</v>
      </c>
      <c r="Q163" s="10">
        <f>Table7[[#This Row],[Kill Points After Ruin 4]]-Table7[[#This Row],[Kill Points Before Ruin 4]]</f>
        <v>0</v>
      </c>
      <c r="R163" s="13">
        <v>2596167</v>
      </c>
      <c r="S163" s="13">
        <v>2596167</v>
      </c>
      <c r="T16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66996.25</v>
      </c>
      <c r="U163" s="13">
        <v>2596167</v>
      </c>
      <c r="V163" s="13">
        <v>2596167</v>
      </c>
      <c r="W163" s="10">
        <f>Table7[[#This Row],[Kill Points After Ruin 6]]-Table7[[#This Row],[Kill Points Before Ruin 6]]</f>
        <v>0</v>
      </c>
      <c r="X163" s="10">
        <v>2596167</v>
      </c>
      <c r="Y163" s="10">
        <v>2596167</v>
      </c>
      <c r="Z163" s="10">
        <f>Table7[[#This Row],[Kill Points After Ruin 7]]-Table7[[#This Row],[Kill Points Before Ruin 7]]</f>
        <v>0</v>
      </c>
      <c r="AA16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602966.25</v>
      </c>
      <c r="AB163" s="16">
        <v>2596167</v>
      </c>
      <c r="AC163" s="16">
        <v>4546077</v>
      </c>
      <c r="AD163" s="16">
        <v>1949910</v>
      </c>
      <c r="AE163" s="16">
        <v>396066</v>
      </c>
      <c r="AF163" s="16">
        <v>1358257</v>
      </c>
      <c r="AG163" s="16">
        <v>962191</v>
      </c>
      <c r="AH163" s="16">
        <v>792962</v>
      </c>
      <c r="AI163" s="16">
        <v>19926</v>
      </c>
      <c r="AJ163" s="16">
        <f>SUM(Table7[[#This Row],[Z8 Dead]],Table7[[#This Row],[KL Deads]])</f>
        <v>982117</v>
      </c>
      <c r="AK163" s="26">
        <f>SUM(Table7[[#This Row],[Total Ruins And Altar KP]],Table7[[#This Row],[KL KP]],Table7[[#This Row],[Z8 KP]])</f>
        <v>3345838.25</v>
      </c>
      <c r="AL163" s="23">
        <f>Table7[[#This Row],[Total Deads]]/(Table7[[#This Row],[Starting Power]]*0.01)</f>
        <v>4.4081694025554912</v>
      </c>
      <c r="AM163" s="15">
        <f>SUM(Table7[[#This Row],[Total Ruins And Altar KP]],Table7[[#This Row],[KL KP]],Table7[[#This Row],[Z8 KP]])/Table7[[#This Row],[KP Requirement]]</f>
        <v>5.0058604014083213E-2</v>
      </c>
    </row>
    <row r="164" spans="1:39" ht="15" x14ac:dyDescent="0.2">
      <c r="A164" s="9" t="s">
        <v>180</v>
      </c>
      <c r="B164" s="9">
        <v>187758514</v>
      </c>
      <c r="C164" s="10">
        <v>25587327</v>
      </c>
      <c r="D164" s="10">
        <f>Table7[[#This Row],[Starting Power]]*3</f>
        <v>76761981</v>
      </c>
      <c r="E164" s="11">
        <v>22232</v>
      </c>
      <c r="F164" s="11">
        <v>1192666</v>
      </c>
      <c r="G164" s="11">
        <v>1192666</v>
      </c>
      <c r="H164" s="11">
        <f>Table7[[#This Row],[Kill Points After Ruin 1]]-Table7[[#This Row],[Kill Points Before Ruins 1]]</f>
        <v>0</v>
      </c>
      <c r="I164" s="11">
        <v>1192666</v>
      </c>
      <c r="J164" s="10">
        <v>1192666</v>
      </c>
      <c r="K164" s="11">
        <f>Table7[[#This Row],[Kill Points After Ruin 2]]-Table7[[#This Row],[Kill Points Before Ruin 2]]</f>
        <v>0</v>
      </c>
      <c r="L164" s="10">
        <v>1192666</v>
      </c>
      <c r="M164" s="13">
        <v>4452197</v>
      </c>
      <c r="N164" s="10">
        <f>Table7[[#This Row],[Kill Points After Ruin 3]]-Table7[[#This Row],[Kill Points Before Ruin 3]]</f>
        <v>3259531</v>
      </c>
      <c r="O164" s="13">
        <v>4452197</v>
      </c>
      <c r="P164" s="13">
        <v>4452197</v>
      </c>
      <c r="Q164" s="10">
        <f>Table7[[#This Row],[Kill Points After Ruin 4]]-Table7[[#This Row],[Kill Points Before Ruin 4]]</f>
        <v>0</v>
      </c>
      <c r="R164" s="13">
        <v>4452197</v>
      </c>
      <c r="S164" s="13">
        <v>4452197</v>
      </c>
      <c r="T16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407441.375</v>
      </c>
      <c r="U164" s="13">
        <v>4452197</v>
      </c>
      <c r="V164" s="13">
        <v>4452197</v>
      </c>
      <c r="W164" s="10">
        <f>Table7[[#This Row],[Kill Points After Ruin 6]]-Table7[[#This Row],[Kill Points Before Ruin 6]]</f>
        <v>0</v>
      </c>
      <c r="X164" s="10">
        <v>4452197</v>
      </c>
      <c r="Y164" s="10">
        <v>4452197</v>
      </c>
      <c r="Z164" s="10">
        <f>Table7[[#This Row],[Kill Points After Ruin 7]]-Table7[[#This Row],[Kill Points Before Ruin 7]]</f>
        <v>0</v>
      </c>
      <c r="AA16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3666972.375</v>
      </c>
      <c r="AB164" s="16">
        <v>4452197</v>
      </c>
      <c r="AC164" s="16">
        <v>4452197</v>
      </c>
      <c r="AD164" s="16">
        <v>0</v>
      </c>
      <c r="AE164" s="16">
        <v>1056925</v>
      </c>
      <c r="AF164" s="16">
        <v>1056925</v>
      </c>
      <c r="AG164" s="16">
        <v>0</v>
      </c>
      <c r="AH164" s="16">
        <v>0</v>
      </c>
      <c r="AI164" s="16">
        <v>0</v>
      </c>
      <c r="AJ164" s="16">
        <f>SUM(Table7[[#This Row],[Z8 Dead]],Table7[[#This Row],[KL Deads]])</f>
        <v>0</v>
      </c>
      <c r="AK164" s="26">
        <f>SUM(Table7[[#This Row],[Total Ruins And Altar KP]],Table7[[#This Row],[KL KP]],Table7[[#This Row],[Z8 KP]])</f>
        <v>3666972.375</v>
      </c>
      <c r="AL164" s="23">
        <f>Table7[[#This Row],[Total Deads]]/(Table7[[#This Row],[Starting Power]]*0.01)</f>
        <v>0</v>
      </c>
      <c r="AM164" s="15">
        <f>SUM(Table7[[#This Row],[Total Ruins And Altar KP]],Table7[[#This Row],[KL KP]],Table7[[#This Row],[Z8 KP]])/Table7[[#This Row],[KP Requirement]]</f>
        <v>4.7770684487676261E-2</v>
      </c>
    </row>
    <row r="165" spans="1:39" ht="15" x14ac:dyDescent="0.2">
      <c r="A165" s="9" t="s">
        <v>194</v>
      </c>
      <c r="B165" s="9">
        <v>187195137</v>
      </c>
      <c r="C165" s="10">
        <v>25532464</v>
      </c>
      <c r="D165" s="10">
        <f>Table7[[#This Row],[Starting Power]]*3</f>
        <v>76597392</v>
      </c>
      <c r="E165" s="11">
        <v>585233</v>
      </c>
      <c r="F165" s="11">
        <v>53227850</v>
      </c>
      <c r="G165" s="11">
        <v>55832670</v>
      </c>
      <c r="H165" s="11">
        <f>Table7[[#This Row],[Kill Points After Ruin 1]]-Table7[[#This Row],[Kill Points Before Ruins 1]]</f>
        <v>2604820</v>
      </c>
      <c r="I165" s="11">
        <v>55832670</v>
      </c>
      <c r="J165" s="10">
        <v>55832670</v>
      </c>
      <c r="K165" s="11">
        <f>Table7[[#This Row],[Kill Points After Ruin 2]]-Table7[[#This Row],[Kill Points Before Ruin 2]]</f>
        <v>0</v>
      </c>
      <c r="L165" s="10">
        <v>55832670</v>
      </c>
      <c r="M165" s="13">
        <v>55832670</v>
      </c>
      <c r="N165" s="10">
        <f>Table7[[#This Row],[Kill Points After Ruin 3]]-Table7[[#This Row],[Kill Points Before Ruin 3]]</f>
        <v>0</v>
      </c>
      <c r="O165" s="13">
        <v>55832670</v>
      </c>
      <c r="P165" s="13">
        <v>55832670</v>
      </c>
      <c r="Q165" s="10">
        <f>Table7[[#This Row],[Kill Points After Ruin 4]]-Table7[[#This Row],[Kill Points Before Ruin 4]]</f>
        <v>0</v>
      </c>
      <c r="R165" s="13">
        <v>55832670</v>
      </c>
      <c r="S165" s="13">
        <v>55832670</v>
      </c>
      <c r="T16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325602.5</v>
      </c>
      <c r="U165" s="13">
        <v>55832670</v>
      </c>
      <c r="V165" s="13">
        <v>55832670</v>
      </c>
      <c r="W165" s="10">
        <f>Table7[[#This Row],[Kill Points After Ruin 6]]-Table7[[#This Row],[Kill Points Before Ruin 6]]</f>
        <v>0</v>
      </c>
      <c r="X165" s="10">
        <v>55832670</v>
      </c>
      <c r="Y165" s="10">
        <v>55832670</v>
      </c>
      <c r="Z165" s="10">
        <f>Table7[[#This Row],[Kill Points After Ruin 7]]-Table7[[#This Row],[Kill Points Before Ruin 7]]</f>
        <v>0</v>
      </c>
      <c r="AA16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2930422.5</v>
      </c>
      <c r="AB165" s="16">
        <v>55832670</v>
      </c>
      <c r="AC165" s="16">
        <v>55832670</v>
      </c>
      <c r="AD165" s="16">
        <v>0</v>
      </c>
      <c r="AE165" s="16">
        <v>585233</v>
      </c>
      <c r="AF165" s="16">
        <v>585233</v>
      </c>
      <c r="AG165" s="16">
        <v>0</v>
      </c>
      <c r="AH165" s="16">
        <v>528200</v>
      </c>
      <c r="AI165" s="16">
        <v>2222</v>
      </c>
      <c r="AJ165" s="16">
        <f>SUM(Table7[[#This Row],[Z8 Dead]],Table7[[#This Row],[KL Deads]])</f>
        <v>2222</v>
      </c>
      <c r="AK165" s="26">
        <f>SUM(Table7[[#This Row],[Total Ruins And Altar KP]],Table7[[#This Row],[KL KP]],Table7[[#This Row],[Z8 KP]])</f>
        <v>3458622.5</v>
      </c>
      <c r="AL165" s="23">
        <f>Table7[[#This Row],[Total Deads]]/(Table7[[#This Row],[Starting Power]]*0.01)</f>
        <v>8.7026461684230703E-3</v>
      </c>
      <c r="AM165" s="15">
        <f>SUM(Table7[[#This Row],[Total Ruins And Altar KP]],Table7[[#This Row],[KL KP]],Table7[[#This Row],[Z8 KP]])/Table7[[#This Row],[KP Requirement]]</f>
        <v>4.5153267098180051E-2</v>
      </c>
    </row>
    <row r="166" spans="1:39" ht="15" x14ac:dyDescent="0.2">
      <c r="A166" s="9" t="s">
        <v>118</v>
      </c>
      <c r="B166" s="9">
        <v>187848276</v>
      </c>
      <c r="C166" s="10">
        <v>30065335</v>
      </c>
      <c r="D166" s="10">
        <f>Table7[[#This Row],[Starting Power]]*3</f>
        <v>90196005</v>
      </c>
      <c r="E166" s="11">
        <v>288226</v>
      </c>
      <c r="F166" s="11">
        <v>19173210</v>
      </c>
      <c r="G166" s="11">
        <v>20241560</v>
      </c>
      <c r="H166" s="11">
        <f>Table7[[#This Row],[Kill Points After Ruin 1]]-Table7[[#This Row],[Kill Points Before Ruins 1]]</f>
        <v>1068350</v>
      </c>
      <c r="I166" s="11">
        <v>20241560</v>
      </c>
      <c r="J166" s="10">
        <v>21958346</v>
      </c>
      <c r="K166" s="11">
        <f>Table7[[#This Row],[Kill Points After Ruin 2]]-Table7[[#This Row],[Kill Points Before Ruin 2]]</f>
        <v>1716786</v>
      </c>
      <c r="L166" s="10">
        <v>21958346</v>
      </c>
      <c r="M166" s="13">
        <v>22363486</v>
      </c>
      <c r="N166" s="10">
        <f>Table7[[#This Row],[Kill Points After Ruin 3]]-Table7[[#This Row],[Kill Points Before Ruin 3]]</f>
        <v>405140</v>
      </c>
      <c r="O166" s="13">
        <v>22363486</v>
      </c>
      <c r="P166" s="13">
        <v>22707746</v>
      </c>
      <c r="Q166" s="10">
        <f>Table7[[#This Row],[Kill Points After Ruin 4]]-Table7[[#This Row],[Kill Points Before Ruin 4]]</f>
        <v>344260</v>
      </c>
      <c r="R166" s="13">
        <v>22707746</v>
      </c>
      <c r="S166" s="13">
        <v>22707746</v>
      </c>
      <c r="T16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441817</v>
      </c>
      <c r="U166" s="13">
        <v>22707746</v>
      </c>
      <c r="V166" s="13">
        <v>22764206</v>
      </c>
      <c r="W166" s="10">
        <f>Table7[[#This Row],[Kill Points After Ruin 6]]-Table7[[#This Row],[Kill Points Before Ruin 6]]</f>
        <v>56460</v>
      </c>
      <c r="X166" s="10">
        <v>22764206</v>
      </c>
      <c r="Y166" s="10">
        <v>22764206</v>
      </c>
      <c r="Z166" s="10">
        <f>Table7[[#This Row],[Kill Points After Ruin 7]]-Table7[[#This Row],[Kill Points Before Ruin 7]]</f>
        <v>0</v>
      </c>
      <c r="AA16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4032813</v>
      </c>
      <c r="AB166" s="16">
        <v>22764206</v>
      </c>
      <c r="AC166" s="16">
        <v>22764206</v>
      </c>
      <c r="AD166" s="16">
        <v>0</v>
      </c>
      <c r="AE166" s="16">
        <v>288226</v>
      </c>
      <c r="AF166" s="16">
        <v>288226</v>
      </c>
      <c r="AG166" s="16">
        <v>0</v>
      </c>
      <c r="AH166" s="16">
        <v>0</v>
      </c>
      <c r="AI166" s="16">
        <v>0</v>
      </c>
      <c r="AJ166" s="16">
        <f>SUM(Table7[[#This Row],[Z8 Dead]],Table7[[#This Row],[KL Deads]])</f>
        <v>0</v>
      </c>
      <c r="AK166" s="26">
        <f>SUM(Table7[[#This Row],[Total Ruins And Altar KP]],Table7[[#This Row],[KL KP]],Table7[[#This Row],[Z8 KP]])</f>
        <v>4032813</v>
      </c>
      <c r="AL166" s="23">
        <f>Table7[[#This Row],[Total Deads]]/(Table7[[#This Row],[Starting Power]]*0.01)</f>
        <v>0</v>
      </c>
      <c r="AM166" s="15">
        <f>SUM(Table7[[#This Row],[Total Ruins And Altar KP]],Table7[[#This Row],[KL KP]],Table7[[#This Row],[Z8 KP]])/Table7[[#This Row],[KP Requirement]]</f>
        <v>4.4711658792426563E-2</v>
      </c>
    </row>
    <row r="167" spans="1:39" ht="15" x14ac:dyDescent="0.2">
      <c r="A167" s="9" t="s">
        <v>46</v>
      </c>
      <c r="B167" s="9">
        <v>187719556</v>
      </c>
      <c r="C167" s="10">
        <v>37017786</v>
      </c>
      <c r="D167" s="10">
        <f>Table7[[#This Row],[Starting Power]]*3</f>
        <v>111053358</v>
      </c>
      <c r="E167" s="11">
        <v>250</v>
      </c>
      <c r="F167" s="11">
        <v>53725895</v>
      </c>
      <c r="G167" s="11">
        <v>54233455</v>
      </c>
      <c r="H167" s="11">
        <f>Table7[[#This Row],[Kill Points After Ruin 1]]-Table7[[#This Row],[Kill Points Before Ruins 1]]</f>
        <v>507560</v>
      </c>
      <c r="I167" s="11">
        <v>54233455</v>
      </c>
      <c r="J167" s="10">
        <v>54233455</v>
      </c>
      <c r="K167" s="11">
        <f>Table7[[#This Row],[Kill Points After Ruin 2]]-Table7[[#This Row],[Kill Points Before Ruin 2]]</f>
        <v>0</v>
      </c>
      <c r="L167" s="10">
        <v>54233455</v>
      </c>
      <c r="M167" s="13">
        <v>54233455</v>
      </c>
      <c r="N167" s="10">
        <f>Table7[[#This Row],[Kill Points After Ruin 3]]-Table7[[#This Row],[Kill Points Before Ruin 3]]</f>
        <v>0</v>
      </c>
      <c r="O167" s="13">
        <v>54233455</v>
      </c>
      <c r="P167" s="13">
        <v>54233455</v>
      </c>
      <c r="Q167" s="10">
        <f>Table7[[#This Row],[Kill Points After Ruin 4]]-Table7[[#This Row],[Kill Points Before Ruin 4]]</f>
        <v>0</v>
      </c>
      <c r="R167" s="13">
        <v>54233455</v>
      </c>
      <c r="S167" s="13">
        <v>54233455</v>
      </c>
      <c r="T16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63445</v>
      </c>
      <c r="U167" s="13">
        <v>54233455</v>
      </c>
      <c r="V167" s="13">
        <v>54233455</v>
      </c>
      <c r="W167" s="10">
        <f>Table7[[#This Row],[Kill Points After Ruin 6]]-Table7[[#This Row],[Kill Points Before Ruin 6]]</f>
        <v>0</v>
      </c>
      <c r="X167" s="10">
        <v>54233455</v>
      </c>
      <c r="Y167" s="10">
        <v>54233455</v>
      </c>
      <c r="Z167" s="10">
        <f>Table7[[#This Row],[Kill Points After Ruin 7]]-Table7[[#This Row],[Kill Points Before Ruin 7]]</f>
        <v>0</v>
      </c>
      <c r="AA16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571005</v>
      </c>
      <c r="AB167" s="16">
        <v>54233455</v>
      </c>
      <c r="AC167" s="16">
        <v>54233455</v>
      </c>
      <c r="AD167" s="16">
        <v>0</v>
      </c>
      <c r="AE167" s="16">
        <v>250</v>
      </c>
      <c r="AF167" s="16">
        <v>250</v>
      </c>
      <c r="AG167" s="16">
        <v>0</v>
      </c>
      <c r="AH167" s="16">
        <v>3997719</v>
      </c>
      <c r="AI167" s="16">
        <v>0</v>
      </c>
      <c r="AJ167" s="16">
        <f>SUM(Table7[[#This Row],[Z8 Dead]],Table7[[#This Row],[KL Deads]])</f>
        <v>0</v>
      </c>
      <c r="AK167" s="26">
        <f>SUM(Table7[[#This Row],[Total Ruins And Altar KP]],Table7[[#This Row],[KL KP]],Table7[[#This Row],[Z8 KP]])</f>
        <v>4568724</v>
      </c>
      <c r="AL167" s="23">
        <f>Table7[[#This Row],[Total Deads]]/(Table7[[#This Row],[Starting Power]]*0.01)</f>
        <v>0</v>
      </c>
      <c r="AM167" s="15">
        <f>SUM(Table7[[#This Row],[Total Ruins And Altar KP]],Table7[[#This Row],[KL KP]],Table7[[#This Row],[Z8 KP]])/Table7[[#This Row],[KP Requirement]]</f>
        <v>4.1139899614741952E-2</v>
      </c>
    </row>
    <row r="168" spans="1:39" ht="15" x14ac:dyDescent="0.2">
      <c r="A168" s="9" t="s">
        <v>78</v>
      </c>
      <c r="B168" s="9">
        <v>187796570</v>
      </c>
      <c r="C168" s="10">
        <v>33590989</v>
      </c>
      <c r="D168" s="10">
        <f>Table7[[#This Row],[Starting Power]]*3</f>
        <v>100772967</v>
      </c>
      <c r="E168" s="11">
        <v>356640</v>
      </c>
      <c r="F168" s="11">
        <v>2073629</v>
      </c>
      <c r="G168" s="11">
        <v>2991542</v>
      </c>
      <c r="H168" s="11">
        <f>Table7[[#This Row],[Kill Points After Ruin 1]]-Table7[[#This Row],[Kill Points Before Ruins 1]]</f>
        <v>917913</v>
      </c>
      <c r="I168" s="11">
        <v>2991542</v>
      </c>
      <c r="J168" s="10">
        <v>2991542</v>
      </c>
      <c r="K168" s="11">
        <f>Table7[[#This Row],[Kill Points After Ruin 2]]-Table7[[#This Row],[Kill Points Before Ruin 2]]</f>
        <v>0</v>
      </c>
      <c r="L168" s="10">
        <v>2991542</v>
      </c>
      <c r="M168" s="13">
        <v>2991542</v>
      </c>
      <c r="N168" s="10">
        <f>Table7[[#This Row],[Kill Points After Ruin 3]]-Table7[[#This Row],[Kill Points Before Ruin 3]]</f>
        <v>0</v>
      </c>
      <c r="O168" s="13">
        <v>2991542</v>
      </c>
      <c r="P168" s="13">
        <v>2991542</v>
      </c>
      <c r="Q168" s="10">
        <f>Table7[[#This Row],[Kill Points After Ruin 4]]-Table7[[#This Row],[Kill Points Before Ruin 4]]</f>
        <v>0</v>
      </c>
      <c r="R168" s="13">
        <v>2991542</v>
      </c>
      <c r="S168" s="13">
        <v>2991542</v>
      </c>
      <c r="T16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114739.125</v>
      </c>
      <c r="U168" s="13">
        <v>2991542</v>
      </c>
      <c r="V168" s="13">
        <v>3209702</v>
      </c>
      <c r="W168" s="10">
        <f>Table7[[#This Row],[Kill Points After Ruin 6]]-Table7[[#This Row],[Kill Points Before Ruin 6]]</f>
        <v>218160</v>
      </c>
      <c r="X168" s="10">
        <v>3209702</v>
      </c>
      <c r="Y168" s="10">
        <v>3477722</v>
      </c>
      <c r="Z168" s="10">
        <f>Table7[[#This Row],[Kill Points After Ruin 7]]-Table7[[#This Row],[Kill Points Before Ruin 7]]</f>
        <v>268020</v>
      </c>
      <c r="AA16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1518832.125</v>
      </c>
      <c r="AB168" s="16">
        <v>3477722</v>
      </c>
      <c r="AC168" s="16">
        <v>5464149</v>
      </c>
      <c r="AD168" s="16">
        <v>1986427</v>
      </c>
      <c r="AE168" s="16">
        <v>357420</v>
      </c>
      <c r="AF168" s="16">
        <v>738530</v>
      </c>
      <c r="AG168" s="16">
        <v>381110</v>
      </c>
      <c r="AH168" s="16">
        <v>468220</v>
      </c>
      <c r="AI168" s="16">
        <v>0</v>
      </c>
      <c r="AJ168" s="16">
        <f>SUM(Table7[[#This Row],[Z8 Dead]],Table7[[#This Row],[KL Deads]])</f>
        <v>381110</v>
      </c>
      <c r="AK168" s="26">
        <f>SUM(Table7[[#This Row],[Total Ruins And Altar KP]],Table7[[#This Row],[KL KP]],Table7[[#This Row],[Z8 KP]])</f>
        <v>3973479.125</v>
      </c>
      <c r="AL168" s="23">
        <f>Table7[[#This Row],[Total Deads]]/(Table7[[#This Row],[Starting Power]]*0.01)</f>
        <v>1.1345602238743253</v>
      </c>
      <c r="AM168" s="15">
        <f>SUM(Table7[[#This Row],[Total Ruins And Altar KP]],Table7[[#This Row],[KL KP]],Table7[[#This Row],[Z8 KP]])/Table7[[#This Row],[KP Requirement]]</f>
        <v>3.9430010282420283E-2</v>
      </c>
    </row>
    <row r="169" spans="1:39" ht="15" x14ac:dyDescent="0.2">
      <c r="A169" s="9" t="s">
        <v>221</v>
      </c>
      <c r="B169" s="9">
        <v>185178752</v>
      </c>
      <c r="C169" s="10">
        <v>22208148</v>
      </c>
      <c r="D169" s="10">
        <f>Table7[[#This Row],[Starting Power]]*3</f>
        <v>66624444</v>
      </c>
      <c r="E169" s="11">
        <v>1775555</v>
      </c>
      <c r="F169" s="11">
        <v>33542691</v>
      </c>
      <c r="G169" s="11">
        <v>33542691</v>
      </c>
      <c r="H169" s="11">
        <f>Table7[[#This Row],[Kill Points After Ruin 1]]-Table7[[#This Row],[Kill Points Before Ruins 1]]</f>
        <v>0</v>
      </c>
      <c r="I169" s="11">
        <v>33542691</v>
      </c>
      <c r="J169" s="10">
        <v>33542691</v>
      </c>
      <c r="K169" s="11">
        <f>Table7[[#This Row],[Kill Points After Ruin 2]]-Table7[[#This Row],[Kill Points Before Ruin 2]]</f>
        <v>0</v>
      </c>
      <c r="L169" s="10">
        <v>33542691</v>
      </c>
      <c r="M169" s="13">
        <v>33542691</v>
      </c>
      <c r="N169" s="10">
        <f>Table7[[#This Row],[Kill Points After Ruin 3]]-Table7[[#This Row],[Kill Points Before Ruin 3]]</f>
        <v>0</v>
      </c>
      <c r="O169" s="13">
        <v>33542691</v>
      </c>
      <c r="P169" s="13">
        <v>33542691</v>
      </c>
      <c r="Q169" s="10">
        <f>Table7[[#This Row],[Kill Points After Ruin 4]]-Table7[[#This Row],[Kill Points Before Ruin 4]]</f>
        <v>0</v>
      </c>
      <c r="R169" s="13">
        <v>33542691</v>
      </c>
      <c r="S169" s="13">
        <v>33880341</v>
      </c>
      <c r="T16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168825</v>
      </c>
      <c r="U169" s="13">
        <v>33880341</v>
      </c>
      <c r="V169" s="13">
        <v>33880341</v>
      </c>
      <c r="W169" s="10">
        <f>Table7[[#This Row],[Kill Points After Ruin 6]]-Table7[[#This Row],[Kill Points Before Ruin 6]]</f>
        <v>0</v>
      </c>
      <c r="X169" s="10">
        <v>33880341</v>
      </c>
      <c r="Y169" s="10">
        <v>33880341</v>
      </c>
      <c r="Z169" s="10">
        <f>Table7[[#This Row],[Kill Points After Ruin 7]]-Table7[[#This Row],[Kill Points Before Ruin 7]]</f>
        <v>0</v>
      </c>
      <c r="AA16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168825</v>
      </c>
      <c r="AB169" s="16">
        <v>33880341</v>
      </c>
      <c r="AC169" s="16">
        <v>35579601</v>
      </c>
      <c r="AD169" s="16">
        <v>1699260</v>
      </c>
      <c r="AE169" s="16">
        <v>1775555</v>
      </c>
      <c r="AF169" s="16">
        <v>1805219</v>
      </c>
      <c r="AG169" s="16">
        <v>29664</v>
      </c>
      <c r="AH169" s="16">
        <v>754490</v>
      </c>
      <c r="AI169" s="16">
        <v>0</v>
      </c>
      <c r="AJ169" s="16">
        <f>SUM(Table7[[#This Row],[Z8 Dead]],Table7[[#This Row],[KL Deads]])</f>
        <v>29664</v>
      </c>
      <c r="AK169" s="26">
        <f>SUM(Table7[[#This Row],[Total Ruins And Altar KP]],Table7[[#This Row],[KL KP]],Table7[[#This Row],[Z8 KP]])</f>
        <v>2622575</v>
      </c>
      <c r="AL169" s="23">
        <f>Table7[[#This Row],[Total Deads]]/(Table7[[#This Row],[Starting Power]]*0.01)</f>
        <v>0.1335725968685007</v>
      </c>
      <c r="AM169" s="15">
        <f>SUM(Table7[[#This Row],[Total Ruins And Altar KP]],Table7[[#This Row],[KL KP]],Table7[[#This Row],[Z8 KP]])/Table7[[#This Row],[KP Requirement]]</f>
        <v>3.9363555514249395E-2</v>
      </c>
    </row>
    <row r="170" spans="1:39" ht="15" x14ac:dyDescent="0.2">
      <c r="A170" s="9" t="s">
        <v>224</v>
      </c>
      <c r="B170" s="9">
        <v>184732264</v>
      </c>
      <c r="C170" s="10">
        <v>22594610</v>
      </c>
      <c r="D170" s="10">
        <f>Table7[[#This Row],[Starting Power]]*3</f>
        <v>67783830</v>
      </c>
      <c r="E170" s="11">
        <v>574199</v>
      </c>
      <c r="F170" s="11">
        <v>9483367</v>
      </c>
      <c r="G170" s="11">
        <v>9907437</v>
      </c>
      <c r="H170" s="11">
        <f>Table7[[#This Row],[Kill Points After Ruin 1]]-Table7[[#This Row],[Kill Points Before Ruins 1]]</f>
        <v>424070</v>
      </c>
      <c r="I170" s="11">
        <v>9907437</v>
      </c>
      <c r="J170" s="10">
        <v>9961867</v>
      </c>
      <c r="K170" s="11">
        <f>Table7[[#This Row],[Kill Points After Ruin 2]]-Table7[[#This Row],[Kill Points Before Ruin 2]]</f>
        <v>54430</v>
      </c>
      <c r="L170" s="10">
        <v>9961867</v>
      </c>
      <c r="M170" s="13">
        <v>10047947</v>
      </c>
      <c r="N170" s="10">
        <f>Table7[[#This Row],[Kill Points After Ruin 3]]-Table7[[#This Row],[Kill Points Before Ruin 3]]</f>
        <v>86080</v>
      </c>
      <c r="O170" s="13">
        <v>10047947</v>
      </c>
      <c r="P170" s="13">
        <v>10343467</v>
      </c>
      <c r="Q170" s="10">
        <f>Table7[[#This Row],[Kill Points After Ruin 4]]-Table7[[#This Row],[Kill Points Before Ruin 4]]</f>
        <v>295520</v>
      </c>
      <c r="R170" s="13">
        <v>10343467</v>
      </c>
      <c r="S170" s="13">
        <v>10343467</v>
      </c>
      <c r="T17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107512.5</v>
      </c>
      <c r="U170" s="13">
        <v>10343467</v>
      </c>
      <c r="V170" s="13">
        <v>10343467</v>
      </c>
      <c r="W170" s="10">
        <f>Table7[[#This Row],[Kill Points After Ruin 6]]-Table7[[#This Row],[Kill Points Before Ruin 6]]</f>
        <v>0</v>
      </c>
      <c r="X170" s="10">
        <v>10343468</v>
      </c>
      <c r="Y170" s="10">
        <v>10343468</v>
      </c>
      <c r="Z170" s="10">
        <f>Table7[[#This Row],[Kill Points After Ruin 7]]-Table7[[#This Row],[Kill Points Before Ruin 7]]</f>
        <v>0</v>
      </c>
      <c r="AA17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967612.5</v>
      </c>
      <c r="AB170" s="16">
        <v>10343468</v>
      </c>
      <c r="AC170" s="16">
        <v>12036848</v>
      </c>
      <c r="AD170" s="16">
        <v>1693380</v>
      </c>
      <c r="AE170" s="16">
        <v>575197</v>
      </c>
      <c r="AF170" s="16">
        <v>901923</v>
      </c>
      <c r="AG170" s="16">
        <v>326726</v>
      </c>
      <c r="AH170" s="16">
        <v>0</v>
      </c>
      <c r="AI170" s="16">
        <v>0</v>
      </c>
      <c r="AJ170" s="16">
        <f>SUM(Table7[[#This Row],[Z8 Dead]],Table7[[#This Row],[KL Deads]])</f>
        <v>326726</v>
      </c>
      <c r="AK170" s="26">
        <f>SUM(Table7[[#This Row],[Total Ruins And Altar KP]],Table7[[#This Row],[KL KP]],Table7[[#This Row],[Z8 KP]])</f>
        <v>2660992.5</v>
      </c>
      <c r="AL170" s="23">
        <f>Table7[[#This Row],[Total Deads]]/(Table7[[#This Row],[Starting Power]]*0.01)</f>
        <v>1.4460351384688648</v>
      </c>
      <c r="AM170" s="15">
        <f>SUM(Table7[[#This Row],[Total Ruins And Altar KP]],Table7[[#This Row],[KL KP]],Table7[[#This Row],[Z8 KP]])/Table7[[#This Row],[KP Requirement]]</f>
        <v>3.9257039621396428E-2</v>
      </c>
    </row>
    <row r="171" spans="1:39" ht="15" x14ac:dyDescent="0.2">
      <c r="A171" s="9" t="s">
        <v>100</v>
      </c>
      <c r="B171" s="9">
        <v>186926696</v>
      </c>
      <c r="C171" s="10">
        <v>35623081</v>
      </c>
      <c r="D171" s="10">
        <f>Table7[[#This Row],[Starting Power]]*3</f>
        <v>106869243</v>
      </c>
      <c r="E171" s="11">
        <v>1672220</v>
      </c>
      <c r="F171" s="11">
        <v>287957853</v>
      </c>
      <c r="G171" s="11">
        <v>287957853</v>
      </c>
      <c r="H171" s="11">
        <f>Table7[[#This Row],[Kill Points After Ruin 1]]-Table7[[#This Row],[Kill Points Before Ruins 1]]</f>
        <v>0</v>
      </c>
      <c r="I171" s="11">
        <v>287957853</v>
      </c>
      <c r="J171" s="10">
        <v>287957853</v>
      </c>
      <c r="K171" s="11">
        <f>Table7[[#This Row],[Kill Points After Ruin 2]]-Table7[[#This Row],[Kill Points Before Ruin 2]]</f>
        <v>0</v>
      </c>
      <c r="L171" s="10">
        <v>287957853</v>
      </c>
      <c r="M171" s="13">
        <v>290656153</v>
      </c>
      <c r="N171" s="10">
        <f>Table7[[#This Row],[Kill Points After Ruin 3]]-Table7[[#This Row],[Kill Points Before Ruin 3]]</f>
        <v>2698300</v>
      </c>
      <c r="O171" s="13">
        <v>290656153</v>
      </c>
      <c r="P171" s="13">
        <v>290656153</v>
      </c>
      <c r="Q171" s="10">
        <f>Table7[[#This Row],[Kill Points After Ruin 4]]-Table7[[#This Row],[Kill Points Before Ruin 4]]</f>
        <v>0</v>
      </c>
      <c r="R171" s="13">
        <v>290656153</v>
      </c>
      <c r="S171" s="13">
        <v>290656153</v>
      </c>
      <c r="T17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337287.5</v>
      </c>
      <c r="U171" s="13">
        <v>290656153</v>
      </c>
      <c r="V171" s="13">
        <v>290656153</v>
      </c>
      <c r="W171" s="10">
        <f>Table7[[#This Row],[Kill Points After Ruin 6]]-Table7[[#This Row],[Kill Points Before Ruin 6]]</f>
        <v>0</v>
      </c>
      <c r="X171" s="10">
        <v>290656153</v>
      </c>
      <c r="Y171" s="10">
        <v>290656153</v>
      </c>
      <c r="Z171" s="10">
        <f>Table7[[#This Row],[Kill Points After Ruin 7]]-Table7[[#This Row],[Kill Points Before Ruin 7]]</f>
        <v>0</v>
      </c>
      <c r="AA17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3035587.5</v>
      </c>
      <c r="AB171" s="16">
        <v>290656153</v>
      </c>
      <c r="AC171" s="16">
        <v>291066273</v>
      </c>
      <c r="AD171" s="16">
        <v>410120</v>
      </c>
      <c r="AE171" s="16">
        <v>1678325</v>
      </c>
      <c r="AF171" s="16">
        <v>1728110</v>
      </c>
      <c r="AG171" s="16">
        <v>49785</v>
      </c>
      <c r="AH171" s="16">
        <v>0</v>
      </c>
      <c r="AI171" s="16">
        <v>0</v>
      </c>
      <c r="AJ171" s="16">
        <f>SUM(Table7[[#This Row],[Z8 Dead]],Table7[[#This Row],[KL Deads]])</f>
        <v>49785</v>
      </c>
      <c r="AK171" s="26">
        <f>SUM(Table7[[#This Row],[Total Ruins And Altar KP]],Table7[[#This Row],[KL KP]],Table7[[#This Row],[Z8 KP]])</f>
        <v>3445707.5</v>
      </c>
      <c r="AL171" s="23">
        <f>Table7[[#This Row],[Total Deads]]/(Table7[[#This Row],[Starting Power]]*0.01)</f>
        <v>0.13975489655148021</v>
      </c>
      <c r="AM171" s="15">
        <f>SUM(Table7[[#This Row],[Total Ruins And Altar KP]],Table7[[#This Row],[KL KP]],Table7[[#This Row],[Z8 KP]])/Table7[[#This Row],[KP Requirement]]</f>
        <v>3.2242274795564893E-2</v>
      </c>
    </row>
    <row r="172" spans="1:39" ht="15" x14ac:dyDescent="0.2">
      <c r="A172" s="9" t="s">
        <v>223</v>
      </c>
      <c r="B172" s="9">
        <v>178093684</v>
      </c>
      <c r="C172" s="10">
        <v>22056350</v>
      </c>
      <c r="D172" s="10">
        <f>Table7[[#This Row],[Starting Power]]*3</f>
        <v>66169050</v>
      </c>
      <c r="E172" s="11">
        <v>418660</v>
      </c>
      <c r="F172" s="11">
        <v>15853437</v>
      </c>
      <c r="G172" s="11">
        <v>16895577</v>
      </c>
      <c r="H172" s="11">
        <f>Table7[[#This Row],[Kill Points After Ruin 1]]-Table7[[#This Row],[Kill Points Before Ruins 1]]</f>
        <v>1042140</v>
      </c>
      <c r="I172" s="11">
        <v>16895577</v>
      </c>
      <c r="J172" s="10">
        <v>16895577</v>
      </c>
      <c r="K172" s="11">
        <f>Table7[[#This Row],[Kill Points After Ruin 2]]-Table7[[#This Row],[Kill Points Before Ruin 2]]</f>
        <v>0</v>
      </c>
      <c r="L172" s="10">
        <v>16895577</v>
      </c>
      <c r="M172" s="13">
        <v>17741487</v>
      </c>
      <c r="N172" s="10">
        <f>Table7[[#This Row],[Kill Points After Ruin 3]]-Table7[[#This Row],[Kill Points Before Ruin 3]]</f>
        <v>845910</v>
      </c>
      <c r="O172" s="13">
        <v>17741487</v>
      </c>
      <c r="P172" s="13">
        <v>17741497</v>
      </c>
      <c r="Q172" s="10">
        <f>Table7[[#This Row],[Kill Points After Ruin 4]]-Table7[[#This Row],[Kill Points Before Ruin 4]]</f>
        <v>10</v>
      </c>
      <c r="R172" s="13">
        <v>17741497</v>
      </c>
      <c r="S172" s="13">
        <v>17741497</v>
      </c>
      <c r="T17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236007.5</v>
      </c>
      <c r="U172" s="13">
        <v>17741497</v>
      </c>
      <c r="V172" s="13">
        <v>17741497</v>
      </c>
      <c r="W172" s="10">
        <f>Table7[[#This Row],[Kill Points After Ruin 6]]-Table7[[#This Row],[Kill Points Before Ruin 6]]</f>
        <v>0</v>
      </c>
      <c r="X172" s="10">
        <v>17741497</v>
      </c>
      <c r="Y172" s="10">
        <v>17741497</v>
      </c>
      <c r="Z172" s="10">
        <f>Table7[[#This Row],[Kill Points After Ruin 7]]-Table7[[#This Row],[Kill Points Before Ruin 7]]</f>
        <v>0</v>
      </c>
      <c r="AA17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2124067.5</v>
      </c>
      <c r="AB172" s="16">
        <v>17741497</v>
      </c>
      <c r="AC172" s="16">
        <v>17741497</v>
      </c>
      <c r="AD172" s="16">
        <v>0</v>
      </c>
      <c r="AE172" s="16">
        <v>418660</v>
      </c>
      <c r="AF172" s="16">
        <v>418660</v>
      </c>
      <c r="AG172" s="16">
        <v>0</v>
      </c>
      <c r="AH172" s="16">
        <v>0</v>
      </c>
      <c r="AI172" s="16">
        <v>0</v>
      </c>
      <c r="AJ172" s="16">
        <f>SUM(Table7[[#This Row],[Z8 Dead]],Table7[[#This Row],[KL Deads]])</f>
        <v>0</v>
      </c>
      <c r="AK172" s="26">
        <f>SUM(Table7[[#This Row],[Total Ruins And Altar KP]],Table7[[#This Row],[KL KP]],Table7[[#This Row],[Z8 KP]])</f>
        <v>2124067.5</v>
      </c>
      <c r="AL172" s="23">
        <f>Table7[[#This Row],[Total Deads]]/(Table7[[#This Row],[Starting Power]]*0.01)</f>
        <v>0</v>
      </c>
      <c r="AM172" s="15">
        <f>SUM(Table7[[#This Row],[Total Ruins And Altar KP]],Table7[[#This Row],[KL KP]],Table7[[#This Row],[Z8 KP]])/Table7[[#This Row],[KP Requirement]]</f>
        <v>3.2100619549472145E-2</v>
      </c>
    </row>
    <row r="173" spans="1:39" ht="15" x14ac:dyDescent="0.2">
      <c r="A173" s="9" t="s">
        <v>151</v>
      </c>
      <c r="B173" s="9">
        <v>187744042</v>
      </c>
      <c r="C173" s="10">
        <v>27723338</v>
      </c>
      <c r="D173" s="10">
        <f>Table7[[#This Row],[Starting Power]]*3</f>
        <v>83170014</v>
      </c>
      <c r="E173" s="11">
        <v>423717</v>
      </c>
      <c r="F173" s="11">
        <v>5715952</v>
      </c>
      <c r="G173" s="11">
        <v>6143192</v>
      </c>
      <c r="H173" s="11">
        <f>Table7[[#This Row],[Kill Points After Ruin 1]]-Table7[[#This Row],[Kill Points Before Ruins 1]]</f>
        <v>427240</v>
      </c>
      <c r="I173" s="11">
        <v>6143192</v>
      </c>
      <c r="J173" s="10">
        <v>6143192</v>
      </c>
      <c r="K173" s="11">
        <f>Table7[[#This Row],[Kill Points After Ruin 2]]-Table7[[#This Row],[Kill Points Before Ruin 2]]</f>
        <v>0</v>
      </c>
      <c r="L173" s="10">
        <v>6143192</v>
      </c>
      <c r="M173" s="13">
        <v>6143192</v>
      </c>
      <c r="N173" s="10">
        <f>Table7[[#This Row],[Kill Points After Ruin 3]]-Table7[[#This Row],[Kill Points Before Ruin 3]]</f>
        <v>0</v>
      </c>
      <c r="O173" s="13">
        <v>6143192</v>
      </c>
      <c r="P173" s="13">
        <v>6193932</v>
      </c>
      <c r="Q173" s="10">
        <f>Table7[[#This Row],[Kill Points After Ruin 4]]-Table7[[#This Row],[Kill Points Before Ruin 4]]</f>
        <v>50740</v>
      </c>
      <c r="R173" s="13">
        <v>6193932</v>
      </c>
      <c r="S173" s="13">
        <v>6228072</v>
      </c>
      <c r="T17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76817.5</v>
      </c>
      <c r="U173" s="13">
        <v>6228072</v>
      </c>
      <c r="V173" s="13">
        <v>6228072</v>
      </c>
      <c r="W173" s="10">
        <f>Table7[[#This Row],[Kill Points After Ruin 6]]-Table7[[#This Row],[Kill Points Before Ruin 6]]</f>
        <v>0</v>
      </c>
      <c r="X173" s="10">
        <v>6228072</v>
      </c>
      <c r="Y173" s="10">
        <v>6228072</v>
      </c>
      <c r="Z173" s="10">
        <f>Table7[[#This Row],[Kill Points After Ruin 7]]-Table7[[#This Row],[Kill Points Before Ruin 7]]</f>
        <v>0</v>
      </c>
      <c r="AA17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554797.5</v>
      </c>
      <c r="AB173" s="16">
        <v>6637212</v>
      </c>
      <c r="AC173" s="16">
        <v>6637212</v>
      </c>
      <c r="AD173" s="16">
        <v>0</v>
      </c>
      <c r="AE173" s="16">
        <v>423717</v>
      </c>
      <c r="AF173" s="16">
        <v>423717</v>
      </c>
      <c r="AG173" s="16">
        <v>0</v>
      </c>
      <c r="AH173" s="16">
        <v>2015944</v>
      </c>
      <c r="AI173" s="16">
        <v>0</v>
      </c>
      <c r="AJ173" s="16">
        <f>SUM(Table7[[#This Row],[Z8 Dead]],Table7[[#This Row],[KL Deads]])</f>
        <v>0</v>
      </c>
      <c r="AK173" s="26">
        <f>SUM(Table7[[#This Row],[Total Ruins And Altar KP]],Table7[[#This Row],[KL KP]],Table7[[#This Row],[Z8 KP]])</f>
        <v>2570741.5</v>
      </c>
      <c r="AL173" s="23">
        <f>Table7[[#This Row],[Total Deads]]/(Table7[[#This Row],[Starting Power]]*0.01)</f>
        <v>0</v>
      </c>
      <c r="AM173" s="15">
        <f>SUM(Table7[[#This Row],[Total Ruins And Altar KP]],Table7[[#This Row],[KL KP]],Table7[[#This Row],[Z8 KP]])/Table7[[#This Row],[KP Requirement]]</f>
        <v>3.090947537895088E-2</v>
      </c>
    </row>
    <row r="174" spans="1:39" ht="15" x14ac:dyDescent="0.2">
      <c r="A174" s="9" t="s">
        <v>26</v>
      </c>
      <c r="B174" s="9">
        <v>187270116</v>
      </c>
      <c r="C174" s="10">
        <v>55239872</v>
      </c>
      <c r="D174" s="10">
        <f>Table7[[#This Row],[Starting Power]]*3</f>
        <v>165719616</v>
      </c>
      <c r="E174" s="11">
        <v>1244939</v>
      </c>
      <c r="F174" s="11">
        <v>252287916</v>
      </c>
      <c r="G174" s="11">
        <v>252287916</v>
      </c>
      <c r="H174" s="11">
        <f>Table7[[#This Row],[Kill Points After Ruin 1]]-Table7[[#This Row],[Kill Points Before Ruins 1]]</f>
        <v>0</v>
      </c>
      <c r="I174" s="11">
        <v>252287916</v>
      </c>
      <c r="J174" s="10">
        <v>252287916</v>
      </c>
      <c r="K174" s="11">
        <f>Table7[[#This Row],[Kill Points After Ruin 2]]-Table7[[#This Row],[Kill Points Before Ruin 2]]</f>
        <v>0</v>
      </c>
      <c r="L174" s="10">
        <v>252287916</v>
      </c>
      <c r="M174" s="13">
        <v>252287916</v>
      </c>
      <c r="N174" s="10">
        <f>Table7[[#This Row],[Kill Points After Ruin 3]]-Table7[[#This Row],[Kill Points Before Ruin 3]]</f>
        <v>0</v>
      </c>
      <c r="O174" s="13">
        <v>252287916</v>
      </c>
      <c r="P174" s="13">
        <v>252287916</v>
      </c>
      <c r="Q174" s="10">
        <f>Table7[[#This Row],[Kill Points After Ruin 4]]-Table7[[#This Row],[Kill Points Before Ruin 4]]</f>
        <v>0</v>
      </c>
      <c r="R174" s="13">
        <v>252287916</v>
      </c>
      <c r="S174" s="13">
        <v>252287916</v>
      </c>
      <c r="T17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4" s="13">
        <v>252287916</v>
      </c>
      <c r="V174" s="13">
        <v>252287916</v>
      </c>
      <c r="W174" s="10">
        <f>Table7[[#This Row],[Kill Points After Ruin 6]]-Table7[[#This Row],[Kill Points Before Ruin 6]]</f>
        <v>0</v>
      </c>
      <c r="X174" s="10">
        <v>252287916</v>
      </c>
      <c r="Y174" s="10">
        <v>252287916</v>
      </c>
      <c r="Z174" s="10">
        <f>Table7[[#This Row],[Kill Points After Ruin 7]]-Table7[[#This Row],[Kill Points Before Ruin 7]]</f>
        <v>0</v>
      </c>
      <c r="AA17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4" s="16">
        <v>252287916</v>
      </c>
      <c r="AC174" s="16">
        <v>252287916</v>
      </c>
      <c r="AD174" s="16">
        <v>0</v>
      </c>
      <c r="AE174" s="16">
        <v>1244939</v>
      </c>
      <c r="AF174" s="16">
        <v>1244939</v>
      </c>
      <c r="AG174" s="16">
        <v>0</v>
      </c>
      <c r="AH174" s="16">
        <v>4905786</v>
      </c>
      <c r="AI174" s="16">
        <v>10137</v>
      </c>
      <c r="AJ174" s="16">
        <f>SUM(Table7[[#This Row],[Z8 Dead]],Table7[[#This Row],[KL Deads]])</f>
        <v>10137</v>
      </c>
      <c r="AK174" s="26">
        <f>SUM(Table7[[#This Row],[Total Ruins And Altar KP]],Table7[[#This Row],[KL KP]],Table7[[#This Row],[Z8 KP]])</f>
        <v>4905786</v>
      </c>
      <c r="AL174" s="23">
        <f>Table7[[#This Row],[Total Deads]]/(Table7[[#This Row],[Starting Power]]*0.01)</f>
        <v>1.8350875251847074E-2</v>
      </c>
      <c r="AM174" s="15">
        <f>SUM(Table7[[#This Row],[Total Ruins And Altar KP]],Table7[[#This Row],[KL KP]],Table7[[#This Row],[Z8 KP]])/Table7[[#This Row],[KP Requirement]]</f>
        <v>2.9602928840964729E-2</v>
      </c>
    </row>
    <row r="175" spans="1:39" ht="15" x14ac:dyDescent="0.2">
      <c r="A175" s="9" t="s">
        <v>212</v>
      </c>
      <c r="B175" s="9">
        <v>187563171</v>
      </c>
      <c r="C175" s="10">
        <v>23018845</v>
      </c>
      <c r="D175" s="10">
        <f>Table7[[#This Row],[Starting Power]]*3</f>
        <v>69056535</v>
      </c>
      <c r="E175" s="11">
        <v>712082</v>
      </c>
      <c r="F175" s="11">
        <v>8813164</v>
      </c>
      <c r="G175" s="11">
        <v>8813164</v>
      </c>
      <c r="H175" s="11">
        <f>Table7[[#This Row],[Kill Points After Ruin 1]]-Table7[[#This Row],[Kill Points Before Ruins 1]]</f>
        <v>0</v>
      </c>
      <c r="I175" s="11">
        <v>8813164</v>
      </c>
      <c r="J175" s="10">
        <v>8813164</v>
      </c>
      <c r="K175" s="11">
        <f>Table7[[#This Row],[Kill Points After Ruin 2]]-Table7[[#This Row],[Kill Points Before Ruin 2]]</f>
        <v>0</v>
      </c>
      <c r="L175" s="10">
        <v>8813164</v>
      </c>
      <c r="M175" s="13">
        <v>8813164</v>
      </c>
      <c r="N175" s="10">
        <f>Table7[[#This Row],[Kill Points After Ruin 3]]-Table7[[#This Row],[Kill Points Before Ruin 3]]</f>
        <v>0</v>
      </c>
      <c r="O175" s="13">
        <v>8813164</v>
      </c>
      <c r="P175" s="13">
        <v>8813164</v>
      </c>
      <c r="Q175" s="10">
        <f>Table7[[#This Row],[Kill Points After Ruin 4]]-Table7[[#This Row],[Kill Points Before Ruin 4]]</f>
        <v>0</v>
      </c>
      <c r="R175" s="13">
        <v>8813164</v>
      </c>
      <c r="S175" s="13">
        <v>8813164</v>
      </c>
      <c r="T17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5" s="13">
        <v>8813164</v>
      </c>
      <c r="V175" s="13">
        <v>8813164</v>
      </c>
      <c r="W175" s="10">
        <f>Table7[[#This Row],[Kill Points After Ruin 6]]-Table7[[#This Row],[Kill Points Before Ruin 6]]</f>
        <v>0</v>
      </c>
      <c r="X175" s="10">
        <v>8813164</v>
      </c>
      <c r="Y175" s="10">
        <v>8813164</v>
      </c>
      <c r="Z175" s="10">
        <f>Table7[[#This Row],[Kill Points After Ruin 7]]-Table7[[#This Row],[Kill Points Before Ruin 7]]</f>
        <v>0</v>
      </c>
      <c r="AA17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5" s="16">
        <v>8813164</v>
      </c>
      <c r="AC175" s="16">
        <v>8813164</v>
      </c>
      <c r="AD175" s="16">
        <v>0</v>
      </c>
      <c r="AE175" s="16">
        <v>712082</v>
      </c>
      <c r="AF175" s="16">
        <v>712082</v>
      </c>
      <c r="AG175" s="16">
        <v>0</v>
      </c>
      <c r="AH175" s="16">
        <v>1977981</v>
      </c>
      <c r="AI175" s="16">
        <v>109791</v>
      </c>
      <c r="AJ175" s="16">
        <f>SUM(Table7[[#This Row],[Z8 Dead]],Table7[[#This Row],[KL Deads]])</f>
        <v>109791</v>
      </c>
      <c r="AK175" s="26">
        <f>SUM(Table7[[#This Row],[Total Ruins And Altar KP]],Table7[[#This Row],[KL KP]],Table7[[#This Row],[Z8 KP]])</f>
        <v>1977981</v>
      </c>
      <c r="AL175" s="23">
        <f>Table7[[#This Row],[Total Deads]]/(Table7[[#This Row],[Starting Power]]*0.01)</f>
        <v>0.47696137664596117</v>
      </c>
      <c r="AM175" s="15">
        <f>SUM(Table7[[#This Row],[Total Ruins And Altar KP]],Table7[[#This Row],[KL KP]],Table7[[#This Row],[Z8 KP]])/Table7[[#This Row],[KP Requirement]]</f>
        <v>2.8642922787828842E-2</v>
      </c>
    </row>
    <row r="176" spans="1:39" ht="15" x14ac:dyDescent="0.2">
      <c r="A176" s="9" t="s">
        <v>138</v>
      </c>
      <c r="B176" s="9">
        <v>187221946</v>
      </c>
      <c r="C176" s="10">
        <v>29499515</v>
      </c>
      <c r="D176" s="10">
        <f>Table7[[#This Row],[Starting Power]]*3</f>
        <v>88498545</v>
      </c>
      <c r="E176" s="11">
        <v>1402387</v>
      </c>
      <c r="F176" s="11">
        <v>14208584</v>
      </c>
      <c r="G176" s="11">
        <v>15179544</v>
      </c>
      <c r="H176" s="11">
        <f>Table7[[#This Row],[Kill Points After Ruin 1]]-Table7[[#This Row],[Kill Points Before Ruins 1]]</f>
        <v>970960</v>
      </c>
      <c r="I176" s="11">
        <v>15179544</v>
      </c>
      <c r="J176" s="10">
        <v>16457164</v>
      </c>
      <c r="K176" s="11">
        <f>Table7[[#This Row],[Kill Points After Ruin 2]]-Table7[[#This Row],[Kill Points Before Ruin 2]]</f>
        <v>1277620</v>
      </c>
      <c r="L176" s="10">
        <v>16457164</v>
      </c>
      <c r="M176" s="13">
        <v>16457164</v>
      </c>
      <c r="N176" s="10">
        <f>Table7[[#This Row],[Kill Points After Ruin 3]]-Table7[[#This Row],[Kill Points Before Ruin 3]]</f>
        <v>0</v>
      </c>
      <c r="O176" s="13">
        <v>16457164</v>
      </c>
      <c r="P176" s="13">
        <v>16457164</v>
      </c>
      <c r="Q176" s="10">
        <f>Table7[[#This Row],[Kill Points After Ruin 4]]-Table7[[#This Row],[Kill Points Before Ruin 4]]</f>
        <v>0</v>
      </c>
      <c r="R176" s="13">
        <v>16457164</v>
      </c>
      <c r="S176" s="13">
        <v>16457164</v>
      </c>
      <c r="T17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281072.5</v>
      </c>
      <c r="U176" s="13">
        <v>16457164</v>
      </c>
      <c r="V176" s="13">
        <v>16457164</v>
      </c>
      <c r="W176" s="10">
        <f>Table7[[#This Row],[Kill Points After Ruin 6]]-Table7[[#This Row],[Kill Points Before Ruin 6]]</f>
        <v>0</v>
      </c>
      <c r="X176" s="10">
        <v>16457164</v>
      </c>
      <c r="Y176" s="10">
        <v>16457164</v>
      </c>
      <c r="Z176" s="10">
        <f>Table7[[#This Row],[Kill Points After Ruin 7]]-Table7[[#This Row],[Kill Points Before Ruin 7]]</f>
        <v>0</v>
      </c>
      <c r="AA17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2529652.5</v>
      </c>
      <c r="AB176" s="16">
        <v>16457164</v>
      </c>
      <c r="AC176" s="16">
        <v>16457164</v>
      </c>
      <c r="AD176" s="16">
        <v>0</v>
      </c>
      <c r="AE176" s="16">
        <v>1402387</v>
      </c>
      <c r="AF176" s="16">
        <v>1402387</v>
      </c>
      <c r="AG176" s="16">
        <v>0</v>
      </c>
      <c r="AH176" s="16">
        <v>0</v>
      </c>
      <c r="AI176" s="16">
        <v>0</v>
      </c>
      <c r="AJ176" s="16">
        <f>SUM(Table7[[#This Row],[Z8 Dead]],Table7[[#This Row],[KL Deads]])</f>
        <v>0</v>
      </c>
      <c r="AK176" s="26">
        <f>SUM(Table7[[#This Row],[Total Ruins And Altar KP]],Table7[[#This Row],[KL KP]],Table7[[#This Row],[Z8 KP]])</f>
        <v>2529652.5</v>
      </c>
      <c r="AL176" s="23">
        <f>Table7[[#This Row],[Total Deads]]/(Table7[[#This Row],[Starting Power]]*0.01)</f>
        <v>0</v>
      </c>
      <c r="AM176" s="15">
        <f>SUM(Table7[[#This Row],[Total Ruins And Altar KP]],Table7[[#This Row],[KL KP]],Table7[[#This Row],[Z8 KP]])/Table7[[#This Row],[KP Requirement]]</f>
        <v>2.8584114010009994E-2</v>
      </c>
    </row>
    <row r="177" spans="1:39" ht="15" x14ac:dyDescent="0.2">
      <c r="A177" s="9" t="s">
        <v>165</v>
      </c>
      <c r="B177" s="9">
        <v>187767824</v>
      </c>
      <c r="C177" s="10">
        <v>27076254</v>
      </c>
      <c r="D177" s="10">
        <f>Table7[[#This Row],[Starting Power]]*3</f>
        <v>81228762</v>
      </c>
      <c r="E177" s="11">
        <v>38424</v>
      </c>
      <c r="F177" s="11">
        <v>4304395</v>
      </c>
      <c r="G177" s="11">
        <v>4304395</v>
      </c>
      <c r="H177" s="11">
        <f>Table7[[#This Row],[Kill Points After Ruin 1]]-Table7[[#This Row],[Kill Points Before Ruins 1]]</f>
        <v>0</v>
      </c>
      <c r="I177" s="11">
        <v>4304395</v>
      </c>
      <c r="J177" s="10">
        <v>4753145</v>
      </c>
      <c r="K177" s="11">
        <f>Table7[[#This Row],[Kill Points After Ruin 2]]-Table7[[#This Row],[Kill Points Before Ruin 2]]</f>
        <v>448750</v>
      </c>
      <c r="L177" s="10">
        <v>4753145</v>
      </c>
      <c r="M177" s="13">
        <v>4753145</v>
      </c>
      <c r="N177" s="10">
        <f>Table7[[#This Row],[Kill Points After Ruin 3]]-Table7[[#This Row],[Kill Points Before Ruin 3]]</f>
        <v>0</v>
      </c>
      <c r="O177" s="13">
        <v>4753145</v>
      </c>
      <c r="P177" s="13">
        <v>4753145</v>
      </c>
      <c r="Q177" s="10">
        <f>Table7[[#This Row],[Kill Points After Ruin 4]]-Table7[[#This Row],[Kill Points Before Ruin 4]]</f>
        <v>0</v>
      </c>
      <c r="R177" s="13">
        <v>4753145</v>
      </c>
      <c r="S177" s="13">
        <v>4753145</v>
      </c>
      <c r="T17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56093.75</v>
      </c>
      <c r="U177" s="13">
        <v>4753145</v>
      </c>
      <c r="V177" s="13">
        <v>4753145</v>
      </c>
      <c r="W177" s="10">
        <f>Table7[[#This Row],[Kill Points After Ruin 6]]-Table7[[#This Row],[Kill Points Before Ruin 6]]</f>
        <v>0</v>
      </c>
      <c r="X177" s="10">
        <v>4753145</v>
      </c>
      <c r="Y177" s="10">
        <v>4753145</v>
      </c>
      <c r="Z177" s="10">
        <f>Table7[[#This Row],[Kill Points After Ruin 7]]-Table7[[#This Row],[Kill Points Before Ruin 7]]</f>
        <v>0</v>
      </c>
      <c r="AA17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504843.75</v>
      </c>
      <c r="AB177" s="16">
        <v>4753145</v>
      </c>
      <c r="AC177" s="16">
        <v>5573665</v>
      </c>
      <c r="AD177" s="16">
        <v>820520</v>
      </c>
      <c r="AE177" s="16">
        <v>38424</v>
      </c>
      <c r="AF177" s="16">
        <v>38424</v>
      </c>
      <c r="AG177" s="16">
        <v>0</v>
      </c>
      <c r="AH177" s="16">
        <v>833948</v>
      </c>
      <c r="AI177" s="16">
        <v>0</v>
      </c>
      <c r="AJ177" s="16">
        <f>SUM(Table7[[#This Row],[Z8 Dead]],Table7[[#This Row],[KL Deads]])</f>
        <v>0</v>
      </c>
      <c r="AK177" s="26">
        <f>SUM(Table7[[#This Row],[Total Ruins And Altar KP]],Table7[[#This Row],[KL KP]],Table7[[#This Row],[Z8 KP]])</f>
        <v>2159311.75</v>
      </c>
      <c r="AL177" s="23">
        <f>Table7[[#This Row],[Total Deads]]/(Table7[[#This Row],[Starting Power]]*0.01)</f>
        <v>0</v>
      </c>
      <c r="AM177" s="15">
        <f>SUM(Table7[[#This Row],[Total Ruins And Altar KP]],Table7[[#This Row],[KL KP]],Table7[[#This Row],[Z8 KP]])/Table7[[#This Row],[KP Requirement]]</f>
        <v>2.6583093190562231E-2</v>
      </c>
    </row>
    <row r="178" spans="1:39" ht="15" x14ac:dyDescent="0.2">
      <c r="A178" s="9" t="s">
        <v>237</v>
      </c>
      <c r="B178" s="9">
        <v>187822223</v>
      </c>
      <c r="C178" s="10">
        <v>21244783</v>
      </c>
      <c r="D178" s="10">
        <f>Table7[[#This Row],[Starting Power]]*3</f>
        <v>63734349</v>
      </c>
      <c r="E178" s="11">
        <v>236157</v>
      </c>
      <c r="F178" s="11">
        <v>8201248</v>
      </c>
      <c r="G178" s="11">
        <v>8201248</v>
      </c>
      <c r="H178" s="11">
        <f>Table7[[#This Row],[Kill Points After Ruin 1]]-Table7[[#This Row],[Kill Points Before Ruins 1]]</f>
        <v>0</v>
      </c>
      <c r="I178" s="11">
        <v>8201248</v>
      </c>
      <c r="J178" s="10">
        <v>8201248</v>
      </c>
      <c r="K178" s="11">
        <f>Table7[[#This Row],[Kill Points After Ruin 2]]-Table7[[#This Row],[Kill Points Before Ruin 2]]</f>
        <v>0</v>
      </c>
      <c r="L178" s="10">
        <v>8201248</v>
      </c>
      <c r="M178" s="13">
        <v>8201248</v>
      </c>
      <c r="N178" s="10">
        <f>Table7[[#This Row],[Kill Points After Ruin 3]]-Table7[[#This Row],[Kill Points Before Ruin 3]]</f>
        <v>0</v>
      </c>
      <c r="O178" s="13">
        <v>8201248</v>
      </c>
      <c r="P178" s="13">
        <v>8201248</v>
      </c>
      <c r="Q178" s="10">
        <f>Table7[[#This Row],[Kill Points After Ruin 4]]-Table7[[#This Row],[Kill Points Before Ruin 4]]</f>
        <v>0</v>
      </c>
      <c r="R178" s="13">
        <v>8201248</v>
      </c>
      <c r="S178" s="13">
        <v>8201248</v>
      </c>
      <c r="T17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78" s="13">
        <v>8201248</v>
      </c>
      <c r="V178" s="13">
        <v>8201248</v>
      </c>
      <c r="W178" s="10">
        <f>Table7[[#This Row],[Kill Points After Ruin 6]]-Table7[[#This Row],[Kill Points Before Ruin 6]]</f>
        <v>0</v>
      </c>
      <c r="X178" s="10">
        <v>8201248</v>
      </c>
      <c r="Y178" s="10">
        <v>8201248</v>
      </c>
      <c r="Z178" s="10">
        <f>Table7[[#This Row],[Kill Points After Ruin 7]]-Table7[[#This Row],[Kill Points Before Ruin 7]]</f>
        <v>0</v>
      </c>
      <c r="AA17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78" s="16">
        <v>8408358</v>
      </c>
      <c r="AC178" s="16">
        <v>10086338</v>
      </c>
      <c r="AD178" s="16">
        <v>1677980</v>
      </c>
      <c r="AE178" s="16">
        <v>236157</v>
      </c>
      <c r="AF178" s="16">
        <v>236157</v>
      </c>
      <c r="AG178" s="16">
        <v>0</v>
      </c>
      <c r="AH178" s="16">
        <v>0</v>
      </c>
      <c r="AI178" s="16">
        <v>0</v>
      </c>
      <c r="AJ178" s="16">
        <f>SUM(Table7[[#This Row],[Z8 Dead]],Table7[[#This Row],[KL Deads]])</f>
        <v>0</v>
      </c>
      <c r="AK178" s="26">
        <f>SUM(Table7[[#This Row],[Total Ruins And Altar KP]],Table7[[#This Row],[KL KP]],Table7[[#This Row],[Z8 KP]])</f>
        <v>1677980</v>
      </c>
      <c r="AL178" s="23">
        <f>Table7[[#This Row],[Total Deads]]/(Table7[[#This Row],[Starting Power]]*0.01)</f>
        <v>0</v>
      </c>
      <c r="AM178" s="15">
        <f>SUM(Table7[[#This Row],[Total Ruins And Altar KP]],Table7[[#This Row],[KL KP]],Table7[[#This Row],[Z8 KP]])/Table7[[#This Row],[KP Requirement]]</f>
        <v>2.6327718511724343E-2</v>
      </c>
    </row>
    <row r="179" spans="1:39" ht="15" x14ac:dyDescent="0.2">
      <c r="A179" s="9" t="s">
        <v>231</v>
      </c>
      <c r="B179" s="9">
        <v>187819466</v>
      </c>
      <c r="C179" s="10">
        <v>21212380</v>
      </c>
      <c r="D179" s="10">
        <f>Table7[[#This Row],[Starting Power]]*3</f>
        <v>63637140</v>
      </c>
      <c r="E179" s="11">
        <v>384896</v>
      </c>
      <c r="F179" s="11">
        <v>2323871</v>
      </c>
      <c r="G179" s="11">
        <v>2323871</v>
      </c>
      <c r="H179" s="11">
        <f>Table7[[#This Row],[Kill Points After Ruin 1]]-Table7[[#This Row],[Kill Points Before Ruins 1]]</f>
        <v>0</v>
      </c>
      <c r="I179" s="11">
        <v>2323871</v>
      </c>
      <c r="J179" s="10">
        <v>2323871</v>
      </c>
      <c r="K179" s="11">
        <f>Table7[[#This Row],[Kill Points After Ruin 2]]-Table7[[#This Row],[Kill Points Before Ruin 2]]</f>
        <v>0</v>
      </c>
      <c r="L179" s="10">
        <v>2323871</v>
      </c>
      <c r="M179" s="13">
        <v>2323871</v>
      </c>
      <c r="N179" s="10">
        <f>Table7[[#This Row],[Kill Points After Ruin 3]]-Table7[[#This Row],[Kill Points Before Ruin 3]]</f>
        <v>0</v>
      </c>
      <c r="O179" s="13">
        <v>2323871</v>
      </c>
      <c r="P179" s="13">
        <v>2323871</v>
      </c>
      <c r="Q179" s="10">
        <f>Table7[[#This Row],[Kill Points After Ruin 4]]-Table7[[#This Row],[Kill Points Before Ruin 4]]</f>
        <v>0</v>
      </c>
      <c r="R179" s="13">
        <v>2323871</v>
      </c>
      <c r="S179" s="13">
        <v>2958211</v>
      </c>
      <c r="T17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317170</v>
      </c>
      <c r="U179" s="13">
        <v>2958211</v>
      </c>
      <c r="V179" s="13">
        <v>2958211</v>
      </c>
      <c r="W179" s="10">
        <f>Table7[[#This Row],[Kill Points After Ruin 6]]-Table7[[#This Row],[Kill Points Before Ruin 6]]</f>
        <v>0</v>
      </c>
      <c r="X179" s="10">
        <v>2958211</v>
      </c>
      <c r="Y179" s="10">
        <v>2958211</v>
      </c>
      <c r="Z179" s="10">
        <f>Table7[[#This Row],[Kill Points After Ruin 7]]-Table7[[#This Row],[Kill Points Before Ruin 7]]</f>
        <v>0</v>
      </c>
      <c r="AA17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317170</v>
      </c>
      <c r="AB179" s="16">
        <v>2958211</v>
      </c>
      <c r="AC179" s="16">
        <v>4257935</v>
      </c>
      <c r="AD179" s="16">
        <v>1299724</v>
      </c>
      <c r="AE179" s="16">
        <v>384896</v>
      </c>
      <c r="AF179" s="16">
        <v>448120</v>
      </c>
      <c r="AG179" s="16">
        <v>63224</v>
      </c>
      <c r="AH179" s="16">
        <v>0</v>
      </c>
      <c r="AI179" s="16">
        <v>0</v>
      </c>
      <c r="AJ179" s="16">
        <f>SUM(Table7[[#This Row],[Z8 Dead]],Table7[[#This Row],[KL Deads]])</f>
        <v>63224</v>
      </c>
      <c r="AK179" s="26">
        <f>SUM(Table7[[#This Row],[Total Ruins And Altar KP]],Table7[[#This Row],[KL KP]],Table7[[#This Row],[Z8 KP]])</f>
        <v>1616894</v>
      </c>
      <c r="AL179" s="23">
        <f>Table7[[#This Row],[Total Deads]]/(Table7[[#This Row],[Starting Power]]*0.01)</f>
        <v>0.29805236376116206</v>
      </c>
      <c r="AM179" s="15">
        <f>SUM(Table7[[#This Row],[Total Ruins And Altar KP]],Table7[[#This Row],[KL KP]],Table7[[#This Row],[Z8 KP]])/Table7[[#This Row],[KP Requirement]]</f>
        <v>2.5408024307817731E-2</v>
      </c>
    </row>
    <row r="180" spans="1:39" ht="15" x14ac:dyDescent="0.2">
      <c r="A180" s="9" t="s">
        <v>204</v>
      </c>
      <c r="B180" s="9">
        <v>178823683</v>
      </c>
      <c r="C180" s="10">
        <v>24956417</v>
      </c>
      <c r="D180" s="10">
        <f>Table7[[#This Row],[Starting Power]]*3</f>
        <v>74869251</v>
      </c>
      <c r="E180" s="11">
        <v>1346805</v>
      </c>
      <c r="F180" s="11">
        <v>51046055</v>
      </c>
      <c r="G180" s="11">
        <v>51046055</v>
      </c>
      <c r="H180" s="11">
        <f>Table7[[#This Row],[Kill Points After Ruin 1]]-Table7[[#This Row],[Kill Points Before Ruins 1]]</f>
        <v>0</v>
      </c>
      <c r="I180" s="11">
        <v>51046055</v>
      </c>
      <c r="J180" s="10">
        <v>51046055</v>
      </c>
      <c r="K180" s="11">
        <f>Table7[[#This Row],[Kill Points After Ruin 2]]-Table7[[#This Row],[Kill Points Before Ruin 2]]</f>
        <v>0</v>
      </c>
      <c r="L180" s="10">
        <v>51046055</v>
      </c>
      <c r="M180" s="13">
        <v>51046055</v>
      </c>
      <c r="N180" s="10">
        <f>Table7[[#This Row],[Kill Points After Ruin 3]]-Table7[[#This Row],[Kill Points Before Ruin 3]]</f>
        <v>0</v>
      </c>
      <c r="O180" s="13">
        <v>51046055</v>
      </c>
      <c r="P180" s="13">
        <v>51046055</v>
      </c>
      <c r="Q180" s="10">
        <f>Table7[[#This Row],[Kill Points After Ruin 4]]-Table7[[#This Row],[Kill Points Before Ruin 4]]</f>
        <v>0</v>
      </c>
      <c r="R180" s="13">
        <v>51046055</v>
      </c>
      <c r="S180" s="13">
        <v>51046055</v>
      </c>
      <c r="T18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80" s="13">
        <v>51046055</v>
      </c>
      <c r="V180" s="13">
        <v>51046055</v>
      </c>
      <c r="W180" s="10">
        <f>Table7[[#This Row],[Kill Points After Ruin 6]]-Table7[[#This Row],[Kill Points Before Ruin 6]]</f>
        <v>0</v>
      </c>
      <c r="X180" s="10">
        <v>51046055</v>
      </c>
      <c r="Y180" s="10">
        <v>51046055</v>
      </c>
      <c r="Z180" s="10">
        <f>Table7[[#This Row],[Kill Points After Ruin 7]]-Table7[[#This Row],[Kill Points Before Ruin 7]]</f>
        <v>0</v>
      </c>
      <c r="AA18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80" s="16">
        <v>51046055</v>
      </c>
      <c r="AC180" s="16">
        <v>51782645</v>
      </c>
      <c r="AD180" s="16">
        <v>736590</v>
      </c>
      <c r="AE180" s="16">
        <v>1346805</v>
      </c>
      <c r="AF180" s="16">
        <v>1346805</v>
      </c>
      <c r="AG180" s="16">
        <v>0</v>
      </c>
      <c r="AH180" s="16">
        <v>757774</v>
      </c>
      <c r="AI180" s="16">
        <v>32342</v>
      </c>
      <c r="AJ180" s="16">
        <f>SUM(Table7[[#This Row],[Z8 Dead]],Table7[[#This Row],[KL Deads]])</f>
        <v>32342</v>
      </c>
      <c r="AK180" s="26">
        <f>SUM(Table7[[#This Row],[Total Ruins And Altar KP]],Table7[[#This Row],[KL KP]],Table7[[#This Row],[Z8 KP]])</f>
        <v>1494364</v>
      </c>
      <c r="AL180" s="23">
        <f>Table7[[#This Row],[Total Deads]]/(Table7[[#This Row],[Starting Power]]*0.01)</f>
        <v>0.12959392367902811</v>
      </c>
      <c r="AM180" s="15">
        <f>SUM(Table7[[#This Row],[Total Ruins And Altar KP]],Table7[[#This Row],[KL KP]],Table7[[#This Row],[Z8 KP]])/Table7[[#This Row],[KP Requirement]]</f>
        <v>1.9959649389306701E-2</v>
      </c>
    </row>
    <row r="181" spans="1:39" ht="15" x14ac:dyDescent="0.2">
      <c r="A181" s="9" t="s">
        <v>171</v>
      </c>
      <c r="B181" s="9">
        <v>184406137</v>
      </c>
      <c r="C181" s="10">
        <v>26446374</v>
      </c>
      <c r="D181" s="10">
        <f>Table7[[#This Row],[Starting Power]]*3</f>
        <v>79339122</v>
      </c>
      <c r="E181" s="11">
        <v>567275</v>
      </c>
      <c r="F181" s="11">
        <v>4331801</v>
      </c>
      <c r="G181" s="11">
        <v>4341491</v>
      </c>
      <c r="H181" s="11">
        <f>Table7[[#This Row],[Kill Points After Ruin 1]]-Table7[[#This Row],[Kill Points Before Ruins 1]]</f>
        <v>9690</v>
      </c>
      <c r="I181" s="11">
        <v>4341491</v>
      </c>
      <c r="J181" s="10">
        <v>4341491</v>
      </c>
      <c r="K181" s="11">
        <f>Table7[[#This Row],[Kill Points After Ruin 2]]-Table7[[#This Row],[Kill Points Before Ruin 2]]</f>
        <v>0</v>
      </c>
      <c r="L181" s="10">
        <v>4341491</v>
      </c>
      <c r="M181" s="13">
        <v>4341491</v>
      </c>
      <c r="N181" s="10">
        <f>Table7[[#This Row],[Kill Points After Ruin 3]]-Table7[[#This Row],[Kill Points Before Ruin 3]]</f>
        <v>0</v>
      </c>
      <c r="O181" s="13">
        <v>4341491</v>
      </c>
      <c r="P181" s="13">
        <v>4341491</v>
      </c>
      <c r="Q181" s="10">
        <f>Table7[[#This Row],[Kill Points After Ruin 4]]-Table7[[#This Row],[Kill Points Before Ruin 4]]</f>
        <v>0</v>
      </c>
      <c r="R181" s="13">
        <v>4341491</v>
      </c>
      <c r="S181" s="13">
        <v>4341491</v>
      </c>
      <c r="T18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1211.25</v>
      </c>
      <c r="U181" s="13">
        <v>4341491</v>
      </c>
      <c r="V181" s="13">
        <v>4642691</v>
      </c>
      <c r="W181" s="10">
        <f>Table7[[#This Row],[Kill Points After Ruin 6]]-Table7[[#This Row],[Kill Points Before Ruin 6]]</f>
        <v>301200</v>
      </c>
      <c r="X181" s="10">
        <v>4642691</v>
      </c>
      <c r="Y181" s="10">
        <v>5207381</v>
      </c>
      <c r="Z181" s="10">
        <f>Table7[[#This Row],[Kill Points After Ruin 7]]-Table7[[#This Row],[Kill Points Before Ruin 7]]</f>
        <v>564690</v>
      </c>
      <c r="AA18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876791.25</v>
      </c>
      <c r="AB181" s="16">
        <v>5444961</v>
      </c>
      <c r="AC181" s="16">
        <v>6149351</v>
      </c>
      <c r="AD181" s="16">
        <v>704390</v>
      </c>
      <c r="AE181" s="16">
        <v>567275</v>
      </c>
      <c r="AF181" s="16">
        <v>567911</v>
      </c>
      <c r="AG181" s="16">
        <v>636</v>
      </c>
      <c r="AH181" s="16">
        <v>0</v>
      </c>
      <c r="AI181" s="16">
        <v>0</v>
      </c>
      <c r="AJ181" s="16">
        <f>SUM(Table7[[#This Row],[Z8 Dead]],Table7[[#This Row],[KL Deads]])</f>
        <v>636</v>
      </c>
      <c r="AK181" s="26">
        <f>SUM(Table7[[#This Row],[Total Ruins And Altar KP]],Table7[[#This Row],[KL KP]],Table7[[#This Row],[Z8 KP]])</f>
        <v>1581181.25</v>
      </c>
      <c r="AL181" s="23">
        <f>Table7[[#This Row],[Total Deads]]/(Table7[[#This Row],[Starting Power]]*0.01)</f>
        <v>2.4048665423849788E-3</v>
      </c>
      <c r="AM181" s="15">
        <f>SUM(Table7[[#This Row],[Total Ruins And Altar KP]],Table7[[#This Row],[KL KP]],Table7[[#This Row],[Z8 KP]])/Table7[[#This Row],[KP Requirement]]</f>
        <v>1.9929401915992968E-2</v>
      </c>
    </row>
    <row r="182" spans="1:39" ht="15" x14ac:dyDescent="0.2">
      <c r="A182" s="9" t="s">
        <v>199</v>
      </c>
      <c r="B182" s="9">
        <v>187396998</v>
      </c>
      <c r="C182" s="10">
        <v>24498183</v>
      </c>
      <c r="D182" s="10">
        <f>Table7[[#This Row],[Starting Power]]*3</f>
        <v>73494549</v>
      </c>
      <c r="E182" s="11">
        <v>187565</v>
      </c>
      <c r="F182" s="11">
        <v>2917918</v>
      </c>
      <c r="G182" s="11">
        <v>3106068</v>
      </c>
      <c r="H182" s="11">
        <f>Table7[[#This Row],[Kill Points After Ruin 1]]-Table7[[#This Row],[Kill Points Before Ruins 1]]</f>
        <v>188150</v>
      </c>
      <c r="I182" s="11">
        <v>3106068</v>
      </c>
      <c r="J182" s="10">
        <v>3106068</v>
      </c>
      <c r="K182" s="11">
        <f>Table7[[#This Row],[Kill Points After Ruin 2]]-Table7[[#This Row],[Kill Points Before Ruin 2]]</f>
        <v>0</v>
      </c>
      <c r="L182" s="10">
        <v>3106068</v>
      </c>
      <c r="M182" s="13">
        <v>3106068</v>
      </c>
      <c r="N182" s="10">
        <f>Table7[[#This Row],[Kill Points After Ruin 3]]-Table7[[#This Row],[Kill Points Before Ruin 3]]</f>
        <v>0</v>
      </c>
      <c r="O182" s="13">
        <v>3106068</v>
      </c>
      <c r="P182" s="13">
        <v>3106078</v>
      </c>
      <c r="Q182" s="10">
        <f>Table7[[#This Row],[Kill Points After Ruin 4]]-Table7[[#This Row],[Kill Points Before Ruin 4]]</f>
        <v>10</v>
      </c>
      <c r="R182" s="13">
        <v>3106078</v>
      </c>
      <c r="S182" s="13">
        <v>3106078</v>
      </c>
      <c r="T18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23520</v>
      </c>
      <c r="U182" s="13">
        <v>3106078</v>
      </c>
      <c r="V182" s="13">
        <v>3106078</v>
      </c>
      <c r="W182" s="10">
        <f>Table7[[#This Row],[Kill Points After Ruin 6]]-Table7[[#This Row],[Kill Points Before Ruin 6]]</f>
        <v>0</v>
      </c>
      <c r="X182" s="10">
        <v>3106078</v>
      </c>
      <c r="Y182" s="10">
        <v>3106078</v>
      </c>
      <c r="Z182" s="10">
        <f>Table7[[#This Row],[Kill Points After Ruin 7]]-Table7[[#This Row],[Kill Points Before Ruin 7]]</f>
        <v>0</v>
      </c>
      <c r="AA18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211680</v>
      </c>
      <c r="AB182" s="16">
        <v>3106078</v>
      </c>
      <c r="AC182" s="16">
        <v>4269372</v>
      </c>
      <c r="AD182" s="16">
        <v>1163294</v>
      </c>
      <c r="AE182" s="16">
        <v>187565</v>
      </c>
      <c r="AF182" s="16">
        <v>187565</v>
      </c>
      <c r="AG182" s="16">
        <v>0</v>
      </c>
      <c r="AH182" s="16">
        <v>0</v>
      </c>
      <c r="AI182" s="16">
        <v>0</v>
      </c>
      <c r="AJ182" s="16">
        <f>SUM(Table7[[#This Row],[Z8 Dead]],Table7[[#This Row],[KL Deads]])</f>
        <v>0</v>
      </c>
      <c r="AK182" s="26">
        <f>SUM(Table7[[#This Row],[Total Ruins And Altar KP]],Table7[[#This Row],[KL KP]],Table7[[#This Row],[Z8 KP]])</f>
        <v>1374974</v>
      </c>
      <c r="AL182" s="23">
        <f>Table7[[#This Row],[Total Deads]]/(Table7[[#This Row],[Starting Power]]*0.01)</f>
        <v>0</v>
      </c>
      <c r="AM182" s="15">
        <f>SUM(Table7[[#This Row],[Total Ruins And Altar KP]],Table7[[#This Row],[KL KP]],Table7[[#This Row],[Z8 KP]])/Table7[[#This Row],[KP Requirement]]</f>
        <v>1.8708516736390884E-2</v>
      </c>
    </row>
    <row r="183" spans="1:39" ht="15" x14ac:dyDescent="0.2">
      <c r="A183" s="9" t="s">
        <v>236</v>
      </c>
      <c r="B183" s="9">
        <v>187278891</v>
      </c>
      <c r="C183" s="10">
        <v>21669395</v>
      </c>
      <c r="D183" s="10">
        <f>Table7[[#This Row],[Starting Power]]*3</f>
        <v>65008185</v>
      </c>
      <c r="E183" s="11">
        <v>100619</v>
      </c>
      <c r="F183" s="11">
        <v>4156688</v>
      </c>
      <c r="G183" s="11">
        <v>4368568</v>
      </c>
      <c r="H183" s="11">
        <f>Table7[[#This Row],[Kill Points After Ruin 1]]-Table7[[#This Row],[Kill Points Before Ruins 1]]</f>
        <v>211880</v>
      </c>
      <c r="I183" s="11">
        <v>4368568</v>
      </c>
      <c r="J183" s="10">
        <v>4368568</v>
      </c>
      <c r="K183" s="11">
        <f>Table7[[#This Row],[Kill Points After Ruin 2]]-Table7[[#This Row],[Kill Points Before Ruin 2]]</f>
        <v>0</v>
      </c>
      <c r="L183" s="10">
        <v>4368568</v>
      </c>
      <c r="M183" s="13">
        <v>4368568</v>
      </c>
      <c r="N183" s="10">
        <f>Table7[[#This Row],[Kill Points After Ruin 3]]-Table7[[#This Row],[Kill Points Before Ruin 3]]</f>
        <v>0</v>
      </c>
      <c r="O183" s="13">
        <v>4368568</v>
      </c>
      <c r="P183" s="13">
        <v>4368568</v>
      </c>
      <c r="Q183" s="10">
        <f>Table7[[#This Row],[Kill Points After Ruin 4]]-Table7[[#This Row],[Kill Points Before Ruin 4]]</f>
        <v>0</v>
      </c>
      <c r="R183" s="13">
        <v>4368568</v>
      </c>
      <c r="S183" s="13">
        <v>4368568</v>
      </c>
      <c r="T18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26485</v>
      </c>
      <c r="U183" s="13">
        <v>4368568</v>
      </c>
      <c r="V183" s="13">
        <v>4368568</v>
      </c>
      <c r="W183" s="10">
        <f>Table7[[#This Row],[Kill Points After Ruin 6]]-Table7[[#This Row],[Kill Points Before Ruin 6]]</f>
        <v>0</v>
      </c>
      <c r="X183" s="10">
        <v>4368568</v>
      </c>
      <c r="Y183" s="10">
        <v>4368568</v>
      </c>
      <c r="Z183" s="10">
        <f>Table7[[#This Row],[Kill Points After Ruin 7]]-Table7[[#This Row],[Kill Points Before Ruin 7]]</f>
        <v>0</v>
      </c>
      <c r="AA18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238365</v>
      </c>
      <c r="AB183" s="16">
        <v>4368568</v>
      </c>
      <c r="AC183" s="16">
        <v>4368568</v>
      </c>
      <c r="AD183" s="16">
        <v>0</v>
      </c>
      <c r="AE183" s="16">
        <v>100619</v>
      </c>
      <c r="AF183" s="16">
        <v>100619</v>
      </c>
      <c r="AG183" s="16">
        <v>0</v>
      </c>
      <c r="AH183" s="16">
        <v>437580</v>
      </c>
      <c r="AI183" s="16">
        <v>83</v>
      </c>
      <c r="AJ183" s="16">
        <f>SUM(Table7[[#This Row],[Z8 Dead]],Table7[[#This Row],[KL Deads]])</f>
        <v>83</v>
      </c>
      <c r="AK183" s="26">
        <f>SUM(Table7[[#This Row],[Total Ruins And Altar KP]],Table7[[#This Row],[KL KP]],Table7[[#This Row],[Z8 KP]])</f>
        <v>675945</v>
      </c>
      <c r="AL183" s="23">
        <f>Table7[[#This Row],[Total Deads]]/(Table7[[#This Row],[Starting Power]]*0.01)</f>
        <v>3.8302869092561191E-4</v>
      </c>
      <c r="AM183" s="15">
        <f>SUM(Table7[[#This Row],[Total Ruins And Altar KP]],Table7[[#This Row],[KL KP]],Table7[[#This Row],[Z8 KP]])/Table7[[#This Row],[KP Requirement]]</f>
        <v>1.0397844517578825E-2</v>
      </c>
    </row>
    <row r="184" spans="1:39" ht="15" x14ac:dyDescent="0.2">
      <c r="A184" s="9" t="s">
        <v>248</v>
      </c>
      <c r="B184" s="9">
        <v>187714912</v>
      </c>
      <c r="C184" s="10">
        <v>20857122</v>
      </c>
      <c r="D184" s="10">
        <f>Table7[[#This Row],[Starting Power]]*3</f>
        <v>62571366</v>
      </c>
      <c r="E184" s="11">
        <v>138313</v>
      </c>
      <c r="F184" s="11">
        <v>5142429</v>
      </c>
      <c r="G184" s="11">
        <v>5495129</v>
      </c>
      <c r="H184" s="11">
        <f>Table7[[#This Row],[Kill Points After Ruin 1]]-Table7[[#This Row],[Kill Points Before Ruins 1]]</f>
        <v>352700</v>
      </c>
      <c r="I184" s="11">
        <v>5495129</v>
      </c>
      <c r="J184" s="10">
        <v>5637709</v>
      </c>
      <c r="K184" s="11">
        <f>Table7[[#This Row],[Kill Points After Ruin 2]]-Table7[[#This Row],[Kill Points Before Ruin 2]]</f>
        <v>142580</v>
      </c>
      <c r="L184" s="10">
        <v>5637709</v>
      </c>
      <c r="M184" s="13">
        <v>5637709</v>
      </c>
      <c r="N184" s="10">
        <f>Table7[[#This Row],[Kill Points After Ruin 3]]-Table7[[#This Row],[Kill Points Before Ruin 3]]</f>
        <v>0</v>
      </c>
      <c r="O184" s="13">
        <v>5637709</v>
      </c>
      <c r="P184" s="13">
        <v>5637709</v>
      </c>
      <c r="Q184" s="10">
        <f>Table7[[#This Row],[Kill Points After Ruin 4]]-Table7[[#This Row],[Kill Points Before Ruin 4]]</f>
        <v>0</v>
      </c>
      <c r="R184" s="13">
        <v>5637709</v>
      </c>
      <c r="S184" s="13">
        <v>5637709</v>
      </c>
      <c r="T18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61910</v>
      </c>
      <c r="U184" s="13">
        <v>5637709</v>
      </c>
      <c r="V184" s="13">
        <v>5637709</v>
      </c>
      <c r="W184" s="10">
        <f>Table7[[#This Row],[Kill Points After Ruin 6]]-Table7[[#This Row],[Kill Points Before Ruin 6]]</f>
        <v>0</v>
      </c>
      <c r="X184" s="10">
        <v>5637709</v>
      </c>
      <c r="Y184" s="10">
        <v>5637709</v>
      </c>
      <c r="Z184" s="10">
        <f>Table7[[#This Row],[Kill Points After Ruin 7]]-Table7[[#This Row],[Kill Points Before Ruin 7]]</f>
        <v>0</v>
      </c>
      <c r="AA18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557190</v>
      </c>
      <c r="AB184" s="16">
        <v>5637709</v>
      </c>
      <c r="AC184" s="16">
        <v>5637709</v>
      </c>
      <c r="AD184" s="16">
        <v>0</v>
      </c>
      <c r="AE184" s="16">
        <v>138313</v>
      </c>
      <c r="AF184" s="16">
        <v>138313</v>
      </c>
      <c r="AG184" s="16">
        <v>0</v>
      </c>
      <c r="AH184" s="16">
        <v>0</v>
      </c>
      <c r="AI184" s="16">
        <v>0</v>
      </c>
      <c r="AJ184" s="16">
        <f>SUM(Table7[[#This Row],[Z8 Dead]],Table7[[#This Row],[KL Deads]])</f>
        <v>0</v>
      </c>
      <c r="AK184" s="26">
        <f>SUM(Table7[[#This Row],[Total Ruins And Altar KP]],Table7[[#This Row],[KL KP]],Table7[[#This Row],[Z8 KP]])</f>
        <v>557190</v>
      </c>
      <c r="AL184" s="23">
        <f>Table7[[#This Row],[Total Deads]]/(Table7[[#This Row],[Starting Power]]*0.01)</f>
        <v>0</v>
      </c>
      <c r="AM184" s="15">
        <f>SUM(Table7[[#This Row],[Total Ruins And Altar KP]],Table7[[#This Row],[KL KP]],Table7[[#This Row],[Z8 KP]])/Table7[[#This Row],[KP Requirement]]</f>
        <v>8.9048719185705495E-3</v>
      </c>
    </row>
    <row r="185" spans="1:39" ht="15" x14ac:dyDescent="0.2">
      <c r="A185" s="9" t="s">
        <v>216</v>
      </c>
      <c r="B185" s="9">
        <v>187239506</v>
      </c>
      <c r="C185" s="10">
        <v>24095332</v>
      </c>
      <c r="D185" s="10">
        <f>Table7[[#This Row],[Starting Power]]*3</f>
        <v>72285996</v>
      </c>
      <c r="E185" s="11">
        <v>216871</v>
      </c>
      <c r="F185" s="11">
        <v>48991435</v>
      </c>
      <c r="G185" s="11">
        <v>48991435</v>
      </c>
      <c r="H185" s="11">
        <f>Table7[[#This Row],[Kill Points After Ruin 1]]-Table7[[#This Row],[Kill Points Before Ruins 1]]</f>
        <v>0</v>
      </c>
      <c r="I185" s="11">
        <v>48991435</v>
      </c>
      <c r="J185" s="10">
        <v>49543785</v>
      </c>
      <c r="K185" s="11">
        <f>Table7[[#This Row],[Kill Points After Ruin 2]]-Table7[[#This Row],[Kill Points Before Ruin 2]]</f>
        <v>552350</v>
      </c>
      <c r="L185" s="10">
        <v>49543785</v>
      </c>
      <c r="M185" s="13">
        <v>49543785</v>
      </c>
      <c r="N185" s="10">
        <f>Table7[[#This Row],[Kill Points After Ruin 3]]-Table7[[#This Row],[Kill Points Before Ruin 3]]</f>
        <v>0</v>
      </c>
      <c r="O185" s="13">
        <v>49543785</v>
      </c>
      <c r="P185" s="13">
        <v>49543785</v>
      </c>
      <c r="Q185" s="10">
        <f>Table7[[#This Row],[Kill Points After Ruin 4]]-Table7[[#This Row],[Kill Points Before Ruin 4]]</f>
        <v>0</v>
      </c>
      <c r="R185" s="13">
        <v>49543785</v>
      </c>
      <c r="S185" s="13">
        <v>49543785</v>
      </c>
      <c r="T18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69043.75</v>
      </c>
      <c r="U185" s="13">
        <v>49543785</v>
      </c>
      <c r="V185" s="13">
        <v>49543785</v>
      </c>
      <c r="W185" s="10">
        <f>Table7[[#This Row],[Kill Points After Ruin 6]]-Table7[[#This Row],[Kill Points Before Ruin 6]]</f>
        <v>0</v>
      </c>
      <c r="X185" s="10">
        <v>49543785</v>
      </c>
      <c r="Y185" s="10">
        <v>49543785</v>
      </c>
      <c r="Z185" s="10">
        <f>Table7[[#This Row],[Kill Points After Ruin 7]]-Table7[[#This Row],[Kill Points Before Ruin 7]]</f>
        <v>0</v>
      </c>
      <c r="AA18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621393.75</v>
      </c>
      <c r="AB185" s="16">
        <v>49543785</v>
      </c>
      <c r="AC185" s="16">
        <v>49543785</v>
      </c>
      <c r="AD185" s="16">
        <v>0</v>
      </c>
      <c r="AE185" s="16">
        <v>216871</v>
      </c>
      <c r="AF185" s="16">
        <v>216871</v>
      </c>
      <c r="AG185" s="16">
        <v>0</v>
      </c>
      <c r="AH185" s="16">
        <v>0</v>
      </c>
      <c r="AI185" s="16">
        <v>0</v>
      </c>
      <c r="AJ185" s="16">
        <f>SUM(Table7[[#This Row],[Z8 Dead]],Table7[[#This Row],[KL Deads]])</f>
        <v>0</v>
      </c>
      <c r="AK185" s="26">
        <f>SUM(Table7[[#This Row],[Total Ruins And Altar KP]],Table7[[#This Row],[KL KP]],Table7[[#This Row],[Z8 KP]])</f>
        <v>621393.75</v>
      </c>
      <c r="AL185" s="23">
        <f>Table7[[#This Row],[Total Deads]]/(Table7[[#This Row],[Starting Power]]*0.01)</f>
        <v>0</v>
      </c>
      <c r="AM185" s="15">
        <f>SUM(Table7[[#This Row],[Total Ruins And Altar KP]],Table7[[#This Row],[KL KP]],Table7[[#This Row],[Z8 KP]])/Table7[[#This Row],[KP Requirement]]</f>
        <v>8.5963227234221139E-3</v>
      </c>
    </row>
    <row r="186" spans="1:39" ht="15" x14ac:dyDescent="0.2">
      <c r="A186" s="9" t="s">
        <v>152</v>
      </c>
      <c r="B186" s="9">
        <v>188327045</v>
      </c>
      <c r="C186" s="10">
        <v>27368099</v>
      </c>
      <c r="D186" s="10">
        <f>Table7[[#This Row],[Starting Power]]*3</f>
        <v>82104297</v>
      </c>
      <c r="E186" s="11">
        <v>286991</v>
      </c>
      <c r="F186" s="11">
        <v>89656750</v>
      </c>
      <c r="G186" s="11">
        <v>89736530</v>
      </c>
      <c r="H186" s="11">
        <f>Table7[[#This Row],[Kill Points After Ruin 1]]-Table7[[#This Row],[Kill Points Before Ruins 1]]</f>
        <v>79780</v>
      </c>
      <c r="I186" s="11">
        <v>89736530</v>
      </c>
      <c r="J186" s="10">
        <v>89940960</v>
      </c>
      <c r="K186" s="11">
        <f>Table7[[#This Row],[Kill Points After Ruin 2]]-Table7[[#This Row],[Kill Points Before Ruin 2]]</f>
        <v>204430</v>
      </c>
      <c r="L186" s="10">
        <v>89940960</v>
      </c>
      <c r="M186" s="13">
        <v>90242030</v>
      </c>
      <c r="N186" s="10">
        <f>Table7[[#This Row],[Kill Points After Ruin 3]]-Table7[[#This Row],[Kill Points Before Ruin 3]]</f>
        <v>301070</v>
      </c>
      <c r="O186" s="13">
        <v>90242030</v>
      </c>
      <c r="P186" s="13">
        <v>90242030</v>
      </c>
      <c r="Q186" s="10">
        <f>Table7[[#This Row],[Kill Points After Ruin 4]]-Table7[[#This Row],[Kill Points Before Ruin 4]]</f>
        <v>0</v>
      </c>
      <c r="R186" s="13">
        <v>90242030</v>
      </c>
      <c r="S186" s="13">
        <v>90242030</v>
      </c>
      <c r="T18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73160</v>
      </c>
      <c r="U186" s="13">
        <v>90242030</v>
      </c>
      <c r="V186" s="13">
        <v>90242030</v>
      </c>
      <c r="W186" s="10">
        <f>Table7[[#This Row],[Kill Points After Ruin 6]]-Table7[[#This Row],[Kill Points Before Ruin 6]]</f>
        <v>0</v>
      </c>
      <c r="X186" s="10">
        <v>90242030</v>
      </c>
      <c r="Y186" s="10">
        <v>90242030</v>
      </c>
      <c r="Z186" s="10">
        <f>Table7[[#This Row],[Kill Points After Ruin 7]]-Table7[[#This Row],[Kill Points Before Ruin 7]]</f>
        <v>0</v>
      </c>
      <c r="AA18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658440</v>
      </c>
      <c r="AB186" s="16">
        <v>90242030</v>
      </c>
      <c r="AC186" s="16">
        <v>90242030</v>
      </c>
      <c r="AD186" s="16">
        <v>0</v>
      </c>
      <c r="AE186" s="16">
        <v>286991</v>
      </c>
      <c r="AF186" s="16">
        <v>286991</v>
      </c>
      <c r="AG186" s="16">
        <v>0</v>
      </c>
      <c r="AH186" s="16">
        <v>0</v>
      </c>
      <c r="AI186" s="16">
        <v>0</v>
      </c>
      <c r="AJ186" s="16">
        <f>SUM(Table7[[#This Row],[Z8 Dead]],Table7[[#This Row],[KL Deads]])</f>
        <v>0</v>
      </c>
      <c r="AK186" s="26">
        <f>SUM(Table7[[#This Row],[Total Ruins And Altar KP]],Table7[[#This Row],[KL KP]],Table7[[#This Row],[Z8 KP]])</f>
        <v>658440</v>
      </c>
      <c r="AL186" s="23">
        <f>Table7[[#This Row],[Total Deads]]/(Table7[[#This Row],[Starting Power]]*0.01)</f>
        <v>0</v>
      </c>
      <c r="AM186" s="15">
        <f>SUM(Table7[[#This Row],[Total Ruins And Altar KP]],Table7[[#This Row],[KL KP]],Table7[[#This Row],[Z8 KP]])/Table7[[#This Row],[KP Requirement]]</f>
        <v>8.0195559070434519E-3</v>
      </c>
    </row>
    <row r="187" spans="1:39" ht="15" x14ac:dyDescent="0.2">
      <c r="A187" s="9" t="s">
        <v>146</v>
      </c>
      <c r="B187" s="9">
        <v>187850513</v>
      </c>
      <c r="C187" s="10">
        <v>28464689</v>
      </c>
      <c r="D187" s="10">
        <f>Table7[[#This Row],[Starting Power]]*3</f>
        <v>85394067</v>
      </c>
      <c r="E187" s="11">
        <v>194434</v>
      </c>
      <c r="F187" s="11">
        <v>8952393</v>
      </c>
      <c r="G187" s="11">
        <v>9557145</v>
      </c>
      <c r="H187" s="11">
        <f>Table7[[#This Row],[Kill Points After Ruin 1]]-Table7[[#This Row],[Kill Points Before Ruins 1]]</f>
        <v>604752</v>
      </c>
      <c r="I187" s="11">
        <v>9557145</v>
      </c>
      <c r="J187" s="10">
        <v>9557145</v>
      </c>
      <c r="K187" s="11">
        <f>Table7[[#This Row],[Kill Points After Ruin 2]]-Table7[[#This Row],[Kill Points Before Ruin 2]]</f>
        <v>0</v>
      </c>
      <c r="L187" s="10">
        <v>9557145</v>
      </c>
      <c r="M187" s="13">
        <v>9557145</v>
      </c>
      <c r="N187" s="10">
        <f>Table7[[#This Row],[Kill Points After Ruin 3]]-Table7[[#This Row],[Kill Points Before Ruin 3]]</f>
        <v>0</v>
      </c>
      <c r="O187" s="13">
        <v>9557145</v>
      </c>
      <c r="P187" s="13">
        <v>9557145</v>
      </c>
      <c r="Q187" s="10">
        <f>Table7[[#This Row],[Kill Points After Ruin 4]]-Table7[[#This Row],[Kill Points Before Ruin 4]]</f>
        <v>0</v>
      </c>
      <c r="R187" s="13">
        <v>9557145</v>
      </c>
      <c r="S187" s="13">
        <v>9557145</v>
      </c>
      <c r="T18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75594</v>
      </c>
      <c r="U187" s="13">
        <v>9557145</v>
      </c>
      <c r="V187" s="13">
        <v>9557145</v>
      </c>
      <c r="W187" s="10">
        <f>Table7[[#This Row],[Kill Points After Ruin 6]]-Table7[[#This Row],[Kill Points Before Ruin 6]]</f>
        <v>0</v>
      </c>
      <c r="X187" s="10">
        <v>9557145</v>
      </c>
      <c r="Y187" s="10">
        <v>9557145</v>
      </c>
      <c r="Z187" s="10">
        <f>Table7[[#This Row],[Kill Points After Ruin 7]]-Table7[[#This Row],[Kill Points Before Ruin 7]]</f>
        <v>0</v>
      </c>
      <c r="AA18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680346</v>
      </c>
      <c r="AB187" s="16">
        <v>9557145</v>
      </c>
      <c r="AC187" s="16">
        <v>9557145</v>
      </c>
      <c r="AD187" s="16">
        <v>0</v>
      </c>
      <c r="AE187" s="16">
        <v>194434</v>
      </c>
      <c r="AF187" s="16">
        <v>194434</v>
      </c>
      <c r="AG187" s="16">
        <v>0</v>
      </c>
      <c r="AH187" s="16">
        <v>0</v>
      </c>
      <c r="AI187" s="16">
        <v>0</v>
      </c>
      <c r="AJ187" s="16">
        <f>SUM(Table7[[#This Row],[Z8 Dead]],Table7[[#This Row],[KL Deads]])</f>
        <v>0</v>
      </c>
      <c r="AK187" s="26">
        <f>SUM(Table7[[#This Row],[Total Ruins And Altar KP]],Table7[[#This Row],[KL KP]],Table7[[#This Row],[Z8 KP]])</f>
        <v>680346</v>
      </c>
      <c r="AL187" s="23">
        <f>Table7[[#This Row],[Total Deads]]/(Table7[[#This Row],[Starting Power]]*0.01)</f>
        <v>0</v>
      </c>
      <c r="AM187" s="15">
        <f>SUM(Table7[[#This Row],[Total Ruins And Altar KP]],Table7[[#This Row],[KL KP]],Table7[[#This Row],[Z8 KP]])/Table7[[#This Row],[KP Requirement]]</f>
        <v>7.9671342975150723E-3</v>
      </c>
    </row>
    <row r="188" spans="1:39" ht="15" x14ac:dyDescent="0.2">
      <c r="A188" s="9" t="s">
        <v>124</v>
      </c>
      <c r="B188" s="9">
        <v>187828843</v>
      </c>
      <c r="C188" s="10">
        <v>29167533</v>
      </c>
      <c r="D188" s="10">
        <f>Table7[[#This Row],[Starting Power]]*3</f>
        <v>87502599</v>
      </c>
      <c r="E188" s="11">
        <v>386964</v>
      </c>
      <c r="F188" s="11">
        <v>5906941</v>
      </c>
      <c r="G188" s="11">
        <v>5906941</v>
      </c>
      <c r="H188" s="11">
        <f>Table7[[#This Row],[Kill Points After Ruin 1]]-Table7[[#This Row],[Kill Points Before Ruins 1]]</f>
        <v>0</v>
      </c>
      <c r="I188" s="11">
        <v>5906941</v>
      </c>
      <c r="J188" s="10">
        <v>5906941</v>
      </c>
      <c r="K188" s="11">
        <f>Table7[[#This Row],[Kill Points After Ruin 2]]-Table7[[#This Row],[Kill Points Before Ruin 2]]</f>
        <v>0</v>
      </c>
      <c r="L188" s="10">
        <v>5906941</v>
      </c>
      <c r="M188" s="13">
        <v>5906941</v>
      </c>
      <c r="N188" s="10">
        <f>Table7[[#This Row],[Kill Points After Ruin 3]]-Table7[[#This Row],[Kill Points Before Ruin 3]]</f>
        <v>0</v>
      </c>
      <c r="O188" s="13">
        <v>5906941</v>
      </c>
      <c r="P188" s="13">
        <v>5906941</v>
      </c>
      <c r="Q188" s="10">
        <f>Table7[[#This Row],[Kill Points After Ruin 4]]-Table7[[#This Row],[Kill Points Before Ruin 4]]</f>
        <v>0</v>
      </c>
      <c r="R188" s="13">
        <v>5906941</v>
      </c>
      <c r="S188" s="13">
        <v>5906941</v>
      </c>
      <c r="T18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88" s="13">
        <v>5906941</v>
      </c>
      <c r="V188" s="13">
        <v>5906941</v>
      </c>
      <c r="W188" s="10">
        <f>Table7[[#This Row],[Kill Points After Ruin 6]]-Table7[[#This Row],[Kill Points Before Ruin 6]]</f>
        <v>0</v>
      </c>
      <c r="X188" s="10">
        <v>5906941</v>
      </c>
      <c r="Y188" s="10">
        <v>5906941</v>
      </c>
      <c r="Z188" s="10">
        <f>Table7[[#This Row],[Kill Points After Ruin 7]]-Table7[[#This Row],[Kill Points Before Ruin 7]]</f>
        <v>0</v>
      </c>
      <c r="AA18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88" s="16">
        <v>5906941</v>
      </c>
      <c r="AC188" s="16">
        <v>5906941</v>
      </c>
      <c r="AD188" s="16">
        <v>0</v>
      </c>
      <c r="AE188" s="16">
        <v>386964</v>
      </c>
      <c r="AF188" s="16">
        <v>386964</v>
      </c>
      <c r="AG188" s="16">
        <v>0</v>
      </c>
      <c r="AH188" s="16">
        <v>652344</v>
      </c>
      <c r="AI188" s="16">
        <v>3588</v>
      </c>
      <c r="AJ188" s="16">
        <f>SUM(Table7[[#This Row],[Z8 Dead]],Table7[[#This Row],[KL Deads]])</f>
        <v>3588</v>
      </c>
      <c r="AK188" s="26">
        <f>SUM(Table7[[#This Row],[Total Ruins And Altar KP]],Table7[[#This Row],[KL KP]],Table7[[#This Row],[Z8 KP]])</f>
        <v>652344</v>
      </c>
      <c r="AL188" s="23">
        <f>Table7[[#This Row],[Total Deads]]/(Table7[[#This Row],[Starting Power]]*0.01)</f>
        <v>1.230134890050523E-2</v>
      </c>
      <c r="AM188" s="15">
        <f>SUM(Table7[[#This Row],[Total Ruins And Altar KP]],Table7[[#This Row],[KL KP]],Table7[[#This Row],[Z8 KP]])/Table7[[#This Row],[KP Requirement]]</f>
        <v>7.4551385610843396E-3</v>
      </c>
    </row>
    <row r="189" spans="1:39" ht="15" x14ac:dyDescent="0.2">
      <c r="A189" s="9" t="s">
        <v>103</v>
      </c>
      <c r="B189" s="9">
        <v>187892700</v>
      </c>
      <c r="C189" s="10">
        <v>32069664</v>
      </c>
      <c r="D189" s="10">
        <f>Table7[[#This Row],[Starting Power]]*3</f>
        <v>96208992</v>
      </c>
      <c r="E189" s="11">
        <v>1374283</v>
      </c>
      <c r="F189" s="11">
        <v>37638902</v>
      </c>
      <c r="G189" s="11">
        <v>37860652</v>
      </c>
      <c r="H189" s="11">
        <f>Table7[[#This Row],[Kill Points After Ruin 1]]-Table7[[#This Row],[Kill Points Before Ruins 1]]</f>
        <v>221750</v>
      </c>
      <c r="I189" s="11">
        <v>37860652</v>
      </c>
      <c r="J189" s="10">
        <v>37860652</v>
      </c>
      <c r="K189" s="11">
        <f>Table7[[#This Row],[Kill Points After Ruin 2]]-Table7[[#This Row],[Kill Points Before Ruin 2]]</f>
        <v>0</v>
      </c>
      <c r="L189" s="10">
        <v>37860652</v>
      </c>
      <c r="M189" s="13">
        <v>38174678</v>
      </c>
      <c r="N189" s="10">
        <f>Table7[[#This Row],[Kill Points After Ruin 3]]-Table7[[#This Row],[Kill Points Before Ruin 3]]</f>
        <v>314026</v>
      </c>
      <c r="O189" s="13">
        <v>38174678</v>
      </c>
      <c r="P189" s="13">
        <v>38174678</v>
      </c>
      <c r="Q189" s="10">
        <f>Table7[[#This Row],[Kill Points After Ruin 4]]-Table7[[#This Row],[Kill Points Before Ruin 4]]</f>
        <v>0</v>
      </c>
      <c r="R189" s="13">
        <v>38174678</v>
      </c>
      <c r="S189" s="13">
        <v>38174678</v>
      </c>
      <c r="T18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66972</v>
      </c>
      <c r="U189" s="13">
        <v>38174678</v>
      </c>
      <c r="V189" s="13">
        <v>38174678</v>
      </c>
      <c r="W189" s="10">
        <f>Table7[[#This Row],[Kill Points After Ruin 6]]-Table7[[#This Row],[Kill Points Before Ruin 6]]</f>
        <v>0</v>
      </c>
      <c r="X189" s="10">
        <v>38174678</v>
      </c>
      <c r="Y189" s="10">
        <v>38174678</v>
      </c>
      <c r="Z189" s="10">
        <f>Table7[[#This Row],[Kill Points After Ruin 7]]-Table7[[#This Row],[Kill Points Before Ruin 7]]</f>
        <v>0</v>
      </c>
      <c r="AA18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602748</v>
      </c>
      <c r="AB189" s="16">
        <v>38174678</v>
      </c>
      <c r="AC189" s="16">
        <v>38174678</v>
      </c>
      <c r="AD189" s="16">
        <v>0</v>
      </c>
      <c r="AE189" s="16">
        <v>1374283</v>
      </c>
      <c r="AF189" s="16">
        <v>1374283</v>
      </c>
      <c r="AG189" s="16">
        <v>0</v>
      </c>
      <c r="AH189" s="16">
        <v>0</v>
      </c>
      <c r="AI189" s="16">
        <v>0</v>
      </c>
      <c r="AJ189" s="16">
        <f>SUM(Table7[[#This Row],[Z8 Dead]],Table7[[#This Row],[KL Deads]])</f>
        <v>0</v>
      </c>
      <c r="AK189" s="26">
        <f>SUM(Table7[[#This Row],[Total Ruins And Altar KP]],Table7[[#This Row],[KL KP]],Table7[[#This Row],[Z8 KP]])</f>
        <v>602748</v>
      </c>
      <c r="AL189" s="23">
        <f>Table7[[#This Row],[Total Deads]]/(Table7[[#This Row],[Starting Power]]*0.01)</f>
        <v>0</v>
      </c>
      <c r="AM189" s="15">
        <f>SUM(Table7[[#This Row],[Total Ruins And Altar KP]],Table7[[#This Row],[KL KP]],Table7[[#This Row],[Z8 KP]])/Table7[[#This Row],[KP Requirement]]</f>
        <v>6.2649861252054278E-3</v>
      </c>
    </row>
    <row r="190" spans="1:39" ht="15" x14ac:dyDescent="0.2">
      <c r="A190" s="9" t="s">
        <v>38</v>
      </c>
      <c r="B190" s="9">
        <v>187689796</v>
      </c>
      <c r="C190" s="10">
        <v>46991664</v>
      </c>
      <c r="D190" s="10">
        <f>Table7[[#This Row],[Starting Power]]*3</f>
        <v>140974992</v>
      </c>
      <c r="E190" s="11">
        <v>695472</v>
      </c>
      <c r="F190" s="11">
        <v>36123474</v>
      </c>
      <c r="G190" s="11">
        <v>36123474</v>
      </c>
      <c r="H190" s="11">
        <f>Table7[[#This Row],[Kill Points After Ruin 1]]-Table7[[#This Row],[Kill Points Before Ruins 1]]</f>
        <v>0</v>
      </c>
      <c r="I190" s="11">
        <v>36123474</v>
      </c>
      <c r="J190" s="10">
        <v>36123474</v>
      </c>
      <c r="K190" s="11">
        <f>Table7[[#This Row],[Kill Points After Ruin 2]]-Table7[[#This Row],[Kill Points Before Ruin 2]]</f>
        <v>0</v>
      </c>
      <c r="L190" s="10">
        <v>36123474</v>
      </c>
      <c r="M190" s="13">
        <v>36123474</v>
      </c>
      <c r="N190" s="10">
        <f>Table7[[#This Row],[Kill Points After Ruin 3]]-Table7[[#This Row],[Kill Points Before Ruin 3]]</f>
        <v>0</v>
      </c>
      <c r="O190" s="13">
        <v>36123474</v>
      </c>
      <c r="P190" s="13">
        <v>36123474</v>
      </c>
      <c r="Q190" s="10">
        <f>Table7[[#This Row],[Kill Points After Ruin 4]]-Table7[[#This Row],[Kill Points Before Ruin 4]]</f>
        <v>0</v>
      </c>
      <c r="R190" s="13">
        <v>36123474</v>
      </c>
      <c r="S190" s="13">
        <v>36123474</v>
      </c>
      <c r="T19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0" s="13">
        <v>36123474</v>
      </c>
      <c r="V190" s="13">
        <v>36123474</v>
      </c>
      <c r="W190" s="10">
        <f>Table7[[#This Row],[Kill Points After Ruin 6]]-Table7[[#This Row],[Kill Points Before Ruin 6]]</f>
        <v>0</v>
      </c>
      <c r="X190" s="10">
        <v>36123474</v>
      </c>
      <c r="Y190" s="10">
        <v>36123474</v>
      </c>
      <c r="Z190" s="10">
        <f>Table7[[#This Row],[Kill Points After Ruin 7]]-Table7[[#This Row],[Kill Points Before Ruin 7]]</f>
        <v>0</v>
      </c>
      <c r="AA19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0" s="16">
        <v>36123474</v>
      </c>
      <c r="AC190" s="16">
        <v>36857184</v>
      </c>
      <c r="AD190" s="16">
        <v>733710</v>
      </c>
      <c r="AE190" s="16">
        <v>695472</v>
      </c>
      <c r="AF190" s="16">
        <v>695472</v>
      </c>
      <c r="AG190" s="16">
        <v>0</v>
      </c>
      <c r="AH190" s="16">
        <v>0</v>
      </c>
      <c r="AI190" s="16">
        <v>0</v>
      </c>
      <c r="AJ190" s="16">
        <f>SUM(Table7[[#This Row],[Z8 Dead]],Table7[[#This Row],[KL Deads]])</f>
        <v>0</v>
      </c>
      <c r="AK190" s="26">
        <f>SUM(Table7[[#This Row],[Total Ruins And Altar KP]],Table7[[#This Row],[KL KP]],Table7[[#This Row],[Z8 KP]])</f>
        <v>733710</v>
      </c>
      <c r="AL190" s="23">
        <f>Table7[[#This Row],[Total Deads]]/(Table7[[#This Row],[Starting Power]]*0.01)</f>
        <v>0</v>
      </c>
      <c r="AM190" s="15">
        <f>SUM(Table7[[#This Row],[Total Ruins And Altar KP]],Table7[[#This Row],[KL KP]],Table7[[#This Row],[Z8 KP]])/Table7[[#This Row],[KP Requirement]]</f>
        <v>5.2045401073688305E-3</v>
      </c>
    </row>
    <row r="191" spans="1:39" ht="15" x14ac:dyDescent="0.2">
      <c r="A191" s="9" t="s">
        <v>113</v>
      </c>
      <c r="B191" s="9">
        <v>187740425</v>
      </c>
      <c r="C191" s="10">
        <v>30676571</v>
      </c>
      <c r="D191" s="10">
        <f>Table7[[#This Row],[Starting Power]]*3</f>
        <v>92029713</v>
      </c>
      <c r="E191" s="11">
        <v>265798</v>
      </c>
      <c r="F191" s="11">
        <v>5368025</v>
      </c>
      <c r="G191" s="11">
        <v>5790715</v>
      </c>
      <c r="H191" s="11">
        <f>Table7[[#This Row],[Kill Points After Ruin 1]]-Table7[[#This Row],[Kill Points Before Ruins 1]]</f>
        <v>422690</v>
      </c>
      <c r="I191" s="11">
        <v>5790715</v>
      </c>
      <c r="J191" s="10">
        <v>5790715</v>
      </c>
      <c r="K191" s="11">
        <f>Table7[[#This Row],[Kill Points After Ruin 2]]-Table7[[#This Row],[Kill Points Before Ruin 2]]</f>
        <v>0</v>
      </c>
      <c r="L191" s="10">
        <v>5790715</v>
      </c>
      <c r="M191" s="13">
        <v>5790715</v>
      </c>
      <c r="N191" s="10">
        <f>Table7[[#This Row],[Kill Points After Ruin 3]]-Table7[[#This Row],[Kill Points Before Ruin 3]]</f>
        <v>0</v>
      </c>
      <c r="O191" s="13">
        <v>5790715</v>
      </c>
      <c r="P191" s="13">
        <v>5790715</v>
      </c>
      <c r="Q191" s="10">
        <f>Table7[[#This Row],[Kill Points After Ruin 4]]-Table7[[#This Row],[Kill Points Before Ruin 4]]</f>
        <v>0</v>
      </c>
      <c r="R191" s="13">
        <v>5790715</v>
      </c>
      <c r="S191" s="13">
        <v>5790715</v>
      </c>
      <c r="T19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52836.25</v>
      </c>
      <c r="U191" s="13">
        <v>5790715</v>
      </c>
      <c r="V191" s="13">
        <v>5790715</v>
      </c>
      <c r="W191" s="10">
        <f>Table7[[#This Row],[Kill Points After Ruin 6]]-Table7[[#This Row],[Kill Points Before Ruin 6]]</f>
        <v>0</v>
      </c>
      <c r="X191" s="10">
        <v>5790715</v>
      </c>
      <c r="Y191" s="10">
        <v>5790715</v>
      </c>
      <c r="Z191" s="10">
        <f>Table7[[#This Row],[Kill Points After Ruin 7]]-Table7[[#This Row],[Kill Points Before Ruin 7]]</f>
        <v>0</v>
      </c>
      <c r="AA19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475526.25</v>
      </c>
      <c r="AB191" s="16">
        <v>5790715</v>
      </c>
      <c r="AC191" s="16">
        <v>5790715</v>
      </c>
      <c r="AD191" s="16">
        <v>0</v>
      </c>
      <c r="AE191" s="16">
        <v>265798</v>
      </c>
      <c r="AF191" s="16">
        <v>265798</v>
      </c>
      <c r="AG191" s="16">
        <v>0</v>
      </c>
      <c r="AH191" s="16">
        <v>0</v>
      </c>
      <c r="AI191" s="16">
        <v>0</v>
      </c>
      <c r="AJ191" s="16">
        <f>SUM(Table7[[#This Row],[Z8 Dead]],Table7[[#This Row],[KL Deads]])</f>
        <v>0</v>
      </c>
      <c r="AK191" s="26">
        <f>SUM(Table7[[#This Row],[Total Ruins And Altar KP]],Table7[[#This Row],[KL KP]],Table7[[#This Row],[Z8 KP]])</f>
        <v>475526.25</v>
      </c>
      <c r="AL191" s="23">
        <f>Table7[[#This Row],[Total Deads]]/(Table7[[#This Row],[Starting Power]]*0.01)</f>
        <v>0</v>
      </c>
      <c r="AM191" s="15">
        <f>SUM(Table7[[#This Row],[Total Ruins And Altar KP]],Table7[[#This Row],[KL KP]],Table7[[#This Row],[Z8 KP]])/Table7[[#This Row],[KP Requirement]]</f>
        <v>5.1670947838335646E-3</v>
      </c>
    </row>
    <row r="192" spans="1:39" ht="15" x14ac:dyDescent="0.2">
      <c r="A192" s="9" t="s">
        <v>98</v>
      </c>
      <c r="B192" s="9">
        <v>187723892</v>
      </c>
      <c r="C192" s="10">
        <v>33092179</v>
      </c>
      <c r="D192" s="10">
        <f>Table7[[#This Row],[Starting Power]]*3</f>
        <v>99276537</v>
      </c>
      <c r="E192" s="11">
        <v>1279158</v>
      </c>
      <c r="F192" s="11">
        <v>25650832</v>
      </c>
      <c r="G192" s="11">
        <v>26078467</v>
      </c>
      <c r="H192" s="11">
        <f>Table7[[#This Row],[Kill Points After Ruin 1]]-Table7[[#This Row],[Kill Points Before Ruins 1]]</f>
        <v>427635</v>
      </c>
      <c r="I192" s="11">
        <v>26078467</v>
      </c>
      <c r="J192" s="10">
        <v>26078467</v>
      </c>
      <c r="K192" s="11">
        <f>Table7[[#This Row],[Kill Points After Ruin 2]]-Table7[[#This Row],[Kill Points Before Ruin 2]]</f>
        <v>0</v>
      </c>
      <c r="L192" s="10">
        <v>26078467</v>
      </c>
      <c r="M192" s="13">
        <v>26078467</v>
      </c>
      <c r="N192" s="10">
        <f>Table7[[#This Row],[Kill Points After Ruin 3]]-Table7[[#This Row],[Kill Points Before Ruin 3]]</f>
        <v>0</v>
      </c>
      <c r="O192" s="13">
        <v>26078467</v>
      </c>
      <c r="P192" s="13">
        <v>26078467</v>
      </c>
      <c r="Q192" s="10">
        <f>Table7[[#This Row],[Kill Points After Ruin 4]]-Table7[[#This Row],[Kill Points Before Ruin 4]]</f>
        <v>0</v>
      </c>
      <c r="R192" s="13">
        <v>26078467</v>
      </c>
      <c r="S192" s="13">
        <v>26078467</v>
      </c>
      <c r="T19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53454.375</v>
      </c>
      <c r="U192" s="13">
        <v>26078467</v>
      </c>
      <c r="V192" s="13">
        <v>26078467</v>
      </c>
      <c r="W192" s="10">
        <f>Table7[[#This Row],[Kill Points After Ruin 6]]-Table7[[#This Row],[Kill Points Before Ruin 6]]</f>
        <v>0</v>
      </c>
      <c r="X192" s="10">
        <v>26078467</v>
      </c>
      <c r="Y192" s="10">
        <v>26078467</v>
      </c>
      <c r="Z192" s="10">
        <f>Table7[[#This Row],[Kill Points After Ruin 7]]-Table7[[#This Row],[Kill Points Before Ruin 7]]</f>
        <v>0</v>
      </c>
      <c r="AA19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481089.375</v>
      </c>
      <c r="AB192" s="16">
        <v>26078467</v>
      </c>
      <c r="AC192" s="16">
        <v>26078467</v>
      </c>
      <c r="AD192" s="16">
        <v>0</v>
      </c>
      <c r="AE192" s="16">
        <v>1279158</v>
      </c>
      <c r="AF192" s="16">
        <v>1279158</v>
      </c>
      <c r="AG192" s="16">
        <v>0</v>
      </c>
      <c r="AH192" s="16">
        <v>0</v>
      </c>
      <c r="AI192" s="16">
        <v>0</v>
      </c>
      <c r="AJ192" s="16">
        <f>SUM(Table7[[#This Row],[Z8 Dead]],Table7[[#This Row],[KL Deads]])</f>
        <v>0</v>
      </c>
      <c r="AK192" s="26">
        <f>SUM(Table7[[#This Row],[Total Ruins And Altar KP]],Table7[[#This Row],[KL KP]],Table7[[#This Row],[Z8 KP]])</f>
        <v>481089.375</v>
      </c>
      <c r="AL192" s="23">
        <f>Table7[[#This Row],[Total Deads]]/(Table7[[#This Row],[Starting Power]]*0.01)</f>
        <v>0</v>
      </c>
      <c r="AM192" s="15">
        <f>SUM(Table7[[#This Row],[Total Ruins And Altar KP]],Table7[[#This Row],[KL KP]],Table7[[#This Row],[Z8 KP]])/Table7[[#This Row],[KP Requirement]]</f>
        <v>4.8459524227763909E-3</v>
      </c>
    </row>
    <row r="193" spans="1:39" ht="15" x14ac:dyDescent="0.2">
      <c r="A193" s="9" t="s">
        <v>108</v>
      </c>
      <c r="B193" s="9">
        <v>187307998</v>
      </c>
      <c r="C193" s="10">
        <v>32363599</v>
      </c>
      <c r="D193" s="10">
        <f>Table7[[#This Row],[Starting Power]]*3</f>
        <v>97090797</v>
      </c>
      <c r="E193" s="11">
        <v>68241</v>
      </c>
      <c r="F193" s="11">
        <v>4163992</v>
      </c>
      <c r="G193" s="11">
        <v>4274782</v>
      </c>
      <c r="H193" s="11">
        <f>Table7[[#This Row],[Kill Points After Ruin 1]]-Table7[[#This Row],[Kill Points Before Ruins 1]]</f>
        <v>110790</v>
      </c>
      <c r="I193" s="11">
        <v>4274782</v>
      </c>
      <c r="J193" s="10">
        <v>4476212</v>
      </c>
      <c r="K193" s="11">
        <f>Table7[[#This Row],[Kill Points After Ruin 2]]-Table7[[#This Row],[Kill Points Before Ruin 2]]</f>
        <v>201430</v>
      </c>
      <c r="L193" s="10">
        <v>4476212</v>
      </c>
      <c r="M193" s="13">
        <v>4476212</v>
      </c>
      <c r="N193" s="10">
        <f>Table7[[#This Row],[Kill Points After Ruin 3]]-Table7[[#This Row],[Kill Points Before Ruin 3]]</f>
        <v>0</v>
      </c>
      <c r="O193" s="13">
        <v>4476212</v>
      </c>
      <c r="P193" s="13">
        <v>4476212</v>
      </c>
      <c r="Q193" s="10">
        <f>Table7[[#This Row],[Kill Points After Ruin 4]]-Table7[[#This Row],[Kill Points Before Ruin 4]]</f>
        <v>0</v>
      </c>
      <c r="R193" s="13">
        <v>4476212</v>
      </c>
      <c r="S193" s="13">
        <v>4476212</v>
      </c>
      <c r="T19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39027.5</v>
      </c>
      <c r="U193" s="13">
        <v>4476212</v>
      </c>
      <c r="V193" s="13">
        <v>4476212</v>
      </c>
      <c r="W193" s="10">
        <f>Table7[[#This Row],[Kill Points After Ruin 6]]-Table7[[#This Row],[Kill Points Before Ruin 6]]</f>
        <v>0</v>
      </c>
      <c r="X193" s="10">
        <v>4476212</v>
      </c>
      <c r="Y193" s="10">
        <v>4476212</v>
      </c>
      <c r="Z193" s="10">
        <f>Table7[[#This Row],[Kill Points After Ruin 7]]-Table7[[#This Row],[Kill Points Before Ruin 7]]</f>
        <v>0</v>
      </c>
      <c r="AA19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351247.5</v>
      </c>
      <c r="AB193" s="16">
        <v>4476212</v>
      </c>
      <c r="AC193" s="16">
        <v>4476212</v>
      </c>
      <c r="AD193" s="16">
        <v>0</v>
      </c>
      <c r="AE193" s="16">
        <v>68241</v>
      </c>
      <c r="AF193" s="16">
        <v>68241</v>
      </c>
      <c r="AG193" s="16">
        <v>0</v>
      </c>
      <c r="AH193" s="16">
        <v>0</v>
      </c>
      <c r="AI193" s="16">
        <v>0</v>
      </c>
      <c r="AJ193" s="16">
        <f>SUM(Table7[[#This Row],[Z8 Dead]],Table7[[#This Row],[KL Deads]])</f>
        <v>0</v>
      </c>
      <c r="AK193" s="26">
        <f>SUM(Table7[[#This Row],[Total Ruins And Altar KP]],Table7[[#This Row],[KL KP]],Table7[[#This Row],[Z8 KP]])</f>
        <v>351247.5</v>
      </c>
      <c r="AL193" s="23">
        <f>Table7[[#This Row],[Total Deads]]/(Table7[[#This Row],[Starting Power]]*0.01)</f>
        <v>0</v>
      </c>
      <c r="AM193" s="15">
        <f>SUM(Table7[[#This Row],[Total Ruins And Altar KP]],Table7[[#This Row],[KL KP]],Table7[[#This Row],[Z8 KP]])/Table7[[#This Row],[KP Requirement]]</f>
        <v>3.6177218732687919E-3</v>
      </c>
    </row>
    <row r="194" spans="1:39" ht="15" x14ac:dyDescent="0.2">
      <c r="A194" s="9" t="s">
        <v>172</v>
      </c>
      <c r="B194" s="9">
        <v>162243600</v>
      </c>
      <c r="C194" s="10">
        <v>26581787</v>
      </c>
      <c r="D194" s="10">
        <f>Table7[[#This Row],[Starting Power]]*3</f>
        <v>79745361</v>
      </c>
      <c r="E194" s="11">
        <v>1444312</v>
      </c>
      <c r="F194" s="11">
        <v>3210151</v>
      </c>
      <c r="G194" s="11">
        <v>3210151</v>
      </c>
      <c r="H194" s="11">
        <f>Table7[[#This Row],[Kill Points After Ruin 1]]-Table7[[#This Row],[Kill Points Before Ruins 1]]</f>
        <v>0</v>
      </c>
      <c r="I194" s="11">
        <v>3210151</v>
      </c>
      <c r="J194" s="10">
        <v>3210151</v>
      </c>
      <c r="K194" s="11">
        <f>Table7[[#This Row],[Kill Points After Ruin 2]]-Table7[[#This Row],[Kill Points Before Ruin 2]]</f>
        <v>0</v>
      </c>
      <c r="L194" s="10">
        <v>3210151</v>
      </c>
      <c r="M194" s="13">
        <v>3210151</v>
      </c>
      <c r="N194" s="10">
        <f>Table7[[#This Row],[Kill Points After Ruin 3]]-Table7[[#This Row],[Kill Points Before Ruin 3]]</f>
        <v>0</v>
      </c>
      <c r="O194" s="13">
        <v>3210151</v>
      </c>
      <c r="P194" s="13">
        <v>3210151</v>
      </c>
      <c r="Q194" s="10">
        <f>Table7[[#This Row],[Kill Points After Ruin 4]]-Table7[[#This Row],[Kill Points Before Ruin 4]]</f>
        <v>0</v>
      </c>
      <c r="R194" s="13">
        <v>3210151</v>
      </c>
      <c r="S194" s="13">
        <v>3210151</v>
      </c>
      <c r="T19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4" s="13">
        <v>3210151</v>
      </c>
      <c r="V194" s="13">
        <v>3210151</v>
      </c>
      <c r="W194" s="10">
        <f>Table7[[#This Row],[Kill Points After Ruin 6]]-Table7[[#This Row],[Kill Points Before Ruin 6]]</f>
        <v>0</v>
      </c>
      <c r="X194" s="10">
        <v>3210151</v>
      </c>
      <c r="Y194" s="10">
        <v>3210151</v>
      </c>
      <c r="Z194" s="10">
        <f>Table7[[#This Row],[Kill Points After Ruin 7]]-Table7[[#This Row],[Kill Points Before Ruin 7]]</f>
        <v>0</v>
      </c>
      <c r="AA19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4" s="16">
        <v>3210151</v>
      </c>
      <c r="AC194" s="16">
        <v>3481031</v>
      </c>
      <c r="AD194" s="16">
        <v>270880</v>
      </c>
      <c r="AE194" s="16">
        <v>1444312</v>
      </c>
      <c r="AF194" s="16">
        <v>1444312</v>
      </c>
      <c r="AG194" s="16">
        <v>0</v>
      </c>
      <c r="AH194" s="16">
        <v>6380</v>
      </c>
      <c r="AI194" s="16">
        <v>0</v>
      </c>
      <c r="AJ194" s="16">
        <f>SUM(Table7[[#This Row],[Z8 Dead]],Table7[[#This Row],[KL Deads]])</f>
        <v>0</v>
      </c>
      <c r="AK194" s="26">
        <f>SUM(Table7[[#This Row],[Total Ruins And Altar KP]],Table7[[#This Row],[KL KP]],Table7[[#This Row],[Z8 KP]])</f>
        <v>277260</v>
      </c>
      <c r="AL194" s="23">
        <f>Table7[[#This Row],[Total Deads]]/(Table7[[#This Row],[Starting Power]]*0.01)</f>
        <v>0</v>
      </c>
      <c r="AM194" s="15">
        <f>SUM(Table7[[#This Row],[Total Ruins And Altar KP]],Table7[[#This Row],[KL KP]],Table7[[#This Row],[Z8 KP]])/Table7[[#This Row],[KP Requirement]]</f>
        <v>3.4768166639812439E-3</v>
      </c>
    </row>
    <row r="195" spans="1:39" ht="15" x14ac:dyDescent="0.2">
      <c r="A195" s="9" t="s">
        <v>197</v>
      </c>
      <c r="B195" s="9">
        <v>184649152</v>
      </c>
      <c r="C195" s="10">
        <v>25304087</v>
      </c>
      <c r="D195" s="10">
        <f>Table7[[#This Row],[Starting Power]]*3</f>
        <v>75912261</v>
      </c>
      <c r="E195" s="11">
        <v>2239643</v>
      </c>
      <c r="F195" s="11">
        <v>115484257</v>
      </c>
      <c r="G195" s="11">
        <v>115484257</v>
      </c>
      <c r="H195" s="11">
        <f>Table7[[#This Row],[Kill Points After Ruin 1]]-Table7[[#This Row],[Kill Points Before Ruins 1]]</f>
        <v>0</v>
      </c>
      <c r="I195" s="11">
        <v>115484257</v>
      </c>
      <c r="J195" s="10">
        <v>115484257</v>
      </c>
      <c r="K195" s="11">
        <f>Table7[[#This Row],[Kill Points After Ruin 2]]-Table7[[#This Row],[Kill Points Before Ruin 2]]</f>
        <v>0</v>
      </c>
      <c r="L195" s="10">
        <v>115484257</v>
      </c>
      <c r="M195" s="13">
        <v>115484257</v>
      </c>
      <c r="N195" s="10">
        <f>Table7[[#This Row],[Kill Points After Ruin 3]]-Table7[[#This Row],[Kill Points Before Ruin 3]]</f>
        <v>0</v>
      </c>
      <c r="O195" s="13">
        <v>115484257</v>
      </c>
      <c r="P195" s="13">
        <v>115484257</v>
      </c>
      <c r="Q195" s="10">
        <f>Table7[[#This Row],[Kill Points After Ruin 4]]-Table7[[#This Row],[Kill Points Before Ruin 4]]</f>
        <v>0</v>
      </c>
      <c r="R195" s="13">
        <v>115484257</v>
      </c>
      <c r="S195" s="13">
        <v>115484257</v>
      </c>
      <c r="T19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195" s="13">
        <v>115484257</v>
      </c>
      <c r="V195" s="13">
        <v>115484257</v>
      </c>
      <c r="W195" s="10">
        <f>Table7[[#This Row],[Kill Points After Ruin 6]]-Table7[[#This Row],[Kill Points Before Ruin 6]]</f>
        <v>0</v>
      </c>
      <c r="X195" s="10">
        <v>115484257</v>
      </c>
      <c r="Y195" s="10">
        <v>115484257</v>
      </c>
      <c r="Z195" s="10">
        <f>Table7[[#This Row],[Kill Points After Ruin 7]]-Table7[[#This Row],[Kill Points Before Ruin 7]]</f>
        <v>0</v>
      </c>
      <c r="AA19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195" s="16">
        <v>115484257</v>
      </c>
      <c r="AC195" s="16">
        <v>115723086</v>
      </c>
      <c r="AD195" s="16">
        <v>238829</v>
      </c>
      <c r="AE195" s="16">
        <v>2239643</v>
      </c>
      <c r="AF195" s="16">
        <v>2239643</v>
      </c>
      <c r="AG195" s="16">
        <v>0</v>
      </c>
      <c r="AH195" s="16">
        <v>0</v>
      </c>
      <c r="AI195" s="16">
        <v>0</v>
      </c>
      <c r="AJ195" s="16">
        <f>SUM(Table7[[#This Row],[Z8 Dead]],Table7[[#This Row],[KL Deads]])</f>
        <v>0</v>
      </c>
      <c r="AK195" s="26">
        <f>SUM(Table7[[#This Row],[Total Ruins And Altar KP]],Table7[[#This Row],[KL KP]],Table7[[#This Row],[Z8 KP]])</f>
        <v>238829</v>
      </c>
      <c r="AL195" s="23">
        <f>Table7[[#This Row],[Total Deads]]/(Table7[[#This Row],[Starting Power]]*0.01)</f>
        <v>0</v>
      </c>
      <c r="AM195" s="15">
        <f>SUM(Table7[[#This Row],[Total Ruins And Altar KP]],Table7[[#This Row],[KL KP]],Table7[[#This Row],[Z8 KP]])/Table7[[#This Row],[KP Requirement]]</f>
        <v>3.1461189122004942E-3</v>
      </c>
    </row>
    <row r="196" spans="1:39" ht="15" x14ac:dyDescent="0.2">
      <c r="A196" s="9" t="s">
        <v>106</v>
      </c>
      <c r="B196" s="9">
        <v>187773417</v>
      </c>
      <c r="C196" s="10">
        <v>20826079</v>
      </c>
      <c r="D196" s="10">
        <f>Table7[[#This Row],[Starting Power]]*3</f>
        <v>62478237</v>
      </c>
      <c r="E196" s="11">
        <v>333190</v>
      </c>
      <c r="F196" s="11">
        <v>17136188</v>
      </c>
      <c r="G196" s="11">
        <v>17213818</v>
      </c>
      <c r="H196" s="11">
        <f>Table7[[#This Row],[Kill Points After Ruin 1]]-Table7[[#This Row],[Kill Points Before Ruins 1]]</f>
        <v>77630</v>
      </c>
      <c r="I196" s="11">
        <v>17213818</v>
      </c>
      <c r="J196" s="10">
        <v>17219538</v>
      </c>
      <c r="K196" s="11">
        <f>Table7[[#This Row],[Kill Points After Ruin 2]]-Table7[[#This Row],[Kill Points Before Ruin 2]]</f>
        <v>5720</v>
      </c>
      <c r="L196" s="10">
        <v>17219538</v>
      </c>
      <c r="M196" s="13">
        <v>17235228</v>
      </c>
      <c r="N196" s="10">
        <f>Table7[[#This Row],[Kill Points After Ruin 3]]-Table7[[#This Row],[Kill Points Before Ruin 3]]</f>
        <v>15690</v>
      </c>
      <c r="O196" s="13">
        <v>17235228</v>
      </c>
      <c r="P196" s="13">
        <v>17235228</v>
      </c>
      <c r="Q196" s="10">
        <f>Table7[[#This Row],[Kill Points After Ruin 4]]-Table7[[#This Row],[Kill Points Before Ruin 4]]</f>
        <v>0</v>
      </c>
      <c r="R196" s="13">
        <v>17235228</v>
      </c>
      <c r="S196" s="13">
        <v>17235228</v>
      </c>
      <c r="T19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12380</v>
      </c>
      <c r="U196" s="13">
        <v>17235228</v>
      </c>
      <c r="V196" s="13">
        <v>17298438</v>
      </c>
      <c r="W196" s="10">
        <f>Table7[[#This Row],[Kill Points After Ruin 6]]-Table7[[#This Row],[Kill Points Before Ruin 6]]</f>
        <v>63210</v>
      </c>
      <c r="X196" s="10">
        <v>17323478</v>
      </c>
      <c r="Y196" s="10">
        <v>17323478</v>
      </c>
      <c r="Z196" s="10">
        <f>Table7[[#This Row],[Kill Points After Ruin 7]]-Table7[[#This Row],[Kill Points Before Ruin 7]]</f>
        <v>0</v>
      </c>
      <c r="AA19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174630</v>
      </c>
      <c r="AB196" s="16">
        <v>17323478</v>
      </c>
      <c r="AC196" s="16">
        <v>17323478</v>
      </c>
      <c r="AD196" s="16">
        <v>0</v>
      </c>
      <c r="AE196" s="16">
        <v>333190</v>
      </c>
      <c r="AF196" s="16">
        <v>333190</v>
      </c>
      <c r="AG196" s="16">
        <v>0</v>
      </c>
      <c r="AH196" s="16">
        <v>0</v>
      </c>
      <c r="AI196" s="16">
        <v>0</v>
      </c>
      <c r="AJ196" s="16">
        <f>SUM(Table7[[#This Row],[Z8 Dead]],Table7[[#This Row],[KL Deads]])</f>
        <v>0</v>
      </c>
      <c r="AK196" s="26">
        <f>SUM(Table7[[#This Row],[Total Ruins And Altar KP]],Table7[[#This Row],[KL KP]],Table7[[#This Row],[Z8 KP]])</f>
        <v>174630</v>
      </c>
      <c r="AL196" s="23">
        <f>Table7[[#This Row],[Total Deads]]/(Table7[[#This Row],[Starting Power]]*0.01)</f>
        <v>0</v>
      </c>
      <c r="AM196" s="15">
        <f>SUM(Table7[[#This Row],[Total Ruins And Altar KP]],Table7[[#This Row],[KL KP]],Table7[[#This Row],[Z8 KP]])/Table7[[#This Row],[KP Requirement]]</f>
        <v>2.7950532599055251E-3</v>
      </c>
    </row>
    <row r="197" spans="1:39" ht="15" x14ac:dyDescent="0.2">
      <c r="A197" s="9" t="s">
        <v>178</v>
      </c>
      <c r="B197" s="9">
        <v>187794271</v>
      </c>
      <c r="C197" s="10">
        <v>25872374</v>
      </c>
      <c r="D197" s="10">
        <f>Table7[[#This Row],[Starting Power]]*3</f>
        <v>77617122</v>
      </c>
      <c r="E197" s="11">
        <v>939809</v>
      </c>
      <c r="F197" s="11">
        <v>16089210</v>
      </c>
      <c r="G197" s="11">
        <v>16281058</v>
      </c>
      <c r="H197" s="11">
        <f>Table7[[#This Row],[Kill Points After Ruin 1]]-Table7[[#This Row],[Kill Points Before Ruins 1]]</f>
        <v>191848</v>
      </c>
      <c r="I197" s="11">
        <v>16281058</v>
      </c>
      <c r="J197" s="10">
        <v>16281058</v>
      </c>
      <c r="K197" s="11">
        <f>Table7[[#This Row],[Kill Points After Ruin 2]]-Table7[[#This Row],[Kill Points Before Ruin 2]]</f>
        <v>0</v>
      </c>
      <c r="L197" s="10">
        <v>16281058</v>
      </c>
      <c r="M197" s="13">
        <v>16281058</v>
      </c>
      <c r="N197" s="10">
        <f>Table7[[#This Row],[Kill Points After Ruin 3]]-Table7[[#This Row],[Kill Points Before Ruin 3]]</f>
        <v>0</v>
      </c>
      <c r="O197" s="13">
        <v>16281058</v>
      </c>
      <c r="P197" s="13">
        <v>16281058</v>
      </c>
      <c r="Q197" s="10">
        <f>Table7[[#This Row],[Kill Points After Ruin 4]]-Table7[[#This Row],[Kill Points Before Ruin 4]]</f>
        <v>0</v>
      </c>
      <c r="R197" s="13">
        <v>16281058</v>
      </c>
      <c r="S197" s="13">
        <v>16281058</v>
      </c>
      <c r="T19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23981</v>
      </c>
      <c r="U197" s="13">
        <v>16281058</v>
      </c>
      <c r="V197" s="13">
        <v>16281068</v>
      </c>
      <c r="W197" s="10">
        <f>Table7[[#This Row],[Kill Points After Ruin 6]]-Table7[[#This Row],[Kill Points Before Ruin 6]]</f>
        <v>10</v>
      </c>
      <c r="X197" s="10">
        <v>16281068</v>
      </c>
      <c r="Y197" s="10">
        <v>16281068</v>
      </c>
      <c r="Z197" s="10">
        <f>Table7[[#This Row],[Kill Points After Ruin 7]]-Table7[[#This Row],[Kill Points Before Ruin 7]]</f>
        <v>0</v>
      </c>
      <c r="AA19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215839</v>
      </c>
      <c r="AB197" s="16">
        <v>16281068</v>
      </c>
      <c r="AC197" s="16">
        <v>16281068</v>
      </c>
      <c r="AD197" s="16">
        <v>0</v>
      </c>
      <c r="AE197" s="16">
        <v>939809</v>
      </c>
      <c r="AF197" s="16">
        <v>939809</v>
      </c>
      <c r="AG197" s="16">
        <v>0</v>
      </c>
      <c r="AH197" s="16">
        <v>0</v>
      </c>
      <c r="AI197" s="16">
        <v>0</v>
      </c>
      <c r="AJ197" s="16">
        <f>SUM(Table7[[#This Row],[Z8 Dead]],Table7[[#This Row],[KL Deads]])</f>
        <v>0</v>
      </c>
      <c r="AK197" s="26">
        <f>SUM(Table7[[#This Row],[Total Ruins And Altar KP]],Table7[[#This Row],[KL KP]],Table7[[#This Row],[Z8 KP]])</f>
        <v>215839</v>
      </c>
      <c r="AL197" s="23">
        <f>Table7[[#This Row],[Total Deads]]/(Table7[[#This Row],[Starting Power]]*0.01)</f>
        <v>0</v>
      </c>
      <c r="AM197" s="15">
        <f>SUM(Table7[[#This Row],[Total Ruins And Altar KP]],Table7[[#This Row],[KL KP]],Table7[[#This Row],[Z8 KP]])/Table7[[#This Row],[KP Requirement]]</f>
        <v>2.780816840902707E-3</v>
      </c>
    </row>
    <row r="198" spans="1:39" ht="15" x14ac:dyDescent="0.2">
      <c r="A198" s="9" t="s">
        <v>234</v>
      </c>
      <c r="B198" s="9">
        <v>187381098</v>
      </c>
      <c r="C198" s="10">
        <v>21670654</v>
      </c>
      <c r="D198" s="10">
        <f>Table7[[#This Row],[Starting Power]]*3</f>
        <v>65011962</v>
      </c>
      <c r="E198" s="11">
        <v>15746</v>
      </c>
      <c r="F198" s="11">
        <v>884033</v>
      </c>
      <c r="G198" s="11">
        <v>1038683</v>
      </c>
      <c r="H198" s="11">
        <f>Table7[[#This Row],[Kill Points After Ruin 1]]-Table7[[#This Row],[Kill Points Before Ruins 1]]</f>
        <v>154650</v>
      </c>
      <c r="I198" s="11">
        <v>1038683</v>
      </c>
      <c r="J198" s="10">
        <v>1038683</v>
      </c>
      <c r="K198" s="11">
        <f>Table7[[#This Row],[Kill Points After Ruin 2]]-Table7[[#This Row],[Kill Points Before Ruin 2]]</f>
        <v>0</v>
      </c>
      <c r="L198" s="10">
        <v>1038683</v>
      </c>
      <c r="M198" s="13">
        <v>1038683</v>
      </c>
      <c r="N198" s="10">
        <f>Table7[[#This Row],[Kill Points After Ruin 3]]-Table7[[#This Row],[Kill Points Before Ruin 3]]</f>
        <v>0</v>
      </c>
      <c r="O198" s="13">
        <v>1038683</v>
      </c>
      <c r="P198" s="13">
        <v>1038683</v>
      </c>
      <c r="Q198" s="10">
        <f>Table7[[#This Row],[Kill Points After Ruin 4]]-Table7[[#This Row],[Kill Points Before Ruin 4]]</f>
        <v>0</v>
      </c>
      <c r="R198" s="13">
        <v>1038683</v>
      </c>
      <c r="S198" s="13">
        <v>1038683</v>
      </c>
      <c r="T19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19331.25</v>
      </c>
      <c r="U198" s="13">
        <v>1038683</v>
      </c>
      <c r="V198" s="13">
        <v>1038683</v>
      </c>
      <c r="W198" s="10">
        <f>Table7[[#This Row],[Kill Points After Ruin 6]]-Table7[[#This Row],[Kill Points Before Ruin 6]]</f>
        <v>0</v>
      </c>
      <c r="X198" s="10">
        <v>1038683</v>
      </c>
      <c r="Y198" s="10">
        <v>1038683</v>
      </c>
      <c r="Z198" s="10">
        <f>Table7[[#This Row],[Kill Points After Ruin 7]]-Table7[[#This Row],[Kill Points Before Ruin 7]]</f>
        <v>0</v>
      </c>
      <c r="AA19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173981.25</v>
      </c>
      <c r="AB198" s="16">
        <v>1038683</v>
      </c>
      <c r="AC198" s="16">
        <v>1038683</v>
      </c>
      <c r="AD198" s="16">
        <v>0</v>
      </c>
      <c r="AE198" s="16">
        <v>15746</v>
      </c>
      <c r="AF198" s="16">
        <v>15746</v>
      </c>
      <c r="AG198" s="16">
        <v>0</v>
      </c>
      <c r="AH198" s="16">
        <v>0</v>
      </c>
      <c r="AI198" s="16">
        <v>0</v>
      </c>
      <c r="AJ198" s="16">
        <f>SUM(Table7[[#This Row],[Z8 Dead]],Table7[[#This Row],[KL Deads]])</f>
        <v>0</v>
      </c>
      <c r="AK198" s="26">
        <f>SUM(Table7[[#This Row],[Total Ruins And Altar KP]],Table7[[#This Row],[KL KP]],Table7[[#This Row],[Z8 KP]])</f>
        <v>173981.25</v>
      </c>
      <c r="AL198" s="23">
        <f>Table7[[#This Row],[Total Deads]]/(Table7[[#This Row],[Starting Power]]*0.01)</f>
        <v>0</v>
      </c>
      <c r="AM198" s="15">
        <f>SUM(Table7[[#This Row],[Total Ruins And Altar KP]],Table7[[#This Row],[KL KP]],Table7[[#This Row],[Z8 KP]])/Table7[[#This Row],[KP Requirement]]</f>
        <v>2.6761421228911689E-3</v>
      </c>
    </row>
    <row r="199" spans="1:39" ht="15" x14ac:dyDescent="0.2">
      <c r="A199" s="9" t="s">
        <v>208</v>
      </c>
      <c r="B199" s="9">
        <v>150540615</v>
      </c>
      <c r="C199" s="10">
        <v>23786852</v>
      </c>
      <c r="D199" s="10">
        <f>Table7[[#This Row],[Starting Power]]*3</f>
        <v>71360556</v>
      </c>
      <c r="E199" s="11">
        <v>404664</v>
      </c>
      <c r="F199" s="11">
        <v>8173488</v>
      </c>
      <c r="G199" s="11">
        <v>8309288</v>
      </c>
      <c r="H199" s="11">
        <f>Table7[[#This Row],[Kill Points After Ruin 1]]-Table7[[#This Row],[Kill Points Before Ruins 1]]</f>
        <v>135800</v>
      </c>
      <c r="I199" s="11">
        <v>8309288</v>
      </c>
      <c r="J199" s="10">
        <v>8309288</v>
      </c>
      <c r="K199" s="11">
        <f>Table7[[#This Row],[Kill Points After Ruin 2]]-Table7[[#This Row],[Kill Points Before Ruin 2]]</f>
        <v>0</v>
      </c>
      <c r="L199" s="10">
        <v>8309288</v>
      </c>
      <c r="M199" s="13">
        <v>8309288</v>
      </c>
      <c r="N199" s="10">
        <f>Table7[[#This Row],[Kill Points After Ruin 3]]-Table7[[#This Row],[Kill Points Before Ruin 3]]</f>
        <v>0</v>
      </c>
      <c r="O199" s="13">
        <v>8309288</v>
      </c>
      <c r="P199" s="13">
        <v>8309288</v>
      </c>
      <c r="Q199" s="10">
        <f>Table7[[#This Row],[Kill Points After Ruin 4]]-Table7[[#This Row],[Kill Points Before Ruin 4]]</f>
        <v>0</v>
      </c>
      <c r="R199" s="13">
        <v>8309288</v>
      </c>
      <c r="S199" s="13">
        <v>8309288</v>
      </c>
      <c r="T19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16975</v>
      </c>
      <c r="U199" s="13">
        <v>8309288</v>
      </c>
      <c r="V199" s="13">
        <v>8309288</v>
      </c>
      <c r="W199" s="10">
        <f>Table7[[#This Row],[Kill Points After Ruin 6]]-Table7[[#This Row],[Kill Points Before Ruin 6]]</f>
        <v>0</v>
      </c>
      <c r="X199" s="10">
        <v>8309288</v>
      </c>
      <c r="Y199" s="10">
        <v>8309288</v>
      </c>
      <c r="Z199" s="10">
        <f>Table7[[#This Row],[Kill Points After Ruin 7]]-Table7[[#This Row],[Kill Points Before Ruin 7]]</f>
        <v>0</v>
      </c>
      <c r="AA19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152775</v>
      </c>
      <c r="AB199" s="16">
        <v>8309288</v>
      </c>
      <c r="AC199" s="16">
        <v>8309288</v>
      </c>
      <c r="AD199" s="16">
        <v>0</v>
      </c>
      <c r="AE199" s="16">
        <v>404664</v>
      </c>
      <c r="AF199" s="16">
        <v>404664</v>
      </c>
      <c r="AG199" s="16">
        <v>0</v>
      </c>
      <c r="AH199" s="16">
        <v>0</v>
      </c>
      <c r="AI199" s="16">
        <v>0</v>
      </c>
      <c r="AJ199" s="16">
        <f>SUM(Table7[[#This Row],[Z8 Dead]],Table7[[#This Row],[KL Deads]])</f>
        <v>0</v>
      </c>
      <c r="AK199" s="26">
        <f>SUM(Table7[[#This Row],[Total Ruins And Altar KP]],Table7[[#This Row],[KL KP]],Table7[[#This Row],[Z8 KP]])</f>
        <v>152775</v>
      </c>
      <c r="AL199" s="23">
        <f>Table7[[#This Row],[Total Deads]]/(Table7[[#This Row],[Starting Power]]*0.01)</f>
        <v>0</v>
      </c>
      <c r="AM199" s="15">
        <f>SUM(Table7[[#This Row],[Total Ruins And Altar KP]],Table7[[#This Row],[KL KP]],Table7[[#This Row],[Z8 KP]])/Table7[[#This Row],[KP Requirement]]</f>
        <v>2.1408885883680614E-3</v>
      </c>
    </row>
    <row r="200" spans="1:39" ht="15" x14ac:dyDescent="0.2">
      <c r="A200" s="9" t="s">
        <v>179</v>
      </c>
      <c r="B200" s="9">
        <v>187750393</v>
      </c>
      <c r="C200" s="10">
        <v>25791939</v>
      </c>
      <c r="D200" s="10">
        <f>Table7[[#This Row],[Starting Power]]*3</f>
        <v>77375817</v>
      </c>
      <c r="E200" s="11">
        <v>138474</v>
      </c>
      <c r="F200" s="11">
        <v>6600243</v>
      </c>
      <c r="G200" s="11">
        <v>6665233</v>
      </c>
      <c r="H200" s="11">
        <f>Table7[[#This Row],[Kill Points After Ruin 1]]-Table7[[#This Row],[Kill Points Before Ruins 1]]</f>
        <v>64990</v>
      </c>
      <c r="I200" s="11">
        <v>6665233</v>
      </c>
      <c r="J200" s="10">
        <v>6712653</v>
      </c>
      <c r="K200" s="11">
        <f>Table7[[#This Row],[Kill Points After Ruin 2]]-Table7[[#This Row],[Kill Points Before Ruin 2]]</f>
        <v>47420</v>
      </c>
      <c r="L200" s="10">
        <v>6712653</v>
      </c>
      <c r="M200" s="13">
        <v>6712653</v>
      </c>
      <c r="N200" s="10">
        <f>Table7[[#This Row],[Kill Points After Ruin 3]]-Table7[[#This Row],[Kill Points Before Ruin 3]]</f>
        <v>0</v>
      </c>
      <c r="O200" s="13">
        <v>6712653</v>
      </c>
      <c r="P200" s="13">
        <v>6712653</v>
      </c>
      <c r="Q200" s="10">
        <f>Table7[[#This Row],[Kill Points After Ruin 4]]-Table7[[#This Row],[Kill Points Before Ruin 4]]</f>
        <v>0</v>
      </c>
      <c r="R200" s="13">
        <v>6712653</v>
      </c>
      <c r="S200" s="13">
        <v>6712653</v>
      </c>
      <c r="T20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14051.25</v>
      </c>
      <c r="U200" s="13">
        <v>6712653</v>
      </c>
      <c r="V200" s="13">
        <v>6712653</v>
      </c>
      <c r="W200" s="10">
        <f>Table7[[#This Row],[Kill Points After Ruin 6]]-Table7[[#This Row],[Kill Points Before Ruin 6]]</f>
        <v>0</v>
      </c>
      <c r="X200" s="10">
        <v>6712653</v>
      </c>
      <c r="Y200" s="10">
        <v>6712653</v>
      </c>
      <c r="Z200" s="10">
        <f>Table7[[#This Row],[Kill Points After Ruin 7]]-Table7[[#This Row],[Kill Points Before Ruin 7]]</f>
        <v>0</v>
      </c>
      <c r="AA20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126461.25</v>
      </c>
      <c r="AB200" s="16">
        <v>6712653</v>
      </c>
      <c r="AC200" s="16">
        <v>6712653</v>
      </c>
      <c r="AD200" s="16">
        <v>0</v>
      </c>
      <c r="AE200" s="16">
        <v>138474</v>
      </c>
      <c r="AF200" s="16">
        <v>138474</v>
      </c>
      <c r="AG200" s="16">
        <v>0</v>
      </c>
      <c r="AH200" s="16">
        <v>0</v>
      </c>
      <c r="AI200" s="16">
        <v>0</v>
      </c>
      <c r="AJ200" s="16">
        <f>SUM(Table7[[#This Row],[Z8 Dead]],Table7[[#This Row],[KL Deads]])</f>
        <v>0</v>
      </c>
      <c r="AK200" s="26">
        <f>SUM(Table7[[#This Row],[Total Ruins And Altar KP]],Table7[[#This Row],[KL KP]],Table7[[#This Row],[Z8 KP]])</f>
        <v>126461.25</v>
      </c>
      <c r="AL200" s="23">
        <f>Table7[[#This Row],[Total Deads]]/(Table7[[#This Row],[Starting Power]]*0.01)</f>
        <v>0</v>
      </c>
      <c r="AM200" s="15">
        <f>SUM(Table7[[#This Row],[Total Ruins And Altar KP]],Table7[[#This Row],[KL KP]],Table7[[#This Row],[Z8 KP]])/Table7[[#This Row],[KP Requirement]]</f>
        <v>1.6343769268374899E-3</v>
      </c>
    </row>
    <row r="201" spans="1:39" ht="15" x14ac:dyDescent="0.2">
      <c r="A201" s="9" t="s">
        <v>201</v>
      </c>
      <c r="B201" s="9">
        <v>187827478</v>
      </c>
      <c r="C201" s="10">
        <v>23785815</v>
      </c>
      <c r="D201" s="10">
        <f>Table7[[#This Row],[Starting Power]]*3</f>
        <v>71357445</v>
      </c>
      <c r="E201" s="11">
        <v>151553</v>
      </c>
      <c r="F201" s="11">
        <v>825214</v>
      </c>
      <c r="G201" s="11">
        <v>879404</v>
      </c>
      <c r="H201" s="11">
        <f>Table7[[#This Row],[Kill Points After Ruin 1]]-Table7[[#This Row],[Kill Points Before Ruins 1]]</f>
        <v>54190</v>
      </c>
      <c r="I201" s="11">
        <v>879404</v>
      </c>
      <c r="J201" s="10">
        <v>879404</v>
      </c>
      <c r="K201" s="11">
        <f>Table7[[#This Row],[Kill Points After Ruin 2]]-Table7[[#This Row],[Kill Points Before Ruin 2]]</f>
        <v>0</v>
      </c>
      <c r="L201" s="10">
        <v>879404</v>
      </c>
      <c r="M201" s="13">
        <v>879404</v>
      </c>
      <c r="N201" s="10">
        <f>Table7[[#This Row],[Kill Points After Ruin 3]]-Table7[[#This Row],[Kill Points Before Ruin 3]]</f>
        <v>0</v>
      </c>
      <c r="O201" s="13">
        <v>879404</v>
      </c>
      <c r="P201" s="13">
        <v>879404</v>
      </c>
      <c r="Q201" s="10">
        <f>Table7[[#This Row],[Kill Points After Ruin 4]]-Table7[[#This Row],[Kill Points Before Ruin 4]]</f>
        <v>0</v>
      </c>
      <c r="R201" s="13">
        <v>879404</v>
      </c>
      <c r="S201" s="13">
        <v>879404</v>
      </c>
      <c r="T20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6773.75</v>
      </c>
      <c r="U201" s="13">
        <v>879404</v>
      </c>
      <c r="V201" s="13">
        <v>879404</v>
      </c>
      <c r="W201" s="10">
        <f>Table7[[#This Row],[Kill Points After Ruin 6]]-Table7[[#This Row],[Kill Points Before Ruin 6]]</f>
        <v>0</v>
      </c>
      <c r="X201" s="10">
        <v>879404</v>
      </c>
      <c r="Y201" s="10">
        <v>879404</v>
      </c>
      <c r="Z201" s="10">
        <f>Table7[[#This Row],[Kill Points After Ruin 7]]-Table7[[#This Row],[Kill Points Before Ruin 7]]</f>
        <v>0</v>
      </c>
      <c r="AA20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60963.75</v>
      </c>
      <c r="AB201" s="16">
        <v>879404</v>
      </c>
      <c r="AC201" s="16">
        <v>879404</v>
      </c>
      <c r="AD201" s="16">
        <v>0</v>
      </c>
      <c r="AE201" s="16">
        <v>153544</v>
      </c>
      <c r="AF201" s="16">
        <v>153544</v>
      </c>
      <c r="AG201" s="16">
        <v>0</v>
      </c>
      <c r="AH201" s="16">
        <v>0</v>
      </c>
      <c r="AI201" s="16">
        <v>0</v>
      </c>
      <c r="AJ201" s="16">
        <f>SUM(Table7[[#This Row],[Z8 Dead]],Table7[[#This Row],[KL Deads]])</f>
        <v>0</v>
      </c>
      <c r="AK201" s="26">
        <f>SUM(Table7[[#This Row],[Total Ruins And Altar KP]],Table7[[#This Row],[KL KP]],Table7[[#This Row],[Z8 KP]])</f>
        <v>60963.75</v>
      </c>
      <c r="AL201" s="23">
        <f>Table7[[#This Row],[Total Deads]]/(Table7[[#This Row],[Starting Power]]*0.01)</f>
        <v>0</v>
      </c>
      <c r="AM201" s="15">
        <f>SUM(Table7[[#This Row],[Total Ruins And Altar KP]],Table7[[#This Row],[KL KP]],Table7[[#This Row],[Z8 KP]])/Table7[[#This Row],[KP Requirement]]</f>
        <v>8.5434322935749733E-4</v>
      </c>
    </row>
    <row r="202" spans="1:39" ht="15" x14ac:dyDescent="0.2">
      <c r="A202" s="9" t="s">
        <v>238</v>
      </c>
      <c r="B202" s="9">
        <v>184482508</v>
      </c>
      <c r="C202" s="10">
        <v>20603824</v>
      </c>
      <c r="D202" s="10">
        <f>Table7[[#This Row],[Starting Power]]*3</f>
        <v>61811472</v>
      </c>
      <c r="E202" s="11">
        <v>1296430</v>
      </c>
      <c r="F202" s="11">
        <v>29912138</v>
      </c>
      <c r="G202" s="11">
        <v>29958598</v>
      </c>
      <c r="H202" s="11">
        <f>Table7[[#This Row],[Kill Points After Ruin 1]]-Table7[[#This Row],[Kill Points Before Ruins 1]]</f>
        <v>46460</v>
      </c>
      <c r="I202" s="11">
        <v>29958598</v>
      </c>
      <c r="J202" s="10">
        <v>29958598</v>
      </c>
      <c r="K202" s="11">
        <f>Table7[[#This Row],[Kill Points After Ruin 2]]-Table7[[#This Row],[Kill Points Before Ruin 2]]</f>
        <v>0</v>
      </c>
      <c r="L202" s="10">
        <v>29958598</v>
      </c>
      <c r="M202" s="13">
        <v>29958598</v>
      </c>
      <c r="N202" s="10">
        <f>Table7[[#This Row],[Kill Points After Ruin 3]]-Table7[[#This Row],[Kill Points Before Ruin 3]]</f>
        <v>0</v>
      </c>
      <c r="O202" s="13">
        <v>29958598</v>
      </c>
      <c r="P202" s="13">
        <v>29958598</v>
      </c>
      <c r="Q202" s="10">
        <f>Table7[[#This Row],[Kill Points After Ruin 4]]-Table7[[#This Row],[Kill Points Before Ruin 4]]</f>
        <v>0</v>
      </c>
      <c r="R202" s="13">
        <v>29958598</v>
      </c>
      <c r="S202" s="13">
        <v>29958598</v>
      </c>
      <c r="T20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5807.5</v>
      </c>
      <c r="U202" s="13">
        <v>29958598</v>
      </c>
      <c r="V202" s="13">
        <v>29958598</v>
      </c>
      <c r="W202" s="10">
        <f>Table7[[#This Row],[Kill Points After Ruin 6]]-Table7[[#This Row],[Kill Points Before Ruin 6]]</f>
        <v>0</v>
      </c>
      <c r="X202" s="10">
        <v>29958598</v>
      </c>
      <c r="Y202" s="10">
        <v>29958598</v>
      </c>
      <c r="Z202" s="10">
        <f>Table7[[#This Row],[Kill Points After Ruin 7]]-Table7[[#This Row],[Kill Points Before Ruin 7]]</f>
        <v>0</v>
      </c>
      <c r="AA20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52267.5</v>
      </c>
      <c r="AB202" s="16">
        <v>29958598</v>
      </c>
      <c r="AC202" s="16">
        <v>29958598</v>
      </c>
      <c r="AD202" s="16">
        <v>0</v>
      </c>
      <c r="AE202" s="16">
        <v>1296430</v>
      </c>
      <c r="AF202" s="16">
        <v>1296430</v>
      </c>
      <c r="AG202" s="16">
        <v>0</v>
      </c>
      <c r="AH202" s="16">
        <v>0</v>
      </c>
      <c r="AI202" s="16">
        <v>0</v>
      </c>
      <c r="AJ202" s="16">
        <f>SUM(Table7[[#This Row],[Z8 Dead]],Table7[[#This Row],[KL Deads]])</f>
        <v>0</v>
      </c>
      <c r="AK202" s="26">
        <f>SUM(Table7[[#This Row],[Total Ruins And Altar KP]],Table7[[#This Row],[KL KP]],Table7[[#This Row],[Z8 KP]])</f>
        <v>52267.5</v>
      </c>
      <c r="AL202" s="23">
        <f>Table7[[#This Row],[Total Deads]]/(Table7[[#This Row],[Starting Power]]*0.01)</f>
        <v>0</v>
      </c>
      <c r="AM202" s="15">
        <f>SUM(Table7[[#This Row],[Total Ruins And Altar KP]],Table7[[#This Row],[KL KP]],Table7[[#This Row],[Z8 KP]])/Table7[[#This Row],[KP Requirement]]</f>
        <v>8.4559545839646075E-4</v>
      </c>
    </row>
    <row r="203" spans="1:39" ht="15" x14ac:dyDescent="0.2">
      <c r="A203" s="9" t="s">
        <v>114</v>
      </c>
      <c r="B203" s="9">
        <v>187805599</v>
      </c>
      <c r="C203" s="10">
        <v>30508833</v>
      </c>
      <c r="D203" s="10">
        <f>Table7[[#This Row],[Starting Power]]*3</f>
        <v>91526499</v>
      </c>
      <c r="E203" s="11">
        <v>19962</v>
      </c>
      <c r="F203" s="11">
        <v>1482394</v>
      </c>
      <c r="G203" s="11">
        <v>1482394</v>
      </c>
      <c r="H203" s="11">
        <f>Table7[[#This Row],[Kill Points After Ruin 1]]-Table7[[#This Row],[Kill Points Before Ruins 1]]</f>
        <v>0</v>
      </c>
      <c r="I203" s="11">
        <v>1482394</v>
      </c>
      <c r="J203" s="10">
        <v>1482394</v>
      </c>
      <c r="K203" s="11">
        <f>Table7[[#This Row],[Kill Points After Ruin 2]]-Table7[[#This Row],[Kill Points Before Ruin 2]]</f>
        <v>0</v>
      </c>
      <c r="L203" s="10">
        <v>1482394</v>
      </c>
      <c r="M203" s="13">
        <v>1482394</v>
      </c>
      <c r="N203" s="10">
        <f>Table7[[#This Row],[Kill Points After Ruin 3]]-Table7[[#This Row],[Kill Points Before Ruin 3]]</f>
        <v>0</v>
      </c>
      <c r="O203" s="13">
        <v>1482394</v>
      </c>
      <c r="P203" s="13">
        <v>1482394</v>
      </c>
      <c r="Q203" s="10">
        <f>Table7[[#This Row],[Kill Points After Ruin 4]]-Table7[[#This Row],[Kill Points Before Ruin 4]]</f>
        <v>0</v>
      </c>
      <c r="R203" s="13">
        <v>1482394</v>
      </c>
      <c r="S203" s="13">
        <v>1624304</v>
      </c>
      <c r="T20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70955</v>
      </c>
      <c r="U203" s="13">
        <v>1624304</v>
      </c>
      <c r="V203" s="13">
        <v>1624304</v>
      </c>
      <c r="W203" s="10">
        <f>Table7[[#This Row],[Kill Points After Ruin 6]]-Table7[[#This Row],[Kill Points Before Ruin 6]]</f>
        <v>0</v>
      </c>
      <c r="X203" s="10">
        <v>1624304</v>
      </c>
      <c r="Y203" s="10">
        <v>1624304</v>
      </c>
      <c r="Z203" s="10">
        <f>Table7[[#This Row],[Kill Points After Ruin 7]]-Table7[[#This Row],[Kill Points Before Ruin 7]]</f>
        <v>0</v>
      </c>
      <c r="AA20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70955</v>
      </c>
      <c r="AB203" s="16">
        <v>1624304</v>
      </c>
      <c r="AC203" s="16">
        <v>1624304</v>
      </c>
      <c r="AD203" s="16">
        <v>0</v>
      </c>
      <c r="AE203" s="16">
        <v>19962</v>
      </c>
      <c r="AF203" s="16">
        <v>19962</v>
      </c>
      <c r="AG203" s="16">
        <v>0</v>
      </c>
      <c r="AH203" s="16">
        <v>0</v>
      </c>
      <c r="AI203" s="16">
        <v>0</v>
      </c>
      <c r="AJ203" s="16">
        <f>SUM(Table7[[#This Row],[Z8 Dead]],Table7[[#This Row],[KL Deads]])</f>
        <v>0</v>
      </c>
      <c r="AK203" s="26">
        <f>SUM(Table7[[#This Row],[Total Ruins And Altar KP]],Table7[[#This Row],[KL KP]],Table7[[#This Row],[Z8 KP]])</f>
        <v>70955</v>
      </c>
      <c r="AL203" s="23">
        <f>Table7[[#This Row],[Total Deads]]/(Table7[[#This Row],[Starting Power]]*0.01)</f>
        <v>0</v>
      </c>
      <c r="AM203" s="15">
        <f>SUM(Table7[[#This Row],[Total Ruins And Altar KP]],Table7[[#This Row],[KL KP]],Table7[[#This Row],[Z8 KP]])/Table7[[#This Row],[KP Requirement]]</f>
        <v>7.7523996629653665E-4</v>
      </c>
    </row>
    <row r="204" spans="1:39" ht="15" x14ac:dyDescent="0.2">
      <c r="A204" s="9" t="s">
        <v>105</v>
      </c>
      <c r="B204" s="9">
        <v>187064692</v>
      </c>
      <c r="C204" s="10">
        <v>31395853</v>
      </c>
      <c r="D204" s="10">
        <f>Table7[[#This Row],[Starting Power]]*3</f>
        <v>94187559</v>
      </c>
      <c r="E204" s="11">
        <v>626546</v>
      </c>
      <c r="F204" s="11">
        <v>16949594</v>
      </c>
      <c r="G204" s="11">
        <v>16949594</v>
      </c>
      <c r="H204" s="11">
        <f>Table7[[#This Row],[Kill Points After Ruin 1]]-Table7[[#This Row],[Kill Points Before Ruins 1]]</f>
        <v>0</v>
      </c>
      <c r="I204" s="11">
        <v>16949594</v>
      </c>
      <c r="J204" s="10">
        <v>16949594</v>
      </c>
      <c r="K204" s="11">
        <f>Table7[[#This Row],[Kill Points After Ruin 2]]-Table7[[#This Row],[Kill Points Before Ruin 2]]</f>
        <v>0</v>
      </c>
      <c r="L204" s="10">
        <v>16949594</v>
      </c>
      <c r="M204" s="13">
        <v>16949594</v>
      </c>
      <c r="N204" s="10">
        <f>Table7[[#This Row],[Kill Points After Ruin 3]]-Table7[[#This Row],[Kill Points Before Ruin 3]]</f>
        <v>0</v>
      </c>
      <c r="O204" s="13">
        <v>16949594</v>
      </c>
      <c r="P204" s="13">
        <v>16949594</v>
      </c>
      <c r="Q204" s="10">
        <f>Table7[[#This Row],[Kill Points After Ruin 4]]-Table7[[#This Row],[Kill Points Before Ruin 4]]</f>
        <v>0</v>
      </c>
      <c r="R204" s="13">
        <v>16949594</v>
      </c>
      <c r="S204" s="13">
        <v>16949594</v>
      </c>
      <c r="T20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04" s="13">
        <v>16949594</v>
      </c>
      <c r="V204" s="13">
        <v>16999654</v>
      </c>
      <c r="W204" s="10">
        <f>Table7[[#This Row],[Kill Points After Ruin 6]]-Table7[[#This Row],[Kill Points Before Ruin 6]]</f>
        <v>50060</v>
      </c>
      <c r="X204" s="10">
        <v>16999654</v>
      </c>
      <c r="Y204" s="10">
        <v>16999654</v>
      </c>
      <c r="Z204" s="10">
        <f>Table7[[#This Row],[Kill Points After Ruin 7]]-Table7[[#This Row],[Kill Points Before Ruin 7]]</f>
        <v>0</v>
      </c>
      <c r="AA20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50060</v>
      </c>
      <c r="AB204" s="16">
        <v>16999654</v>
      </c>
      <c r="AC204" s="16">
        <v>16999654</v>
      </c>
      <c r="AD204" s="16">
        <v>0</v>
      </c>
      <c r="AE204" s="16">
        <v>626546</v>
      </c>
      <c r="AF204" s="16">
        <v>626546</v>
      </c>
      <c r="AG204" s="16">
        <v>0</v>
      </c>
      <c r="AH204" s="16">
        <v>0</v>
      </c>
      <c r="AI204" s="16">
        <v>0</v>
      </c>
      <c r="AJ204" s="16">
        <f>SUM(Table7[[#This Row],[Z8 Dead]],Table7[[#This Row],[KL Deads]])</f>
        <v>0</v>
      </c>
      <c r="AK204" s="26">
        <f>SUM(Table7[[#This Row],[Total Ruins And Altar KP]],Table7[[#This Row],[KL KP]],Table7[[#This Row],[Z8 KP]])</f>
        <v>50060</v>
      </c>
      <c r="AL204" s="23">
        <f>Table7[[#This Row],[Total Deads]]/(Table7[[#This Row],[Starting Power]]*0.01)</f>
        <v>0</v>
      </c>
      <c r="AM204" s="15">
        <f>SUM(Table7[[#This Row],[Total Ruins And Altar KP]],Table7[[#This Row],[KL KP]],Table7[[#This Row],[Z8 KP]])/Table7[[#This Row],[KP Requirement]]</f>
        <v>5.3149269958254256E-4</v>
      </c>
    </row>
    <row r="205" spans="1:39" ht="15" x14ac:dyDescent="0.2">
      <c r="A205" s="9" t="s">
        <v>211</v>
      </c>
      <c r="B205" s="9">
        <v>187802735</v>
      </c>
      <c r="C205" s="10">
        <v>22801046</v>
      </c>
      <c r="D205" s="10">
        <f>Table7[[#This Row],[Starting Power]]*3</f>
        <v>68403138</v>
      </c>
      <c r="E205" s="11">
        <v>122035</v>
      </c>
      <c r="F205" s="11">
        <v>23999285</v>
      </c>
      <c r="G205" s="11">
        <v>23999285</v>
      </c>
      <c r="H205" s="11">
        <f>Table7[[#This Row],[Kill Points After Ruin 1]]-Table7[[#This Row],[Kill Points Before Ruins 1]]</f>
        <v>0</v>
      </c>
      <c r="I205" s="11">
        <v>23999285</v>
      </c>
      <c r="J205" s="10">
        <v>23999285</v>
      </c>
      <c r="K205" s="11">
        <f>Table7[[#This Row],[Kill Points After Ruin 2]]-Table7[[#This Row],[Kill Points Before Ruin 2]]</f>
        <v>0</v>
      </c>
      <c r="L205" s="10">
        <v>23999285</v>
      </c>
      <c r="M205" s="13">
        <v>24022375</v>
      </c>
      <c r="N205" s="10">
        <f>Table7[[#This Row],[Kill Points After Ruin 3]]-Table7[[#This Row],[Kill Points Before Ruin 3]]</f>
        <v>23090</v>
      </c>
      <c r="O205" s="13">
        <v>24022375</v>
      </c>
      <c r="P205" s="13">
        <v>24022375</v>
      </c>
      <c r="Q205" s="10">
        <f>Table7[[#This Row],[Kill Points After Ruin 4]]-Table7[[#This Row],[Kill Points Before Ruin 4]]</f>
        <v>0</v>
      </c>
      <c r="R205" s="13">
        <v>24022375</v>
      </c>
      <c r="S205" s="13">
        <v>24022375</v>
      </c>
      <c r="T20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2886.25</v>
      </c>
      <c r="U205" s="13">
        <v>24022375</v>
      </c>
      <c r="V205" s="13">
        <v>24022375</v>
      </c>
      <c r="W205" s="10">
        <f>Table7[[#This Row],[Kill Points After Ruin 6]]-Table7[[#This Row],[Kill Points Before Ruin 6]]</f>
        <v>0</v>
      </c>
      <c r="X205" s="10">
        <v>24022375</v>
      </c>
      <c r="Y205" s="10">
        <v>24022375</v>
      </c>
      <c r="Z205" s="10">
        <f>Table7[[#This Row],[Kill Points After Ruin 7]]-Table7[[#This Row],[Kill Points Before Ruin 7]]</f>
        <v>0</v>
      </c>
      <c r="AA20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25976.25</v>
      </c>
      <c r="AB205" s="16">
        <v>24022375</v>
      </c>
      <c r="AC205" s="16">
        <v>24022375</v>
      </c>
      <c r="AD205" s="16">
        <v>0</v>
      </c>
      <c r="AE205" s="16">
        <v>122035</v>
      </c>
      <c r="AF205" s="16">
        <v>122035</v>
      </c>
      <c r="AG205" s="16">
        <v>0</v>
      </c>
      <c r="AH205" s="16">
        <v>0</v>
      </c>
      <c r="AI205" s="16">
        <v>0</v>
      </c>
      <c r="AJ205" s="16">
        <f>SUM(Table7[[#This Row],[Z8 Dead]],Table7[[#This Row],[KL Deads]])</f>
        <v>0</v>
      </c>
      <c r="AK205" s="26">
        <f>SUM(Table7[[#This Row],[Total Ruins And Altar KP]],Table7[[#This Row],[KL KP]],Table7[[#This Row],[Z8 KP]])</f>
        <v>25976.25</v>
      </c>
      <c r="AL205" s="23">
        <f>Table7[[#This Row],[Total Deads]]/(Table7[[#This Row],[Starting Power]]*0.01)</f>
        <v>0</v>
      </c>
      <c r="AM205" s="15">
        <f>SUM(Table7[[#This Row],[Total Ruins And Altar KP]],Table7[[#This Row],[KL KP]],Table7[[#This Row],[Z8 KP]])/Table7[[#This Row],[KP Requirement]]</f>
        <v>3.7975231487187035E-4</v>
      </c>
    </row>
    <row r="206" spans="1:39" ht="15" x14ac:dyDescent="0.2">
      <c r="A206" s="9" t="s">
        <v>243</v>
      </c>
      <c r="B206" s="9">
        <v>187213758</v>
      </c>
      <c r="C206" s="10">
        <v>21922204</v>
      </c>
      <c r="D206" s="10">
        <f>Table7[[#This Row],[Starting Power]]*3</f>
        <v>65766612</v>
      </c>
      <c r="E206" s="11">
        <v>205069</v>
      </c>
      <c r="F206" s="11">
        <v>1866288</v>
      </c>
      <c r="G206" s="11">
        <v>1878978</v>
      </c>
      <c r="H206" s="11">
        <f>Table7[[#This Row],[Kill Points After Ruin 1]]-Table7[[#This Row],[Kill Points Before Ruins 1]]</f>
        <v>12690</v>
      </c>
      <c r="I206" s="11">
        <v>1878978</v>
      </c>
      <c r="J206" s="10">
        <v>1878978</v>
      </c>
      <c r="K206" s="11">
        <f>Table7[[#This Row],[Kill Points After Ruin 2]]-Table7[[#This Row],[Kill Points Before Ruin 2]]</f>
        <v>0</v>
      </c>
      <c r="L206" s="10">
        <v>1878978</v>
      </c>
      <c r="M206" s="13">
        <v>1878978</v>
      </c>
      <c r="N206" s="10">
        <f>Table7[[#This Row],[Kill Points After Ruin 3]]-Table7[[#This Row],[Kill Points Before Ruin 3]]</f>
        <v>0</v>
      </c>
      <c r="O206" s="13">
        <v>1878978</v>
      </c>
      <c r="P206" s="13">
        <v>1878978</v>
      </c>
      <c r="Q206" s="10">
        <f>Table7[[#This Row],[Kill Points After Ruin 4]]-Table7[[#This Row],[Kill Points Before Ruin 4]]</f>
        <v>0</v>
      </c>
      <c r="R206" s="13">
        <v>1878978</v>
      </c>
      <c r="S206" s="13">
        <v>1878978</v>
      </c>
      <c r="T20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1586.25</v>
      </c>
      <c r="U206" s="13">
        <v>1878978</v>
      </c>
      <c r="V206" s="13">
        <v>1878978</v>
      </c>
      <c r="W206" s="10">
        <f>Table7[[#This Row],[Kill Points After Ruin 6]]-Table7[[#This Row],[Kill Points Before Ruin 6]]</f>
        <v>0</v>
      </c>
      <c r="X206" s="10">
        <v>1878978</v>
      </c>
      <c r="Y206" s="10">
        <v>1878978</v>
      </c>
      <c r="Z206" s="10">
        <f>Table7[[#This Row],[Kill Points After Ruin 7]]-Table7[[#This Row],[Kill Points Before Ruin 7]]</f>
        <v>0</v>
      </c>
      <c r="AA20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14276.25</v>
      </c>
      <c r="AB206" s="16">
        <v>1878978</v>
      </c>
      <c r="AC206" s="16">
        <v>1878978</v>
      </c>
      <c r="AD206" s="16">
        <v>0</v>
      </c>
      <c r="AE206" s="16">
        <v>205069</v>
      </c>
      <c r="AF206" s="16">
        <v>205069</v>
      </c>
      <c r="AG206" s="16">
        <v>0</v>
      </c>
      <c r="AH206" s="16">
        <v>0</v>
      </c>
      <c r="AI206" s="16">
        <v>0</v>
      </c>
      <c r="AJ206" s="16">
        <f>SUM(Table7[[#This Row],[Z8 Dead]],Table7[[#This Row],[KL Deads]])</f>
        <v>0</v>
      </c>
      <c r="AK206" s="26">
        <f>SUM(Table7[[#This Row],[Total Ruins And Altar KP]],Table7[[#This Row],[KL KP]],Table7[[#This Row],[Z8 KP]])</f>
        <v>14276.25</v>
      </c>
      <c r="AL206" s="23">
        <f>Table7[[#This Row],[Total Deads]]/(Table7[[#This Row],[Starting Power]]*0.01)</f>
        <v>0</v>
      </c>
      <c r="AM206" s="15">
        <f>SUM(Table7[[#This Row],[Total Ruins And Altar KP]],Table7[[#This Row],[KL KP]],Table7[[#This Row],[Z8 KP]])/Table7[[#This Row],[KP Requirement]]</f>
        <v>2.1707443284443479E-4</v>
      </c>
    </row>
    <row r="207" spans="1:39" ht="15" x14ac:dyDescent="0.2">
      <c r="A207" s="9" t="s">
        <v>133</v>
      </c>
      <c r="B207" s="9">
        <v>187664944</v>
      </c>
      <c r="C207" s="10">
        <v>29071457</v>
      </c>
      <c r="D207" s="10">
        <f>Table7[[#This Row],[Starting Power]]*3</f>
        <v>87214371</v>
      </c>
      <c r="E207" s="11">
        <v>756863</v>
      </c>
      <c r="F207" s="11">
        <v>60651211</v>
      </c>
      <c r="G207" s="11">
        <v>60652901</v>
      </c>
      <c r="H207" s="11">
        <f>Table7[[#This Row],[Kill Points After Ruin 1]]-Table7[[#This Row],[Kill Points Before Ruins 1]]</f>
        <v>1690</v>
      </c>
      <c r="I207" s="11">
        <v>60652901</v>
      </c>
      <c r="J207" s="10">
        <v>60652901</v>
      </c>
      <c r="K207" s="11">
        <f>Table7[[#This Row],[Kill Points After Ruin 2]]-Table7[[#This Row],[Kill Points Before Ruin 2]]</f>
        <v>0</v>
      </c>
      <c r="L207" s="10">
        <v>60652901</v>
      </c>
      <c r="M207" s="13">
        <v>60652901</v>
      </c>
      <c r="N207" s="10">
        <f>Table7[[#This Row],[Kill Points After Ruin 3]]-Table7[[#This Row],[Kill Points Before Ruin 3]]</f>
        <v>0</v>
      </c>
      <c r="O207" s="13">
        <v>60652901</v>
      </c>
      <c r="P207" s="13">
        <v>60652901</v>
      </c>
      <c r="Q207" s="10">
        <f>Table7[[#This Row],[Kill Points After Ruin 4]]-Table7[[#This Row],[Kill Points Before Ruin 4]]</f>
        <v>0</v>
      </c>
      <c r="R207" s="13">
        <v>60652901</v>
      </c>
      <c r="S207" s="13">
        <v>60652901</v>
      </c>
      <c r="T20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211.25</v>
      </c>
      <c r="U207" s="13">
        <v>60652901</v>
      </c>
      <c r="V207" s="13">
        <v>60652901</v>
      </c>
      <c r="W207" s="10">
        <f>Table7[[#This Row],[Kill Points After Ruin 6]]-Table7[[#This Row],[Kill Points Before Ruin 6]]</f>
        <v>0</v>
      </c>
      <c r="X207" s="10">
        <v>60652901</v>
      </c>
      <c r="Y207" s="10">
        <v>60652901</v>
      </c>
      <c r="Z207" s="10">
        <f>Table7[[#This Row],[Kill Points After Ruin 7]]-Table7[[#This Row],[Kill Points Before Ruin 7]]</f>
        <v>0</v>
      </c>
      <c r="AA20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1901.25</v>
      </c>
      <c r="AB207" s="16">
        <v>60652901</v>
      </c>
      <c r="AC207" s="16">
        <v>60652901</v>
      </c>
      <c r="AD207" s="16">
        <v>0</v>
      </c>
      <c r="AE207" s="11">
        <v>756863</v>
      </c>
      <c r="AF207" s="11">
        <v>756863</v>
      </c>
      <c r="AG207" s="16">
        <v>0</v>
      </c>
      <c r="AH207" s="16">
        <v>0</v>
      </c>
      <c r="AI207" s="16">
        <v>0</v>
      </c>
      <c r="AJ207" s="16">
        <f>SUM(Table7[[#This Row],[Z8 Dead]],Table7[[#This Row],[KL Deads]])</f>
        <v>0</v>
      </c>
      <c r="AK207" s="26">
        <f>SUM(Table7[[#This Row],[Total Ruins And Altar KP]],Table7[[#This Row],[KL KP]],Table7[[#This Row],[Z8 KP]])</f>
        <v>1901.25</v>
      </c>
      <c r="AL207" s="23">
        <f>Table7[[#This Row],[Total Deads]]/(Table7[[#This Row],[Starting Power]]*0.01)</f>
        <v>0</v>
      </c>
      <c r="AM207" s="15">
        <f>SUM(Table7[[#This Row],[Total Ruins And Altar KP]],Table7[[#This Row],[KL KP]],Table7[[#This Row],[Z8 KP]])/Table7[[#This Row],[KP Requirement]]</f>
        <v>2.1799732982079294E-5</v>
      </c>
    </row>
    <row r="208" spans="1:39" ht="15" x14ac:dyDescent="0.2">
      <c r="A208" s="9" t="s">
        <v>196</v>
      </c>
      <c r="B208" s="9">
        <v>187808596</v>
      </c>
      <c r="C208" s="10">
        <v>24566519</v>
      </c>
      <c r="D208" s="10">
        <f>Table7[[#This Row],[Starting Power]]*3</f>
        <v>73699557</v>
      </c>
      <c r="E208" s="11">
        <v>223180</v>
      </c>
      <c r="F208" s="11">
        <v>1346231</v>
      </c>
      <c r="G208" s="11">
        <v>1347331</v>
      </c>
      <c r="H208" s="11">
        <f>Table7[[#This Row],[Kill Points After Ruin 1]]-Table7[[#This Row],[Kill Points Before Ruins 1]]</f>
        <v>1100</v>
      </c>
      <c r="I208" s="11">
        <v>1347331</v>
      </c>
      <c r="J208" s="10">
        <v>1347331</v>
      </c>
      <c r="K208" s="11">
        <f>Table7[[#This Row],[Kill Points After Ruin 2]]-Table7[[#This Row],[Kill Points Before Ruin 2]]</f>
        <v>0</v>
      </c>
      <c r="L208" s="10">
        <v>1347331</v>
      </c>
      <c r="M208" s="13">
        <v>1347331</v>
      </c>
      <c r="N208" s="10">
        <f>Table7[[#This Row],[Kill Points After Ruin 3]]-Table7[[#This Row],[Kill Points Before Ruin 3]]</f>
        <v>0</v>
      </c>
      <c r="O208" s="13">
        <v>1347331</v>
      </c>
      <c r="P208" s="13">
        <v>1347331</v>
      </c>
      <c r="Q208" s="10">
        <f>Table7[[#This Row],[Kill Points After Ruin 4]]-Table7[[#This Row],[Kill Points Before Ruin 4]]</f>
        <v>0</v>
      </c>
      <c r="R208" s="13">
        <v>1347331</v>
      </c>
      <c r="S208" s="13">
        <v>1347331</v>
      </c>
      <c r="T20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137.5</v>
      </c>
      <c r="U208" s="13">
        <v>1347331</v>
      </c>
      <c r="V208" s="13">
        <v>1347331</v>
      </c>
      <c r="W208" s="10">
        <f>Table7[[#This Row],[Kill Points After Ruin 6]]-Table7[[#This Row],[Kill Points Before Ruin 6]]</f>
        <v>0</v>
      </c>
      <c r="X208" s="10">
        <v>1347331</v>
      </c>
      <c r="Y208" s="10">
        <v>1347331</v>
      </c>
      <c r="Z208" s="10">
        <f>Table7[[#This Row],[Kill Points After Ruin 7]]-Table7[[#This Row],[Kill Points Before Ruin 7]]</f>
        <v>0</v>
      </c>
      <c r="AA20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1237.5</v>
      </c>
      <c r="AB208" s="16">
        <v>1347331</v>
      </c>
      <c r="AC208" s="16">
        <v>1347331</v>
      </c>
      <c r="AD208" s="16">
        <v>0</v>
      </c>
      <c r="AE208" s="16">
        <v>223180</v>
      </c>
      <c r="AF208" s="16">
        <v>223180</v>
      </c>
      <c r="AG208" s="16">
        <v>0</v>
      </c>
      <c r="AH208" s="16">
        <v>0</v>
      </c>
      <c r="AI208" s="16">
        <v>0</v>
      </c>
      <c r="AJ208" s="16">
        <f>SUM(Table7[[#This Row],[Z8 Dead]],Table7[[#This Row],[KL Deads]])</f>
        <v>0</v>
      </c>
      <c r="AK208" s="26">
        <f>SUM(Table7[[#This Row],[Total Ruins And Altar KP]],Table7[[#This Row],[KL KP]],Table7[[#This Row],[Z8 KP]])</f>
        <v>1237.5</v>
      </c>
      <c r="AL208" s="23">
        <f>Table7[[#This Row],[Total Deads]]/(Table7[[#This Row],[Starting Power]]*0.01)</f>
        <v>0</v>
      </c>
      <c r="AM208" s="15">
        <f>SUM(Table7[[#This Row],[Total Ruins And Altar KP]],Table7[[#This Row],[KL KP]],Table7[[#This Row],[Z8 KP]])/Table7[[#This Row],[KP Requirement]]</f>
        <v>1.6791145705258445E-5</v>
      </c>
    </row>
    <row r="209" spans="1:39" ht="15" x14ac:dyDescent="0.2">
      <c r="A209" s="9" t="s">
        <v>215</v>
      </c>
      <c r="B209" s="9">
        <v>187770683</v>
      </c>
      <c r="C209" s="10">
        <v>23626371</v>
      </c>
      <c r="D209" s="10">
        <f>Table7[[#This Row],[Starting Power]]*3</f>
        <v>70879113</v>
      </c>
      <c r="E209" s="11">
        <v>0</v>
      </c>
      <c r="F209" s="11">
        <v>68864</v>
      </c>
      <c r="G209" s="11">
        <v>68864</v>
      </c>
      <c r="H209" s="11">
        <f>Table7[[#This Row],[Kill Points After Ruin 1]]-Table7[[#This Row],[Kill Points Before Ruins 1]]</f>
        <v>0</v>
      </c>
      <c r="I209" s="11">
        <v>68864</v>
      </c>
      <c r="J209" s="10">
        <v>68864</v>
      </c>
      <c r="K209" s="11">
        <f>Table7[[#This Row],[Kill Points After Ruin 2]]-Table7[[#This Row],[Kill Points Before Ruin 2]]</f>
        <v>0</v>
      </c>
      <c r="L209" s="10">
        <v>68864</v>
      </c>
      <c r="M209" s="13">
        <v>68864</v>
      </c>
      <c r="N209" s="10">
        <f>Table7[[#This Row],[Kill Points After Ruin 3]]-Table7[[#This Row],[Kill Points Before Ruin 3]]</f>
        <v>0</v>
      </c>
      <c r="O209" s="13">
        <v>68864</v>
      </c>
      <c r="P209" s="13">
        <v>68864</v>
      </c>
      <c r="Q209" s="10">
        <f>Table7[[#This Row],[Kill Points After Ruin 4]]-Table7[[#This Row],[Kill Points Before Ruin 4]]</f>
        <v>0</v>
      </c>
      <c r="R209" s="13">
        <v>68864</v>
      </c>
      <c r="S209" s="13">
        <v>68864</v>
      </c>
      <c r="T20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09" s="13">
        <v>68864</v>
      </c>
      <c r="V209" s="13">
        <v>68864</v>
      </c>
      <c r="W209" s="10">
        <f>Table7[[#This Row],[Kill Points After Ruin 6]]-Table7[[#This Row],[Kill Points Before Ruin 6]]</f>
        <v>0</v>
      </c>
      <c r="X209" s="10">
        <v>68864</v>
      </c>
      <c r="Y209" s="10">
        <v>68864</v>
      </c>
      <c r="Z209" s="10">
        <f>Table7[[#This Row],[Kill Points After Ruin 7]]-Table7[[#This Row],[Kill Points Before Ruin 7]]</f>
        <v>0</v>
      </c>
      <c r="AA20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09" s="16">
        <v>68864</v>
      </c>
      <c r="AC209" s="16">
        <v>68864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f>SUM(Table7[[#This Row],[Z8 Dead]],Table7[[#This Row],[KL Deads]])</f>
        <v>0</v>
      </c>
      <c r="AK209" s="26">
        <f>SUM(Table7[[#This Row],[Total Ruins And Altar KP]],Table7[[#This Row],[KL KP]],Table7[[#This Row],[Z8 KP]])</f>
        <v>0</v>
      </c>
      <c r="AL209" s="23">
        <f>Table7[[#This Row],[Total Deads]]/(Table7[[#This Row],[Starting Power]]*0.01)</f>
        <v>0</v>
      </c>
      <c r="AM209" s="15">
        <f>SUM(Table7[[#This Row],[Total Ruins And Altar KP]],Table7[[#This Row],[KL KP]],Table7[[#This Row],[Z8 KP]])/Table7[[#This Row],[KP Requirement]]</f>
        <v>0</v>
      </c>
    </row>
    <row r="210" spans="1:39" ht="15" x14ac:dyDescent="0.2">
      <c r="A210" s="9" t="s">
        <v>162</v>
      </c>
      <c r="B210" s="9">
        <v>187724193</v>
      </c>
      <c r="C210" s="10">
        <v>27347621</v>
      </c>
      <c r="D210" s="10">
        <f>Table7[[#This Row],[Starting Power]]*3</f>
        <v>82042863</v>
      </c>
      <c r="E210" s="11">
        <v>2</v>
      </c>
      <c r="F210" s="11">
        <v>6956555</v>
      </c>
      <c r="G210" s="11">
        <v>6956555</v>
      </c>
      <c r="H210" s="11">
        <f>Table7[[#This Row],[Kill Points After Ruin 1]]-Table7[[#This Row],[Kill Points Before Ruins 1]]</f>
        <v>0</v>
      </c>
      <c r="I210" s="11">
        <v>6956555</v>
      </c>
      <c r="J210" s="10">
        <v>6956555</v>
      </c>
      <c r="K210" s="11">
        <f>Table7[[#This Row],[Kill Points After Ruin 2]]-Table7[[#This Row],[Kill Points Before Ruin 2]]</f>
        <v>0</v>
      </c>
      <c r="L210" s="10">
        <v>6956555</v>
      </c>
      <c r="M210" s="13">
        <v>6956555</v>
      </c>
      <c r="N210" s="10">
        <f>Table7[[#This Row],[Kill Points After Ruin 3]]-Table7[[#This Row],[Kill Points Before Ruin 3]]</f>
        <v>0</v>
      </c>
      <c r="O210" s="13">
        <v>6956555</v>
      </c>
      <c r="P210" s="13">
        <v>6956555</v>
      </c>
      <c r="Q210" s="10">
        <f>Table7[[#This Row],[Kill Points After Ruin 4]]-Table7[[#This Row],[Kill Points Before Ruin 4]]</f>
        <v>0</v>
      </c>
      <c r="R210" s="13">
        <v>6956555</v>
      </c>
      <c r="S210" s="13">
        <v>6956555</v>
      </c>
      <c r="T21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0" s="13">
        <v>6956555</v>
      </c>
      <c r="V210" s="13">
        <v>6956555</v>
      </c>
      <c r="W210" s="10">
        <f>Table7[[#This Row],[Kill Points After Ruin 6]]-Table7[[#This Row],[Kill Points Before Ruin 6]]</f>
        <v>0</v>
      </c>
      <c r="X210" s="10">
        <v>6956555</v>
      </c>
      <c r="Y210" s="10">
        <v>6956555</v>
      </c>
      <c r="Z210" s="10">
        <f>Table7[[#This Row],[Kill Points After Ruin 7]]-Table7[[#This Row],[Kill Points Before Ruin 7]]</f>
        <v>0</v>
      </c>
      <c r="AA21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0" s="16">
        <v>6956555</v>
      </c>
      <c r="AC210" s="16">
        <v>6956555</v>
      </c>
      <c r="AD210" s="16">
        <v>0</v>
      </c>
      <c r="AE210" s="16">
        <v>2</v>
      </c>
      <c r="AF210" s="16">
        <v>2</v>
      </c>
      <c r="AG210" s="16">
        <v>0</v>
      </c>
      <c r="AH210" s="16">
        <v>0</v>
      </c>
      <c r="AI210" s="16">
        <v>0</v>
      </c>
      <c r="AJ210" s="16">
        <f>SUM(Table7[[#This Row],[Z8 Dead]],Table7[[#This Row],[KL Deads]])</f>
        <v>0</v>
      </c>
      <c r="AK210" s="26">
        <f>SUM(Table7[[#This Row],[Total Ruins And Altar KP]],Table7[[#This Row],[KL KP]],Table7[[#This Row],[Z8 KP]])</f>
        <v>0</v>
      </c>
      <c r="AL210" s="23">
        <f>Table7[[#This Row],[Total Deads]]/(Table7[[#This Row],[Starting Power]]*0.01)</f>
        <v>0</v>
      </c>
      <c r="AM210" s="15">
        <f>SUM(Table7[[#This Row],[Total Ruins And Altar KP]],Table7[[#This Row],[KL KP]],Table7[[#This Row],[Z8 KP]])/Table7[[#This Row],[KP Requirement]]</f>
        <v>0</v>
      </c>
    </row>
    <row r="211" spans="1:39" ht="15" x14ac:dyDescent="0.2">
      <c r="A211" s="9" t="s">
        <v>235</v>
      </c>
      <c r="B211" s="9">
        <v>187790222</v>
      </c>
      <c r="C211" s="10">
        <v>22263303</v>
      </c>
      <c r="D211" s="10">
        <f>Table7[[#This Row],[Starting Power]]*3</f>
        <v>66789909</v>
      </c>
      <c r="E211" s="11">
        <v>1909</v>
      </c>
      <c r="F211" s="11">
        <v>236903</v>
      </c>
      <c r="G211" s="11">
        <v>236903</v>
      </c>
      <c r="H211" s="11">
        <f>Table7[[#This Row],[Kill Points After Ruin 1]]-Table7[[#This Row],[Kill Points Before Ruins 1]]</f>
        <v>0</v>
      </c>
      <c r="I211" s="11">
        <v>236903</v>
      </c>
      <c r="J211" s="10">
        <v>236903</v>
      </c>
      <c r="K211" s="11">
        <f>Table7[[#This Row],[Kill Points After Ruin 2]]-Table7[[#This Row],[Kill Points Before Ruin 2]]</f>
        <v>0</v>
      </c>
      <c r="L211" s="10">
        <v>236903</v>
      </c>
      <c r="M211" s="13">
        <v>236903</v>
      </c>
      <c r="N211" s="10">
        <f>Table7[[#This Row],[Kill Points After Ruin 3]]-Table7[[#This Row],[Kill Points Before Ruin 3]]</f>
        <v>0</v>
      </c>
      <c r="O211" s="13">
        <v>236903</v>
      </c>
      <c r="P211" s="13">
        <v>236903</v>
      </c>
      <c r="Q211" s="10">
        <f>Table7[[#This Row],[Kill Points After Ruin 4]]-Table7[[#This Row],[Kill Points Before Ruin 4]]</f>
        <v>0</v>
      </c>
      <c r="R211" s="13">
        <v>236903</v>
      </c>
      <c r="S211" s="13">
        <v>236903</v>
      </c>
      <c r="T21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1" s="13">
        <v>236903</v>
      </c>
      <c r="V211" s="13">
        <v>236903</v>
      </c>
      <c r="W211" s="10">
        <f>Table7[[#This Row],[Kill Points After Ruin 6]]-Table7[[#This Row],[Kill Points Before Ruin 6]]</f>
        <v>0</v>
      </c>
      <c r="X211" s="10">
        <v>236903</v>
      </c>
      <c r="Y211" s="10">
        <v>236903</v>
      </c>
      <c r="Z211" s="10">
        <f>Table7[[#This Row],[Kill Points After Ruin 7]]-Table7[[#This Row],[Kill Points Before Ruin 7]]</f>
        <v>0</v>
      </c>
      <c r="AA21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1" s="16">
        <v>236903</v>
      </c>
      <c r="AC211" s="16">
        <v>236903</v>
      </c>
      <c r="AD211" s="16">
        <v>0</v>
      </c>
      <c r="AE211" s="16">
        <v>1909</v>
      </c>
      <c r="AF211" s="16">
        <v>1909</v>
      </c>
      <c r="AG211" s="16">
        <v>0</v>
      </c>
      <c r="AH211" s="16">
        <v>0</v>
      </c>
      <c r="AI211" s="16">
        <v>0</v>
      </c>
      <c r="AJ211" s="16">
        <f>SUM(Table7[[#This Row],[Z8 Dead]],Table7[[#This Row],[KL Deads]])</f>
        <v>0</v>
      </c>
      <c r="AK211" s="26">
        <f>SUM(Table7[[#This Row],[Total Ruins And Altar KP]],Table7[[#This Row],[KL KP]],Table7[[#This Row],[Z8 KP]])</f>
        <v>0</v>
      </c>
      <c r="AL211" s="23">
        <f>Table7[[#This Row],[Total Deads]]/(Table7[[#This Row],[Starting Power]]*0.01)</f>
        <v>0</v>
      </c>
      <c r="AM211" s="15">
        <f>SUM(Table7[[#This Row],[Total Ruins And Altar KP]],Table7[[#This Row],[KL KP]],Table7[[#This Row],[Z8 KP]])/Table7[[#This Row],[KP Requirement]]</f>
        <v>0</v>
      </c>
    </row>
    <row r="212" spans="1:39" ht="15" x14ac:dyDescent="0.2">
      <c r="A212" s="9" t="s">
        <v>247</v>
      </c>
      <c r="B212" s="9">
        <v>187713336</v>
      </c>
      <c r="C212" s="10">
        <v>22232322</v>
      </c>
      <c r="D212" s="10">
        <f>Table7[[#This Row],[Starting Power]]*3</f>
        <v>66696966</v>
      </c>
      <c r="E212" s="11">
        <v>2570</v>
      </c>
      <c r="F212" s="11">
        <v>79439</v>
      </c>
      <c r="G212" s="11">
        <v>79439</v>
      </c>
      <c r="H212" s="11">
        <f>Table7[[#This Row],[Kill Points After Ruin 1]]-Table7[[#This Row],[Kill Points Before Ruins 1]]</f>
        <v>0</v>
      </c>
      <c r="I212" s="11">
        <v>79439</v>
      </c>
      <c r="J212" s="10">
        <v>79439</v>
      </c>
      <c r="K212" s="11">
        <f>Table7[[#This Row],[Kill Points After Ruin 2]]-Table7[[#This Row],[Kill Points Before Ruin 2]]</f>
        <v>0</v>
      </c>
      <c r="L212" s="10">
        <v>79439</v>
      </c>
      <c r="M212" s="13">
        <v>79439</v>
      </c>
      <c r="N212" s="10">
        <f>Table7[[#This Row],[Kill Points After Ruin 3]]-Table7[[#This Row],[Kill Points Before Ruin 3]]</f>
        <v>0</v>
      </c>
      <c r="O212" s="13">
        <v>79439</v>
      </c>
      <c r="P212" s="13">
        <v>79439</v>
      </c>
      <c r="Q212" s="10">
        <f>Table7[[#This Row],[Kill Points After Ruin 4]]-Table7[[#This Row],[Kill Points Before Ruin 4]]</f>
        <v>0</v>
      </c>
      <c r="R212" s="13">
        <v>79439</v>
      </c>
      <c r="S212" s="13">
        <v>79439</v>
      </c>
      <c r="T21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2" s="13">
        <v>79439</v>
      </c>
      <c r="V212" s="13">
        <v>79439</v>
      </c>
      <c r="W212" s="10">
        <f>Table7[[#This Row],[Kill Points After Ruin 6]]-Table7[[#This Row],[Kill Points Before Ruin 6]]</f>
        <v>0</v>
      </c>
      <c r="X212" s="13">
        <v>79439</v>
      </c>
      <c r="Y212" s="13">
        <v>79439</v>
      </c>
      <c r="Z212" s="10">
        <f>Table7[[#This Row],[Kill Points After Ruin 7]]-Table7[[#This Row],[Kill Points Before Ruin 7]]</f>
        <v>0</v>
      </c>
      <c r="AA21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2" s="16">
        <v>79439</v>
      </c>
      <c r="AC212" s="16">
        <v>79439</v>
      </c>
      <c r="AD212" s="16">
        <v>0</v>
      </c>
      <c r="AE212" s="16">
        <v>2570</v>
      </c>
      <c r="AF212" s="16">
        <v>2570</v>
      </c>
      <c r="AG212" s="16">
        <v>0</v>
      </c>
      <c r="AH212" s="16">
        <v>0</v>
      </c>
      <c r="AI212" s="16">
        <v>0</v>
      </c>
      <c r="AJ212" s="16">
        <f>SUM(Table7[[#This Row],[Z8 Dead]],Table7[[#This Row],[KL Deads]])</f>
        <v>0</v>
      </c>
      <c r="AK212" s="26">
        <f>SUM(Table7[[#This Row],[Total Ruins And Altar KP]],Table7[[#This Row],[KL KP]],Table7[[#This Row],[Z8 KP]])</f>
        <v>0</v>
      </c>
      <c r="AL212" s="23">
        <f>Table7[[#This Row],[Total Deads]]/(Table7[[#This Row],[Starting Power]]*0.01)</f>
        <v>0</v>
      </c>
      <c r="AM212" s="15">
        <f>SUM(Table7[[#This Row],[Total Ruins And Altar KP]],Table7[[#This Row],[KL KP]],Table7[[#This Row],[Z8 KP]])/Table7[[#This Row],[KP Requirement]]</f>
        <v>0</v>
      </c>
    </row>
    <row r="213" spans="1:39" ht="15" x14ac:dyDescent="0.2">
      <c r="A213" s="9" t="s">
        <v>187</v>
      </c>
      <c r="B213" s="9">
        <v>192509854</v>
      </c>
      <c r="C213" s="10">
        <v>25434984</v>
      </c>
      <c r="D213" s="10">
        <f>Table7[[#This Row],[Starting Power]]*3</f>
        <v>76304952</v>
      </c>
      <c r="E213" s="11">
        <v>4908</v>
      </c>
      <c r="F213" s="11">
        <v>2186461</v>
      </c>
      <c r="G213" s="11">
        <v>2186461</v>
      </c>
      <c r="H213" s="11">
        <f>Table7[[#This Row],[Kill Points After Ruin 1]]-Table7[[#This Row],[Kill Points Before Ruins 1]]</f>
        <v>0</v>
      </c>
      <c r="I213" s="11">
        <v>2186461</v>
      </c>
      <c r="J213" s="10">
        <v>2186461</v>
      </c>
      <c r="K213" s="11">
        <f>Table7[[#This Row],[Kill Points After Ruin 2]]-Table7[[#This Row],[Kill Points Before Ruin 2]]</f>
        <v>0</v>
      </c>
      <c r="L213" s="10">
        <v>2186461</v>
      </c>
      <c r="M213" s="13">
        <v>2186461</v>
      </c>
      <c r="N213" s="10">
        <f>Table7[[#This Row],[Kill Points After Ruin 3]]-Table7[[#This Row],[Kill Points Before Ruin 3]]</f>
        <v>0</v>
      </c>
      <c r="O213" s="13">
        <v>2186461</v>
      </c>
      <c r="P213" s="13">
        <v>2186461</v>
      </c>
      <c r="Q213" s="10">
        <f>Table7[[#This Row],[Kill Points After Ruin 4]]-Table7[[#This Row],[Kill Points Before Ruin 4]]</f>
        <v>0</v>
      </c>
      <c r="R213" s="13">
        <v>2186461</v>
      </c>
      <c r="S213" s="13">
        <v>2186461</v>
      </c>
      <c r="T21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3" s="13">
        <v>2186461</v>
      </c>
      <c r="V213" s="13">
        <v>2186461</v>
      </c>
      <c r="W213" s="10">
        <f>Table7[[#This Row],[Kill Points After Ruin 6]]-Table7[[#This Row],[Kill Points Before Ruin 6]]</f>
        <v>0</v>
      </c>
      <c r="X213" s="10">
        <v>2186461</v>
      </c>
      <c r="Y213" s="10">
        <v>2186461</v>
      </c>
      <c r="Z213" s="10">
        <f>Table7[[#This Row],[Kill Points After Ruin 7]]-Table7[[#This Row],[Kill Points Before Ruin 7]]</f>
        <v>0</v>
      </c>
      <c r="AA21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3" s="16">
        <v>2186461</v>
      </c>
      <c r="AC213" s="16">
        <v>2186461</v>
      </c>
      <c r="AD213" s="16">
        <v>0</v>
      </c>
      <c r="AE213" s="16">
        <v>4908</v>
      </c>
      <c r="AF213" s="16">
        <v>4908</v>
      </c>
      <c r="AG213" s="16">
        <v>0</v>
      </c>
      <c r="AH213" s="16">
        <v>0</v>
      </c>
      <c r="AI213" s="16">
        <v>0</v>
      </c>
      <c r="AJ213" s="16">
        <f>SUM(Table7[[#This Row],[Z8 Dead]],Table7[[#This Row],[KL Deads]])</f>
        <v>0</v>
      </c>
      <c r="AK213" s="26">
        <f>SUM(Table7[[#This Row],[Total Ruins And Altar KP]],Table7[[#This Row],[KL KP]],Table7[[#This Row],[Z8 KP]])</f>
        <v>0</v>
      </c>
      <c r="AL213" s="23">
        <f>Table7[[#This Row],[Total Deads]]/(Table7[[#This Row],[Starting Power]]*0.01)</f>
        <v>0</v>
      </c>
      <c r="AM213" s="15">
        <f>SUM(Table7[[#This Row],[Total Ruins And Altar KP]],Table7[[#This Row],[KL KP]],Table7[[#This Row],[Z8 KP]])/Table7[[#This Row],[KP Requirement]]</f>
        <v>0</v>
      </c>
    </row>
    <row r="214" spans="1:39" ht="15" x14ac:dyDescent="0.2">
      <c r="A214" s="9" t="s">
        <v>128</v>
      </c>
      <c r="B214" s="9">
        <v>187795247</v>
      </c>
      <c r="C214" s="10">
        <v>29129069</v>
      </c>
      <c r="D214" s="10">
        <f>Table7[[#This Row],[Starting Power]]*3</f>
        <v>87387207</v>
      </c>
      <c r="E214" s="11">
        <v>6040</v>
      </c>
      <c r="F214" s="11">
        <v>4599871</v>
      </c>
      <c r="G214" s="11">
        <v>4599871</v>
      </c>
      <c r="H214" s="11">
        <f>Table7[[#This Row],[Kill Points After Ruin 1]]-Table7[[#This Row],[Kill Points Before Ruins 1]]</f>
        <v>0</v>
      </c>
      <c r="I214" s="11">
        <v>4599871</v>
      </c>
      <c r="J214" s="10">
        <v>4599871</v>
      </c>
      <c r="K214" s="11">
        <f>Table7[[#This Row],[Kill Points After Ruin 2]]-Table7[[#This Row],[Kill Points Before Ruin 2]]</f>
        <v>0</v>
      </c>
      <c r="L214" s="10">
        <v>4599871</v>
      </c>
      <c r="M214" s="13">
        <v>4599871</v>
      </c>
      <c r="N214" s="10">
        <f>Table7[[#This Row],[Kill Points After Ruin 3]]-Table7[[#This Row],[Kill Points Before Ruin 3]]</f>
        <v>0</v>
      </c>
      <c r="O214" s="13">
        <v>4599871</v>
      </c>
      <c r="P214" s="13">
        <v>4599871</v>
      </c>
      <c r="Q214" s="10">
        <f>Table7[[#This Row],[Kill Points After Ruin 4]]-Table7[[#This Row],[Kill Points Before Ruin 4]]</f>
        <v>0</v>
      </c>
      <c r="R214" s="13">
        <v>4599871</v>
      </c>
      <c r="S214" s="13">
        <v>4599871</v>
      </c>
      <c r="T21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4" s="13">
        <v>4599871</v>
      </c>
      <c r="V214" s="13">
        <v>4599871</v>
      </c>
      <c r="W214" s="10">
        <f>Table7[[#This Row],[Kill Points After Ruin 6]]-Table7[[#This Row],[Kill Points Before Ruin 6]]</f>
        <v>0</v>
      </c>
      <c r="X214" s="10">
        <v>4599871</v>
      </c>
      <c r="Y214" s="10">
        <v>4599871</v>
      </c>
      <c r="Z214" s="10">
        <f>Table7[[#This Row],[Kill Points After Ruin 7]]-Table7[[#This Row],[Kill Points Before Ruin 7]]</f>
        <v>0</v>
      </c>
      <c r="AA21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4" s="16">
        <v>4599871</v>
      </c>
      <c r="AC214" s="16">
        <v>4599871</v>
      </c>
      <c r="AD214" s="16">
        <v>0</v>
      </c>
      <c r="AE214" s="16">
        <v>6040</v>
      </c>
      <c r="AF214" s="16">
        <v>6040</v>
      </c>
      <c r="AG214" s="16">
        <v>0</v>
      </c>
      <c r="AH214" s="16">
        <v>0</v>
      </c>
      <c r="AI214" s="16">
        <v>0</v>
      </c>
      <c r="AJ214" s="16">
        <f>SUM(Table7[[#This Row],[Z8 Dead]],Table7[[#This Row],[KL Deads]])</f>
        <v>0</v>
      </c>
      <c r="AK214" s="26">
        <f>SUM(Table7[[#This Row],[Total Ruins And Altar KP]],Table7[[#This Row],[KL KP]],Table7[[#This Row],[Z8 KP]])</f>
        <v>0</v>
      </c>
      <c r="AL214" s="23">
        <f>Table7[[#This Row],[Total Deads]]/(Table7[[#This Row],[Starting Power]]*0.01)</f>
        <v>0</v>
      </c>
      <c r="AM214" s="15">
        <f>SUM(Table7[[#This Row],[Total Ruins And Altar KP]],Table7[[#This Row],[KL KP]],Table7[[#This Row],[Z8 KP]])/Table7[[#This Row],[KP Requirement]]</f>
        <v>0</v>
      </c>
    </row>
    <row r="215" spans="1:39" ht="15" x14ac:dyDescent="0.2">
      <c r="A215" s="9" t="s">
        <v>185</v>
      </c>
      <c r="B215" s="9">
        <v>187645388</v>
      </c>
      <c r="C215" s="10">
        <v>23607839</v>
      </c>
      <c r="D215" s="10">
        <f>Table7[[#This Row],[Starting Power]]*3</f>
        <v>70823517</v>
      </c>
      <c r="E215" s="11">
        <v>11410</v>
      </c>
      <c r="F215" s="11">
        <v>562401</v>
      </c>
      <c r="G215" s="11">
        <v>562401</v>
      </c>
      <c r="H215" s="11">
        <f>Table7[[#This Row],[Kill Points After Ruin 1]]-Table7[[#This Row],[Kill Points Before Ruins 1]]</f>
        <v>0</v>
      </c>
      <c r="I215" s="11">
        <v>562401</v>
      </c>
      <c r="J215" s="10">
        <v>562401</v>
      </c>
      <c r="K215" s="11">
        <f>Table7[[#This Row],[Kill Points After Ruin 2]]-Table7[[#This Row],[Kill Points Before Ruin 2]]</f>
        <v>0</v>
      </c>
      <c r="L215" s="10">
        <v>562401</v>
      </c>
      <c r="M215" s="13">
        <v>562401</v>
      </c>
      <c r="N215" s="10">
        <f>Table7[[#This Row],[Kill Points After Ruin 3]]-Table7[[#This Row],[Kill Points Before Ruin 3]]</f>
        <v>0</v>
      </c>
      <c r="O215" s="13">
        <v>562401</v>
      </c>
      <c r="P215" s="13">
        <v>562401</v>
      </c>
      <c r="Q215" s="10">
        <f>Table7[[#This Row],[Kill Points After Ruin 4]]-Table7[[#This Row],[Kill Points Before Ruin 4]]</f>
        <v>0</v>
      </c>
      <c r="R215" s="13">
        <v>562401</v>
      </c>
      <c r="S215" s="13">
        <v>562401</v>
      </c>
      <c r="T21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5" s="13">
        <v>562401</v>
      </c>
      <c r="V215" s="13">
        <v>562401</v>
      </c>
      <c r="W215" s="10">
        <f>Table7[[#This Row],[Kill Points After Ruin 6]]-Table7[[#This Row],[Kill Points Before Ruin 6]]</f>
        <v>0</v>
      </c>
      <c r="X215" s="10">
        <v>562401</v>
      </c>
      <c r="Y215" s="10">
        <v>562401</v>
      </c>
      <c r="Z215" s="10">
        <f>Table7[[#This Row],[Kill Points After Ruin 7]]-Table7[[#This Row],[Kill Points Before Ruin 7]]</f>
        <v>0</v>
      </c>
      <c r="AA21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5" s="16">
        <v>562401</v>
      </c>
      <c r="AC215" s="16">
        <v>562401</v>
      </c>
      <c r="AD215" s="16">
        <v>0</v>
      </c>
      <c r="AE215" s="16">
        <v>11410</v>
      </c>
      <c r="AF215" s="16">
        <v>11410</v>
      </c>
      <c r="AG215" s="16">
        <v>0</v>
      </c>
      <c r="AH215" s="16">
        <v>0</v>
      </c>
      <c r="AI215" s="16">
        <v>0</v>
      </c>
      <c r="AJ215" s="16">
        <f>SUM(Table7[[#This Row],[Z8 Dead]],Table7[[#This Row],[KL Deads]])</f>
        <v>0</v>
      </c>
      <c r="AK215" s="26">
        <f>SUM(Table7[[#This Row],[Total Ruins And Altar KP]],Table7[[#This Row],[KL KP]],Table7[[#This Row],[Z8 KP]])</f>
        <v>0</v>
      </c>
      <c r="AL215" s="23">
        <f>Table7[[#This Row],[Total Deads]]/(Table7[[#This Row],[Starting Power]]*0.01)</f>
        <v>0</v>
      </c>
      <c r="AM215" s="15">
        <f>SUM(Table7[[#This Row],[Total Ruins And Altar KP]],Table7[[#This Row],[KL KP]],Table7[[#This Row],[Z8 KP]])/Table7[[#This Row],[KP Requirement]]</f>
        <v>0</v>
      </c>
    </row>
    <row r="216" spans="1:39" ht="15" x14ac:dyDescent="0.2">
      <c r="A216" s="9" t="s">
        <v>233</v>
      </c>
      <c r="B216" s="9">
        <v>187803204</v>
      </c>
      <c r="C216" s="10">
        <v>22315381</v>
      </c>
      <c r="D216" s="10">
        <f>Table7[[#This Row],[Starting Power]]*3</f>
        <v>66946143</v>
      </c>
      <c r="E216" s="11">
        <v>14165</v>
      </c>
      <c r="F216" s="11">
        <v>34507</v>
      </c>
      <c r="G216" s="11">
        <v>34507</v>
      </c>
      <c r="H216" s="11">
        <f>Table7[[#This Row],[Kill Points After Ruin 1]]-Table7[[#This Row],[Kill Points Before Ruins 1]]</f>
        <v>0</v>
      </c>
      <c r="I216" s="11">
        <v>34507</v>
      </c>
      <c r="J216" s="10">
        <v>34507</v>
      </c>
      <c r="K216" s="11">
        <f>Table7[[#This Row],[Kill Points After Ruin 2]]-Table7[[#This Row],[Kill Points Before Ruin 2]]</f>
        <v>0</v>
      </c>
      <c r="L216" s="10">
        <v>34507</v>
      </c>
      <c r="M216" s="13">
        <v>34507</v>
      </c>
      <c r="N216" s="10">
        <f>Table7[[#This Row],[Kill Points After Ruin 3]]-Table7[[#This Row],[Kill Points Before Ruin 3]]</f>
        <v>0</v>
      </c>
      <c r="O216" s="13">
        <v>34507</v>
      </c>
      <c r="P216" s="13">
        <v>34507</v>
      </c>
      <c r="Q216" s="10">
        <f>Table7[[#This Row],[Kill Points After Ruin 4]]-Table7[[#This Row],[Kill Points Before Ruin 4]]</f>
        <v>0</v>
      </c>
      <c r="R216" s="13">
        <v>34507</v>
      </c>
      <c r="S216" s="13">
        <v>34507</v>
      </c>
      <c r="T21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6" s="13">
        <v>34507</v>
      </c>
      <c r="V216" s="13">
        <v>34507</v>
      </c>
      <c r="W216" s="10">
        <f>Table7[[#This Row],[Kill Points After Ruin 6]]-Table7[[#This Row],[Kill Points Before Ruin 6]]</f>
        <v>0</v>
      </c>
      <c r="X216" s="10">
        <v>34507</v>
      </c>
      <c r="Y216" s="10">
        <v>34507</v>
      </c>
      <c r="Z216" s="10">
        <f>Table7[[#This Row],[Kill Points After Ruin 7]]-Table7[[#This Row],[Kill Points Before Ruin 7]]</f>
        <v>0</v>
      </c>
      <c r="AA21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6" s="16">
        <v>34507</v>
      </c>
      <c r="AC216" s="16">
        <v>34507</v>
      </c>
      <c r="AD216" s="16">
        <v>0</v>
      </c>
      <c r="AE216" s="16">
        <v>14165</v>
      </c>
      <c r="AF216" s="16">
        <v>14165</v>
      </c>
      <c r="AG216" s="16">
        <v>0</v>
      </c>
      <c r="AH216" s="16">
        <v>0</v>
      </c>
      <c r="AI216" s="16">
        <v>0</v>
      </c>
      <c r="AJ216" s="16">
        <f>SUM(Table7[[#This Row],[Z8 Dead]],Table7[[#This Row],[KL Deads]])</f>
        <v>0</v>
      </c>
      <c r="AK216" s="26">
        <f>SUM(Table7[[#This Row],[Total Ruins And Altar KP]],Table7[[#This Row],[KL KP]],Table7[[#This Row],[Z8 KP]])</f>
        <v>0</v>
      </c>
      <c r="AL216" s="23">
        <f>Table7[[#This Row],[Total Deads]]/(Table7[[#This Row],[Starting Power]]*0.01)</f>
        <v>0</v>
      </c>
      <c r="AM216" s="15">
        <f>SUM(Table7[[#This Row],[Total Ruins And Altar KP]],Table7[[#This Row],[KL KP]],Table7[[#This Row],[Z8 KP]])/Table7[[#This Row],[KP Requirement]]</f>
        <v>0</v>
      </c>
    </row>
    <row r="217" spans="1:39" ht="15" x14ac:dyDescent="0.2">
      <c r="A217" s="9" t="s">
        <v>170</v>
      </c>
      <c r="B217" s="9">
        <v>187724935</v>
      </c>
      <c r="C217" s="10">
        <v>26872016</v>
      </c>
      <c r="D217" s="10">
        <f>Table7[[#This Row],[Starting Power]]*3</f>
        <v>80616048</v>
      </c>
      <c r="E217" s="11">
        <v>14717</v>
      </c>
      <c r="F217" s="11">
        <v>299726</v>
      </c>
      <c r="G217" s="11">
        <v>299726</v>
      </c>
      <c r="H217" s="11">
        <f>Table7[[#This Row],[Kill Points After Ruin 1]]-Table7[[#This Row],[Kill Points Before Ruins 1]]</f>
        <v>0</v>
      </c>
      <c r="I217" s="11">
        <v>299726</v>
      </c>
      <c r="J217" s="10">
        <v>299726</v>
      </c>
      <c r="K217" s="11">
        <f>Table7[[#This Row],[Kill Points After Ruin 2]]-Table7[[#This Row],[Kill Points Before Ruin 2]]</f>
        <v>0</v>
      </c>
      <c r="L217" s="10">
        <v>299726</v>
      </c>
      <c r="M217" s="13">
        <v>299726</v>
      </c>
      <c r="N217" s="10">
        <f>Table7[[#This Row],[Kill Points After Ruin 3]]-Table7[[#This Row],[Kill Points Before Ruin 3]]</f>
        <v>0</v>
      </c>
      <c r="O217" s="13">
        <v>299726</v>
      </c>
      <c r="P217" s="13">
        <v>299726</v>
      </c>
      <c r="Q217" s="10">
        <f>Table7[[#This Row],[Kill Points After Ruin 4]]-Table7[[#This Row],[Kill Points Before Ruin 4]]</f>
        <v>0</v>
      </c>
      <c r="R217" s="13">
        <v>299726</v>
      </c>
      <c r="S217" s="13">
        <v>299726</v>
      </c>
      <c r="T21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7" s="13">
        <v>299726</v>
      </c>
      <c r="V217" s="13">
        <v>299726</v>
      </c>
      <c r="W217" s="10">
        <f>Table7[[#This Row],[Kill Points After Ruin 6]]-Table7[[#This Row],[Kill Points Before Ruin 6]]</f>
        <v>0</v>
      </c>
      <c r="X217" s="10">
        <v>299726</v>
      </c>
      <c r="Y217" s="10">
        <v>299726</v>
      </c>
      <c r="Z217" s="10">
        <f>Table7[[#This Row],[Kill Points After Ruin 7]]-Table7[[#This Row],[Kill Points Before Ruin 7]]</f>
        <v>0</v>
      </c>
      <c r="AA21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7" s="16">
        <v>299726</v>
      </c>
      <c r="AC217" s="16">
        <v>299726</v>
      </c>
      <c r="AD217" s="16">
        <v>0</v>
      </c>
      <c r="AE217" s="16">
        <v>14717</v>
      </c>
      <c r="AF217" s="16">
        <v>14717</v>
      </c>
      <c r="AG217" s="16">
        <v>0</v>
      </c>
      <c r="AH217" s="16">
        <v>0</v>
      </c>
      <c r="AI217" s="16">
        <v>0</v>
      </c>
      <c r="AJ217" s="16">
        <f>SUM(Table7[[#This Row],[Z8 Dead]],Table7[[#This Row],[KL Deads]])</f>
        <v>0</v>
      </c>
      <c r="AK217" s="26">
        <f>SUM(Table7[[#This Row],[Total Ruins And Altar KP]],Table7[[#This Row],[KL KP]],Table7[[#This Row],[Z8 KP]])</f>
        <v>0</v>
      </c>
      <c r="AL217" s="23">
        <f>Table7[[#This Row],[Total Deads]]/(Table7[[#This Row],[Starting Power]]*0.01)</f>
        <v>0</v>
      </c>
      <c r="AM217" s="15">
        <f>SUM(Table7[[#This Row],[Total Ruins And Altar KP]],Table7[[#This Row],[KL KP]],Table7[[#This Row],[Z8 KP]])/Table7[[#This Row],[KP Requirement]]</f>
        <v>0</v>
      </c>
    </row>
    <row r="218" spans="1:39" ht="15" x14ac:dyDescent="0.2">
      <c r="A218" s="9" t="s">
        <v>176</v>
      </c>
      <c r="B218" s="9">
        <v>187764420</v>
      </c>
      <c r="C218" s="10">
        <v>25644458</v>
      </c>
      <c r="D218" s="10">
        <f>Table7[[#This Row],[Starting Power]]*3</f>
        <v>76933374</v>
      </c>
      <c r="E218" s="11">
        <v>35318</v>
      </c>
      <c r="F218" s="11">
        <v>2495514</v>
      </c>
      <c r="G218" s="11">
        <v>2495514</v>
      </c>
      <c r="H218" s="11">
        <f>Table7[[#This Row],[Kill Points After Ruin 1]]-Table7[[#This Row],[Kill Points Before Ruins 1]]</f>
        <v>0</v>
      </c>
      <c r="I218" s="11">
        <v>2495514</v>
      </c>
      <c r="J218" s="10">
        <v>2495514</v>
      </c>
      <c r="K218" s="11">
        <f>Table7[[#This Row],[Kill Points After Ruin 2]]-Table7[[#This Row],[Kill Points Before Ruin 2]]</f>
        <v>0</v>
      </c>
      <c r="L218" s="10">
        <v>2495514</v>
      </c>
      <c r="M218" s="13">
        <v>2495514</v>
      </c>
      <c r="N218" s="10">
        <f>Table7[[#This Row],[Kill Points After Ruin 3]]-Table7[[#This Row],[Kill Points Before Ruin 3]]</f>
        <v>0</v>
      </c>
      <c r="O218" s="13">
        <v>2495514</v>
      </c>
      <c r="P218" s="13">
        <v>2495514</v>
      </c>
      <c r="Q218" s="10">
        <f>Table7[[#This Row],[Kill Points After Ruin 4]]-Table7[[#This Row],[Kill Points Before Ruin 4]]</f>
        <v>0</v>
      </c>
      <c r="R218" s="13">
        <v>2495514</v>
      </c>
      <c r="S218" s="13">
        <v>2495514</v>
      </c>
      <c r="T21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8" s="13">
        <v>2495514</v>
      </c>
      <c r="V218" s="13">
        <v>2495514</v>
      </c>
      <c r="W218" s="10">
        <f>Table7[[#This Row],[Kill Points After Ruin 6]]-Table7[[#This Row],[Kill Points Before Ruin 6]]</f>
        <v>0</v>
      </c>
      <c r="X218" s="10">
        <v>2495514</v>
      </c>
      <c r="Y218" s="10">
        <v>2495514</v>
      </c>
      <c r="Z218" s="10">
        <f>Table7[[#This Row],[Kill Points After Ruin 7]]-Table7[[#This Row],[Kill Points Before Ruin 7]]</f>
        <v>0</v>
      </c>
      <c r="AA21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8" s="16">
        <v>2495514</v>
      </c>
      <c r="AC218" s="16">
        <v>2495514</v>
      </c>
      <c r="AD218" s="16">
        <v>0</v>
      </c>
      <c r="AE218" s="16">
        <v>35318</v>
      </c>
      <c r="AF218" s="16">
        <v>35318</v>
      </c>
      <c r="AG218" s="16">
        <v>0</v>
      </c>
      <c r="AH218" s="16">
        <v>0</v>
      </c>
      <c r="AI218" s="16">
        <v>0</v>
      </c>
      <c r="AJ218" s="16">
        <f>SUM(Table7[[#This Row],[Z8 Dead]],Table7[[#This Row],[KL Deads]])</f>
        <v>0</v>
      </c>
      <c r="AK218" s="26">
        <f>SUM(Table7[[#This Row],[Total Ruins And Altar KP]],Table7[[#This Row],[KL KP]],Table7[[#This Row],[Z8 KP]])</f>
        <v>0</v>
      </c>
      <c r="AL218" s="23">
        <f>Table7[[#This Row],[Total Deads]]/(Table7[[#This Row],[Starting Power]]*0.01)</f>
        <v>0</v>
      </c>
      <c r="AM218" s="15">
        <f>SUM(Table7[[#This Row],[Total Ruins And Altar KP]],Table7[[#This Row],[KL KP]],Table7[[#This Row],[Z8 KP]])/Table7[[#This Row],[KP Requirement]]</f>
        <v>0</v>
      </c>
    </row>
    <row r="219" spans="1:39" ht="15" x14ac:dyDescent="0.2">
      <c r="A219" s="9" t="s">
        <v>150</v>
      </c>
      <c r="B219" s="9">
        <v>187769332</v>
      </c>
      <c r="C219" s="10">
        <v>29134853</v>
      </c>
      <c r="D219" s="10">
        <f>Table7[[#This Row],[Starting Power]]*3</f>
        <v>87404559</v>
      </c>
      <c r="E219" s="11">
        <v>38290</v>
      </c>
      <c r="F219" s="11">
        <v>574324</v>
      </c>
      <c r="G219" s="11">
        <v>574324</v>
      </c>
      <c r="H219" s="11">
        <f>Table7[[#This Row],[Kill Points After Ruin 1]]-Table7[[#This Row],[Kill Points Before Ruins 1]]</f>
        <v>0</v>
      </c>
      <c r="I219" s="11">
        <v>574324</v>
      </c>
      <c r="J219" s="10">
        <v>574324</v>
      </c>
      <c r="K219" s="11">
        <f>Table7[[#This Row],[Kill Points After Ruin 2]]-Table7[[#This Row],[Kill Points Before Ruin 2]]</f>
        <v>0</v>
      </c>
      <c r="L219" s="10">
        <v>574324</v>
      </c>
      <c r="M219" s="13">
        <v>574324</v>
      </c>
      <c r="N219" s="10">
        <f>Table7[[#This Row],[Kill Points After Ruin 3]]-Table7[[#This Row],[Kill Points Before Ruin 3]]</f>
        <v>0</v>
      </c>
      <c r="O219" s="13">
        <v>574324</v>
      </c>
      <c r="P219" s="13">
        <v>574324</v>
      </c>
      <c r="Q219" s="10">
        <f>Table7[[#This Row],[Kill Points After Ruin 4]]-Table7[[#This Row],[Kill Points Before Ruin 4]]</f>
        <v>0</v>
      </c>
      <c r="R219" s="13">
        <v>574324</v>
      </c>
      <c r="S219" s="10">
        <v>574324</v>
      </c>
      <c r="T21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19" s="10">
        <v>574324</v>
      </c>
      <c r="V219" s="13">
        <v>574324</v>
      </c>
      <c r="W219" s="10">
        <f>Table7[[#This Row],[Kill Points After Ruin 6]]-Table7[[#This Row],[Kill Points Before Ruin 6]]</f>
        <v>0</v>
      </c>
      <c r="X219" s="13">
        <v>574324</v>
      </c>
      <c r="Y219" s="13">
        <v>574324</v>
      </c>
      <c r="Z219" s="10">
        <f>Table7[[#This Row],[Kill Points After Ruin 7]]-Table7[[#This Row],[Kill Points Before Ruin 7]]</f>
        <v>0</v>
      </c>
      <c r="AA21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19" s="16">
        <v>574324</v>
      </c>
      <c r="AC219" s="16">
        <v>574324</v>
      </c>
      <c r="AD219" s="16">
        <v>0</v>
      </c>
      <c r="AE219" s="16">
        <v>38290</v>
      </c>
      <c r="AF219" s="16">
        <v>38290</v>
      </c>
      <c r="AG219" s="16">
        <v>0</v>
      </c>
      <c r="AH219" s="16">
        <v>0</v>
      </c>
      <c r="AI219" s="16">
        <v>0</v>
      </c>
      <c r="AJ219" s="16">
        <f>SUM(Table7[[#This Row],[Z8 Dead]],Table7[[#This Row],[KL Deads]])</f>
        <v>0</v>
      </c>
      <c r="AK219" s="26">
        <f>SUM(Table7[[#This Row],[Total Ruins And Altar KP]],Table7[[#This Row],[KL KP]],Table7[[#This Row],[Z8 KP]])</f>
        <v>0</v>
      </c>
      <c r="AL219" s="23">
        <f>Table7[[#This Row],[Total Deads]]/(Table7[[#This Row],[Starting Power]]*0.01)</f>
        <v>0</v>
      </c>
      <c r="AM219" s="15">
        <f>SUM(Table7[[#This Row],[Total Ruins And Altar KP]],Table7[[#This Row],[KL KP]],Table7[[#This Row],[Z8 KP]])/Table7[[#This Row],[KP Requirement]]</f>
        <v>0</v>
      </c>
    </row>
    <row r="220" spans="1:39" ht="15" x14ac:dyDescent="0.2">
      <c r="A220" s="9" t="s">
        <v>244</v>
      </c>
      <c r="B220" s="9">
        <v>187737599</v>
      </c>
      <c r="C220" s="10">
        <v>21853301</v>
      </c>
      <c r="D220" s="10">
        <f>Table7[[#This Row],[Starting Power]]*3</f>
        <v>65559903</v>
      </c>
      <c r="E220" s="11">
        <v>41715</v>
      </c>
      <c r="F220" s="11">
        <v>1573512</v>
      </c>
      <c r="G220" s="11">
        <v>1573512</v>
      </c>
      <c r="H220" s="11">
        <f>Table7[[#This Row],[Kill Points After Ruin 1]]-Table7[[#This Row],[Kill Points Before Ruins 1]]</f>
        <v>0</v>
      </c>
      <c r="I220" s="11">
        <v>1573512</v>
      </c>
      <c r="J220" s="10">
        <v>1573512</v>
      </c>
      <c r="K220" s="11">
        <f>Table7[[#This Row],[Kill Points After Ruin 2]]-Table7[[#This Row],[Kill Points Before Ruin 2]]</f>
        <v>0</v>
      </c>
      <c r="L220" s="10">
        <v>1573512</v>
      </c>
      <c r="M220" s="13">
        <v>1573512</v>
      </c>
      <c r="N220" s="10">
        <f>Table7[[#This Row],[Kill Points After Ruin 3]]-Table7[[#This Row],[Kill Points Before Ruin 3]]</f>
        <v>0</v>
      </c>
      <c r="O220" s="13">
        <v>1573512</v>
      </c>
      <c r="P220" s="13">
        <v>1573512</v>
      </c>
      <c r="Q220" s="10">
        <f>Table7[[#This Row],[Kill Points After Ruin 4]]-Table7[[#This Row],[Kill Points Before Ruin 4]]</f>
        <v>0</v>
      </c>
      <c r="R220" s="13">
        <v>1573512</v>
      </c>
      <c r="S220" s="13">
        <v>1573512</v>
      </c>
      <c r="T22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0" s="13">
        <v>1573512</v>
      </c>
      <c r="V220" s="13">
        <v>1573512</v>
      </c>
      <c r="W220" s="10">
        <f>Table7[[#This Row],[Kill Points After Ruin 6]]-Table7[[#This Row],[Kill Points Before Ruin 6]]</f>
        <v>0</v>
      </c>
      <c r="X220" s="10">
        <v>1573512</v>
      </c>
      <c r="Y220" s="10">
        <v>1573512</v>
      </c>
      <c r="Z220" s="10">
        <f>Table7[[#This Row],[Kill Points After Ruin 7]]-Table7[[#This Row],[Kill Points Before Ruin 7]]</f>
        <v>0</v>
      </c>
      <c r="AA22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0" s="16">
        <v>1573512</v>
      </c>
      <c r="AC220" s="16">
        <v>1573512</v>
      </c>
      <c r="AD220" s="16">
        <v>0</v>
      </c>
      <c r="AE220" s="16">
        <v>41715</v>
      </c>
      <c r="AF220" s="16">
        <v>41715</v>
      </c>
      <c r="AG220" s="16">
        <v>0</v>
      </c>
      <c r="AH220" s="16">
        <v>0</v>
      </c>
      <c r="AI220" s="16">
        <v>0</v>
      </c>
      <c r="AJ220" s="16">
        <f>SUM(Table7[[#This Row],[Z8 Dead]],Table7[[#This Row],[KL Deads]])</f>
        <v>0</v>
      </c>
      <c r="AK220" s="26">
        <f>SUM(Table7[[#This Row],[Total Ruins And Altar KP]],Table7[[#This Row],[KL KP]],Table7[[#This Row],[Z8 KP]])</f>
        <v>0</v>
      </c>
      <c r="AL220" s="23">
        <f>Table7[[#This Row],[Total Deads]]/(Table7[[#This Row],[Starting Power]]*0.01)</f>
        <v>0</v>
      </c>
      <c r="AM220" s="15">
        <f>SUM(Table7[[#This Row],[Total Ruins And Altar KP]],Table7[[#This Row],[KL KP]],Table7[[#This Row],[Z8 KP]])/Table7[[#This Row],[KP Requirement]]</f>
        <v>0</v>
      </c>
    </row>
    <row r="221" spans="1:39" ht="15" x14ac:dyDescent="0.2">
      <c r="A221" s="9" t="s">
        <v>218</v>
      </c>
      <c r="B221" s="9">
        <v>187776079</v>
      </c>
      <c r="C221" s="10">
        <v>21696075</v>
      </c>
      <c r="D221" s="10">
        <f>Table7[[#This Row],[Starting Power]]*3</f>
        <v>65088225</v>
      </c>
      <c r="E221" s="11">
        <v>74053</v>
      </c>
      <c r="F221" s="11">
        <v>484551</v>
      </c>
      <c r="G221" s="11">
        <v>484551</v>
      </c>
      <c r="H221" s="11">
        <f>Table7[[#This Row],[Kill Points After Ruin 1]]-Table7[[#This Row],[Kill Points Before Ruins 1]]</f>
        <v>0</v>
      </c>
      <c r="I221" s="11">
        <v>484551</v>
      </c>
      <c r="J221" s="10">
        <v>484551</v>
      </c>
      <c r="K221" s="11">
        <f>Table7[[#This Row],[Kill Points After Ruin 2]]-Table7[[#This Row],[Kill Points Before Ruin 2]]</f>
        <v>0</v>
      </c>
      <c r="L221" s="10">
        <v>484551</v>
      </c>
      <c r="M221" s="13">
        <v>484551</v>
      </c>
      <c r="N221" s="10">
        <f>Table7[[#This Row],[Kill Points After Ruin 3]]-Table7[[#This Row],[Kill Points Before Ruin 3]]</f>
        <v>0</v>
      </c>
      <c r="O221" s="13">
        <v>484551</v>
      </c>
      <c r="P221" s="13">
        <v>484551</v>
      </c>
      <c r="Q221" s="10">
        <f>Table7[[#This Row],[Kill Points After Ruin 4]]-Table7[[#This Row],[Kill Points Before Ruin 4]]</f>
        <v>0</v>
      </c>
      <c r="R221" s="13">
        <v>484551</v>
      </c>
      <c r="S221" s="13">
        <v>484551</v>
      </c>
      <c r="T22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1" s="13">
        <v>484551</v>
      </c>
      <c r="V221" s="13">
        <v>484551</v>
      </c>
      <c r="W221" s="10">
        <f>Table7[[#This Row],[Kill Points After Ruin 6]]-Table7[[#This Row],[Kill Points Before Ruin 6]]</f>
        <v>0</v>
      </c>
      <c r="X221" s="10">
        <v>496371</v>
      </c>
      <c r="Y221" s="10">
        <v>496371</v>
      </c>
      <c r="Z221" s="10">
        <f>Table7[[#This Row],[Kill Points After Ruin 7]]-Table7[[#This Row],[Kill Points Before Ruin 7]]</f>
        <v>0</v>
      </c>
      <c r="AA22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1" s="16">
        <v>496371</v>
      </c>
      <c r="AC221" s="16">
        <v>496371</v>
      </c>
      <c r="AD221" s="16">
        <v>0</v>
      </c>
      <c r="AE221" s="16">
        <v>74053</v>
      </c>
      <c r="AF221" s="16">
        <v>74053</v>
      </c>
      <c r="AG221" s="16">
        <v>0</v>
      </c>
      <c r="AH221" s="16">
        <v>0</v>
      </c>
      <c r="AI221" s="16">
        <v>0</v>
      </c>
      <c r="AJ221" s="16">
        <f>SUM(Table7[[#This Row],[Z8 Dead]],Table7[[#This Row],[KL Deads]])</f>
        <v>0</v>
      </c>
      <c r="AK221" s="26">
        <f>SUM(Table7[[#This Row],[Total Ruins And Altar KP]],Table7[[#This Row],[KL KP]],Table7[[#This Row],[Z8 KP]])</f>
        <v>0</v>
      </c>
      <c r="AL221" s="23">
        <f>Table7[[#This Row],[Total Deads]]/(Table7[[#This Row],[Starting Power]]*0.01)</f>
        <v>0</v>
      </c>
      <c r="AM221" s="15">
        <f>SUM(Table7[[#This Row],[Total Ruins And Altar KP]],Table7[[#This Row],[KL KP]],Table7[[#This Row],[Z8 KP]])/Table7[[#This Row],[KP Requirement]]</f>
        <v>0</v>
      </c>
    </row>
    <row r="222" spans="1:39" ht="15" x14ac:dyDescent="0.2">
      <c r="A222" s="9" t="s">
        <v>139</v>
      </c>
      <c r="B222" s="9">
        <v>187406710</v>
      </c>
      <c r="C222" s="10">
        <v>28703884</v>
      </c>
      <c r="D222" s="10">
        <f>Table7[[#This Row],[Starting Power]]*3</f>
        <v>86111652</v>
      </c>
      <c r="E222" s="11">
        <v>86937</v>
      </c>
      <c r="F222" s="11">
        <v>10250273</v>
      </c>
      <c r="G222" s="11">
        <v>10250273</v>
      </c>
      <c r="H222" s="11">
        <f>Table7[[#This Row],[Kill Points After Ruin 1]]-Table7[[#This Row],[Kill Points Before Ruins 1]]</f>
        <v>0</v>
      </c>
      <c r="I222" s="11">
        <v>10250273</v>
      </c>
      <c r="J222" s="10">
        <v>10250273</v>
      </c>
      <c r="K222" s="11">
        <f>Table7[[#This Row],[Kill Points After Ruin 2]]-Table7[[#This Row],[Kill Points Before Ruin 2]]</f>
        <v>0</v>
      </c>
      <c r="L222" s="10">
        <v>10250273</v>
      </c>
      <c r="M222" s="13">
        <v>10250273</v>
      </c>
      <c r="N222" s="10">
        <f>Table7[[#This Row],[Kill Points After Ruin 3]]-Table7[[#This Row],[Kill Points Before Ruin 3]]</f>
        <v>0</v>
      </c>
      <c r="O222" s="13">
        <v>10250273</v>
      </c>
      <c r="P222" s="13">
        <v>10250273</v>
      </c>
      <c r="Q222" s="10">
        <f>Table7[[#This Row],[Kill Points After Ruin 4]]-Table7[[#This Row],[Kill Points Before Ruin 4]]</f>
        <v>0</v>
      </c>
      <c r="R222" s="13">
        <v>10250273</v>
      </c>
      <c r="S222" s="13">
        <v>10250273</v>
      </c>
      <c r="T22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2" s="13">
        <v>10250273</v>
      </c>
      <c r="V222" s="13">
        <v>10250273</v>
      </c>
      <c r="W222" s="10">
        <f>Table7[[#This Row],[Kill Points After Ruin 6]]-Table7[[#This Row],[Kill Points Before Ruin 6]]</f>
        <v>0</v>
      </c>
      <c r="X222" s="10">
        <v>10250273</v>
      </c>
      <c r="Y222" s="10">
        <v>10250273</v>
      </c>
      <c r="Z222" s="10">
        <f>Table7[[#This Row],[Kill Points After Ruin 7]]-Table7[[#This Row],[Kill Points Before Ruin 7]]</f>
        <v>0</v>
      </c>
      <c r="AA22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2" s="16">
        <v>10250273</v>
      </c>
      <c r="AC222" s="16">
        <v>10250273</v>
      </c>
      <c r="AD222" s="16">
        <v>0</v>
      </c>
      <c r="AE222" s="16">
        <v>86937</v>
      </c>
      <c r="AF222" s="16">
        <v>86937</v>
      </c>
      <c r="AG222" s="16">
        <v>0</v>
      </c>
      <c r="AH222" s="16">
        <v>0</v>
      </c>
      <c r="AI222" s="16">
        <v>0</v>
      </c>
      <c r="AJ222" s="16">
        <f>SUM(Table7[[#This Row],[Z8 Dead]],Table7[[#This Row],[KL Deads]])</f>
        <v>0</v>
      </c>
      <c r="AK222" s="26">
        <f>SUM(Table7[[#This Row],[Total Ruins And Altar KP]],Table7[[#This Row],[KL KP]],Table7[[#This Row],[Z8 KP]])</f>
        <v>0</v>
      </c>
      <c r="AL222" s="23">
        <f>Table7[[#This Row],[Total Deads]]/(Table7[[#This Row],[Starting Power]]*0.01)</f>
        <v>0</v>
      </c>
      <c r="AM222" s="15">
        <f>SUM(Table7[[#This Row],[Total Ruins And Altar KP]],Table7[[#This Row],[KL KP]],Table7[[#This Row],[Z8 KP]])/Table7[[#This Row],[KP Requirement]]</f>
        <v>0</v>
      </c>
    </row>
    <row r="223" spans="1:39" ht="15" x14ac:dyDescent="0.2">
      <c r="A223" s="9" t="s">
        <v>226</v>
      </c>
      <c r="B223" s="9">
        <v>187160400</v>
      </c>
      <c r="C223" s="10">
        <v>22911210</v>
      </c>
      <c r="D223" s="10">
        <f>Table7[[#This Row],[Starting Power]]*3</f>
        <v>68733630</v>
      </c>
      <c r="E223" s="11">
        <v>94522</v>
      </c>
      <c r="F223" s="11">
        <v>1912490</v>
      </c>
      <c r="G223" s="11">
        <v>1912490</v>
      </c>
      <c r="H223" s="11">
        <f>Table7[[#This Row],[Kill Points After Ruin 1]]-Table7[[#This Row],[Kill Points Before Ruins 1]]</f>
        <v>0</v>
      </c>
      <c r="I223" s="11">
        <v>1912490</v>
      </c>
      <c r="J223" s="10">
        <v>1912490</v>
      </c>
      <c r="K223" s="11">
        <f>Table7[[#This Row],[Kill Points After Ruin 2]]-Table7[[#This Row],[Kill Points Before Ruin 2]]</f>
        <v>0</v>
      </c>
      <c r="L223" s="10">
        <v>1912490</v>
      </c>
      <c r="M223" s="13">
        <v>1912490</v>
      </c>
      <c r="N223" s="10">
        <f>Table7[[#This Row],[Kill Points After Ruin 3]]-Table7[[#This Row],[Kill Points Before Ruin 3]]</f>
        <v>0</v>
      </c>
      <c r="O223" s="13">
        <v>1912490</v>
      </c>
      <c r="P223" s="13">
        <v>1912490</v>
      </c>
      <c r="Q223" s="10">
        <f>Table7[[#This Row],[Kill Points After Ruin 4]]-Table7[[#This Row],[Kill Points Before Ruin 4]]</f>
        <v>0</v>
      </c>
      <c r="R223" s="13">
        <v>1912490</v>
      </c>
      <c r="S223" s="13">
        <v>1912490</v>
      </c>
      <c r="T22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3" s="13">
        <v>1912490</v>
      </c>
      <c r="V223" s="13">
        <v>1912490</v>
      </c>
      <c r="W223" s="10">
        <f>Table7[[#This Row],[Kill Points After Ruin 6]]-Table7[[#This Row],[Kill Points Before Ruin 6]]</f>
        <v>0</v>
      </c>
      <c r="X223" s="10">
        <v>1912490</v>
      </c>
      <c r="Y223" s="10">
        <v>1912490</v>
      </c>
      <c r="Z223" s="10">
        <f>Table7[[#This Row],[Kill Points After Ruin 7]]-Table7[[#This Row],[Kill Points Before Ruin 7]]</f>
        <v>0</v>
      </c>
      <c r="AA22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3" s="16">
        <v>1912490</v>
      </c>
      <c r="AC223" s="16">
        <v>1912490</v>
      </c>
      <c r="AD223" s="16">
        <v>0</v>
      </c>
      <c r="AE223" s="16">
        <v>94522</v>
      </c>
      <c r="AF223" s="16">
        <v>94522</v>
      </c>
      <c r="AG223" s="16">
        <v>0</v>
      </c>
      <c r="AH223" s="16">
        <v>0</v>
      </c>
      <c r="AI223" s="16">
        <v>0</v>
      </c>
      <c r="AJ223" s="16">
        <f>SUM(Table7[[#This Row],[Z8 Dead]],Table7[[#This Row],[KL Deads]])</f>
        <v>0</v>
      </c>
      <c r="AK223" s="26">
        <f>SUM(Table7[[#This Row],[Total Ruins And Altar KP]],Table7[[#This Row],[KL KP]],Table7[[#This Row],[Z8 KP]])</f>
        <v>0</v>
      </c>
      <c r="AL223" s="23">
        <f>Table7[[#This Row],[Total Deads]]/(Table7[[#This Row],[Starting Power]]*0.01)</f>
        <v>0</v>
      </c>
      <c r="AM223" s="15">
        <f>SUM(Table7[[#This Row],[Total Ruins And Altar KP]],Table7[[#This Row],[KL KP]],Table7[[#This Row],[Z8 KP]])/Table7[[#This Row],[KP Requirement]]</f>
        <v>0</v>
      </c>
    </row>
    <row r="224" spans="1:39" ht="15" x14ac:dyDescent="0.2">
      <c r="A224" s="9" t="s">
        <v>245</v>
      </c>
      <c r="B224" s="9">
        <v>187711506</v>
      </c>
      <c r="C224" s="10">
        <v>22510622</v>
      </c>
      <c r="D224" s="10">
        <f>Table7[[#This Row],[Starting Power]]*3</f>
        <v>67531866</v>
      </c>
      <c r="E224" s="11">
        <v>111190</v>
      </c>
      <c r="F224" s="11">
        <v>1873898</v>
      </c>
      <c r="G224" s="11">
        <v>1873898</v>
      </c>
      <c r="H224" s="11">
        <f>Table7[[#This Row],[Kill Points After Ruin 1]]-Table7[[#This Row],[Kill Points Before Ruins 1]]</f>
        <v>0</v>
      </c>
      <c r="I224" s="11">
        <v>1873898</v>
      </c>
      <c r="J224" s="10">
        <v>1873898</v>
      </c>
      <c r="K224" s="11">
        <f>Table7[[#This Row],[Kill Points After Ruin 2]]-Table7[[#This Row],[Kill Points Before Ruin 2]]</f>
        <v>0</v>
      </c>
      <c r="L224" s="10">
        <v>1873898</v>
      </c>
      <c r="M224" s="13">
        <v>1873898</v>
      </c>
      <c r="N224" s="10">
        <f>Table7[[#This Row],[Kill Points After Ruin 3]]-Table7[[#This Row],[Kill Points Before Ruin 3]]</f>
        <v>0</v>
      </c>
      <c r="O224" s="13">
        <v>1873898</v>
      </c>
      <c r="P224" s="13">
        <v>1873898</v>
      </c>
      <c r="Q224" s="10">
        <f>Table7[[#This Row],[Kill Points After Ruin 4]]-Table7[[#This Row],[Kill Points Before Ruin 4]]</f>
        <v>0</v>
      </c>
      <c r="R224" s="13">
        <v>1873898</v>
      </c>
      <c r="S224" s="13">
        <v>1873898</v>
      </c>
      <c r="T22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4" s="13">
        <v>1873898</v>
      </c>
      <c r="V224" s="13">
        <v>1873898</v>
      </c>
      <c r="W224" s="10">
        <f>Table7[[#This Row],[Kill Points After Ruin 6]]-Table7[[#This Row],[Kill Points Before Ruin 6]]</f>
        <v>0</v>
      </c>
      <c r="X224" s="13">
        <v>1873898</v>
      </c>
      <c r="Y224" s="13">
        <v>1873898</v>
      </c>
      <c r="Z224" s="10">
        <f>Table7[[#This Row],[Kill Points After Ruin 7]]-Table7[[#This Row],[Kill Points Before Ruin 7]]</f>
        <v>0</v>
      </c>
      <c r="AA22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4" s="22">
        <v>1873898</v>
      </c>
      <c r="AC224" s="22">
        <v>1873898</v>
      </c>
      <c r="AD224" s="16">
        <v>0</v>
      </c>
      <c r="AE224" s="16">
        <v>111190</v>
      </c>
      <c r="AF224" s="16">
        <v>111190</v>
      </c>
      <c r="AG224" s="16">
        <v>0</v>
      </c>
      <c r="AH224" s="16">
        <v>0</v>
      </c>
      <c r="AI224" s="16">
        <v>0</v>
      </c>
      <c r="AJ224" s="16">
        <f>SUM(Table7[[#This Row],[Z8 Dead]],Table7[[#This Row],[KL Deads]])</f>
        <v>0</v>
      </c>
      <c r="AK224" s="26">
        <f>SUM(Table7[[#This Row],[Total Ruins And Altar KP]],Table7[[#This Row],[KL KP]],Table7[[#This Row],[Z8 KP]])</f>
        <v>0</v>
      </c>
      <c r="AL224" s="23">
        <f>Table7[[#This Row],[Total Deads]]/(Table7[[#This Row],[Starting Power]]*0.01)</f>
        <v>0</v>
      </c>
      <c r="AM224" s="15">
        <f>SUM(Table7[[#This Row],[Total Ruins And Altar KP]],Table7[[#This Row],[KL KP]],Table7[[#This Row],[Z8 KP]])/Table7[[#This Row],[KP Requirement]]</f>
        <v>0</v>
      </c>
    </row>
    <row r="225" spans="1:39" ht="15" x14ac:dyDescent="0.2">
      <c r="A225" s="9" t="s">
        <v>227</v>
      </c>
      <c r="B225" s="9">
        <v>187768812</v>
      </c>
      <c r="C225" s="10">
        <v>21043059</v>
      </c>
      <c r="D225" s="10">
        <f>Table7[[#This Row],[Starting Power]]*3</f>
        <v>63129177</v>
      </c>
      <c r="E225" s="11">
        <v>113430</v>
      </c>
      <c r="F225" s="11">
        <v>1567072</v>
      </c>
      <c r="G225" s="11">
        <v>1567072</v>
      </c>
      <c r="H225" s="11">
        <f>Table7[[#This Row],[Kill Points After Ruin 1]]-Table7[[#This Row],[Kill Points Before Ruins 1]]</f>
        <v>0</v>
      </c>
      <c r="I225" s="11">
        <v>1567072</v>
      </c>
      <c r="J225" s="10">
        <v>1567072</v>
      </c>
      <c r="K225" s="11">
        <f>Table7[[#This Row],[Kill Points After Ruin 2]]-Table7[[#This Row],[Kill Points Before Ruin 2]]</f>
        <v>0</v>
      </c>
      <c r="L225" s="10">
        <v>1567072</v>
      </c>
      <c r="M225" s="13">
        <v>1567072</v>
      </c>
      <c r="N225" s="10">
        <f>Table7[[#This Row],[Kill Points After Ruin 3]]-Table7[[#This Row],[Kill Points Before Ruin 3]]</f>
        <v>0</v>
      </c>
      <c r="O225" s="13">
        <v>1567072</v>
      </c>
      <c r="P225" s="13">
        <v>1567072</v>
      </c>
      <c r="Q225" s="10">
        <f>Table7[[#This Row],[Kill Points After Ruin 4]]-Table7[[#This Row],[Kill Points Before Ruin 4]]</f>
        <v>0</v>
      </c>
      <c r="R225" s="13">
        <v>1567072</v>
      </c>
      <c r="S225" s="13">
        <v>1567072</v>
      </c>
      <c r="T22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5" s="13">
        <v>1567072</v>
      </c>
      <c r="V225" s="13">
        <v>1567072</v>
      </c>
      <c r="W225" s="10">
        <f>Table7[[#This Row],[Kill Points After Ruin 6]]-Table7[[#This Row],[Kill Points Before Ruin 6]]</f>
        <v>0</v>
      </c>
      <c r="X225" s="10">
        <v>1567072</v>
      </c>
      <c r="Y225" s="10">
        <v>1567072</v>
      </c>
      <c r="Z225" s="10">
        <f>Table7[[#This Row],[Kill Points After Ruin 7]]-Table7[[#This Row],[Kill Points Before Ruin 7]]</f>
        <v>0</v>
      </c>
      <c r="AA22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5" s="16">
        <v>1567072</v>
      </c>
      <c r="AC225" s="16">
        <v>1567072</v>
      </c>
      <c r="AD225" s="16">
        <v>0</v>
      </c>
      <c r="AE225" s="16">
        <v>113430</v>
      </c>
      <c r="AF225" s="16">
        <v>113430</v>
      </c>
      <c r="AG225" s="16">
        <v>0</v>
      </c>
      <c r="AH225" s="16">
        <v>0</v>
      </c>
      <c r="AI225" s="16">
        <v>0</v>
      </c>
      <c r="AJ225" s="16">
        <f>SUM(Table7[[#This Row],[Z8 Dead]],Table7[[#This Row],[KL Deads]])</f>
        <v>0</v>
      </c>
      <c r="AK225" s="26">
        <f>SUM(Table7[[#This Row],[Total Ruins And Altar KP]],Table7[[#This Row],[KL KP]],Table7[[#This Row],[Z8 KP]])</f>
        <v>0</v>
      </c>
      <c r="AL225" s="23">
        <f>Table7[[#This Row],[Total Deads]]/(Table7[[#This Row],[Starting Power]]*0.01)</f>
        <v>0</v>
      </c>
      <c r="AM225" s="15">
        <f>SUM(Table7[[#This Row],[Total Ruins And Altar KP]],Table7[[#This Row],[KL KP]],Table7[[#This Row],[Z8 KP]])/Table7[[#This Row],[KP Requirement]]</f>
        <v>0</v>
      </c>
    </row>
    <row r="226" spans="1:39" ht="15" x14ac:dyDescent="0.2">
      <c r="A226" s="9" t="s">
        <v>175</v>
      </c>
      <c r="B226" s="9">
        <v>187651146</v>
      </c>
      <c r="C226" s="10">
        <v>26691669</v>
      </c>
      <c r="D226" s="10">
        <f>Table7[[#This Row],[Starting Power]]*3</f>
        <v>80075007</v>
      </c>
      <c r="E226" s="11">
        <v>130706</v>
      </c>
      <c r="F226" s="11">
        <v>2969368</v>
      </c>
      <c r="G226" s="11">
        <v>2969368</v>
      </c>
      <c r="H226" s="11">
        <f>Table7[[#This Row],[Kill Points After Ruin 1]]-Table7[[#This Row],[Kill Points Before Ruins 1]]</f>
        <v>0</v>
      </c>
      <c r="I226" s="11">
        <v>2969368</v>
      </c>
      <c r="J226" s="10">
        <v>2969368</v>
      </c>
      <c r="K226" s="11">
        <f>Table7[[#This Row],[Kill Points After Ruin 2]]-Table7[[#This Row],[Kill Points Before Ruin 2]]</f>
        <v>0</v>
      </c>
      <c r="L226" s="10">
        <v>2969368</v>
      </c>
      <c r="M226" s="13">
        <v>2969368</v>
      </c>
      <c r="N226" s="10">
        <f>Table7[[#This Row],[Kill Points After Ruin 3]]-Table7[[#This Row],[Kill Points Before Ruin 3]]</f>
        <v>0</v>
      </c>
      <c r="O226" s="13">
        <v>2969368</v>
      </c>
      <c r="P226" s="13">
        <v>2969368</v>
      </c>
      <c r="Q226" s="10">
        <f>Table7[[#This Row],[Kill Points After Ruin 4]]-Table7[[#This Row],[Kill Points Before Ruin 4]]</f>
        <v>0</v>
      </c>
      <c r="R226" s="13">
        <v>2969368</v>
      </c>
      <c r="S226" s="13">
        <v>2969368</v>
      </c>
      <c r="T22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6" s="13">
        <v>2969368</v>
      </c>
      <c r="V226" s="13">
        <v>2969368</v>
      </c>
      <c r="W226" s="10">
        <f>Table7[[#This Row],[Kill Points After Ruin 6]]-Table7[[#This Row],[Kill Points Before Ruin 6]]</f>
        <v>0</v>
      </c>
      <c r="X226" s="10">
        <v>2969368</v>
      </c>
      <c r="Y226" s="10">
        <v>2969368</v>
      </c>
      <c r="Z226" s="10">
        <f>Table7[[#This Row],[Kill Points After Ruin 7]]-Table7[[#This Row],[Kill Points Before Ruin 7]]</f>
        <v>0</v>
      </c>
      <c r="AA22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6" s="16">
        <v>2969368</v>
      </c>
      <c r="AC226" s="16">
        <v>2969368</v>
      </c>
      <c r="AD226" s="16">
        <v>0</v>
      </c>
      <c r="AE226" s="16">
        <v>130706</v>
      </c>
      <c r="AF226" s="16">
        <v>130706</v>
      </c>
      <c r="AG226" s="16">
        <v>0</v>
      </c>
      <c r="AH226" s="16">
        <v>0</v>
      </c>
      <c r="AI226" s="16">
        <v>0</v>
      </c>
      <c r="AJ226" s="16">
        <f>SUM(Table7[[#This Row],[Z8 Dead]],Table7[[#This Row],[KL Deads]])</f>
        <v>0</v>
      </c>
      <c r="AK226" s="26">
        <f>SUM(Table7[[#This Row],[Total Ruins And Altar KP]],Table7[[#This Row],[KL KP]],Table7[[#This Row],[Z8 KP]])</f>
        <v>0</v>
      </c>
      <c r="AL226" s="23">
        <f>Table7[[#This Row],[Total Deads]]/(Table7[[#This Row],[Starting Power]]*0.01)</f>
        <v>0</v>
      </c>
      <c r="AM226" s="15">
        <f>SUM(Table7[[#This Row],[Total Ruins And Altar KP]],Table7[[#This Row],[KL KP]],Table7[[#This Row],[Z8 KP]])/Table7[[#This Row],[KP Requirement]]</f>
        <v>0</v>
      </c>
    </row>
    <row r="227" spans="1:39" ht="15" x14ac:dyDescent="0.2">
      <c r="A227" s="9" t="s">
        <v>240</v>
      </c>
      <c r="B227" s="9">
        <v>187342367</v>
      </c>
      <c r="C227" s="10">
        <v>22639888</v>
      </c>
      <c r="D227" s="10">
        <f>Table7[[#This Row],[Starting Power]]*3</f>
        <v>67919664</v>
      </c>
      <c r="E227" s="11">
        <v>189332</v>
      </c>
      <c r="F227" s="11">
        <v>2758767</v>
      </c>
      <c r="G227" s="11">
        <v>2758767</v>
      </c>
      <c r="H227" s="11">
        <f>Table7[[#This Row],[Kill Points After Ruin 1]]-Table7[[#This Row],[Kill Points Before Ruins 1]]</f>
        <v>0</v>
      </c>
      <c r="I227" s="11">
        <v>2758767</v>
      </c>
      <c r="J227" s="10">
        <v>2758767</v>
      </c>
      <c r="K227" s="11">
        <f>Table7[[#This Row],[Kill Points After Ruin 2]]-Table7[[#This Row],[Kill Points Before Ruin 2]]</f>
        <v>0</v>
      </c>
      <c r="L227" s="10">
        <v>2758767</v>
      </c>
      <c r="M227" s="13">
        <v>2758767</v>
      </c>
      <c r="N227" s="10">
        <f>Table7[[#This Row],[Kill Points After Ruin 3]]-Table7[[#This Row],[Kill Points Before Ruin 3]]</f>
        <v>0</v>
      </c>
      <c r="O227" s="13">
        <v>2758767</v>
      </c>
      <c r="P227" s="13">
        <v>2758767</v>
      </c>
      <c r="Q227" s="10">
        <f>Table7[[#This Row],[Kill Points After Ruin 4]]-Table7[[#This Row],[Kill Points Before Ruin 4]]</f>
        <v>0</v>
      </c>
      <c r="R227" s="13">
        <v>2758767</v>
      </c>
      <c r="S227" s="13">
        <v>2758767</v>
      </c>
      <c r="T22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7" s="13">
        <v>2758767</v>
      </c>
      <c r="V227" s="13">
        <v>2758767</v>
      </c>
      <c r="W227" s="10">
        <f>Table7[[#This Row],[Kill Points After Ruin 6]]-Table7[[#This Row],[Kill Points Before Ruin 6]]</f>
        <v>0</v>
      </c>
      <c r="X227" s="10">
        <v>2758767</v>
      </c>
      <c r="Y227" s="10">
        <v>2758767</v>
      </c>
      <c r="Z227" s="10">
        <f>Table7[[#This Row],[Kill Points After Ruin 7]]-Table7[[#This Row],[Kill Points Before Ruin 7]]</f>
        <v>0</v>
      </c>
      <c r="AA22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7" s="16">
        <v>2758767</v>
      </c>
      <c r="AC227" s="16">
        <v>2758767</v>
      </c>
      <c r="AD227" s="16">
        <v>0</v>
      </c>
      <c r="AE227" s="16">
        <v>189332</v>
      </c>
      <c r="AF227" s="16">
        <v>189332</v>
      </c>
      <c r="AG227" s="16">
        <v>0</v>
      </c>
      <c r="AH227" s="16">
        <v>0</v>
      </c>
      <c r="AI227" s="16">
        <v>0</v>
      </c>
      <c r="AJ227" s="16">
        <f>SUM(Table7[[#This Row],[Z8 Dead]],Table7[[#This Row],[KL Deads]])</f>
        <v>0</v>
      </c>
      <c r="AK227" s="26">
        <f>SUM(Table7[[#This Row],[Total Ruins And Altar KP]],Table7[[#This Row],[KL KP]],Table7[[#This Row],[Z8 KP]])</f>
        <v>0</v>
      </c>
      <c r="AL227" s="23">
        <f>Table7[[#This Row],[Total Deads]]/(Table7[[#This Row],[Starting Power]]*0.01)</f>
        <v>0</v>
      </c>
      <c r="AM227" s="15">
        <f>SUM(Table7[[#This Row],[Total Ruins And Altar KP]],Table7[[#This Row],[KL KP]],Table7[[#This Row],[Z8 KP]])/Table7[[#This Row],[KP Requirement]]</f>
        <v>0</v>
      </c>
    </row>
    <row r="228" spans="1:39" ht="15" x14ac:dyDescent="0.2">
      <c r="A228" s="9" t="s">
        <v>210</v>
      </c>
      <c r="B228" s="9">
        <v>187779694</v>
      </c>
      <c r="C228" s="10">
        <v>23807293</v>
      </c>
      <c r="D228" s="10">
        <f>Table7[[#This Row],[Starting Power]]*3</f>
        <v>71421879</v>
      </c>
      <c r="E228" s="11">
        <v>210108</v>
      </c>
      <c r="F228" s="11">
        <v>980598</v>
      </c>
      <c r="G228" s="11">
        <v>980598</v>
      </c>
      <c r="H228" s="11">
        <f>Table7[[#This Row],[Kill Points After Ruin 1]]-Table7[[#This Row],[Kill Points Before Ruins 1]]</f>
        <v>0</v>
      </c>
      <c r="I228" s="11">
        <v>980598</v>
      </c>
      <c r="J228" s="10">
        <v>980598</v>
      </c>
      <c r="K228" s="11">
        <f>Table7[[#This Row],[Kill Points After Ruin 2]]-Table7[[#This Row],[Kill Points Before Ruin 2]]</f>
        <v>0</v>
      </c>
      <c r="L228" s="10">
        <v>980598</v>
      </c>
      <c r="M228" s="13">
        <v>980598</v>
      </c>
      <c r="N228" s="10">
        <f>Table7[[#This Row],[Kill Points After Ruin 3]]-Table7[[#This Row],[Kill Points Before Ruin 3]]</f>
        <v>0</v>
      </c>
      <c r="O228" s="13">
        <v>980598</v>
      </c>
      <c r="P228" s="13">
        <v>980598</v>
      </c>
      <c r="Q228" s="10">
        <f>Table7[[#This Row],[Kill Points After Ruin 4]]-Table7[[#This Row],[Kill Points Before Ruin 4]]</f>
        <v>0</v>
      </c>
      <c r="R228" s="13">
        <v>980598</v>
      </c>
      <c r="S228" s="13">
        <v>980598</v>
      </c>
      <c r="T22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8" s="13">
        <v>980598</v>
      </c>
      <c r="V228" s="13">
        <v>980598</v>
      </c>
      <c r="W228" s="10">
        <f>Table7[[#This Row],[Kill Points After Ruin 6]]-Table7[[#This Row],[Kill Points Before Ruin 6]]</f>
        <v>0</v>
      </c>
      <c r="X228" s="10">
        <v>980598</v>
      </c>
      <c r="Y228" s="10">
        <v>980598</v>
      </c>
      <c r="Z228" s="10">
        <f>Table7[[#This Row],[Kill Points After Ruin 7]]-Table7[[#This Row],[Kill Points Before Ruin 7]]</f>
        <v>0</v>
      </c>
      <c r="AA22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8" s="16">
        <v>980598</v>
      </c>
      <c r="AC228" s="16">
        <v>980598</v>
      </c>
      <c r="AD228" s="16">
        <v>0</v>
      </c>
      <c r="AE228" s="16">
        <v>210108</v>
      </c>
      <c r="AF228" s="16">
        <v>210108</v>
      </c>
      <c r="AG228" s="16">
        <v>0</v>
      </c>
      <c r="AH228" s="16">
        <v>0</v>
      </c>
      <c r="AI228" s="16">
        <v>0</v>
      </c>
      <c r="AJ228" s="16">
        <f>SUM(Table7[[#This Row],[Z8 Dead]],Table7[[#This Row],[KL Deads]])</f>
        <v>0</v>
      </c>
      <c r="AK228" s="26">
        <f>SUM(Table7[[#This Row],[Total Ruins And Altar KP]],Table7[[#This Row],[KL KP]],Table7[[#This Row],[Z8 KP]])</f>
        <v>0</v>
      </c>
      <c r="AL228" s="23">
        <f>Table7[[#This Row],[Total Deads]]/(Table7[[#This Row],[Starting Power]]*0.01)</f>
        <v>0</v>
      </c>
      <c r="AM228" s="15">
        <f>SUM(Table7[[#This Row],[Total Ruins And Altar KP]],Table7[[#This Row],[KL KP]],Table7[[#This Row],[Z8 KP]])/Table7[[#This Row],[KP Requirement]]</f>
        <v>0</v>
      </c>
    </row>
    <row r="229" spans="1:39" ht="15" x14ac:dyDescent="0.2">
      <c r="A229" s="9" t="s">
        <v>122</v>
      </c>
      <c r="B229" s="9">
        <v>182184691</v>
      </c>
      <c r="C229" s="10">
        <v>30729607</v>
      </c>
      <c r="D229" s="10">
        <f>Table7[[#This Row],[Starting Power]]*3</f>
        <v>92188821</v>
      </c>
      <c r="E229" s="11">
        <v>234367</v>
      </c>
      <c r="F229" s="11">
        <v>2547896</v>
      </c>
      <c r="G229" s="11">
        <v>2547896</v>
      </c>
      <c r="H229" s="11">
        <f>Table7[[#This Row],[Kill Points After Ruin 1]]-Table7[[#This Row],[Kill Points Before Ruins 1]]</f>
        <v>0</v>
      </c>
      <c r="I229" s="11">
        <v>2547896</v>
      </c>
      <c r="J229" s="10">
        <v>2547896</v>
      </c>
      <c r="K229" s="11">
        <f>Table7[[#This Row],[Kill Points After Ruin 2]]-Table7[[#This Row],[Kill Points Before Ruin 2]]</f>
        <v>0</v>
      </c>
      <c r="L229" s="10">
        <v>2547896</v>
      </c>
      <c r="M229" s="13">
        <v>2547896</v>
      </c>
      <c r="N229" s="10">
        <f>Table7[[#This Row],[Kill Points After Ruin 3]]-Table7[[#This Row],[Kill Points Before Ruin 3]]</f>
        <v>0</v>
      </c>
      <c r="O229" s="13">
        <v>2547896</v>
      </c>
      <c r="P229" s="13">
        <v>2547896</v>
      </c>
      <c r="Q229" s="10">
        <f>Table7[[#This Row],[Kill Points After Ruin 4]]-Table7[[#This Row],[Kill Points Before Ruin 4]]</f>
        <v>0</v>
      </c>
      <c r="R229" s="13">
        <v>2547896</v>
      </c>
      <c r="S229" s="13">
        <v>2547896</v>
      </c>
      <c r="T22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29" s="13">
        <v>2547896</v>
      </c>
      <c r="V229" s="13">
        <v>2547896</v>
      </c>
      <c r="W229" s="10">
        <f>Table7[[#This Row],[Kill Points After Ruin 6]]-Table7[[#This Row],[Kill Points Before Ruin 6]]</f>
        <v>0</v>
      </c>
      <c r="X229" s="10">
        <v>2547896</v>
      </c>
      <c r="Y229" s="10">
        <v>2547896</v>
      </c>
      <c r="Z229" s="10">
        <f>Table7[[#This Row],[Kill Points After Ruin 7]]-Table7[[#This Row],[Kill Points Before Ruin 7]]</f>
        <v>0</v>
      </c>
      <c r="AA22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29" s="16">
        <v>2547896</v>
      </c>
      <c r="AC229" s="16">
        <v>2547896</v>
      </c>
      <c r="AD229" s="16">
        <v>0</v>
      </c>
      <c r="AE229" s="16">
        <v>234367</v>
      </c>
      <c r="AF229" s="16">
        <v>234367</v>
      </c>
      <c r="AG229" s="16">
        <v>0</v>
      </c>
      <c r="AH229" s="16">
        <v>0</v>
      </c>
      <c r="AI229" s="16">
        <v>0</v>
      </c>
      <c r="AJ229" s="16">
        <f>SUM(Table7[[#This Row],[Z8 Dead]],Table7[[#This Row],[KL Deads]])</f>
        <v>0</v>
      </c>
      <c r="AK229" s="26">
        <f>SUM(Table7[[#This Row],[Total Ruins And Altar KP]],Table7[[#This Row],[KL KP]],Table7[[#This Row],[Z8 KP]])</f>
        <v>0</v>
      </c>
      <c r="AL229" s="23">
        <f>Table7[[#This Row],[Total Deads]]/(Table7[[#This Row],[Starting Power]]*0.01)</f>
        <v>0</v>
      </c>
      <c r="AM229" s="15">
        <f>SUM(Table7[[#This Row],[Total Ruins And Altar KP]],Table7[[#This Row],[KL KP]],Table7[[#This Row],[Z8 KP]])/Table7[[#This Row],[KP Requirement]]</f>
        <v>0</v>
      </c>
    </row>
    <row r="230" spans="1:39" ht="15" x14ac:dyDescent="0.2">
      <c r="A230" s="9" t="s">
        <v>213</v>
      </c>
      <c r="B230" s="9">
        <v>187638945</v>
      </c>
      <c r="C230" s="10">
        <v>24334136</v>
      </c>
      <c r="D230" s="10">
        <f>Table7[[#This Row],[Starting Power]]*3</f>
        <v>73002408</v>
      </c>
      <c r="E230" s="11">
        <v>242095</v>
      </c>
      <c r="F230" s="11">
        <v>28989417</v>
      </c>
      <c r="G230" s="11">
        <v>28989417</v>
      </c>
      <c r="H230" s="11">
        <f>Table7[[#This Row],[Kill Points After Ruin 1]]-Table7[[#This Row],[Kill Points Before Ruins 1]]</f>
        <v>0</v>
      </c>
      <c r="I230" s="11">
        <v>28989417</v>
      </c>
      <c r="J230" s="10">
        <v>28989417</v>
      </c>
      <c r="K230" s="11">
        <f>Table7[[#This Row],[Kill Points After Ruin 2]]-Table7[[#This Row],[Kill Points Before Ruin 2]]</f>
        <v>0</v>
      </c>
      <c r="L230" s="10">
        <v>28989417</v>
      </c>
      <c r="M230" s="13">
        <v>28989417</v>
      </c>
      <c r="N230" s="10">
        <f>Table7[[#This Row],[Kill Points After Ruin 3]]-Table7[[#This Row],[Kill Points Before Ruin 3]]</f>
        <v>0</v>
      </c>
      <c r="O230" s="13">
        <v>28989417</v>
      </c>
      <c r="P230" s="13">
        <v>28989417</v>
      </c>
      <c r="Q230" s="10">
        <f>Table7[[#This Row],[Kill Points After Ruin 4]]-Table7[[#This Row],[Kill Points Before Ruin 4]]</f>
        <v>0</v>
      </c>
      <c r="R230" s="13">
        <v>28989417</v>
      </c>
      <c r="S230" s="13">
        <v>28989417</v>
      </c>
      <c r="T23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0" s="13">
        <v>28989417</v>
      </c>
      <c r="V230" s="13">
        <v>28989417</v>
      </c>
      <c r="W230" s="10">
        <f>Table7[[#This Row],[Kill Points After Ruin 6]]-Table7[[#This Row],[Kill Points Before Ruin 6]]</f>
        <v>0</v>
      </c>
      <c r="X230" s="10">
        <v>28989417</v>
      </c>
      <c r="Y230" s="10">
        <v>28989417</v>
      </c>
      <c r="Z230" s="10">
        <f>Table7[[#This Row],[Kill Points After Ruin 7]]-Table7[[#This Row],[Kill Points Before Ruin 7]]</f>
        <v>0</v>
      </c>
      <c r="AA23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0" s="16">
        <v>28989417</v>
      </c>
      <c r="AC230" s="16">
        <v>28989417</v>
      </c>
      <c r="AD230" s="16">
        <v>0</v>
      </c>
      <c r="AE230" s="16">
        <v>242095</v>
      </c>
      <c r="AF230" s="16">
        <v>242095</v>
      </c>
      <c r="AG230" s="16">
        <v>0</v>
      </c>
      <c r="AH230" s="16">
        <v>0</v>
      </c>
      <c r="AI230" s="16">
        <v>0</v>
      </c>
      <c r="AJ230" s="16">
        <f>SUM(Table7[[#This Row],[Z8 Dead]],Table7[[#This Row],[KL Deads]])</f>
        <v>0</v>
      </c>
      <c r="AK230" s="26">
        <f>SUM(Table7[[#This Row],[Total Ruins And Altar KP]],Table7[[#This Row],[KL KP]],Table7[[#This Row],[Z8 KP]])</f>
        <v>0</v>
      </c>
      <c r="AL230" s="23">
        <f>Table7[[#This Row],[Total Deads]]/(Table7[[#This Row],[Starting Power]]*0.01)</f>
        <v>0</v>
      </c>
      <c r="AM230" s="15">
        <f>SUM(Table7[[#This Row],[Total Ruins And Altar KP]],Table7[[#This Row],[KL KP]],Table7[[#This Row],[Z8 KP]])/Table7[[#This Row],[KP Requirement]]</f>
        <v>0</v>
      </c>
    </row>
    <row r="231" spans="1:39" ht="15" x14ac:dyDescent="0.2">
      <c r="A231" s="9" t="s">
        <v>228</v>
      </c>
      <c r="B231" s="9">
        <v>187819106</v>
      </c>
      <c r="C231" s="10">
        <v>21233809</v>
      </c>
      <c r="D231" s="10">
        <f>Table7[[#This Row],[Starting Power]]*3</f>
        <v>63701427</v>
      </c>
      <c r="E231" s="11">
        <v>277526</v>
      </c>
      <c r="F231" s="11">
        <v>2019942</v>
      </c>
      <c r="G231" s="11">
        <v>2019942</v>
      </c>
      <c r="H231" s="11">
        <f>Table7[[#This Row],[Kill Points After Ruin 1]]-Table7[[#This Row],[Kill Points Before Ruins 1]]</f>
        <v>0</v>
      </c>
      <c r="I231" s="11">
        <v>2019942</v>
      </c>
      <c r="J231" s="10">
        <v>2019942</v>
      </c>
      <c r="K231" s="11">
        <f>Table7[[#This Row],[Kill Points After Ruin 2]]-Table7[[#This Row],[Kill Points Before Ruin 2]]</f>
        <v>0</v>
      </c>
      <c r="L231" s="10">
        <v>2019942</v>
      </c>
      <c r="M231" s="13">
        <v>2019942</v>
      </c>
      <c r="N231" s="10">
        <f>Table7[[#This Row],[Kill Points After Ruin 3]]-Table7[[#This Row],[Kill Points Before Ruin 3]]</f>
        <v>0</v>
      </c>
      <c r="O231" s="13">
        <v>2019942</v>
      </c>
      <c r="P231" s="13">
        <v>2019942</v>
      </c>
      <c r="Q231" s="10">
        <f>Table7[[#This Row],[Kill Points After Ruin 4]]-Table7[[#This Row],[Kill Points Before Ruin 4]]</f>
        <v>0</v>
      </c>
      <c r="R231" s="13">
        <v>2019942</v>
      </c>
      <c r="S231" s="13">
        <v>2019942</v>
      </c>
      <c r="T23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1" s="13">
        <v>2019942</v>
      </c>
      <c r="V231" s="13">
        <v>2019942</v>
      </c>
      <c r="W231" s="10">
        <f>Table7[[#This Row],[Kill Points After Ruin 6]]-Table7[[#This Row],[Kill Points Before Ruin 6]]</f>
        <v>0</v>
      </c>
      <c r="X231" s="10">
        <v>2019942</v>
      </c>
      <c r="Y231" s="10">
        <v>2019942</v>
      </c>
      <c r="Z231" s="10">
        <f>Table7[[#This Row],[Kill Points After Ruin 7]]-Table7[[#This Row],[Kill Points Before Ruin 7]]</f>
        <v>0</v>
      </c>
      <c r="AA23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1" s="16">
        <v>2019942</v>
      </c>
      <c r="AC231" s="16">
        <v>2019942</v>
      </c>
      <c r="AD231" s="16">
        <v>0</v>
      </c>
      <c r="AE231" s="16">
        <v>277526</v>
      </c>
      <c r="AF231" s="16">
        <v>277526</v>
      </c>
      <c r="AG231" s="16">
        <v>0</v>
      </c>
      <c r="AH231" s="16">
        <v>0</v>
      </c>
      <c r="AI231" s="16">
        <v>0</v>
      </c>
      <c r="AJ231" s="16">
        <f>SUM(Table7[[#This Row],[Z8 Dead]],Table7[[#This Row],[KL Deads]])</f>
        <v>0</v>
      </c>
      <c r="AK231" s="26">
        <f>SUM(Table7[[#This Row],[Total Ruins And Altar KP]],Table7[[#This Row],[KL KP]],Table7[[#This Row],[Z8 KP]])</f>
        <v>0</v>
      </c>
      <c r="AL231" s="23">
        <f>Table7[[#This Row],[Total Deads]]/(Table7[[#This Row],[Starting Power]]*0.01)</f>
        <v>0</v>
      </c>
      <c r="AM231" s="15">
        <f>SUM(Table7[[#This Row],[Total Ruins And Altar KP]],Table7[[#This Row],[KL KP]],Table7[[#This Row],[Z8 KP]])/Table7[[#This Row],[KP Requirement]]</f>
        <v>0</v>
      </c>
    </row>
    <row r="232" spans="1:39" ht="15" x14ac:dyDescent="0.2">
      <c r="A232" s="9" t="s">
        <v>195</v>
      </c>
      <c r="B232" s="9">
        <v>185853795</v>
      </c>
      <c r="C232" s="10">
        <v>25266645</v>
      </c>
      <c r="D232" s="10">
        <f>Table7[[#This Row],[Starting Power]]*3</f>
        <v>75799935</v>
      </c>
      <c r="E232" s="11">
        <v>325344</v>
      </c>
      <c r="F232" s="11">
        <v>16927531</v>
      </c>
      <c r="G232" s="11">
        <v>16927531</v>
      </c>
      <c r="H232" s="11">
        <f>Table7[[#This Row],[Kill Points After Ruin 1]]-Table7[[#This Row],[Kill Points Before Ruins 1]]</f>
        <v>0</v>
      </c>
      <c r="I232" s="11">
        <v>16927531</v>
      </c>
      <c r="J232" s="10">
        <v>16927531</v>
      </c>
      <c r="K232" s="11">
        <f>Table7[[#This Row],[Kill Points After Ruin 2]]-Table7[[#This Row],[Kill Points Before Ruin 2]]</f>
        <v>0</v>
      </c>
      <c r="L232" s="10">
        <v>16927531</v>
      </c>
      <c r="M232" s="13">
        <v>16927531</v>
      </c>
      <c r="N232" s="10">
        <f>Table7[[#This Row],[Kill Points After Ruin 3]]-Table7[[#This Row],[Kill Points Before Ruin 3]]</f>
        <v>0</v>
      </c>
      <c r="O232" s="13">
        <v>16927531</v>
      </c>
      <c r="P232" s="13">
        <v>16927531</v>
      </c>
      <c r="Q232" s="10">
        <f>Table7[[#This Row],[Kill Points After Ruin 4]]-Table7[[#This Row],[Kill Points Before Ruin 4]]</f>
        <v>0</v>
      </c>
      <c r="R232" s="13">
        <v>16927531</v>
      </c>
      <c r="S232" s="13">
        <v>16927531</v>
      </c>
      <c r="T23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2" s="13">
        <v>16927531</v>
      </c>
      <c r="V232" s="13">
        <v>16927531</v>
      </c>
      <c r="W232" s="10">
        <f>Table7[[#This Row],[Kill Points After Ruin 6]]-Table7[[#This Row],[Kill Points Before Ruin 6]]</f>
        <v>0</v>
      </c>
      <c r="X232" s="10">
        <v>16927531</v>
      </c>
      <c r="Y232" s="10">
        <v>16927531</v>
      </c>
      <c r="Z232" s="10">
        <f>Table7[[#This Row],[Kill Points After Ruin 7]]-Table7[[#This Row],[Kill Points Before Ruin 7]]</f>
        <v>0</v>
      </c>
      <c r="AA23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2" s="16">
        <v>16927531</v>
      </c>
      <c r="AC232" s="16">
        <v>16927531</v>
      </c>
      <c r="AD232" s="16">
        <v>0</v>
      </c>
      <c r="AE232" s="16">
        <v>325344</v>
      </c>
      <c r="AF232" s="16">
        <v>325344</v>
      </c>
      <c r="AG232" s="16">
        <v>0</v>
      </c>
      <c r="AH232" s="16">
        <v>0</v>
      </c>
      <c r="AI232" s="16">
        <v>0</v>
      </c>
      <c r="AJ232" s="16">
        <f>SUM(Table7[[#This Row],[Z8 Dead]],Table7[[#This Row],[KL Deads]])</f>
        <v>0</v>
      </c>
      <c r="AK232" s="26">
        <f>SUM(Table7[[#This Row],[Total Ruins And Altar KP]],Table7[[#This Row],[KL KP]],Table7[[#This Row],[Z8 KP]])</f>
        <v>0</v>
      </c>
      <c r="AL232" s="23">
        <f>Table7[[#This Row],[Total Deads]]/(Table7[[#This Row],[Starting Power]]*0.01)</f>
        <v>0</v>
      </c>
      <c r="AM232" s="15">
        <f>SUM(Table7[[#This Row],[Total Ruins And Altar KP]],Table7[[#This Row],[KL KP]],Table7[[#This Row],[Z8 KP]])/Table7[[#This Row],[KP Requirement]]</f>
        <v>0</v>
      </c>
    </row>
    <row r="233" spans="1:39" ht="15" x14ac:dyDescent="0.2">
      <c r="A233" s="9" t="s">
        <v>137</v>
      </c>
      <c r="B233" s="9">
        <v>187739209</v>
      </c>
      <c r="C233" s="10">
        <v>29903304</v>
      </c>
      <c r="D233" s="10">
        <f>Table7[[#This Row],[Starting Power]]*3</f>
        <v>89709912</v>
      </c>
      <c r="E233" s="11">
        <v>329144</v>
      </c>
      <c r="F233" s="11">
        <v>58765064</v>
      </c>
      <c r="G233" s="11">
        <v>58765064</v>
      </c>
      <c r="H233" s="11">
        <f>Table7[[#This Row],[Kill Points After Ruin 1]]-Table7[[#This Row],[Kill Points Before Ruins 1]]</f>
        <v>0</v>
      </c>
      <c r="I233" s="11">
        <v>58765064</v>
      </c>
      <c r="J233" s="10">
        <v>58765064</v>
      </c>
      <c r="K233" s="11">
        <f>Table7[[#This Row],[Kill Points After Ruin 2]]-Table7[[#This Row],[Kill Points Before Ruin 2]]</f>
        <v>0</v>
      </c>
      <c r="L233" s="10">
        <v>58765064</v>
      </c>
      <c r="M233" s="13">
        <v>58765064</v>
      </c>
      <c r="N233" s="10">
        <f>Table7[[#This Row],[Kill Points After Ruin 3]]-Table7[[#This Row],[Kill Points Before Ruin 3]]</f>
        <v>0</v>
      </c>
      <c r="O233" s="13">
        <v>58765064</v>
      </c>
      <c r="P233" s="13">
        <v>58765064</v>
      </c>
      <c r="Q233" s="10">
        <f>Table7[[#This Row],[Kill Points After Ruin 4]]-Table7[[#This Row],[Kill Points Before Ruin 4]]</f>
        <v>0</v>
      </c>
      <c r="R233" s="13">
        <v>58765064</v>
      </c>
      <c r="S233" s="13">
        <v>58765064</v>
      </c>
      <c r="T23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3" s="13">
        <v>58765064</v>
      </c>
      <c r="V233" s="13">
        <v>58765064</v>
      </c>
      <c r="W233" s="10">
        <f>Table7[[#This Row],[Kill Points After Ruin 6]]-Table7[[#This Row],[Kill Points Before Ruin 6]]</f>
        <v>0</v>
      </c>
      <c r="X233" s="13">
        <v>58765064</v>
      </c>
      <c r="Y233" s="13">
        <v>58765064</v>
      </c>
      <c r="Z233" s="10">
        <f>Table7[[#This Row],[Kill Points After Ruin 7]]-Table7[[#This Row],[Kill Points Before Ruin 7]]</f>
        <v>0</v>
      </c>
      <c r="AA23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3" s="16">
        <v>58765064</v>
      </c>
      <c r="AC233" s="16">
        <v>58765064</v>
      </c>
      <c r="AD233" s="16">
        <v>0</v>
      </c>
      <c r="AE233" s="16">
        <v>329144</v>
      </c>
      <c r="AF233" s="16">
        <v>329144</v>
      </c>
      <c r="AG233" s="16">
        <v>0</v>
      </c>
      <c r="AH233" s="16">
        <v>0</v>
      </c>
      <c r="AI233" s="16">
        <v>0</v>
      </c>
      <c r="AJ233" s="16">
        <f>SUM(Table7[[#This Row],[Z8 Dead]],Table7[[#This Row],[KL Deads]])</f>
        <v>0</v>
      </c>
      <c r="AK233" s="26">
        <f>SUM(Table7[[#This Row],[Total Ruins And Altar KP]],Table7[[#This Row],[KL KP]],Table7[[#This Row],[Z8 KP]])</f>
        <v>0</v>
      </c>
      <c r="AL233" s="23">
        <f>Table7[[#This Row],[Total Deads]]/(Table7[[#This Row],[Starting Power]]*0.01)</f>
        <v>0</v>
      </c>
      <c r="AM233" s="15">
        <f>SUM(Table7[[#This Row],[Total Ruins And Altar KP]],Table7[[#This Row],[KL KP]],Table7[[#This Row],[Z8 KP]])/Table7[[#This Row],[KP Requirement]]</f>
        <v>0</v>
      </c>
    </row>
    <row r="234" spans="1:39" ht="15" x14ac:dyDescent="0.2">
      <c r="A234" s="9" t="s">
        <v>90</v>
      </c>
      <c r="B234" s="9">
        <v>187801608</v>
      </c>
      <c r="C234" s="10">
        <v>34263069</v>
      </c>
      <c r="D234" s="10">
        <f>Table7[[#This Row],[Starting Power]]*3</f>
        <v>102789207</v>
      </c>
      <c r="E234" s="11">
        <v>333409</v>
      </c>
      <c r="F234" s="11">
        <v>68987802</v>
      </c>
      <c r="G234" s="11">
        <v>68987802</v>
      </c>
      <c r="H234" s="11">
        <f>Table7[[#This Row],[Kill Points After Ruin 1]]-Table7[[#This Row],[Kill Points Before Ruins 1]]</f>
        <v>0</v>
      </c>
      <c r="I234" s="11">
        <v>68987802</v>
      </c>
      <c r="J234" s="10">
        <v>68987802</v>
      </c>
      <c r="K234" s="11">
        <f>Table7[[#This Row],[Kill Points After Ruin 2]]-Table7[[#This Row],[Kill Points Before Ruin 2]]</f>
        <v>0</v>
      </c>
      <c r="L234" s="10">
        <v>68987802</v>
      </c>
      <c r="M234" s="13">
        <v>68987802</v>
      </c>
      <c r="N234" s="10">
        <f>Table7[[#This Row],[Kill Points After Ruin 3]]-Table7[[#This Row],[Kill Points Before Ruin 3]]</f>
        <v>0</v>
      </c>
      <c r="O234" s="13">
        <v>68987802</v>
      </c>
      <c r="P234" s="13">
        <v>68987802</v>
      </c>
      <c r="Q234" s="10">
        <f>Table7[[#This Row],[Kill Points After Ruin 4]]-Table7[[#This Row],[Kill Points Before Ruin 4]]</f>
        <v>0</v>
      </c>
      <c r="R234" s="13">
        <v>68987802</v>
      </c>
      <c r="S234" s="13">
        <v>68987802</v>
      </c>
      <c r="T23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4" s="13">
        <v>68987802</v>
      </c>
      <c r="V234" s="13">
        <v>68987802</v>
      </c>
      <c r="W234" s="10">
        <f>Table7[[#This Row],[Kill Points After Ruin 6]]-Table7[[#This Row],[Kill Points Before Ruin 6]]</f>
        <v>0</v>
      </c>
      <c r="X234" s="10">
        <v>68987802</v>
      </c>
      <c r="Y234" s="10">
        <v>68987802</v>
      </c>
      <c r="Z234" s="10">
        <f>Table7[[#This Row],[Kill Points After Ruin 7]]-Table7[[#This Row],[Kill Points Before Ruin 7]]</f>
        <v>0</v>
      </c>
      <c r="AA23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4" s="16">
        <v>68987802</v>
      </c>
      <c r="AC234" s="16">
        <v>68987802</v>
      </c>
      <c r="AD234" s="16">
        <v>0</v>
      </c>
      <c r="AE234" s="16">
        <v>333409</v>
      </c>
      <c r="AF234" s="16">
        <v>333409</v>
      </c>
      <c r="AG234" s="16">
        <v>0</v>
      </c>
      <c r="AH234" s="16">
        <v>0</v>
      </c>
      <c r="AI234" s="16">
        <v>0</v>
      </c>
      <c r="AJ234" s="16">
        <f>SUM(Table7[[#This Row],[Z8 Dead]],Table7[[#This Row],[KL Deads]])</f>
        <v>0</v>
      </c>
      <c r="AK234" s="26">
        <f>SUM(Table7[[#This Row],[Total Ruins And Altar KP]],Table7[[#This Row],[KL KP]],Table7[[#This Row],[Z8 KP]])</f>
        <v>0</v>
      </c>
      <c r="AL234" s="23">
        <f>Table7[[#This Row],[Total Deads]]/(Table7[[#This Row],[Starting Power]]*0.01)</f>
        <v>0</v>
      </c>
      <c r="AM234" s="15">
        <f>SUM(Table7[[#This Row],[Total Ruins And Altar KP]],Table7[[#This Row],[KL KP]],Table7[[#This Row],[Z8 KP]])/Table7[[#This Row],[KP Requirement]]</f>
        <v>0</v>
      </c>
    </row>
    <row r="235" spans="1:39" ht="15" x14ac:dyDescent="0.2">
      <c r="A235" s="9" t="s">
        <v>181</v>
      </c>
      <c r="B235" s="9">
        <v>187432680</v>
      </c>
      <c r="C235" s="10">
        <v>26360860</v>
      </c>
      <c r="D235" s="10">
        <f>Table7[[#This Row],[Starting Power]]*3</f>
        <v>79082580</v>
      </c>
      <c r="E235" s="11">
        <v>335970</v>
      </c>
      <c r="F235" s="11">
        <v>32129201</v>
      </c>
      <c r="G235" s="11">
        <v>32129201</v>
      </c>
      <c r="H235" s="11">
        <f>Table7[[#This Row],[Kill Points After Ruin 1]]-Table7[[#This Row],[Kill Points Before Ruins 1]]</f>
        <v>0</v>
      </c>
      <c r="I235" s="11">
        <v>32129201</v>
      </c>
      <c r="J235" s="10">
        <v>32129201</v>
      </c>
      <c r="K235" s="11">
        <f>Table7[[#This Row],[Kill Points After Ruin 2]]-Table7[[#This Row],[Kill Points Before Ruin 2]]</f>
        <v>0</v>
      </c>
      <c r="L235" s="10">
        <v>32129201</v>
      </c>
      <c r="M235" s="13">
        <v>32129201</v>
      </c>
      <c r="N235" s="10">
        <f>Table7[[#This Row],[Kill Points After Ruin 3]]-Table7[[#This Row],[Kill Points Before Ruin 3]]</f>
        <v>0</v>
      </c>
      <c r="O235" s="13">
        <v>32129201</v>
      </c>
      <c r="P235" s="13">
        <v>32129201</v>
      </c>
      <c r="Q235" s="10">
        <f>Table7[[#This Row],[Kill Points After Ruin 4]]-Table7[[#This Row],[Kill Points Before Ruin 4]]</f>
        <v>0</v>
      </c>
      <c r="R235" s="13">
        <v>32129201</v>
      </c>
      <c r="S235" s="13">
        <v>32129201</v>
      </c>
      <c r="T23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5" s="13">
        <v>32129201</v>
      </c>
      <c r="V235" s="13">
        <v>32129201</v>
      </c>
      <c r="W235" s="10">
        <f>Table7[[#This Row],[Kill Points After Ruin 6]]-Table7[[#This Row],[Kill Points Before Ruin 6]]</f>
        <v>0</v>
      </c>
      <c r="X235" s="10">
        <v>32129201</v>
      </c>
      <c r="Y235" s="10">
        <v>32129201</v>
      </c>
      <c r="Z235" s="10">
        <f>Table7[[#This Row],[Kill Points After Ruin 7]]-Table7[[#This Row],[Kill Points Before Ruin 7]]</f>
        <v>0</v>
      </c>
      <c r="AA23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5" s="16">
        <v>32129201</v>
      </c>
      <c r="AC235" s="16">
        <v>32129201</v>
      </c>
      <c r="AD235" s="16">
        <v>0</v>
      </c>
      <c r="AE235" s="16">
        <v>335970</v>
      </c>
      <c r="AF235" s="16">
        <v>335970</v>
      </c>
      <c r="AG235" s="16">
        <v>0</v>
      </c>
      <c r="AH235" s="16">
        <v>0</v>
      </c>
      <c r="AI235" s="16">
        <v>0</v>
      </c>
      <c r="AJ235" s="16">
        <f>SUM(Table7[[#This Row],[Z8 Dead]],Table7[[#This Row],[KL Deads]])</f>
        <v>0</v>
      </c>
      <c r="AK235" s="26">
        <f>SUM(Table7[[#This Row],[Total Ruins And Altar KP]],Table7[[#This Row],[KL KP]],Table7[[#This Row],[Z8 KP]])</f>
        <v>0</v>
      </c>
      <c r="AL235" s="23">
        <f>Table7[[#This Row],[Total Deads]]/(Table7[[#This Row],[Starting Power]]*0.01)</f>
        <v>0</v>
      </c>
      <c r="AM235" s="15">
        <f>SUM(Table7[[#This Row],[Total Ruins And Altar KP]],Table7[[#This Row],[KL KP]],Table7[[#This Row],[Z8 KP]])/Table7[[#This Row],[KP Requirement]]</f>
        <v>0</v>
      </c>
    </row>
    <row r="236" spans="1:39" ht="15" x14ac:dyDescent="0.2">
      <c r="A236" s="9" t="s">
        <v>72</v>
      </c>
      <c r="B236" s="9">
        <v>186618628</v>
      </c>
      <c r="C236" s="10">
        <v>34788512</v>
      </c>
      <c r="D236" s="10">
        <f>Table7[[#This Row],[Starting Power]]*3</f>
        <v>104365536</v>
      </c>
      <c r="E236" s="11">
        <v>358727</v>
      </c>
      <c r="F236" s="11">
        <v>32730178</v>
      </c>
      <c r="G236" s="11">
        <v>32730178</v>
      </c>
      <c r="H236" s="11">
        <f>Table7[[#This Row],[Kill Points After Ruin 1]]-Table7[[#This Row],[Kill Points Before Ruins 1]]</f>
        <v>0</v>
      </c>
      <c r="I236" s="11">
        <v>32730178</v>
      </c>
      <c r="J236" s="10">
        <v>32730178</v>
      </c>
      <c r="K236" s="11">
        <f>Table7[[#This Row],[Kill Points After Ruin 2]]-Table7[[#This Row],[Kill Points Before Ruin 2]]</f>
        <v>0</v>
      </c>
      <c r="L236" s="10">
        <v>32730178</v>
      </c>
      <c r="M236" s="13">
        <v>32730178</v>
      </c>
      <c r="N236" s="10">
        <f>Table7[[#This Row],[Kill Points After Ruin 3]]-Table7[[#This Row],[Kill Points Before Ruin 3]]</f>
        <v>0</v>
      </c>
      <c r="O236" s="13">
        <v>32730178</v>
      </c>
      <c r="P236" s="13">
        <v>32730178</v>
      </c>
      <c r="Q236" s="10">
        <f>Table7[[#This Row],[Kill Points After Ruin 4]]-Table7[[#This Row],[Kill Points Before Ruin 4]]</f>
        <v>0</v>
      </c>
      <c r="R236" s="13">
        <v>32730178</v>
      </c>
      <c r="S236" s="13">
        <v>32730178</v>
      </c>
      <c r="T23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6" s="13">
        <v>32730178</v>
      </c>
      <c r="V236" s="13">
        <v>32730178</v>
      </c>
      <c r="W236" s="10">
        <f>Table7[[#This Row],[Kill Points After Ruin 6]]-Table7[[#This Row],[Kill Points Before Ruin 6]]</f>
        <v>0</v>
      </c>
      <c r="X236" s="10">
        <v>32730178</v>
      </c>
      <c r="Y236" s="10">
        <v>32730178</v>
      </c>
      <c r="Z236" s="10">
        <f>Table7[[#This Row],[Kill Points After Ruin 7]]-Table7[[#This Row],[Kill Points Before Ruin 7]]</f>
        <v>0</v>
      </c>
      <c r="AA236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6" s="16">
        <v>32730178</v>
      </c>
      <c r="AC236" s="16">
        <v>32730178</v>
      </c>
      <c r="AD236" s="16">
        <v>0</v>
      </c>
      <c r="AE236" s="16">
        <v>358727</v>
      </c>
      <c r="AF236" s="16">
        <v>358727</v>
      </c>
      <c r="AG236" s="16">
        <v>0</v>
      </c>
      <c r="AH236" s="16">
        <v>0</v>
      </c>
      <c r="AI236" s="16">
        <v>0</v>
      </c>
      <c r="AJ236" s="16">
        <f>SUM(Table7[[#This Row],[Z8 Dead]],Table7[[#This Row],[KL Deads]])</f>
        <v>0</v>
      </c>
      <c r="AK236" s="26">
        <f>SUM(Table7[[#This Row],[Total Ruins And Altar KP]],Table7[[#This Row],[KL KP]],Table7[[#This Row],[Z8 KP]])</f>
        <v>0</v>
      </c>
      <c r="AL236" s="23">
        <f>Table7[[#This Row],[Total Deads]]/(Table7[[#This Row],[Starting Power]]*0.01)</f>
        <v>0</v>
      </c>
      <c r="AM236" s="15">
        <f>SUM(Table7[[#This Row],[Total Ruins And Altar KP]],Table7[[#This Row],[KL KP]],Table7[[#This Row],[Z8 KP]])/Table7[[#This Row],[KP Requirement]]</f>
        <v>0</v>
      </c>
    </row>
    <row r="237" spans="1:39" ht="15" x14ac:dyDescent="0.2">
      <c r="A237" s="9" t="s">
        <v>101</v>
      </c>
      <c r="B237" s="9">
        <v>187349181</v>
      </c>
      <c r="C237" s="10">
        <v>32145633</v>
      </c>
      <c r="D237" s="10">
        <f>Table7[[#This Row],[Starting Power]]*3</f>
        <v>96436899</v>
      </c>
      <c r="E237" s="11">
        <v>516423</v>
      </c>
      <c r="F237" s="11">
        <v>42576294</v>
      </c>
      <c r="G237" s="11">
        <v>42576294</v>
      </c>
      <c r="H237" s="11">
        <f>Table7[[#This Row],[Kill Points After Ruin 1]]-Table7[[#This Row],[Kill Points Before Ruins 1]]</f>
        <v>0</v>
      </c>
      <c r="I237" s="11">
        <v>42576294</v>
      </c>
      <c r="J237" s="10">
        <v>42576294</v>
      </c>
      <c r="K237" s="11">
        <f>Table7[[#This Row],[Kill Points After Ruin 2]]-Table7[[#This Row],[Kill Points Before Ruin 2]]</f>
        <v>0</v>
      </c>
      <c r="L237" s="10">
        <v>42576294</v>
      </c>
      <c r="M237" s="13">
        <v>42576294</v>
      </c>
      <c r="N237" s="10">
        <f>Table7[[#This Row],[Kill Points After Ruin 3]]-Table7[[#This Row],[Kill Points Before Ruin 3]]</f>
        <v>0</v>
      </c>
      <c r="O237" s="13">
        <v>42576294</v>
      </c>
      <c r="P237" s="13">
        <v>42576294</v>
      </c>
      <c r="Q237" s="10">
        <f>Table7[[#This Row],[Kill Points After Ruin 4]]-Table7[[#This Row],[Kill Points Before Ruin 4]]</f>
        <v>0</v>
      </c>
      <c r="R237" s="13">
        <v>42576294</v>
      </c>
      <c r="S237" s="13">
        <v>42576294</v>
      </c>
      <c r="T237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7" s="13">
        <v>42576294</v>
      </c>
      <c r="V237" s="13">
        <v>42576294</v>
      </c>
      <c r="W237" s="10">
        <f>Table7[[#This Row],[Kill Points After Ruin 6]]-Table7[[#This Row],[Kill Points Before Ruin 6]]</f>
        <v>0</v>
      </c>
      <c r="X237" s="10">
        <v>42576294</v>
      </c>
      <c r="Y237" s="10">
        <v>42576294</v>
      </c>
      <c r="Z237" s="10">
        <f>Table7[[#This Row],[Kill Points After Ruin 7]]-Table7[[#This Row],[Kill Points Before Ruin 7]]</f>
        <v>0</v>
      </c>
      <c r="AA237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7" s="16">
        <v>42576294</v>
      </c>
      <c r="AC237" s="16">
        <v>42576294</v>
      </c>
      <c r="AD237" s="16">
        <v>0</v>
      </c>
      <c r="AE237" s="16">
        <v>516423</v>
      </c>
      <c r="AF237" s="16">
        <v>516423</v>
      </c>
      <c r="AG237" s="16">
        <v>0</v>
      </c>
      <c r="AH237" s="16">
        <v>0</v>
      </c>
      <c r="AI237" s="16">
        <v>0</v>
      </c>
      <c r="AJ237" s="16">
        <f>SUM(Table7[[#This Row],[Z8 Dead]],Table7[[#This Row],[KL Deads]])</f>
        <v>0</v>
      </c>
      <c r="AK237" s="26">
        <f>SUM(Table7[[#This Row],[Total Ruins And Altar KP]],Table7[[#This Row],[KL KP]],Table7[[#This Row],[Z8 KP]])</f>
        <v>0</v>
      </c>
      <c r="AL237" s="23">
        <f>Table7[[#This Row],[Total Deads]]/(Table7[[#This Row],[Starting Power]]*0.01)</f>
        <v>0</v>
      </c>
      <c r="AM237" s="15">
        <f>SUM(Table7[[#This Row],[Total Ruins And Altar KP]],Table7[[#This Row],[KL KP]],Table7[[#This Row],[Z8 KP]])/Table7[[#This Row],[KP Requirement]]</f>
        <v>0</v>
      </c>
    </row>
    <row r="238" spans="1:39" ht="15" x14ac:dyDescent="0.2">
      <c r="A238" s="9" t="s">
        <v>203</v>
      </c>
      <c r="B238" s="9">
        <v>187809577</v>
      </c>
      <c r="C238" s="10">
        <v>24965038</v>
      </c>
      <c r="D238" s="10">
        <f>Table7[[#This Row],[Starting Power]]*3</f>
        <v>74895114</v>
      </c>
      <c r="E238" s="11">
        <v>666631</v>
      </c>
      <c r="F238" s="11">
        <v>71177409</v>
      </c>
      <c r="G238" s="11">
        <v>71177409</v>
      </c>
      <c r="H238" s="11">
        <f>Table7[[#This Row],[Kill Points After Ruin 1]]-Table7[[#This Row],[Kill Points Before Ruins 1]]</f>
        <v>0</v>
      </c>
      <c r="I238" s="11">
        <v>71177409</v>
      </c>
      <c r="J238" s="10">
        <v>71177409</v>
      </c>
      <c r="K238" s="11">
        <f>Table7[[#This Row],[Kill Points After Ruin 2]]-Table7[[#This Row],[Kill Points Before Ruin 2]]</f>
        <v>0</v>
      </c>
      <c r="L238" s="10">
        <v>71177409</v>
      </c>
      <c r="M238" s="13">
        <v>71177409</v>
      </c>
      <c r="N238" s="10">
        <f>Table7[[#This Row],[Kill Points After Ruin 3]]-Table7[[#This Row],[Kill Points Before Ruin 3]]</f>
        <v>0</v>
      </c>
      <c r="O238" s="13">
        <v>71177409</v>
      </c>
      <c r="P238" s="13">
        <v>71177409</v>
      </c>
      <c r="Q238" s="10">
        <f>Table7[[#This Row],[Kill Points After Ruin 4]]-Table7[[#This Row],[Kill Points Before Ruin 4]]</f>
        <v>0</v>
      </c>
      <c r="R238" s="13">
        <v>71177409</v>
      </c>
      <c r="S238" s="13">
        <v>71177409</v>
      </c>
      <c r="T238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8" s="13">
        <v>71177409</v>
      </c>
      <c r="V238" s="13">
        <v>71177409</v>
      </c>
      <c r="W238" s="10">
        <f>Table7[[#This Row],[Kill Points After Ruin 6]]-Table7[[#This Row],[Kill Points Before Ruin 6]]</f>
        <v>0</v>
      </c>
      <c r="X238" s="10">
        <v>71177409</v>
      </c>
      <c r="Y238" s="10">
        <v>71177409</v>
      </c>
      <c r="Z238" s="10">
        <f>Table7[[#This Row],[Kill Points After Ruin 7]]-Table7[[#This Row],[Kill Points Before Ruin 7]]</f>
        <v>0</v>
      </c>
      <c r="AA238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8" s="16">
        <v>71177409</v>
      </c>
      <c r="AC238" s="16">
        <v>71177409</v>
      </c>
      <c r="AD238" s="16">
        <v>0</v>
      </c>
      <c r="AE238" s="11">
        <v>666631</v>
      </c>
      <c r="AF238" s="11">
        <v>666631</v>
      </c>
      <c r="AG238" s="16">
        <v>0</v>
      </c>
      <c r="AH238" s="16">
        <v>0</v>
      </c>
      <c r="AI238" s="16">
        <v>0</v>
      </c>
      <c r="AJ238" s="16">
        <f>SUM(Table7[[#This Row],[Z8 Dead]],Table7[[#This Row],[KL Deads]])</f>
        <v>0</v>
      </c>
      <c r="AK238" s="26">
        <f>SUM(Table7[[#This Row],[Total Ruins And Altar KP]],Table7[[#This Row],[KL KP]],Table7[[#This Row],[Z8 KP]])</f>
        <v>0</v>
      </c>
      <c r="AL238" s="23">
        <f>Table7[[#This Row],[Total Deads]]/(Table7[[#This Row],[Starting Power]]*0.01)</f>
        <v>0</v>
      </c>
      <c r="AM238" s="15">
        <f>SUM(Table7[[#This Row],[Total Ruins And Altar KP]],Table7[[#This Row],[KL KP]],Table7[[#This Row],[Z8 KP]])/Table7[[#This Row],[KP Requirement]]</f>
        <v>0</v>
      </c>
    </row>
    <row r="239" spans="1:39" ht="15" x14ac:dyDescent="0.2">
      <c r="A239" s="9" t="s">
        <v>126</v>
      </c>
      <c r="B239" s="9">
        <v>187378707</v>
      </c>
      <c r="C239" s="10">
        <v>30216381</v>
      </c>
      <c r="D239" s="10">
        <f>Table7[[#This Row],[Starting Power]]*3</f>
        <v>90649143</v>
      </c>
      <c r="E239" s="11">
        <v>706155</v>
      </c>
      <c r="F239" s="11">
        <v>10819618</v>
      </c>
      <c r="G239" s="11">
        <v>10819618</v>
      </c>
      <c r="H239" s="11">
        <f>Table7[[#This Row],[Kill Points After Ruin 1]]-Table7[[#This Row],[Kill Points Before Ruins 1]]</f>
        <v>0</v>
      </c>
      <c r="I239" s="11">
        <v>10819618</v>
      </c>
      <c r="J239" s="10">
        <v>10819618</v>
      </c>
      <c r="K239" s="11">
        <f>Table7[[#This Row],[Kill Points After Ruin 2]]-Table7[[#This Row],[Kill Points Before Ruin 2]]</f>
        <v>0</v>
      </c>
      <c r="L239" s="10">
        <v>10819618</v>
      </c>
      <c r="M239" s="13">
        <v>10819618</v>
      </c>
      <c r="N239" s="10">
        <f>Table7[[#This Row],[Kill Points After Ruin 3]]-Table7[[#This Row],[Kill Points Before Ruin 3]]</f>
        <v>0</v>
      </c>
      <c r="O239" s="13">
        <v>10819618</v>
      </c>
      <c r="P239" s="13">
        <v>10819618</v>
      </c>
      <c r="Q239" s="10">
        <f>Table7[[#This Row],[Kill Points After Ruin 4]]-Table7[[#This Row],[Kill Points Before Ruin 4]]</f>
        <v>0</v>
      </c>
      <c r="R239" s="13">
        <v>10819618</v>
      </c>
      <c r="S239" s="13">
        <v>10819618</v>
      </c>
      <c r="T239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39" s="13">
        <v>10819618</v>
      </c>
      <c r="V239" s="13">
        <v>10819618</v>
      </c>
      <c r="W239" s="10">
        <f>Table7[[#This Row],[Kill Points After Ruin 6]]-Table7[[#This Row],[Kill Points Before Ruin 6]]</f>
        <v>0</v>
      </c>
      <c r="X239" s="10">
        <v>10819618</v>
      </c>
      <c r="Y239" s="10">
        <v>10819618</v>
      </c>
      <c r="Z239" s="10">
        <f>Table7[[#This Row],[Kill Points After Ruin 7]]-Table7[[#This Row],[Kill Points Before Ruin 7]]</f>
        <v>0</v>
      </c>
      <c r="AA239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39" s="16">
        <v>10819618</v>
      </c>
      <c r="AC239" s="16">
        <v>10819618</v>
      </c>
      <c r="AD239" s="16">
        <v>0</v>
      </c>
      <c r="AE239" s="16">
        <v>706155</v>
      </c>
      <c r="AF239" s="16">
        <v>706155</v>
      </c>
      <c r="AG239" s="16">
        <v>0</v>
      </c>
      <c r="AH239" s="16">
        <v>0</v>
      </c>
      <c r="AI239" s="16">
        <v>0</v>
      </c>
      <c r="AJ239" s="16">
        <f>SUM(Table7[[#This Row],[Z8 Dead]],Table7[[#This Row],[KL Deads]])</f>
        <v>0</v>
      </c>
      <c r="AK239" s="26">
        <f>SUM(Table7[[#This Row],[Total Ruins And Altar KP]],Table7[[#This Row],[KL KP]],Table7[[#This Row],[Z8 KP]])</f>
        <v>0</v>
      </c>
      <c r="AL239" s="23">
        <f>Table7[[#This Row],[Total Deads]]/(Table7[[#This Row],[Starting Power]]*0.01)</f>
        <v>0</v>
      </c>
      <c r="AM239" s="15">
        <f>SUM(Table7[[#This Row],[Total Ruins And Altar KP]],Table7[[#This Row],[KL KP]],Table7[[#This Row],[Z8 KP]])/Table7[[#This Row],[KP Requirement]]</f>
        <v>0</v>
      </c>
    </row>
    <row r="240" spans="1:39" ht="15" x14ac:dyDescent="0.2">
      <c r="A240" s="9" t="s">
        <v>229</v>
      </c>
      <c r="B240" s="9">
        <v>184151709</v>
      </c>
      <c r="C240" s="10">
        <v>21824809</v>
      </c>
      <c r="D240" s="10">
        <f>Table7[[#This Row],[Starting Power]]*3</f>
        <v>65474427</v>
      </c>
      <c r="E240" s="11">
        <v>719251</v>
      </c>
      <c r="F240" s="11">
        <v>13459703</v>
      </c>
      <c r="G240" s="11">
        <v>13459703</v>
      </c>
      <c r="H240" s="11">
        <f>Table7[[#This Row],[Kill Points After Ruin 1]]-Table7[[#This Row],[Kill Points Before Ruins 1]]</f>
        <v>0</v>
      </c>
      <c r="I240" s="11">
        <v>13459703</v>
      </c>
      <c r="J240" s="10">
        <v>13459703</v>
      </c>
      <c r="K240" s="11">
        <f>Table7[[#This Row],[Kill Points After Ruin 2]]-Table7[[#This Row],[Kill Points Before Ruin 2]]</f>
        <v>0</v>
      </c>
      <c r="L240" s="10">
        <v>13459703</v>
      </c>
      <c r="M240" s="13">
        <v>13459703</v>
      </c>
      <c r="N240" s="10">
        <f>Table7[[#This Row],[Kill Points After Ruin 3]]-Table7[[#This Row],[Kill Points Before Ruin 3]]</f>
        <v>0</v>
      </c>
      <c r="O240" s="13">
        <v>13459703</v>
      </c>
      <c r="P240" s="13">
        <v>13459703</v>
      </c>
      <c r="Q240" s="10">
        <f>Table7[[#This Row],[Kill Points After Ruin 4]]-Table7[[#This Row],[Kill Points Before Ruin 4]]</f>
        <v>0</v>
      </c>
      <c r="R240" s="13">
        <v>13459703</v>
      </c>
      <c r="S240" s="13">
        <v>13459703</v>
      </c>
      <c r="T240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0" s="13">
        <v>13459703</v>
      </c>
      <c r="V240" s="13">
        <v>13459703</v>
      </c>
      <c r="W240" s="10">
        <f>Table7[[#This Row],[Kill Points After Ruin 6]]-Table7[[#This Row],[Kill Points Before Ruin 6]]</f>
        <v>0</v>
      </c>
      <c r="X240" s="10">
        <v>13459703</v>
      </c>
      <c r="Y240" s="10">
        <v>13459703</v>
      </c>
      <c r="Z240" s="10">
        <f>Table7[[#This Row],[Kill Points After Ruin 7]]-Table7[[#This Row],[Kill Points Before Ruin 7]]</f>
        <v>0</v>
      </c>
      <c r="AA240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0" s="16">
        <v>13459703</v>
      </c>
      <c r="AC240" s="16">
        <v>13459703</v>
      </c>
      <c r="AD240" s="16">
        <v>0</v>
      </c>
      <c r="AE240" s="16">
        <v>719251</v>
      </c>
      <c r="AF240" s="16">
        <v>719251</v>
      </c>
      <c r="AG240" s="16">
        <v>0</v>
      </c>
      <c r="AH240" s="16">
        <v>0</v>
      </c>
      <c r="AI240" s="16">
        <v>0</v>
      </c>
      <c r="AJ240" s="16">
        <f>SUM(Table7[[#This Row],[Z8 Dead]],Table7[[#This Row],[KL Deads]])</f>
        <v>0</v>
      </c>
      <c r="AK240" s="26">
        <f>SUM(Table7[[#This Row],[Total Ruins And Altar KP]],Table7[[#This Row],[KL KP]],Table7[[#This Row],[Z8 KP]])</f>
        <v>0</v>
      </c>
      <c r="AL240" s="23">
        <f>Table7[[#This Row],[Total Deads]]/(Table7[[#This Row],[Starting Power]]*0.01)</f>
        <v>0</v>
      </c>
      <c r="AM240" s="15">
        <f>SUM(Table7[[#This Row],[Total Ruins And Altar KP]],Table7[[#This Row],[KL KP]],Table7[[#This Row],[Z8 KP]])/Table7[[#This Row],[KP Requirement]]</f>
        <v>0</v>
      </c>
    </row>
    <row r="241" spans="1:39" ht="15" x14ac:dyDescent="0.2">
      <c r="A241" s="9" t="s">
        <v>123</v>
      </c>
      <c r="B241" s="9">
        <v>179318917</v>
      </c>
      <c r="C241" s="10">
        <v>31005892</v>
      </c>
      <c r="D241" s="10">
        <f>Table7[[#This Row],[Starting Power]]*3</f>
        <v>93017676</v>
      </c>
      <c r="E241" s="11">
        <v>797889</v>
      </c>
      <c r="F241" s="11">
        <v>18463882</v>
      </c>
      <c r="G241" s="11">
        <v>18463882</v>
      </c>
      <c r="H241" s="11">
        <f>Table7[[#This Row],[Kill Points After Ruin 1]]-Table7[[#This Row],[Kill Points Before Ruins 1]]</f>
        <v>0</v>
      </c>
      <c r="I241" s="11">
        <v>18463882</v>
      </c>
      <c r="J241" s="10">
        <v>18463882</v>
      </c>
      <c r="K241" s="11">
        <f>Table7[[#This Row],[Kill Points After Ruin 2]]-Table7[[#This Row],[Kill Points Before Ruin 2]]</f>
        <v>0</v>
      </c>
      <c r="L241" s="10">
        <v>18463882</v>
      </c>
      <c r="M241" s="13">
        <v>18463882</v>
      </c>
      <c r="N241" s="10">
        <f>Table7[[#This Row],[Kill Points After Ruin 3]]-Table7[[#This Row],[Kill Points Before Ruin 3]]</f>
        <v>0</v>
      </c>
      <c r="O241" s="13">
        <v>18463882</v>
      </c>
      <c r="P241" s="13">
        <v>18463882</v>
      </c>
      <c r="Q241" s="10">
        <f>Table7[[#This Row],[Kill Points After Ruin 4]]-Table7[[#This Row],[Kill Points Before Ruin 4]]</f>
        <v>0</v>
      </c>
      <c r="R241" s="13">
        <v>18463882</v>
      </c>
      <c r="S241" s="13">
        <v>18463882</v>
      </c>
      <c r="T241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1" s="13">
        <v>18463882</v>
      </c>
      <c r="V241" s="13">
        <v>18463882</v>
      </c>
      <c r="W241" s="10">
        <f>Table7[[#This Row],[Kill Points After Ruin 6]]-Table7[[#This Row],[Kill Points Before Ruin 6]]</f>
        <v>0</v>
      </c>
      <c r="X241" s="10">
        <v>18463882</v>
      </c>
      <c r="Y241" s="10">
        <v>18463882</v>
      </c>
      <c r="Z241" s="10">
        <f>Table7[[#This Row],[Kill Points After Ruin 7]]-Table7[[#This Row],[Kill Points Before Ruin 7]]</f>
        <v>0</v>
      </c>
      <c r="AA241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1" s="16">
        <v>18463882</v>
      </c>
      <c r="AC241" s="16">
        <v>18463882</v>
      </c>
      <c r="AD241" s="16">
        <v>0</v>
      </c>
      <c r="AE241" s="16">
        <v>797889</v>
      </c>
      <c r="AF241" s="16">
        <v>797889</v>
      </c>
      <c r="AG241" s="16">
        <v>0</v>
      </c>
      <c r="AH241" s="16">
        <v>0</v>
      </c>
      <c r="AI241" s="16">
        <v>0</v>
      </c>
      <c r="AJ241" s="16">
        <f>SUM(Table7[[#This Row],[Z8 Dead]],Table7[[#This Row],[KL Deads]])</f>
        <v>0</v>
      </c>
      <c r="AK241" s="26">
        <f>SUM(Table7[[#This Row],[Total Ruins And Altar KP]],Table7[[#This Row],[KL KP]],Table7[[#This Row],[Z8 KP]])</f>
        <v>0</v>
      </c>
      <c r="AL241" s="23">
        <f>Table7[[#This Row],[Total Deads]]/(Table7[[#This Row],[Starting Power]]*0.01)</f>
        <v>0</v>
      </c>
      <c r="AM241" s="15">
        <f>SUM(Table7[[#This Row],[Total Ruins And Altar KP]],Table7[[#This Row],[KL KP]],Table7[[#This Row],[Z8 KP]])/Table7[[#This Row],[KP Requirement]]</f>
        <v>0</v>
      </c>
    </row>
    <row r="242" spans="1:39" ht="15" x14ac:dyDescent="0.2">
      <c r="A242" s="9" t="s">
        <v>131</v>
      </c>
      <c r="B242" s="9">
        <v>187800643</v>
      </c>
      <c r="C242" s="10">
        <v>30272953</v>
      </c>
      <c r="D242" s="10">
        <f>Table7[[#This Row],[Starting Power]]*3</f>
        <v>90818859</v>
      </c>
      <c r="E242" s="11">
        <v>1427388</v>
      </c>
      <c r="F242" s="11">
        <v>97000865</v>
      </c>
      <c r="G242" s="11">
        <v>97000865</v>
      </c>
      <c r="H242" s="11">
        <f>Table7[[#This Row],[Kill Points After Ruin 1]]-Table7[[#This Row],[Kill Points Before Ruins 1]]</f>
        <v>0</v>
      </c>
      <c r="I242" s="11">
        <v>97000865</v>
      </c>
      <c r="J242" s="10">
        <v>97000865</v>
      </c>
      <c r="K242" s="11">
        <f>Table7[[#This Row],[Kill Points After Ruin 2]]-Table7[[#This Row],[Kill Points Before Ruin 2]]</f>
        <v>0</v>
      </c>
      <c r="L242" s="10">
        <v>97000865</v>
      </c>
      <c r="M242" s="13">
        <v>97000865</v>
      </c>
      <c r="N242" s="10">
        <f>Table7[[#This Row],[Kill Points After Ruin 3]]-Table7[[#This Row],[Kill Points Before Ruin 3]]</f>
        <v>0</v>
      </c>
      <c r="O242" s="13">
        <v>97000865</v>
      </c>
      <c r="P242" s="13">
        <v>97000865</v>
      </c>
      <c r="Q242" s="10">
        <f>Table7[[#This Row],[Kill Points After Ruin 4]]-Table7[[#This Row],[Kill Points Before Ruin 4]]</f>
        <v>0</v>
      </c>
      <c r="R242" s="13">
        <v>97000865</v>
      </c>
      <c r="S242" s="13">
        <v>97000865</v>
      </c>
      <c r="T242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2" s="13">
        <v>97000865</v>
      </c>
      <c r="V242" s="13">
        <v>97000865</v>
      </c>
      <c r="W242" s="10">
        <f>Table7[[#This Row],[Kill Points After Ruin 6]]-Table7[[#This Row],[Kill Points Before Ruin 6]]</f>
        <v>0</v>
      </c>
      <c r="X242" s="10">
        <v>97000865</v>
      </c>
      <c r="Y242" s="10">
        <v>97000865</v>
      </c>
      <c r="Z242" s="10">
        <f>Table7[[#This Row],[Kill Points After Ruin 7]]-Table7[[#This Row],[Kill Points Before Ruin 7]]</f>
        <v>0</v>
      </c>
      <c r="AA242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2" s="16">
        <v>97000865</v>
      </c>
      <c r="AC242" s="16">
        <v>97000865</v>
      </c>
      <c r="AD242" s="16">
        <v>0</v>
      </c>
      <c r="AE242" s="16">
        <v>1427388</v>
      </c>
      <c r="AF242" s="16">
        <v>1427388</v>
      </c>
      <c r="AG242" s="16">
        <v>0</v>
      </c>
      <c r="AH242" s="16">
        <v>0</v>
      </c>
      <c r="AI242" s="16">
        <v>0</v>
      </c>
      <c r="AJ242" s="16">
        <f>SUM(Table7[[#This Row],[Z8 Dead]],Table7[[#This Row],[KL Deads]])</f>
        <v>0</v>
      </c>
      <c r="AK242" s="26">
        <f>SUM(Table7[[#This Row],[Total Ruins And Altar KP]],Table7[[#This Row],[KL KP]],Table7[[#This Row],[Z8 KP]])</f>
        <v>0</v>
      </c>
      <c r="AL242" s="23">
        <f>Table7[[#This Row],[Total Deads]]/(Table7[[#This Row],[Starting Power]]*0.01)</f>
        <v>0</v>
      </c>
      <c r="AM242" s="15">
        <f>SUM(Table7[[#This Row],[Total Ruins And Altar KP]],Table7[[#This Row],[KL KP]],Table7[[#This Row],[Z8 KP]])/Table7[[#This Row],[KP Requirement]]</f>
        <v>0</v>
      </c>
    </row>
    <row r="243" spans="1:39" ht="15" x14ac:dyDescent="0.2">
      <c r="A243" s="9" t="s">
        <v>190</v>
      </c>
      <c r="B243" s="9">
        <v>187542164</v>
      </c>
      <c r="C243" s="10">
        <v>25918929</v>
      </c>
      <c r="D243" s="10">
        <f>Table7[[#This Row],[Starting Power]]*3</f>
        <v>77756787</v>
      </c>
      <c r="E243" s="11">
        <v>1574087</v>
      </c>
      <c r="F243" s="11">
        <v>95978595</v>
      </c>
      <c r="G243" s="11">
        <v>95978595</v>
      </c>
      <c r="H243" s="11">
        <f>Table7[[#This Row],[Kill Points After Ruin 1]]-Table7[[#This Row],[Kill Points Before Ruins 1]]</f>
        <v>0</v>
      </c>
      <c r="I243" s="11">
        <v>95978595</v>
      </c>
      <c r="J243" s="10">
        <v>95978595</v>
      </c>
      <c r="K243" s="11">
        <f>Table7[[#This Row],[Kill Points After Ruin 2]]-Table7[[#This Row],[Kill Points Before Ruin 2]]</f>
        <v>0</v>
      </c>
      <c r="L243" s="10">
        <v>95978595</v>
      </c>
      <c r="M243" s="13">
        <v>95978595</v>
      </c>
      <c r="N243" s="10">
        <f>Table7[[#This Row],[Kill Points After Ruin 3]]-Table7[[#This Row],[Kill Points Before Ruin 3]]</f>
        <v>0</v>
      </c>
      <c r="O243" s="13">
        <v>95978595</v>
      </c>
      <c r="P243" s="13">
        <v>95978595</v>
      </c>
      <c r="Q243" s="10">
        <f>Table7[[#This Row],[Kill Points After Ruin 4]]-Table7[[#This Row],[Kill Points Before Ruin 4]]</f>
        <v>0</v>
      </c>
      <c r="R243" s="13">
        <v>95978595</v>
      </c>
      <c r="S243" s="13">
        <v>95978595</v>
      </c>
      <c r="T243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3" s="13">
        <v>95978595</v>
      </c>
      <c r="V243" s="13">
        <v>95978595</v>
      </c>
      <c r="W243" s="10">
        <f>Table7[[#This Row],[Kill Points After Ruin 6]]-Table7[[#This Row],[Kill Points Before Ruin 6]]</f>
        <v>0</v>
      </c>
      <c r="X243" s="10">
        <v>95978595</v>
      </c>
      <c r="Y243" s="10">
        <v>95978595</v>
      </c>
      <c r="Z243" s="10">
        <f>Table7[[#This Row],[Kill Points After Ruin 7]]-Table7[[#This Row],[Kill Points Before Ruin 7]]</f>
        <v>0</v>
      </c>
      <c r="AA243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3" s="16">
        <v>95978595</v>
      </c>
      <c r="AC243" s="16">
        <v>95978595</v>
      </c>
      <c r="AD243" s="16">
        <v>0</v>
      </c>
      <c r="AE243" s="16">
        <v>1574087</v>
      </c>
      <c r="AF243" s="16">
        <v>1574087</v>
      </c>
      <c r="AG243" s="16">
        <v>0</v>
      </c>
      <c r="AH243" s="16">
        <v>0</v>
      </c>
      <c r="AI243" s="16">
        <v>0</v>
      </c>
      <c r="AJ243" s="16">
        <f>SUM(Table7[[#This Row],[Z8 Dead]],Table7[[#This Row],[KL Deads]])</f>
        <v>0</v>
      </c>
      <c r="AK243" s="26">
        <f>SUM(Table7[[#This Row],[Total Ruins And Altar KP]],Table7[[#This Row],[KL KP]],Table7[[#This Row],[Z8 KP]])</f>
        <v>0</v>
      </c>
      <c r="AL243" s="23">
        <f>Table7[[#This Row],[Total Deads]]/(Table7[[#This Row],[Starting Power]]*0.01)</f>
        <v>0</v>
      </c>
      <c r="AM243" s="15">
        <f>SUM(Table7[[#This Row],[Total Ruins And Altar KP]],Table7[[#This Row],[KL KP]],Table7[[#This Row],[Z8 KP]])/Table7[[#This Row],[KP Requirement]]</f>
        <v>0</v>
      </c>
    </row>
    <row r="244" spans="1:39" ht="15" x14ac:dyDescent="0.2">
      <c r="A244" s="9" t="s">
        <v>219</v>
      </c>
      <c r="B244" s="9">
        <v>187200476</v>
      </c>
      <c r="C244" s="10">
        <v>24059322</v>
      </c>
      <c r="D244" s="10">
        <f>Table7[[#This Row],[Starting Power]]*3</f>
        <v>72177966</v>
      </c>
      <c r="E244" s="11">
        <v>1679151</v>
      </c>
      <c r="F244" s="11">
        <v>63228457</v>
      </c>
      <c r="G244" s="11">
        <v>63228457</v>
      </c>
      <c r="H244" s="11">
        <f>Table7[[#This Row],[Kill Points After Ruin 1]]-Table7[[#This Row],[Kill Points Before Ruins 1]]</f>
        <v>0</v>
      </c>
      <c r="I244" s="11">
        <v>63228457</v>
      </c>
      <c r="J244" s="10">
        <v>63228457</v>
      </c>
      <c r="K244" s="11">
        <f>Table7[[#This Row],[Kill Points After Ruin 2]]-Table7[[#This Row],[Kill Points Before Ruin 2]]</f>
        <v>0</v>
      </c>
      <c r="L244" s="10">
        <v>63228457</v>
      </c>
      <c r="M244" s="13">
        <v>63228457</v>
      </c>
      <c r="N244" s="10">
        <f>Table7[[#This Row],[Kill Points After Ruin 3]]-Table7[[#This Row],[Kill Points Before Ruin 3]]</f>
        <v>0</v>
      </c>
      <c r="O244" s="13">
        <v>63228457</v>
      </c>
      <c r="P244" s="13">
        <v>63228457</v>
      </c>
      <c r="Q244" s="10">
        <f>Table7[[#This Row],[Kill Points After Ruin 4]]-Table7[[#This Row],[Kill Points Before Ruin 4]]</f>
        <v>0</v>
      </c>
      <c r="R244" s="13">
        <v>63228457</v>
      </c>
      <c r="S244" s="13">
        <v>63228457</v>
      </c>
      <c r="T244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4" s="13">
        <v>63228457</v>
      </c>
      <c r="V244" s="13">
        <v>63228457</v>
      </c>
      <c r="W244" s="10">
        <f>Table7[[#This Row],[Kill Points After Ruin 6]]-Table7[[#This Row],[Kill Points Before Ruin 6]]</f>
        <v>0</v>
      </c>
      <c r="X244" s="10">
        <v>63228457</v>
      </c>
      <c r="Y244" s="10">
        <v>63228457</v>
      </c>
      <c r="Z244" s="10">
        <f>Table7[[#This Row],[Kill Points After Ruin 7]]-Table7[[#This Row],[Kill Points Before Ruin 7]]</f>
        <v>0</v>
      </c>
      <c r="AA244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4" s="16">
        <v>63228457</v>
      </c>
      <c r="AC244" s="16">
        <v>63228457</v>
      </c>
      <c r="AD244" s="16">
        <v>0</v>
      </c>
      <c r="AE244" s="16">
        <v>1679151</v>
      </c>
      <c r="AF244" s="16">
        <v>1679151</v>
      </c>
      <c r="AG244" s="16">
        <v>0</v>
      </c>
      <c r="AH244" s="16">
        <v>0</v>
      </c>
      <c r="AI244" s="16">
        <v>0</v>
      </c>
      <c r="AJ244" s="16">
        <f>SUM(Table7[[#This Row],[Z8 Dead]],Table7[[#This Row],[KL Deads]])</f>
        <v>0</v>
      </c>
      <c r="AK244" s="26">
        <f>SUM(Table7[[#This Row],[Total Ruins And Altar KP]],Table7[[#This Row],[KL KP]],Table7[[#This Row],[Z8 KP]])</f>
        <v>0</v>
      </c>
      <c r="AL244" s="23">
        <f>Table7[[#This Row],[Total Deads]]/(Table7[[#This Row],[Starting Power]]*0.01)</f>
        <v>0</v>
      </c>
      <c r="AM244" s="15">
        <f>SUM(Table7[[#This Row],[Total Ruins And Altar KP]],Table7[[#This Row],[KL KP]],Table7[[#This Row],[Z8 KP]])/Table7[[#This Row],[KP Requirement]]</f>
        <v>0</v>
      </c>
    </row>
    <row r="245" spans="1:39" ht="15" x14ac:dyDescent="0.2">
      <c r="A245" s="9" t="s">
        <v>17</v>
      </c>
      <c r="B245" s="9">
        <v>187771007</v>
      </c>
      <c r="C245" s="10">
        <v>66942019</v>
      </c>
      <c r="D245" s="10">
        <f>Table7[[#This Row],[Starting Power]]*3</f>
        <v>200826057</v>
      </c>
      <c r="E245" s="11">
        <v>2083994</v>
      </c>
      <c r="F245" s="11">
        <v>56223984</v>
      </c>
      <c r="G245" s="11">
        <v>56223984</v>
      </c>
      <c r="H245" s="11">
        <f>Table7[[#This Row],[Kill Points After Ruin 1]]-Table7[[#This Row],[Kill Points Before Ruins 1]]</f>
        <v>0</v>
      </c>
      <c r="I245" s="11">
        <v>56223984</v>
      </c>
      <c r="J245" s="10">
        <v>56223984</v>
      </c>
      <c r="K245" s="11">
        <f>Table7[[#This Row],[Kill Points After Ruin 2]]-Table7[[#This Row],[Kill Points Before Ruin 2]]</f>
        <v>0</v>
      </c>
      <c r="L245" s="10">
        <v>56223984</v>
      </c>
      <c r="M245" s="13">
        <v>56223984</v>
      </c>
      <c r="N245" s="10">
        <f>Table7[[#This Row],[Kill Points After Ruin 3]]-Table7[[#This Row],[Kill Points Before Ruin 3]]</f>
        <v>0</v>
      </c>
      <c r="O245" s="13">
        <v>56223984</v>
      </c>
      <c r="P245" s="13">
        <v>56223984</v>
      </c>
      <c r="Q245" s="10">
        <f>Table7[[#This Row],[Kill Points After Ruin 4]]-Table7[[#This Row],[Kill Points Before Ruin 4]]</f>
        <v>0</v>
      </c>
      <c r="R245" s="13">
        <v>56223984</v>
      </c>
      <c r="S245" s="13">
        <v>56223984</v>
      </c>
      <c r="T245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5" s="13">
        <v>56223984</v>
      </c>
      <c r="V245" s="13">
        <v>56223984</v>
      </c>
      <c r="W245" s="10">
        <f>Table7[[#This Row],[Kill Points After Ruin 6]]-Table7[[#This Row],[Kill Points Before Ruin 6]]</f>
        <v>0</v>
      </c>
      <c r="X245" s="10">
        <v>56223984</v>
      </c>
      <c r="Y245" s="10">
        <v>56223984</v>
      </c>
      <c r="Z245" s="10">
        <f>Table7[[#This Row],[Kill Points After Ruin 7]]-Table7[[#This Row],[Kill Points Before Ruin 7]]</f>
        <v>0</v>
      </c>
      <c r="AA245" s="11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5" s="16">
        <v>56223984</v>
      </c>
      <c r="AC245" s="16">
        <v>56223984</v>
      </c>
      <c r="AD245" s="16">
        <v>0</v>
      </c>
      <c r="AE245" s="11">
        <v>2083994</v>
      </c>
      <c r="AF245" s="11">
        <v>2083994</v>
      </c>
      <c r="AG245" s="16">
        <v>0</v>
      </c>
      <c r="AH245" s="16">
        <v>0</v>
      </c>
      <c r="AI245" s="16">
        <v>0</v>
      </c>
      <c r="AJ245" s="16">
        <f>SUM(Table7[[#This Row],[Z8 Dead]],Table7[[#This Row],[KL Deads]])</f>
        <v>0</v>
      </c>
      <c r="AK245" s="26">
        <f>SUM(Table7[[#This Row],[Total Ruins And Altar KP]],Table7[[#This Row],[KL KP]],Table7[[#This Row],[Z8 KP]])</f>
        <v>0</v>
      </c>
      <c r="AL245" s="23">
        <f>Table7[[#This Row],[Total Deads]]/(Table7[[#This Row],[Starting Power]]*0.01)</f>
        <v>0</v>
      </c>
      <c r="AM245" s="15">
        <f>SUM(Table7[[#This Row],[Total Ruins And Altar KP]],Table7[[#This Row],[KL KP]],Table7[[#This Row],[Z8 KP]])/Table7[[#This Row],[KP Requirement]]</f>
        <v>0</v>
      </c>
    </row>
    <row r="246" spans="1:39" ht="15" x14ac:dyDescent="0.2">
      <c r="A246" s="17" t="s">
        <v>22</v>
      </c>
      <c r="B246" s="17">
        <v>178248190</v>
      </c>
      <c r="C246" s="10">
        <v>52802203</v>
      </c>
      <c r="D246" s="10">
        <f>Table7[[#This Row],[Starting Power]]*3</f>
        <v>158406609</v>
      </c>
      <c r="E246" s="18">
        <v>2667011</v>
      </c>
      <c r="F246" s="18">
        <v>137242306</v>
      </c>
      <c r="G246" s="18">
        <v>137242306</v>
      </c>
      <c r="H246" s="18">
        <f>Table7[[#This Row],[Kill Points After Ruin 1]]-Table7[[#This Row],[Kill Points Before Ruins 1]]</f>
        <v>0</v>
      </c>
      <c r="I246" s="18">
        <v>137242306</v>
      </c>
      <c r="J246" s="10">
        <v>137242306</v>
      </c>
      <c r="K246" s="18">
        <f>Table7[[#This Row],[Kill Points After Ruin 2]]-Table7[[#This Row],[Kill Points Before Ruin 2]]</f>
        <v>0</v>
      </c>
      <c r="L246" s="10">
        <v>137242306</v>
      </c>
      <c r="M246" s="13">
        <v>137242306</v>
      </c>
      <c r="N246" s="10">
        <f>Table7[[#This Row],[Kill Points After Ruin 3]]-Table7[[#This Row],[Kill Points Before Ruin 3]]</f>
        <v>0</v>
      </c>
      <c r="O246" s="13">
        <v>137242306</v>
      </c>
      <c r="P246" s="13">
        <v>137242306</v>
      </c>
      <c r="Q246" s="10">
        <f>Table7[[#This Row],[Kill Points After Ruin 4]]-Table7[[#This Row],[Kill Points Before Ruin 4]]</f>
        <v>0</v>
      </c>
      <c r="R246" s="13">
        <v>137242306</v>
      </c>
      <c r="S246" s="13">
        <v>137242306</v>
      </c>
      <c r="T246" s="10">
        <f>MEDIAN(Table7[[#This Row],[Kill Points After Ruin 5]]-Table7[[#This Row],[Kill Points Before Ruin 5]],AVERAGE(Table7[[#This Row],[Ruins 4/26 KP]],Table7[[#This Row],[Ruins 4/28]],Table7[[#This Row],[Ruins 4/30]],Table7[[#This Row],[Ruins 5/1]]))</f>
        <v>0</v>
      </c>
      <c r="U246" s="13">
        <v>137242306</v>
      </c>
      <c r="V246" s="13">
        <v>137242306</v>
      </c>
      <c r="W246" s="10">
        <f>Table7[[#This Row],[Kill Points After Ruin 6]]-Table7[[#This Row],[Kill Points Before Ruin 6]]</f>
        <v>0</v>
      </c>
      <c r="X246" s="10">
        <v>137242306</v>
      </c>
      <c r="Y246" s="10">
        <v>137242306</v>
      </c>
      <c r="Z246" s="10">
        <f>Table7[[#This Row],[Kill Points After Ruin 7]]-Table7[[#This Row],[Kill Points Before Ruin 7]]</f>
        <v>0</v>
      </c>
      <c r="AA246" s="18">
        <f>SUM(Table7[[#This Row],[Ruins 4/26 KP]],Table7[[#This Row],[Ruins 4/28]],Table7[[#This Row],[Ruins 4/30]],Table7[[#This Row],[Ruins 5/1]],Table7[[#This Row],[Ruins 5/3]],Table7[[#This Row],[Ruins and Altar 5/5]],Table7[[#This Row],[Ruins 5/6]])</f>
        <v>0</v>
      </c>
      <c r="AB246" s="16">
        <v>137242306</v>
      </c>
      <c r="AC246" s="16">
        <v>137242306</v>
      </c>
      <c r="AD246" s="16">
        <v>0</v>
      </c>
      <c r="AE246" s="16">
        <v>2667011</v>
      </c>
      <c r="AF246" s="16">
        <v>2667011</v>
      </c>
      <c r="AG246" s="16">
        <v>0</v>
      </c>
      <c r="AH246" s="16">
        <v>0</v>
      </c>
      <c r="AI246" s="16">
        <v>0</v>
      </c>
      <c r="AJ246" s="16">
        <f>SUM(Table7[[#This Row],[Z8 Dead]],Table7[[#This Row],[KL Deads]])</f>
        <v>0</v>
      </c>
      <c r="AK246" s="26">
        <f>SUM(Table7[[#This Row],[Total Ruins And Altar KP]],Table7[[#This Row],[KL KP]],Table7[[#This Row],[Z8 KP]])</f>
        <v>0</v>
      </c>
      <c r="AL246" s="23">
        <f>Table7[[#This Row],[Total Deads]]/(Table7[[#This Row],[Starting Power]]*0.01)</f>
        <v>0</v>
      </c>
      <c r="AM246" s="15">
        <f>SUM(Table7[[#This Row],[Total Ruins And Altar KP]],Table7[[#This Row],[KL KP]],Table7[[#This Row],[Z8 KP]])/Table7[[#This Row],[KP Requirement]]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2025-04-27T19:39:07Z</dcterms:created>
  <dcterms:modified xsi:type="dcterms:W3CDTF">2025-06-06T21:37:29Z</dcterms:modified>
</cp:coreProperties>
</file>