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chen813/Desktop/"/>
    </mc:Choice>
  </mc:AlternateContent>
  <bookViews>
    <workbookView xWindow="800" yWindow="460" windowWidth="19920" windowHeight="12480" firstSheet="13" activeTab="15"/>
  </bookViews>
  <sheets>
    <sheet name="Summary" sheetId="37" r:id="rId1"/>
    <sheet name="01.Library Profile" sheetId="22" r:id="rId2"/>
    <sheet name="Subtotals" sheetId="39" r:id="rId3"/>
    <sheet name="02.Format" sheetId="41" r:id="rId4"/>
    <sheet name="3.Hide E &amp; I" sheetId="24" r:id="rId5"/>
    <sheet name="4.Hide County Data" sheetId="25" r:id="rId6"/>
    <sheet name="05.Sort by Local Per Capita " sheetId="26" r:id="rId7"/>
    <sheet name="06.Sort by two values" sheetId="27" r:id="rId8"/>
    <sheet name="7.Filter total book circ" sheetId="28" r:id="rId9"/>
    <sheet name="08.Filter Books Per Capita" sheetId="29" r:id="rId10"/>
    <sheet name="09.Filter Collection Type (2)" sheetId="47" r:id="rId11"/>
    <sheet name="09.Filter Collection Type" sheetId="30" r:id="rId12"/>
    <sheet name="10.Add comment" sheetId="31" r:id="rId13"/>
    <sheet name="11.Chart 1 data" sheetId="32" r:id="rId14"/>
    <sheet name="Numbers of Registered Users" sheetId="45" r:id="rId15"/>
    <sheet name="12.Chart 2 data" sheetId="33" r:id="rId16"/>
    <sheet name="Attendance Chart" sheetId="51" r:id="rId17"/>
    <sheet name="13.Electronic Technology" sheetId="34" r:id="rId18"/>
    <sheet name="14.Conditional Formatting" sheetId="35" r:id="rId19"/>
    <sheet name="County" sheetId="2" state="hidden" r:id="rId20"/>
    <sheet name="Salaries" sheetId="19" state="hidden" r:id="rId21"/>
    <sheet name="Municipal" sheetId="3" state="hidden" r:id="rId22"/>
    <sheet name="Regional" sheetId="4" state="hidden" r:id="rId23"/>
    <sheet name="15.All Data" sheetId="36" r:id="rId24"/>
  </sheets>
  <externalReferences>
    <externalReference r:id="rId25"/>
  </externalReferences>
  <definedNames>
    <definedName name="_xlnm._FilterDatabase" localSheetId="1" hidden="1">'01.Library Profile'!$A$5:$H$5</definedName>
    <definedName name="_xlnm._FilterDatabase" localSheetId="3" hidden="1">'02.Format'!$A$5:$I$5</definedName>
    <definedName name="_xlnm._FilterDatabase" localSheetId="6" hidden="1">'05.Sort by Local Per Capita '!$A$5:$I$5</definedName>
    <definedName name="_xlnm._FilterDatabase" localSheetId="7" hidden="1">'06.Sort by two values'!$A$5:$M$86</definedName>
    <definedName name="_xlnm._FilterDatabase" localSheetId="9" hidden="1">'08.Filter Books Per Capita'!$I$64:$I$86</definedName>
    <definedName name="_xlnm._FilterDatabase" localSheetId="11" hidden="1">'09.Filter Collection Type'!$L$6:$L$86</definedName>
    <definedName name="_xlnm._FilterDatabase" localSheetId="10" hidden="1">'09.Filter Collection Type (2)'!$L$6:$L$86</definedName>
    <definedName name="_xlnm._FilterDatabase" localSheetId="13" hidden="1">'11.Chart 1 data'!$A$5:$N$86</definedName>
    <definedName name="_xlnm._FilterDatabase" localSheetId="18" hidden="1">'14.Conditional Formatting'!$A$5:$Q$86</definedName>
    <definedName name="_xlnm._FilterDatabase" localSheetId="23" hidden="1">'15.All Data'!$A$1:$A$82</definedName>
    <definedName name="_xlnm._FilterDatabase" localSheetId="4" hidden="1">'3.Hide E &amp; I'!$A$5:$K$5</definedName>
    <definedName name="_xlnm._FilterDatabase" localSheetId="5" hidden="1">'4.Hide County Data'!$A$5:$M$5</definedName>
    <definedName name="_xlnm._FilterDatabase" localSheetId="8" hidden="1">'7.Filter total book circ'!$A$5:$K$86</definedName>
    <definedName name="_xlnm._FilterDatabase" localSheetId="2" hidden="1">Subtotals!$A$5:$H$5</definedName>
    <definedName name="_xlnm.Print_Titles" localSheetId="3">'02.Format'!$5:$5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39" l="1"/>
  <c r="C78" i="39"/>
  <c r="C92" i="39"/>
  <c r="C91" i="39"/>
  <c r="H65" i="39"/>
  <c r="H79" i="39"/>
  <c r="H93" i="39"/>
  <c r="H94" i="39"/>
  <c r="D87" i="37"/>
  <c r="D86" i="37"/>
  <c r="D85" i="37"/>
  <c r="D84" i="37"/>
  <c r="D83" i="37"/>
  <c r="D82" i="37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F6" i="37"/>
  <c r="F5" i="37"/>
  <c r="F4" i="37"/>
  <c r="KJ4" i="2"/>
  <c r="KJ5" i="2"/>
  <c r="KJ6" i="2"/>
  <c r="KJ7" i="2"/>
  <c r="KJ8" i="2"/>
  <c r="KJ9" i="2"/>
  <c r="KJ10" i="2"/>
  <c r="KJ11" i="2"/>
  <c r="KJ12" i="2"/>
  <c r="KJ13" i="2"/>
  <c r="KJ14" i="2"/>
  <c r="KJ15" i="2"/>
  <c r="KJ16" i="2"/>
  <c r="KJ17" i="2"/>
  <c r="KJ18" i="2"/>
  <c r="KJ19" i="2"/>
  <c r="KJ20" i="2"/>
  <c r="KJ21" i="2"/>
  <c r="KJ22" i="2"/>
  <c r="KJ23" i="2"/>
  <c r="KJ24" i="2"/>
  <c r="KJ25" i="2"/>
  <c r="KJ26" i="2"/>
  <c r="KJ27" i="2"/>
  <c r="KJ28" i="2"/>
  <c r="KJ29" i="2"/>
  <c r="KJ30" i="2"/>
  <c r="KJ31" i="2"/>
  <c r="KJ32" i="2"/>
  <c r="KJ33" i="2"/>
  <c r="KJ34" i="2"/>
  <c r="KJ35" i="2"/>
  <c r="KJ36" i="2"/>
  <c r="KJ37" i="2"/>
  <c r="KJ38" i="2"/>
  <c r="KJ39" i="2"/>
  <c r="KJ40" i="2"/>
  <c r="KJ41" i="2"/>
  <c r="KJ42" i="2"/>
  <c r="KJ43" i="2"/>
  <c r="KJ44" i="2"/>
  <c r="KJ45" i="2"/>
  <c r="KJ46" i="2"/>
  <c r="KJ47" i="2"/>
  <c r="KJ48" i="2"/>
  <c r="KJ49" i="2"/>
  <c r="KJ50" i="2"/>
  <c r="KJ51" i="2"/>
  <c r="KJ52" i="2"/>
  <c r="KJ53" i="2"/>
  <c r="KJ54" i="2"/>
  <c r="KJ55" i="2"/>
  <c r="KJ56" i="2"/>
  <c r="KJ57" i="2"/>
  <c r="KJ58" i="2"/>
  <c r="KJ59" i="2"/>
  <c r="KJ60" i="2"/>
  <c r="KJ3" i="2"/>
  <c r="JK4" i="3"/>
  <c r="JK5" i="3"/>
  <c r="JK6" i="3"/>
  <c r="JK7" i="3"/>
  <c r="JK8" i="3"/>
  <c r="JK9" i="3"/>
  <c r="JK10" i="3"/>
  <c r="JK11" i="3"/>
  <c r="JK12" i="3"/>
  <c r="JK13" i="3"/>
  <c r="JK3" i="3"/>
  <c r="JJ4" i="4"/>
  <c r="JJ5" i="4"/>
  <c r="JJ6" i="4"/>
  <c r="JJ7" i="4"/>
  <c r="JJ8" i="4"/>
  <c r="JJ9" i="4"/>
  <c r="JJ10" i="4"/>
  <c r="JJ11" i="4"/>
  <c r="JJ12" i="4"/>
  <c r="JJ13" i="4"/>
  <c r="JJ14" i="4"/>
  <c r="JJ15" i="4"/>
  <c r="JJ16" i="4"/>
  <c r="JJ3" i="4"/>
  <c r="KJ14" i="4"/>
  <c r="KJ13" i="4"/>
  <c r="KJ12" i="4"/>
  <c r="KJ11" i="4"/>
  <c r="KJ10" i="4"/>
  <c r="KJ9" i="4"/>
  <c r="KJ8" i="4"/>
  <c r="KJ7" i="4"/>
  <c r="KJ6" i="4"/>
  <c r="KJ5" i="4"/>
  <c r="KJ4" i="4"/>
  <c r="KJ3" i="4"/>
  <c r="KJ4" i="3"/>
  <c r="KJ5" i="3"/>
  <c r="KJ6" i="3"/>
  <c r="KJ7" i="3"/>
  <c r="KJ8" i="3"/>
  <c r="KJ9" i="3"/>
  <c r="KJ10" i="3"/>
  <c r="KJ11" i="3"/>
  <c r="KJ12" i="3"/>
  <c r="KJ13" i="3"/>
  <c r="KJ3" i="3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IU31" i="2"/>
  <c r="IS31" i="2"/>
  <c r="IP31" i="2"/>
  <c r="IR31" i="2"/>
  <c r="IR37" i="2"/>
  <c r="AI9" i="2"/>
  <c r="AI57" i="2"/>
  <c r="AI51" i="2"/>
  <c r="AI46" i="2"/>
  <c r="AI41" i="2"/>
  <c r="AI35" i="2"/>
  <c r="AI30" i="2"/>
  <c r="AI25" i="2"/>
  <c r="AI19" i="2"/>
  <c r="AI14" i="2"/>
  <c r="AJ3" i="2"/>
  <c r="AJ56" i="2"/>
  <c r="AJ51" i="2"/>
  <c r="AJ45" i="2"/>
  <c r="AJ37" i="2"/>
  <c r="AJ29" i="2"/>
  <c r="AJ21" i="2"/>
  <c r="AJ13" i="2"/>
  <c r="AJ5" i="2"/>
  <c r="AJ11" i="3"/>
  <c r="AJ7" i="3"/>
  <c r="AI3" i="4"/>
  <c r="AJ11" i="4"/>
  <c r="AJ7" i="4"/>
  <c r="AI3" i="2"/>
  <c r="AI55" i="2"/>
  <c r="AI50" i="2"/>
  <c r="AI45" i="2"/>
  <c r="AI39" i="2"/>
  <c r="AI34" i="2"/>
  <c r="AI29" i="2"/>
  <c r="AI23" i="2"/>
  <c r="AI18" i="2"/>
  <c r="AI13" i="2"/>
  <c r="AI7" i="2"/>
  <c r="AJ60" i="2"/>
  <c r="AJ55" i="2"/>
  <c r="AJ49" i="2"/>
  <c r="AJ44" i="2"/>
  <c r="AJ36" i="2"/>
  <c r="AJ28" i="2"/>
  <c r="AJ20" i="2"/>
  <c r="AJ12" i="2"/>
  <c r="AJ4" i="2"/>
  <c r="AI11" i="3"/>
  <c r="AI7" i="3"/>
  <c r="AJ3" i="4"/>
  <c r="AI11" i="4"/>
  <c r="AI7" i="4"/>
  <c r="AI59" i="2"/>
  <c r="AI54" i="2"/>
  <c r="AI49" i="2"/>
  <c r="AI43" i="2"/>
  <c r="AI38" i="2"/>
  <c r="AI33" i="2"/>
  <c r="AI27" i="2"/>
  <c r="AI22" i="2"/>
  <c r="AI17" i="2"/>
  <c r="AI11" i="2"/>
  <c r="AI6" i="2"/>
  <c r="AJ59" i="2"/>
  <c r="AJ53" i="2"/>
  <c r="AJ48" i="2"/>
  <c r="AJ41" i="2"/>
  <c r="AJ33" i="2"/>
  <c r="AJ25" i="2"/>
  <c r="AJ17" i="2"/>
  <c r="AJ9" i="2"/>
  <c r="AJ9" i="3"/>
  <c r="AJ5" i="3"/>
  <c r="AJ13" i="4"/>
  <c r="AJ9" i="4"/>
  <c r="AJ5" i="4"/>
  <c r="AI4" i="4"/>
  <c r="AI6" i="4"/>
  <c r="AI8" i="4"/>
  <c r="AI10" i="4"/>
  <c r="AI12" i="4"/>
  <c r="AI14" i="4"/>
  <c r="AI4" i="3"/>
  <c r="AI6" i="3"/>
  <c r="AI8" i="3"/>
  <c r="AI10" i="3"/>
  <c r="AI12" i="3"/>
  <c r="AJ3" i="3"/>
  <c r="AJ6" i="2"/>
  <c r="AJ10" i="2"/>
  <c r="AJ14" i="2"/>
  <c r="AJ18" i="2"/>
  <c r="AJ22" i="2"/>
  <c r="AJ26" i="2"/>
  <c r="AJ30" i="2"/>
  <c r="AJ34" i="2"/>
  <c r="AJ38" i="2"/>
  <c r="AJ42" i="2"/>
  <c r="AJ46" i="2"/>
  <c r="AJ50" i="2"/>
  <c r="AJ54" i="2"/>
  <c r="AJ58" i="2"/>
  <c r="AI4" i="2"/>
  <c r="AI8" i="2"/>
  <c r="AI12" i="2"/>
  <c r="AI16" i="2"/>
  <c r="AI20" i="2"/>
  <c r="AI24" i="2"/>
  <c r="AI28" i="2"/>
  <c r="AI32" i="2"/>
  <c r="AI36" i="2"/>
  <c r="AI40" i="2"/>
  <c r="AI44" i="2"/>
  <c r="AI48" i="2"/>
  <c r="AI52" i="2"/>
  <c r="AI56" i="2"/>
  <c r="AI60" i="2"/>
  <c r="AJ4" i="4"/>
  <c r="AJ6" i="4"/>
  <c r="AJ8" i="4"/>
  <c r="AJ10" i="4"/>
  <c r="AJ12" i="4"/>
  <c r="AJ14" i="4"/>
  <c r="AJ4" i="3"/>
  <c r="AJ6" i="3"/>
  <c r="AJ8" i="3"/>
  <c r="AJ10" i="3"/>
  <c r="AJ12" i="3"/>
  <c r="AI3" i="3"/>
  <c r="AJ7" i="2"/>
  <c r="AJ11" i="2"/>
  <c r="AJ15" i="2"/>
  <c r="AJ19" i="2"/>
  <c r="AJ23" i="2"/>
  <c r="AJ27" i="2"/>
  <c r="AJ31" i="2"/>
  <c r="AJ35" i="2"/>
  <c r="AJ39" i="2"/>
  <c r="AJ43" i="2"/>
  <c r="AI58" i="2"/>
  <c r="AI53" i="2"/>
  <c r="AI47" i="2"/>
  <c r="AI42" i="2"/>
  <c r="AI37" i="2"/>
  <c r="AI31" i="2"/>
  <c r="AI26" i="2"/>
  <c r="AI21" i="2"/>
  <c r="AI15" i="2"/>
  <c r="AI10" i="2"/>
  <c r="AI5" i="2"/>
  <c r="AJ57" i="2"/>
  <c r="AJ52" i="2"/>
  <c r="AJ47" i="2"/>
  <c r="AJ40" i="2"/>
  <c r="AJ32" i="2"/>
  <c r="AJ24" i="2"/>
  <c r="AJ16" i="2"/>
  <c r="AJ8" i="2"/>
  <c r="AI13" i="3"/>
  <c r="AI9" i="3"/>
  <c r="AI5" i="3"/>
  <c r="AI13" i="4"/>
  <c r="AI9" i="4"/>
  <c r="AI5" i="4"/>
  <c r="DD4" i="3"/>
  <c r="CT5" i="3"/>
  <c r="DD5" i="3"/>
  <c r="DD6" i="3"/>
  <c r="DD3" i="3"/>
  <c r="DD7" i="3"/>
  <c r="DD8" i="3"/>
  <c r="DD9" i="3"/>
  <c r="DD10" i="3"/>
  <c r="DD11" i="3"/>
  <c r="DD12" i="3"/>
  <c r="DD13" i="3"/>
  <c r="BY5" i="3"/>
  <c r="DD14" i="4"/>
  <c r="DD13" i="4"/>
  <c r="DD12" i="4"/>
  <c r="DD11" i="4"/>
  <c r="DD10" i="4"/>
  <c r="DD9" i="4"/>
  <c r="DD8" i="4"/>
  <c r="DD7" i="4"/>
  <c r="DD6" i="4"/>
  <c r="DD5" i="4"/>
  <c r="DD4" i="4"/>
  <c r="DD3" i="4"/>
  <c r="DD60" i="2"/>
  <c r="DD59" i="2"/>
  <c r="DD58" i="2"/>
  <c r="DD57" i="2"/>
  <c r="DD56" i="2"/>
  <c r="DD55" i="2"/>
  <c r="DD54" i="2"/>
  <c r="DD53" i="2"/>
  <c r="DD52" i="2"/>
  <c r="DD51" i="2"/>
  <c r="DD50" i="2"/>
  <c r="DD49" i="2"/>
  <c r="DD48" i="2"/>
  <c r="DD47" i="2"/>
  <c r="DD46" i="2"/>
  <c r="DD45" i="2"/>
  <c r="DD44" i="2"/>
  <c r="DD43" i="2"/>
  <c r="DD42" i="2"/>
  <c r="DD41" i="2"/>
  <c r="DD40" i="2"/>
  <c r="DD39" i="2"/>
  <c r="DD38" i="2"/>
  <c r="DD37" i="2"/>
  <c r="DD36" i="2"/>
  <c r="CT36" i="2"/>
  <c r="DD35" i="2"/>
  <c r="DD34" i="2"/>
  <c r="DD33" i="2"/>
  <c r="DD32" i="2"/>
  <c r="DD31" i="2"/>
  <c r="DD30" i="2"/>
  <c r="DD29" i="2"/>
  <c r="DD28" i="2"/>
  <c r="DD27" i="2"/>
  <c r="DD26" i="2"/>
  <c r="DD25" i="2"/>
  <c r="DD24" i="2"/>
  <c r="DD23" i="2"/>
  <c r="DD22" i="2"/>
  <c r="DD21" i="2"/>
  <c r="DD20" i="2"/>
  <c r="DD19" i="2"/>
  <c r="DD18" i="2"/>
  <c r="DD17" i="2"/>
  <c r="DD16" i="2"/>
  <c r="DD15" i="2"/>
  <c r="DD14" i="2"/>
  <c r="DD13" i="2"/>
  <c r="DD12" i="2"/>
  <c r="DD11" i="2"/>
  <c r="DD10" i="2"/>
  <c r="DD9" i="2"/>
  <c r="DD8" i="2"/>
  <c r="DD7" i="2"/>
  <c r="DD6" i="2"/>
  <c r="DD5" i="2"/>
  <c r="DD4" i="2"/>
  <c r="DD3" i="2"/>
  <c r="BY7" i="2"/>
  <c r="MI1" i="4"/>
  <c r="MH1" i="4"/>
  <c r="MI1" i="3"/>
  <c r="MH1" i="3"/>
  <c r="MH1" i="2"/>
</calcChain>
</file>

<file path=xl/comments1.xml><?xml version="1.0" encoding="utf-8"?>
<comments xmlns="http://schemas.openxmlformats.org/spreadsheetml/2006/main">
  <authors>
    <author>Microsoft Office User</author>
  </authors>
  <commentList>
    <comment ref="K6" authorId="0">
      <text>
        <r>
          <rPr>
            <b/>
            <sz val="10"/>
            <color indexed="81"/>
            <rFont val="Calibri"/>
            <family val="2"/>
          </rPr>
          <t>Aaron:Bladen has the highest cost per circulation with 13.4671</t>
        </r>
      </text>
    </comment>
  </commentList>
</comments>
</file>

<file path=xl/sharedStrings.xml><?xml version="1.0" encoding="utf-8"?>
<sst xmlns="http://schemas.openxmlformats.org/spreadsheetml/2006/main" count="11060" uniqueCount="2358">
  <si>
    <t>1. FSCS KEY (WebPLUS Identification Number)</t>
  </si>
  <si>
    <t>Name in Tables</t>
  </si>
  <si>
    <t>Library Name</t>
  </si>
  <si>
    <t>34. County</t>
  </si>
  <si>
    <t>23. Mailing Address</t>
  </si>
  <si>
    <t>24. Mailing City</t>
  </si>
  <si>
    <t>25. Mailing ZIP Code</t>
  </si>
  <si>
    <t>26. Mailing ZIP+4 Code</t>
  </si>
  <si>
    <t>27. Physical Street Address</t>
  </si>
  <si>
    <t>28. City</t>
  </si>
  <si>
    <t>29. ZIP Code</t>
  </si>
  <si>
    <t>30. ZIP+4 Code</t>
  </si>
  <si>
    <t>35. Library Director</t>
  </si>
  <si>
    <t>36. Phone</t>
  </si>
  <si>
    <t>37. Fax Number</t>
  </si>
  <si>
    <t>38. Email Address</t>
  </si>
  <si>
    <t>39. Person Completing Form</t>
  </si>
  <si>
    <t>40. Title</t>
  </si>
  <si>
    <t>41. Phone Number</t>
  </si>
  <si>
    <t>42. Fax Number</t>
  </si>
  <si>
    <t>43. Email Address</t>
  </si>
  <si>
    <t>45. Number of Central Libraries</t>
  </si>
  <si>
    <t>46. Number of Branch Libraries</t>
  </si>
  <si>
    <t>47. Number of Bookmobiles</t>
  </si>
  <si>
    <t>48. Number of Other Mobile Units</t>
  </si>
  <si>
    <t>49. Public Service Hours Per Year</t>
  </si>
  <si>
    <t>50. FTE Librarians with MLS accredited by ALA</t>
  </si>
  <si>
    <t>51. FTE Librarians with MLS not accredited by ALA</t>
  </si>
  <si>
    <t>52. Total Librarians</t>
  </si>
  <si>
    <t>53. FTE all other paid staff</t>
  </si>
  <si>
    <t>54. Total Paid Employees</t>
  </si>
  <si>
    <t>ALA-MLS Librarians As Percent of Total Staff</t>
  </si>
  <si>
    <t>56. Director's Salary</t>
  </si>
  <si>
    <t>57. Director's Salary Range</t>
  </si>
  <si>
    <t>58. Year of Appointment of Library Director</t>
  </si>
  <si>
    <t>59. Minimum MLS Salary</t>
  </si>
  <si>
    <t>60. Minimum hourly rate: w/ high school degree</t>
  </si>
  <si>
    <t>61. Minimum hourly rate: w/ 2 years of college</t>
  </si>
  <si>
    <t>62. Minimum hourly rate: w/ 4 year degree</t>
  </si>
  <si>
    <t>63. Municipal Funds</t>
  </si>
  <si>
    <t>64. County Funds</t>
  </si>
  <si>
    <t>65. Total Local Income</t>
  </si>
  <si>
    <t>66. Aid To Public Libraries Grant</t>
  </si>
  <si>
    <t>67. Other State Funds</t>
  </si>
  <si>
    <t>68. Total State Funds</t>
  </si>
  <si>
    <t>69. LSTA Grants</t>
  </si>
  <si>
    <t>70. Other Federal Funds</t>
  </si>
  <si>
    <t>71. Total Federal Funds</t>
  </si>
  <si>
    <t>72. All other funds</t>
  </si>
  <si>
    <t>73. Total Operating Income</t>
  </si>
  <si>
    <t>74. Salaries &amp;amp; Wages Expenditures</t>
  </si>
  <si>
    <t>75. Employee Benefits Expenditures</t>
  </si>
  <si>
    <t>76. Total Staff Expenditures</t>
  </si>
  <si>
    <t>77. Print Materials Expenditures</t>
  </si>
  <si>
    <t>78. Electronic Materials Expenditures</t>
  </si>
  <si>
    <t>79. Other Materials Expenditures</t>
  </si>
  <si>
    <t>80. Total Collection Expenditures</t>
  </si>
  <si>
    <t>81. Other Operating Expenditures</t>
  </si>
  <si>
    <t>82. Total Operating Expenditures</t>
  </si>
  <si>
    <t>83. Total Unencumbered Operational Balance</t>
  </si>
  <si>
    <t>Unencumbered operational balance (%)</t>
  </si>
  <si>
    <t>84. Local Capital Revenue</t>
  </si>
  <si>
    <t>85. State Capital Revenue</t>
  </si>
  <si>
    <t>86. Federal Capital Revenue</t>
  </si>
  <si>
    <t>87. Other Capital Revenue</t>
  </si>
  <si>
    <t>88. Total Capital Revenue</t>
  </si>
  <si>
    <t>89. Total Capital Expenditures</t>
  </si>
  <si>
    <t>90. Cataloged Adult Fiction Books</t>
  </si>
  <si>
    <t>91. Cataloged Adult Non-fiction Books</t>
  </si>
  <si>
    <t>92. Total Cataloged Adult Books</t>
  </si>
  <si>
    <t>93. Cataloged Juvenile Fiction Books</t>
  </si>
  <si>
    <t>94. Cataloged Juvenile Non-fiction Books</t>
  </si>
  <si>
    <t>95. Total Cataloged Juvenile Books</t>
  </si>
  <si>
    <t>96. Cataloged Young Adult Fiction Books</t>
  </si>
  <si>
    <t>97. Cataloged Young Adult Non-fiction Books</t>
  </si>
  <si>
    <t>98. Total Cataloged Young Adult Books</t>
  </si>
  <si>
    <t>99. Total Book Volumes</t>
  </si>
  <si>
    <t>Serial Volumes</t>
  </si>
  <si>
    <t>Total Book and Serial Volumes</t>
  </si>
  <si>
    <t>100. Other Print Materials</t>
  </si>
  <si>
    <t>115. Total eBooks</t>
  </si>
  <si>
    <t>105. Local/other cooperative agreements</t>
  </si>
  <si>
    <t>106. NCLIVE Licensed Databases</t>
  </si>
  <si>
    <t>107. Total Licensed Databases</t>
  </si>
  <si>
    <t>102. Audio - Physical Units</t>
  </si>
  <si>
    <t>120. Total eAudio</t>
  </si>
  <si>
    <t>103. Video - Physical Units</t>
  </si>
  <si>
    <t>125. Total eVideo</t>
  </si>
  <si>
    <t>110. Total ePeriodical subscriptions</t>
  </si>
  <si>
    <t>126. Number of agencies partnered with to provide programs and services</t>
  </si>
  <si>
    <t>101. Current Print Serial Subscriptions</t>
  </si>
  <si>
    <t>127. Adult Fiction Books</t>
  </si>
  <si>
    <t>128. Adult Non-fiction Books</t>
  </si>
  <si>
    <t>129. Total Adult Books</t>
  </si>
  <si>
    <t>130. Young Adult Fiction Books</t>
  </si>
  <si>
    <t>131. Young Adult Non-fiction Books</t>
  </si>
  <si>
    <t>132. Total Young Adult Books</t>
  </si>
  <si>
    <t>133. Juvenile Fiction Books</t>
  </si>
  <si>
    <t>134. Juvenile Non-fiction Books</t>
  </si>
  <si>
    <t>135. Total Juvenile Books</t>
  </si>
  <si>
    <t>136. Total Book Circulation</t>
  </si>
  <si>
    <t>138. Print periodicals circulation</t>
  </si>
  <si>
    <t>142. Other print materials circulation</t>
  </si>
  <si>
    <t>139. Total Print Circulation</t>
  </si>
  <si>
    <t>140. Analog audio circulation</t>
  </si>
  <si>
    <t>151. Total eAudio circulation</t>
  </si>
  <si>
    <t>Circ: All audio</t>
  </si>
  <si>
    <t>Circ: All video</t>
  </si>
  <si>
    <t>148. Total eBook circulation</t>
  </si>
  <si>
    <t>155. ePeriodicals circulation</t>
  </si>
  <si>
    <t>156. Use of Electronic Materials</t>
  </si>
  <si>
    <t>104. Other non-print analog materials</t>
  </si>
  <si>
    <t>Total Non-Print Circulation</t>
  </si>
  <si>
    <t>162. Central Library</t>
  </si>
  <si>
    <t>163. Branches</t>
  </si>
  <si>
    <t>164. Bookmobiles</t>
  </si>
  <si>
    <t>165. Other</t>
  </si>
  <si>
    <t>166. Total Circulation of Materials</t>
  </si>
  <si>
    <t>169. Technology Lending Circulation</t>
  </si>
  <si>
    <t>173. Adults</t>
  </si>
  <si>
    <t>174. Juveniles</t>
  </si>
  <si>
    <t>175. Total Registered Users</t>
  </si>
  <si>
    <t>176. Library Visits</t>
  </si>
  <si>
    <t>178. Adult Programs in Library</t>
  </si>
  <si>
    <t>179. Adult Programs Outside Library</t>
  </si>
  <si>
    <t>180. Children's Programs in Library</t>
  </si>
  <si>
    <t>181. Children's Programs Outside Library</t>
  </si>
  <si>
    <t>182. Young Adult Programs in Library</t>
  </si>
  <si>
    <t>183. Young Adult Programs Outside Library</t>
  </si>
  <si>
    <t>188. Total Programs</t>
  </si>
  <si>
    <t>192. Adult Program Attendance in Library</t>
  </si>
  <si>
    <t>193. Adult Program Attendance Outside Library</t>
  </si>
  <si>
    <t>194. Total Adult Program Attendance</t>
  </si>
  <si>
    <t>198. Children's Program Attendance in Library</t>
  </si>
  <si>
    <t>199. Children's Program Attendance Outside Library</t>
  </si>
  <si>
    <t>200. Total Children's Program Attendance</t>
  </si>
  <si>
    <t>195. Young Adult Program Attendance in Library</t>
  </si>
  <si>
    <t>196. Young Adult Program Attendance Outside Library</t>
  </si>
  <si>
    <t>197. Total Young Adult Program Attendance</t>
  </si>
  <si>
    <t>201. GRAND TOTAL Program Attendance</t>
  </si>
  <si>
    <t>184. Jobs/career programs (offered)</t>
  </si>
  <si>
    <t>185. Jobs/career programs (attendance)</t>
  </si>
  <si>
    <t>186. Technology programs (offered)</t>
  </si>
  <si>
    <t>187. Technology programs (attendance)</t>
  </si>
  <si>
    <t>206. Meeting Room Use</t>
  </si>
  <si>
    <t>207. Meeting Room Attendance</t>
  </si>
  <si>
    <t>202. All transactions (reference transactions)</t>
  </si>
  <si>
    <t>203. Technology transactions</t>
  </si>
  <si>
    <t>204. Jobs/career transactions</t>
  </si>
  <si>
    <t>208. Interlibrary Loans Provided To</t>
  </si>
  <si>
    <t>209. Interlibrary Loans Received From</t>
  </si>
  <si>
    <t>44. Web Address</t>
  </si>
  <si>
    <t>210. Internet terminals used by staff only</t>
  </si>
  <si>
    <t>211. Internet Computers Used by General Public</t>
  </si>
  <si>
    <t>212. Uses of Public Internet Computers Per Year</t>
  </si>
  <si>
    <t>214. Website Visits</t>
  </si>
  <si>
    <t>215. Wireless Internet Sessions</t>
  </si>
  <si>
    <t>218. Name of Branch</t>
  </si>
  <si>
    <t>219. Is this facility owned or leased?</t>
  </si>
  <si>
    <t>220. Mailing Address</t>
  </si>
  <si>
    <t>221. Mailing City</t>
  </si>
  <si>
    <t>222. Mailing ZIP Code</t>
  </si>
  <si>
    <t>223. Mailing ZIP+4 Code</t>
  </si>
  <si>
    <t>224. Street Address</t>
  </si>
  <si>
    <t>225. City</t>
  </si>
  <si>
    <t>226. ZIP Code</t>
  </si>
  <si>
    <t>227. ZIP+4 Code</t>
  </si>
  <si>
    <t>228. County</t>
  </si>
  <si>
    <t>229. Phone</t>
  </si>
  <si>
    <t>230. Fax</t>
  </si>
  <si>
    <t>231. Branch Head</t>
  </si>
  <si>
    <t>232. Email Address</t>
  </si>
  <si>
    <t>233. Building square feet</t>
  </si>
  <si>
    <t>234. FTE Staff</t>
  </si>
  <si>
    <t>235. Hours of Operation</t>
  </si>
  <si>
    <t>236. Public Service Hours Per Year</t>
  </si>
  <si>
    <t>237. Number of Weeks Open</t>
  </si>
  <si>
    <t>238. Unique ID suffix assigned by WebPLUS</t>
  </si>
  <si>
    <t>239. State assigned identification number</t>
  </si>
  <si>
    <t>WebPLUS Identification number</t>
  </si>
  <si>
    <t>240. Outlet Type Code</t>
  </si>
  <si>
    <t>241. Number of Bookmobiles</t>
  </si>
  <si>
    <t>242. Metropolitan Status Code</t>
  </si>
  <si>
    <t>243. Broadband speed (upload)</t>
  </si>
  <si>
    <t>244. Broadband speed (download)</t>
  </si>
  <si>
    <t>245. Wireless internet provided</t>
  </si>
  <si>
    <t>Status</t>
  </si>
  <si>
    <t>2. LIB ID (State Assigned Identification Number)</t>
  </si>
  <si>
    <t>3. Interlibrary Relationship Code</t>
  </si>
  <si>
    <t>4. Legal Basis Code</t>
  </si>
  <si>
    <t>6. FSCS Public Library Definition</t>
  </si>
  <si>
    <t>7. Geographic Code</t>
  </si>
  <si>
    <t>8. Legal Service Area Boundary Change</t>
  </si>
  <si>
    <t>9. Population of the Legal Service Area</t>
  </si>
  <si>
    <t>10. Library staff did school/daycare visits to advertise the summer reading program.</t>
  </si>
  <si>
    <t>11. Number of birth to Grade 5 registrants.</t>
  </si>
  <si>
    <t>12. Total SRP/SRC events/programs held for birth to grade 5</t>
  </si>
  <si>
    <t>13. Total attendees at events for birth to grade 5 programs (all ages)</t>
  </si>
  <si>
    <t>14. Total books circulated (juvenile), June 1 - Aug. 31</t>
  </si>
  <si>
    <t>15. Total minutes read (birth to grade 5)</t>
  </si>
  <si>
    <t>17. Number of Grade 6 through Grade 12 registrants.</t>
  </si>
  <si>
    <t>18. Total SRP/SRC events/programs held for grade 6-12</t>
  </si>
  <si>
    <t>19. Total attendees at events for grades 6-12 (all ages)</t>
  </si>
  <si>
    <t>20. Total books circulated (young adult), June 1 - Aug. 31</t>
  </si>
  <si>
    <t>21. Total minutes read (grade 6-12)</t>
  </si>
  <si>
    <t>31. Legal Name</t>
  </si>
  <si>
    <t>32. Economic tier</t>
  </si>
  <si>
    <t>33. Library type</t>
  </si>
  <si>
    <t>Status of AE record current to prior year</t>
  </si>
  <si>
    <t>Status of LIBNAME current to prior year</t>
  </si>
  <si>
    <t>Status of ADDRESS current to prior year</t>
  </si>
  <si>
    <t>Reporting Period Start Date (mm/dd/yyyy)</t>
  </si>
  <si>
    <t>Reporting Period End Date (mm/dd/yyyy)</t>
  </si>
  <si>
    <t>Old FSCSKEY</t>
  </si>
  <si>
    <t>User Defined ID, Used to Link Two or More AEs Together</t>
  </si>
  <si>
    <t>Public Service Hours Per Year (Input field)</t>
  </si>
  <si>
    <t>Total # of Service Outlets</t>
  </si>
  <si>
    <t>55. Volunteer hours</t>
  </si>
  <si>
    <t>Total audiovisual materials</t>
  </si>
  <si>
    <t>Total Holdings</t>
  </si>
  <si>
    <t>108. NCDL ePeriodical subscriptions</t>
  </si>
  <si>
    <t>109. Local ePeriodical subscriptions</t>
  </si>
  <si>
    <t>111. NCLIVE eBooks</t>
  </si>
  <si>
    <t>112. e-iNC shared consortial eBooks</t>
  </si>
  <si>
    <t>113. NCDL shared consortial eBooks</t>
  </si>
  <si>
    <t>114. Local eBooks</t>
  </si>
  <si>
    <t>116. NCLIVE eAudio</t>
  </si>
  <si>
    <t>117. e-iNC shared consortial eAudio</t>
  </si>
  <si>
    <t>118. NCDL shared consortial eAudio</t>
  </si>
  <si>
    <t>119. Local eAudio</t>
  </si>
  <si>
    <t>121. NCLIVE eVideos</t>
  </si>
  <si>
    <t>122. e-iNC shared consortial eVideos</t>
  </si>
  <si>
    <t>123. NCDL shared consortial eVideos</t>
  </si>
  <si>
    <t>124. Local eVideos</t>
  </si>
  <si>
    <t>Total Circulation</t>
  </si>
  <si>
    <t>137. Total Circulation of AV materials</t>
  </si>
  <si>
    <t>143. Other non-print materials circulation</t>
  </si>
  <si>
    <t>144. Physical Item Circulation</t>
  </si>
  <si>
    <t>145. Total Non Print Circulation (analog materials)</t>
  </si>
  <si>
    <t>146. NCLIVE eBook circulation</t>
  </si>
  <si>
    <t>147. Local and other eBook circulation</t>
  </si>
  <si>
    <t>149. NCLIVE eAudio circulation</t>
  </si>
  <si>
    <t>150. Local and other eAudio circulation</t>
  </si>
  <si>
    <t>152. NCLIVE eVideo circulation</t>
  </si>
  <si>
    <t>153. Local and other eVideo circulation</t>
  </si>
  <si>
    <t>157. NCLIVE Retrieval of Electronic Information</t>
  </si>
  <si>
    <t>158. Local Retrieval of Electronic Information</t>
  </si>
  <si>
    <t>159. Total Successful Retrieval of Electronic Information</t>
  </si>
  <si>
    <t>160. Electronic Content Use</t>
  </si>
  <si>
    <t>161. Total audio circulation</t>
  </si>
  <si>
    <t>167. Total Collection Use</t>
  </si>
  <si>
    <t>168. Circulation of Children's Materials</t>
  </si>
  <si>
    <t>189. Total adult programs</t>
  </si>
  <si>
    <t>190. Total children's programs</t>
  </si>
  <si>
    <t>191. Total young adult programs</t>
  </si>
  <si>
    <t>% of Children's Program Attendance to Total Attendance</t>
  </si>
  <si>
    <t>% of Adult Program Attendance to Total Attendance</t>
  </si>
  <si>
    <t>Total Attendance Per Program</t>
  </si>
  <si>
    <t>Children's Attendance Per Program</t>
  </si>
  <si>
    <t>Adult Attendance Per Program</t>
  </si>
  <si>
    <t>Total Library Programs in Library</t>
  </si>
  <si>
    <t>Total Program Attendance in Library</t>
  </si>
  <si>
    <t>Total Library Programs Outside Library</t>
  </si>
  <si>
    <t>Total Program Attendance Outside Library</t>
  </si>
  <si>
    <t>NC0103</t>
  </si>
  <si>
    <t>ALAMANCE COUNTY PUBLIC LIBRARIES</t>
  </si>
  <si>
    <t>ALAMANCE</t>
  </si>
  <si>
    <t>342 S SPRING ST</t>
  </si>
  <si>
    <t>BURLINGTON</t>
  </si>
  <si>
    <t>Mary Wilkerson</t>
  </si>
  <si>
    <t>(336) 513-4753</t>
  </si>
  <si>
    <t>(336) 229-3592</t>
  </si>
  <si>
    <t>mwilkerson@alamancelibraries.org</t>
  </si>
  <si>
    <t>Terri Fulcher Lamm</t>
  </si>
  <si>
    <t>Office Manager</t>
  </si>
  <si>
    <t>(336) 513-4755</t>
  </si>
  <si>
    <t>tlamm@alamancelibraries.org</t>
  </si>
  <si>
    <t>www.alamancelibraries.org</t>
  </si>
  <si>
    <t>N</t>
  </si>
  <si>
    <t>MAY MEMORIAL LIBRARY</t>
  </si>
  <si>
    <t>City Owned</t>
  </si>
  <si>
    <t>Deana Cunningham</t>
  </si>
  <si>
    <t>M-Th: 9a-9p, F-Sa: 9a-6p, Su: 1p-5p</t>
  </si>
  <si>
    <t>C-ALAMANCE-MA</t>
  </si>
  <si>
    <t>DONE</t>
  </si>
  <si>
    <t>C-ALAMANCE</t>
  </si>
  <si>
    <t>NO</t>
  </si>
  <si>
    <t>CO</t>
  </si>
  <si>
    <t>MO</t>
  </si>
  <si>
    <t>Y</t>
  </si>
  <si>
    <t>CO1</t>
  </si>
  <si>
    <t>Yes</t>
  </si>
  <si>
    <t>NC0001</t>
  </si>
  <si>
    <t>ALBEMARLE REGIONAL LIBRARY</t>
  </si>
  <si>
    <t>HERTFORD</t>
  </si>
  <si>
    <t>PO BOX 68</t>
  </si>
  <si>
    <t>WINTON</t>
  </si>
  <si>
    <t>303 W TRYON ST</t>
  </si>
  <si>
    <t>Teresa Cole</t>
  </si>
  <si>
    <t>(252) 358-7832</t>
  </si>
  <si>
    <t>(252) 358-7868</t>
  </si>
  <si>
    <t>tcole@arlnc.org</t>
  </si>
  <si>
    <t>Betty Massie</t>
  </si>
  <si>
    <t>Interim Director</t>
  </si>
  <si>
    <t>bmassie@arlnc.org</t>
  </si>
  <si>
    <t>www.arlnc.org</t>
  </si>
  <si>
    <t>HERTFORD COUNTY LIBRARY</t>
  </si>
  <si>
    <t>County Owned</t>
  </si>
  <si>
    <t>Cynthia Rawls</t>
  </si>
  <si>
    <t>M,W,TH,F:10-6;T:10-8;S:10-2</t>
  </si>
  <si>
    <t>R-ALBEMARLE-H</t>
  </si>
  <si>
    <t>R-ALBEMARLE</t>
  </si>
  <si>
    <t>MJ</t>
  </si>
  <si>
    <t>MC1</t>
  </si>
  <si>
    <t>NC0016</t>
  </si>
  <si>
    <t>ALEXANDER COUNTY LIBRARY</t>
  </si>
  <si>
    <t>ALEXANDER</t>
  </si>
  <si>
    <t>77 1ST AVE SW</t>
  </si>
  <si>
    <t>TAYLORSVILLE</t>
  </si>
  <si>
    <t>Laura Crooks</t>
  </si>
  <si>
    <t>(828) 632-4058</t>
  </si>
  <si>
    <t>(828) 632-1094</t>
  </si>
  <si>
    <t>lcrooks@alexandercountync.gov</t>
  </si>
  <si>
    <t>Director</t>
  </si>
  <si>
    <t>www.alexanderlibrary.org</t>
  </si>
  <si>
    <t>M/R 9-7, T/W/F 9-6, Sat. 9-3</t>
  </si>
  <si>
    <t>C-ALEXANDER-A</t>
  </si>
  <si>
    <t>emailed 11/7</t>
  </si>
  <si>
    <t>C-ALEXANDER</t>
  </si>
  <si>
    <t>No</t>
  </si>
  <si>
    <t>NC0002</t>
  </si>
  <si>
    <t>APPALACHIAN REGIONAL LIBRARY</t>
  </si>
  <si>
    <t>ASHE</t>
  </si>
  <si>
    <t>148 LIBRARY DR</t>
  </si>
  <si>
    <t>WEST JEFFERSON</t>
  </si>
  <si>
    <t>Jane W. Blackburn</t>
  </si>
  <si>
    <t>(336) 846-2041</t>
  </si>
  <si>
    <t>(336) 846-7503</t>
  </si>
  <si>
    <t>jblackburn@arlibrary.org</t>
  </si>
  <si>
    <t>Director of Libraries</t>
  </si>
  <si>
    <t>www.arlibrary.org</t>
  </si>
  <si>
    <t>ASHE COUNTY LIBRARY</t>
  </si>
  <si>
    <t>Suzanne Moore</t>
  </si>
  <si>
    <t>M-Th 9am - 7 pm; F-Sat 9am - 5 pm</t>
  </si>
  <si>
    <t>R-APPALACHIAN-A</t>
  </si>
  <si>
    <t>R-APPALACHIAN</t>
  </si>
  <si>
    <t>MA</t>
  </si>
  <si>
    <t>NC0003</t>
  </si>
  <si>
    <t>AVERY-MITCHELL-YANCEY REGIONAL LIBRARY</t>
  </si>
  <si>
    <t>YANCEY</t>
  </si>
  <si>
    <t>PO DRAWER 310</t>
  </si>
  <si>
    <t>BURNSVILLE</t>
  </si>
  <si>
    <t>289 BURNSVILLE SCHOOL RD</t>
  </si>
  <si>
    <t>Amber Briggs</t>
  </si>
  <si>
    <t>(828) 682-4476</t>
  </si>
  <si>
    <t>(828) 682-6277</t>
  </si>
  <si>
    <t>director@amyregionallibrary.org</t>
  </si>
  <si>
    <t>Rella B. Dale</t>
  </si>
  <si>
    <t>Adminsitrative Assistant</t>
  </si>
  <si>
    <t>tech@amyregionallibrary.org</t>
  </si>
  <si>
    <t>www.amyregionallibrary.org</t>
  </si>
  <si>
    <t>AVERY COUNTY LIBRARY</t>
  </si>
  <si>
    <t>PO BOX 250</t>
  </si>
  <si>
    <t>NEWLAND</t>
  </si>
  <si>
    <t>150 LIBRARY PL</t>
  </si>
  <si>
    <t>AVERY</t>
  </si>
  <si>
    <t>Phyllis Burroughs</t>
  </si>
  <si>
    <t>M&amp;T 9:00-8:00, W-F 9:00-5:00, S 10:00-1:00</t>
  </si>
  <si>
    <t>R-AVERY-MITCHELL-A</t>
  </si>
  <si>
    <t>R-AVERY-MITCHELL</t>
  </si>
  <si>
    <t>NC0004</t>
  </si>
  <si>
    <t>BEAUFORT-HYDE-MARTIN REGIONAL LIBRARY</t>
  </si>
  <si>
    <t>BEAUFORT</t>
  </si>
  <si>
    <t>158 N MARKET ST</t>
  </si>
  <si>
    <t>WASHINGTON</t>
  </si>
  <si>
    <t>Hannah Easley</t>
  </si>
  <si>
    <t>(252) 946-6401</t>
  </si>
  <si>
    <t>(252) 946-0352</t>
  </si>
  <si>
    <t>heasley@bhmlib.org</t>
  </si>
  <si>
    <t>www.bhmlib.org</t>
  </si>
  <si>
    <t>BHM REGIONAL LIBRARY</t>
  </si>
  <si>
    <t>Leased</t>
  </si>
  <si>
    <t>Monday - Friday 9:00 a.m. - 5:00 pm</t>
  </si>
  <si>
    <t>R-BHM-BHM</t>
  </si>
  <si>
    <t>R-BHM</t>
  </si>
  <si>
    <t>MC2</t>
  </si>
  <si>
    <t>NC0017</t>
  </si>
  <si>
    <t>BLADEN COUNTY PUBLIC LIBRARY</t>
  </si>
  <si>
    <t>BLADEN</t>
  </si>
  <si>
    <t>PO BOX 1419</t>
  </si>
  <si>
    <t>ELIZABETHTOWN</t>
  </si>
  <si>
    <t>111 N CYPRESS ST</t>
  </si>
  <si>
    <t>Kelsey Edwards</t>
  </si>
  <si>
    <t>(910) 862-6990</t>
  </si>
  <si>
    <t>(910) 862-8777</t>
  </si>
  <si>
    <t>kedwards@bladenco.org</t>
  </si>
  <si>
    <t>Library Director</t>
  </si>
  <si>
    <t>(910) 862-6994</t>
  </si>
  <si>
    <t>http://bladenco.libguides.com/home</t>
  </si>
  <si>
    <t>M, W, F-8:30-6pm, Tues &amp; Thurs-8:30a-8:30pm, Saturday-8:30a-12:30p</t>
  </si>
  <si>
    <t>C-BLADEN-E</t>
  </si>
  <si>
    <t>C-BLADEN</t>
  </si>
  <si>
    <t>NC0046</t>
  </si>
  <si>
    <t>BRASWELL MEMORIAL LIBRARY</t>
  </si>
  <si>
    <t>NASH</t>
  </si>
  <si>
    <t>727 N GRACE ST</t>
  </si>
  <si>
    <t>ROCKY MOUNT</t>
  </si>
  <si>
    <t>Catherine H. Roche</t>
  </si>
  <si>
    <t>(252) 442-1951</t>
  </si>
  <si>
    <t>(252) 442-7366</t>
  </si>
  <si>
    <t>croche@braswell-library.org</t>
  </si>
  <si>
    <t>Catherine Roche</t>
  </si>
  <si>
    <t>www.braswell-library.org</t>
  </si>
  <si>
    <t>BRASWELL MEMORIAL PUBLIC LIBRARY</t>
  </si>
  <si>
    <t>Other</t>
  </si>
  <si>
    <t>Mon-Thurs 10am-8pm, Fri- Sat 10am-6pm, Sun Closed</t>
  </si>
  <si>
    <t>C-NASH-N</t>
  </si>
  <si>
    <t>CO2</t>
  </si>
  <si>
    <t>NC0018</t>
  </si>
  <si>
    <t>BRUNSWICK COUNTY LIBRARY</t>
  </si>
  <si>
    <t>BRUNSWICK</t>
  </si>
  <si>
    <t>109 W MOORE ST</t>
  </si>
  <si>
    <t>SOUTHPORT</t>
  </si>
  <si>
    <t>Maurice Tate</t>
  </si>
  <si>
    <t>(910) 278-4283</t>
  </si>
  <si>
    <t>(910) 278-4049</t>
  </si>
  <si>
    <t>maurice.tate@brunswickcountync.gov</t>
  </si>
  <si>
    <t>www.brunswickcountync.gov/library</t>
  </si>
  <si>
    <t>HARPER LIBRARY</t>
  </si>
  <si>
    <t>Denise Ballard</t>
  </si>
  <si>
    <t>M-F 9-6</t>
  </si>
  <si>
    <t>C-BRUNSWICK-S</t>
  </si>
  <si>
    <t>C-BRUNSWICK</t>
  </si>
  <si>
    <t>NC0019</t>
  </si>
  <si>
    <t>BUNCOMBE COUNTY PUBLIC LIBRARIES</t>
  </si>
  <si>
    <t>BUNCOMBE</t>
  </si>
  <si>
    <t>67 HAYWOOD ST</t>
  </si>
  <si>
    <t>ASHEVILLE</t>
  </si>
  <si>
    <t>Georgianna J. Francis</t>
  </si>
  <si>
    <t>(828) 250-4714</t>
  </si>
  <si>
    <t>gigi.francis@buncombecounty.org</t>
  </si>
  <si>
    <t>Georgianna Francis</t>
  </si>
  <si>
    <t>www.buncombecounty.org/library</t>
  </si>
  <si>
    <t>PACK MEMORIAL LIBRARY</t>
  </si>
  <si>
    <t>M-Th 10:00am-8:00pm; F 10:00am-6:00pm; S 10:00am-5:00pm</t>
  </si>
  <si>
    <t>C-BUNCOMBE-A</t>
  </si>
  <si>
    <t>C-BUNCOMBE</t>
  </si>
  <si>
    <t>NC0020</t>
  </si>
  <si>
    <t>BURKE COUNTY PUBLIC LIBRARY</t>
  </si>
  <si>
    <t>BURKE</t>
  </si>
  <si>
    <t>204 S KING ST</t>
  </si>
  <si>
    <t>MORGANTON</t>
  </si>
  <si>
    <t>Jim Wilson</t>
  </si>
  <si>
    <t>(828) 764-9276</t>
  </si>
  <si>
    <t>(828) 433-1914</t>
  </si>
  <si>
    <t>jwilson@bcpls.org</t>
  </si>
  <si>
    <t>www.bcpls.org</t>
  </si>
  <si>
    <t>Monday - 9:00 am - 8:00 pm Tuesday - 9:00 am - 6:00 pm Wednesday - 9:00 am - 8:00 pm Thursday - 9:00 am - 6:00 pm Friday - 12:00 pm (noon) - 6:00 pm Saturday - 9:00 am - 5:00 pm Sunday - Closed</t>
  </si>
  <si>
    <t>C-BURKE-M</t>
  </si>
  <si>
    <t>C-BURKE</t>
  </si>
  <si>
    <t>NC0021</t>
  </si>
  <si>
    <t>CABARRUS COUNTY PUBLIC LIBRARY</t>
  </si>
  <si>
    <t>CABARRUS</t>
  </si>
  <si>
    <t>27 UNION ST N</t>
  </si>
  <si>
    <t>CONCORD</t>
  </si>
  <si>
    <t>Emery Ortiz</t>
  </si>
  <si>
    <t>(704) 920-2063</t>
  </si>
  <si>
    <t>(704) 784-3822</t>
  </si>
  <si>
    <t>emortiz@cabarruscounty.us</t>
  </si>
  <si>
    <t>www.cabarruscounty.us/library</t>
  </si>
  <si>
    <t>Kyle White</t>
  </si>
  <si>
    <t>M-Th: 9am-8pm; F-Sat: 10am-6pm</t>
  </si>
  <si>
    <t>C-CABARRUS-C</t>
  </si>
  <si>
    <t>C-CABARRUS</t>
  </si>
  <si>
    <t>NC0022</t>
  </si>
  <si>
    <t>CALDWELL COUNTY PUBLIC LIBRARY</t>
  </si>
  <si>
    <t>CALDWELL</t>
  </si>
  <si>
    <t>120 HOSPITAL AVE</t>
  </si>
  <si>
    <t>LENOIR</t>
  </si>
  <si>
    <t>Susan Clark</t>
  </si>
  <si>
    <t>(828) 757-1288</t>
  </si>
  <si>
    <t>(828) 757-1413</t>
  </si>
  <si>
    <t>sclark@caldwellcountync.org</t>
  </si>
  <si>
    <t>Interim Library Director</t>
  </si>
  <si>
    <t>www.ccpl.us</t>
  </si>
  <si>
    <t>MWF 8:30-5:30, TTh 8:30-8:30, Sat 9:00-4:00</t>
  </si>
  <si>
    <t>C-CALDWELL-C</t>
  </si>
  <si>
    <t>C-CALDWELL</t>
  </si>
  <si>
    <t>NC0107</t>
  </si>
  <si>
    <t>CASWELL COUNTY PUBLIC LIBRARY</t>
  </si>
  <si>
    <t>CASWELL</t>
  </si>
  <si>
    <t>161 MAIN STREET EAST</t>
  </si>
  <si>
    <t>YANCEYVILLE</t>
  </si>
  <si>
    <t>Rhonda H. Griffin</t>
  </si>
  <si>
    <t>(336) 694-6241</t>
  </si>
  <si>
    <t>(336) 694-9846</t>
  </si>
  <si>
    <t>rgriffin@caswellcountync.gov</t>
  </si>
  <si>
    <t>www.caswellcountync.gov/library/</t>
  </si>
  <si>
    <t>GUNN MEMORIAL PUBLIC LIBRARY</t>
  </si>
  <si>
    <t>161 MAIN ST E</t>
  </si>
  <si>
    <t>Mon &amp; Thurs  9:00 - 7:00;  Tues &amp; Wed 9:00 - 6:00; Friday 9:00 - 5:00; Saturday 10:00-1:00</t>
  </si>
  <si>
    <t>C-CASWELL</t>
  </si>
  <si>
    <t>SO</t>
  </si>
  <si>
    <t>NC0023</t>
  </si>
  <si>
    <t>CATAWBA COUNTY LIBRARY</t>
  </si>
  <si>
    <t>CATAWBA</t>
  </si>
  <si>
    <t>115 W C ST</t>
  </si>
  <si>
    <t>NEWTON</t>
  </si>
  <si>
    <t>Suzanne M White</t>
  </si>
  <si>
    <t>(828) 465-8660</t>
  </si>
  <si>
    <t>(828) 465-8983</t>
  </si>
  <si>
    <t>suzanne@catawbacountync.gov</t>
  </si>
  <si>
    <t>Suzanne White</t>
  </si>
  <si>
    <t>www.catawbacountync.gov/library</t>
  </si>
  <si>
    <t>Siobhan Loendorf</t>
  </si>
  <si>
    <t>Mon-Thurs 9 am - 8 pm; Friday 9 am - 6 pm; Sat. 9 am - 6 pm</t>
  </si>
  <si>
    <t>C-CATAWBA-C</t>
  </si>
  <si>
    <t>C-CATAWBA</t>
  </si>
  <si>
    <t>NC0071</t>
  </si>
  <si>
    <t>CHAPEL HILL PUBLIC LIBRARY</t>
  </si>
  <si>
    <t>ORANGE</t>
  </si>
  <si>
    <t>100 LIBRARY DR</t>
  </si>
  <si>
    <t>CHAPEL HILL</t>
  </si>
  <si>
    <t>Susan Brown</t>
  </si>
  <si>
    <t>(919) 968-2777</t>
  </si>
  <si>
    <t>(919) 968-2838</t>
  </si>
  <si>
    <t>sbrown2@townofchapelhill.org</t>
  </si>
  <si>
    <t>Meeghan Rosen</t>
  </si>
  <si>
    <t>Assistant Director</t>
  </si>
  <si>
    <t>(919) 969-2046</t>
  </si>
  <si>
    <t>mrosen@townofchapelhill.org</t>
  </si>
  <si>
    <t>http://chapelhillpubliclibrary.org</t>
  </si>
  <si>
    <t>M-Th: 9:00am-8:00pm; F: 9:00am-6:00pm; Sat-Sun: 10:00am-6:00pm</t>
  </si>
  <si>
    <t>M-CHAPELHILL-C</t>
  </si>
  <si>
    <t>M-CHAPEL HILL</t>
  </si>
  <si>
    <t>CI</t>
  </si>
  <si>
    <t>CI1</t>
  </si>
  <si>
    <t>NC0045</t>
  </si>
  <si>
    <t>CHARLOTTE MECKLENBURG LIBRARY</t>
  </si>
  <si>
    <t>MECKLENBURG</t>
  </si>
  <si>
    <t>310 N TRYON ST</t>
  </si>
  <si>
    <t>CHARLOTTE</t>
  </si>
  <si>
    <t>DAVID SINGLETON</t>
  </si>
  <si>
    <t>(704) 416-0612</t>
  </si>
  <si>
    <t>(704) 416-0677</t>
  </si>
  <si>
    <t>dsingleton@cmlibrary.org</t>
  </si>
  <si>
    <t>DONOVAN CRAIG</t>
  </si>
  <si>
    <t>ADMINISTRATIVE SUPPORT COORDINATOR</t>
  </si>
  <si>
    <t>(704) 416-0606</t>
  </si>
  <si>
    <t>dcraig@cmlibrary.org</t>
  </si>
  <si>
    <t>www.cmlibrary.org</t>
  </si>
  <si>
    <t>Jonita Edmonds</t>
  </si>
  <si>
    <t>M-Thu 9am-8pm, Fri&amp;Sat 9am-5pm, (Sun 1pm-5pm Labor Day - Memorial Day only)</t>
  </si>
  <si>
    <t>C-MECKLENBURG-C</t>
  </si>
  <si>
    <t>C-MECKLENBURG</t>
  </si>
  <si>
    <t>OT</t>
  </si>
  <si>
    <t>NC0104</t>
  </si>
  <si>
    <t>CHATHAM COUNTY PUBLIC LIBRARIES</t>
  </si>
  <si>
    <t>CHATHAM</t>
  </si>
  <si>
    <t>197 NC HWY 87 N</t>
  </si>
  <si>
    <t>PITTSBORO</t>
  </si>
  <si>
    <t>Linda Clarke</t>
  </si>
  <si>
    <t>(919) 545-8081</t>
  </si>
  <si>
    <t>(919) 545-8080</t>
  </si>
  <si>
    <t>lclarke@chathamlibraries.org</t>
  </si>
  <si>
    <t>Vickie R. Currin</t>
  </si>
  <si>
    <t>Technical Services Manager</t>
  </si>
  <si>
    <t>(919) 545-8082</t>
  </si>
  <si>
    <t>vickie.currin@chathamlibraries.org</t>
  </si>
  <si>
    <t>www.chathamlibraries.org</t>
  </si>
  <si>
    <t>WREN MEMORIAL LIBRARY</t>
  </si>
  <si>
    <t>500 N 2ND AVE</t>
  </si>
  <si>
    <t>SILER CITY</t>
  </si>
  <si>
    <t>Mike Cowell</t>
  </si>
  <si>
    <t>C-CHATHAM-W</t>
  </si>
  <si>
    <t>C-CHATHAM</t>
  </si>
  <si>
    <t>NC0024</t>
  </si>
  <si>
    <t>CLEVELAND COUNTY MEMORIAL LIBRARY</t>
  </si>
  <si>
    <t>CLEVELAND</t>
  </si>
  <si>
    <t>PO BOX 1120</t>
  </si>
  <si>
    <t>SHELBY</t>
  </si>
  <si>
    <t>104 HOWIE DR</t>
  </si>
  <si>
    <t>Carol H. WIlson</t>
  </si>
  <si>
    <t>(704) 487-9069</t>
  </si>
  <si>
    <t>(704) 487-4856</t>
  </si>
  <si>
    <t>cwilson@ccml.org</t>
  </si>
  <si>
    <t>Carol H. Wilson</t>
  </si>
  <si>
    <t>www.ccml.org</t>
  </si>
  <si>
    <t>M-TH 10-8, F-S 10-2</t>
  </si>
  <si>
    <t>C-CLEVELAND-C</t>
  </si>
  <si>
    <t>C-CLEVELAND</t>
  </si>
  <si>
    <t>NC0025</t>
  </si>
  <si>
    <t>COLUMBUS COUNTY PUBLIC LIBRARY</t>
  </si>
  <si>
    <t>COLUMBUS</t>
  </si>
  <si>
    <t>407 N JK POWELL BLVD</t>
  </si>
  <si>
    <t>WHITEVILLE</t>
  </si>
  <si>
    <t>Morris Pridgen Jr.</t>
  </si>
  <si>
    <t>(910) 642-3116</t>
  </si>
  <si>
    <t>(910) 642-3839</t>
  </si>
  <si>
    <t>mpridgen@columbusco.org</t>
  </si>
  <si>
    <t>Morris Pridgen</t>
  </si>
  <si>
    <t>(910) 641-3977</t>
  </si>
  <si>
    <t>mpridgen@embarqmail.com</t>
  </si>
  <si>
    <t>http://ccplnc.weebly.com</t>
  </si>
  <si>
    <t>Morris Pridgen, Jr.</t>
  </si>
  <si>
    <t>M-Th 9am-8pm F9am-5pm S10:30am-5pm</t>
  </si>
  <si>
    <t>C-COLUMBUS-CO</t>
  </si>
  <si>
    <t>C-COLUMBUS</t>
  </si>
  <si>
    <t>NC0006</t>
  </si>
  <si>
    <t>CRAVEN-PAMLICO-CARTERET REGIONAL LIBRARY</t>
  </si>
  <si>
    <t>CRAVEN</t>
  </si>
  <si>
    <t>400 JOHNSON ST</t>
  </si>
  <si>
    <t>NEW BERN</t>
  </si>
  <si>
    <t>Susan W. Simpson</t>
  </si>
  <si>
    <t>(252) 728-2050</t>
  </si>
  <si>
    <t>(252) 728-1857</t>
  </si>
  <si>
    <t>susansimpson@carteretcountylibraries.org</t>
  </si>
  <si>
    <t>Susan Simpson</t>
  </si>
  <si>
    <t>www.cpclib.org</t>
  </si>
  <si>
    <t>BOGUE BANKS PUBLIC LIBRARY</t>
  </si>
  <si>
    <t>320 SALTER PATH RD</t>
  </si>
  <si>
    <t>PINE KNOLL SHORES</t>
  </si>
  <si>
    <t>CARTERET</t>
  </si>
  <si>
    <t>SUSAN W. SIMPSON</t>
  </si>
  <si>
    <t>Mon- Sat 8:30 am- 5:00 pm</t>
  </si>
  <si>
    <t>R-CRAVEN-PAMLICO-B</t>
  </si>
  <si>
    <t>R-CRAVEN-PAMLICO</t>
  </si>
  <si>
    <t>NC0026</t>
  </si>
  <si>
    <t>CUMBERLAND COUNTY PUBLIC LIBRARY &amp; INFORMATION CENTER</t>
  </si>
  <si>
    <t>CUMBERLAND</t>
  </si>
  <si>
    <t>300 MAIDEN LANE</t>
  </si>
  <si>
    <t>FAYETTEVILLE</t>
  </si>
  <si>
    <t>300 MAIDEN LN</t>
  </si>
  <si>
    <t>Joellen Risacher</t>
  </si>
  <si>
    <t>(910) 483-7727</t>
  </si>
  <si>
    <t>(910) 486-5372</t>
  </si>
  <si>
    <t>jrisacher@cumberland.lib.nc.us</t>
  </si>
  <si>
    <t>www.cumberland.lib.nc.us</t>
  </si>
  <si>
    <t>JANE CASTO</t>
  </si>
  <si>
    <t>MON-THU 9A-9P; FRI-SAT 9A-6P; SUN 2P-6P</t>
  </si>
  <si>
    <t>C-CUMBERLAND-HQ</t>
  </si>
  <si>
    <t>C-CUMBERLAND</t>
  </si>
  <si>
    <t>NC0027</t>
  </si>
  <si>
    <t>DAVIDSON COUNTY PUBLIC LIBRARY SYSTEM</t>
  </si>
  <si>
    <t>DAVIDSON</t>
  </si>
  <si>
    <t>602 S MAIN ST</t>
  </si>
  <si>
    <t>LEXINGTON</t>
  </si>
  <si>
    <t>Ruth Ann Copley</t>
  </si>
  <si>
    <t>(336) 242-2064</t>
  </si>
  <si>
    <t>(336) 249-8161</t>
  </si>
  <si>
    <t>ruth.copley@davidsoncountync.gov</t>
  </si>
  <si>
    <t>Gail Marsh</t>
  </si>
  <si>
    <t>Admin. Asst./Tech Support</t>
  </si>
  <si>
    <t>(336) 242-2942</t>
  </si>
  <si>
    <t>gail.marsh@davidsoncountync.gov</t>
  </si>
  <si>
    <t>www.co.davidson.nc.us/library</t>
  </si>
  <si>
    <t>LEXINGTON PUBLIC LIBRARY</t>
  </si>
  <si>
    <t>Sheila Killebrew</t>
  </si>
  <si>
    <t>M-Th.- 9:00-8:00, Fri- 9:00-5:30, Sat- 9:30-3:00</t>
  </si>
  <si>
    <t>C-DAVIDSON-D</t>
  </si>
  <si>
    <t>C-DAVIDSON</t>
  </si>
  <si>
    <t>NC0028</t>
  </si>
  <si>
    <t>DAVIE COUNTY PUBLIC LIBRARY</t>
  </si>
  <si>
    <t>DAVIE</t>
  </si>
  <si>
    <t>371 N MAIN ST</t>
  </si>
  <si>
    <t>MOCKSVILLE</t>
  </si>
  <si>
    <t>Jane S. McAllister</t>
  </si>
  <si>
    <t>(336) 753-6034</t>
  </si>
  <si>
    <t>(336) 751-1370</t>
  </si>
  <si>
    <t>jmcallister@daviecountync.gov</t>
  </si>
  <si>
    <t>www.library.daviecounty.org/</t>
  </si>
  <si>
    <t>Jane McAllister</t>
  </si>
  <si>
    <t>M-Th 9-5:30; F 9-5:30; S 9-3; S 2-5</t>
  </si>
  <si>
    <t>C-DAVIE-D</t>
  </si>
  <si>
    <t>C-DAVIE</t>
  </si>
  <si>
    <t>NC0029</t>
  </si>
  <si>
    <t>DUPLIN COUNTY LIBRARY</t>
  </si>
  <si>
    <t>DUPLIN</t>
  </si>
  <si>
    <t>PO BOX 930</t>
  </si>
  <si>
    <t>KENANSVILLE</t>
  </si>
  <si>
    <t>107 BOWDEN DR</t>
  </si>
  <si>
    <t>Stephanie Edwards</t>
  </si>
  <si>
    <t>(910) 296-2117</t>
  </si>
  <si>
    <t>(910) 296-2172</t>
  </si>
  <si>
    <t>stephanie.edwards@duplincountync.com</t>
  </si>
  <si>
    <t>www.youseemore.com/duplin</t>
  </si>
  <si>
    <t>DUPLIN COUNTY - DOROTHY WIGHTMAN LIBRARY</t>
  </si>
  <si>
    <t>M-F: 9-6 pm  SAT: 10-2 pm</t>
  </si>
  <si>
    <t>C-DUPLIN-D</t>
  </si>
  <si>
    <t>C-DUPLIN</t>
  </si>
  <si>
    <t>NC0030</t>
  </si>
  <si>
    <t>DURHAM COUNTY LIBRARY</t>
  </si>
  <si>
    <t>DURHAM</t>
  </si>
  <si>
    <t>PO BOX 3809</t>
  </si>
  <si>
    <t>300 N ROXBORO ST</t>
  </si>
  <si>
    <t>Tammy Baggett</t>
  </si>
  <si>
    <t>(919) 560-0164</t>
  </si>
  <si>
    <t>(919) 560-0137</t>
  </si>
  <si>
    <t>tbaggett@dconc.gov</t>
  </si>
  <si>
    <t>Katherine Makens</t>
  </si>
  <si>
    <t>Resources and Finance Officer</t>
  </si>
  <si>
    <t>(919) 560-0187</t>
  </si>
  <si>
    <t>(919) 560-0126</t>
  </si>
  <si>
    <t>kmakens@dconc.gov</t>
  </si>
  <si>
    <t>durhamcountylibrary.org</t>
  </si>
  <si>
    <t>Joel White</t>
  </si>
  <si>
    <t>Monday, Tuesday, Thursday: 9:00 am - 9:00 pm; Wednesday: 9:00 am - 6:00 pm; Friday: 2:00 pm - 6:00 pm; Saturday: 9:30 am - 6:00 pm; Sunday 2:00 pm - 6:00 pm</t>
  </si>
  <si>
    <t>C-DURHAM-D</t>
  </si>
  <si>
    <t>C-DURHAM</t>
  </si>
  <si>
    <t>NC0007</t>
  </si>
  <si>
    <t>EAST ALBEMARLE REGIONAL LIBRARY</t>
  </si>
  <si>
    <t>PASQUOTANK</t>
  </si>
  <si>
    <t>100 E COLONIAL AVE</t>
  </si>
  <si>
    <t>ELIZABETH CITY</t>
  </si>
  <si>
    <t>Jonathan Wark</t>
  </si>
  <si>
    <t>(252) 335-2511</t>
  </si>
  <si>
    <t>(252) 335-2386</t>
  </si>
  <si>
    <t>jwark@earlibrary.org</t>
  </si>
  <si>
    <t>(252) 473-2372</t>
  </si>
  <si>
    <t>(252) 473-6034</t>
  </si>
  <si>
    <t>www.earlibrary.org</t>
  </si>
  <si>
    <t>PASQUOTANK COUNTY LIBRARY</t>
  </si>
  <si>
    <t>Jackie King</t>
  </si>
  <si>
    <t>M 8:30-6:30, T 8:30-7, W 8;30-6:30, TH 8:30-7, F 8:30-6:30, S 10-2</t>
  </si>
  <si>
    <t>R-EASTALBEMARLE-P</t>
  </si>
  <si>
    <t>R-EAST ALBEMARLE</t>
  </si>
  <si>
    <t>NC0031</t>
  </si>
  <si>
    <t>EDGECOMBE COUNTY MEMORIAL LIBRARY</t>
  </si>
  <si>
    <t>EDGECOMBE</t>
  </si>
  <si>
    <t>909 MAIN ST</t>
  </si>
  <si>
    <t>TARBORO</t>
  </si>
  <si>
    <t>Roman Leary</t>
  </si>
  <si>
    <t>(252) 823-1141</t>
  </si>
  <si>
    <t>(252) 823-7699</t>
  </si>
  <si>
    <t>rleary@edgecombelibrary.org</t>
  </si>
  <si>
    <t>Mary S. Howard</t>
  </si>
  <si>
    <t>showard@edgecombelibrary.org</t>
  </si>
  <si>
    <t>www.edgecombelibrary.org</t>
  </si>
  <si>
    <t>M-Th 9-9, Fri 9-6, Sat 9-5</t>
  </si>
  <si>
    <t>C-EDGECOMBE-E</t>
  </si>
  <si>
    <t>C-EDGECOMBE</t>
  </si>
  <si>
    <t>NC0075</t>
  </si>
  <si>
    <t>FARMVILLE PUBLIC LIBRARY</t>
  </si>
  <si>
    <t>PITT</t>
  </si>
  <si>
    <t>4276 W CHURCH ST</t>
  </si>
  <si>
    <t>FARMVILLE</t>
  </si>
  <si>
    <t>David Miller</t>
  </si>
  <si>
    <t>(252) 753-6713</t>
  </si>
  <si>
    <t>dmiller@farmvillenc.gov</t>
  </si>
  <si>
    <t>www.farmvillelibrary.org</t>
  </si>
  <si>
    <t>M-F (9 am - 6 pm), Sat (9 am - 3 pm)</t>
  </si>
  <si>
    <t>M-FARMVILLE-F</t>
  </si>
  <si>
    <t>M-FARMVILLE</t>
  </si>
  <si>
    <t>NC0008</t>
  </si>
  <si>
    <t>FONTANA REGIONAL LIBRARY</t>
  </si>
  <si>
    <t>SWAIN</t>
  </si>
  <si>
    <t>33 FRYEMONT ST</t>
  </si>
  <si>
    <t>BRYSON CITY</t>
  </si>
  <si>
    <t>Karen Wallace</t>
  </si>
  <si>
    <t>(828) 524-3600</t>
  </si>
  <si>
    <t>(828) 488-2638</t>
  </si>
  <si>
    <t>kwallace@fontanalib.org</t>
  </si>
  <si>
    <t>Deb Lawley</t>
  </si>
  <si>
    <t>Finance Officer</t>
  </si>
  <si>
    <t>(828) 488-2382</t>
  </si>
  <si>
    <t>dlawley@fontanalib.org</t>
  </si>
  <si>
    <t>www.fontanalib.org</t>
  </si>
  <si>
    <t>ALBERT CARLTON-CASHIERS COMMUNITY LIBRARY</t>
  </si>
  <si>
    <t>P.O. BOX 2127</t>
  </si>
  <si>
    <t>CASHIERS</t>
  </si>
  <si>
    <t>249 FRANK ALLEN RD</t>
  </si>
  <si>
    <t>JACKSON</t>
  </si>
  <si>
    <t>Serenity Richards</t>
  </si>
  <si>
    <t>Tue,Wed,Fri 10am-5:30pm, Thurs 10am-7pm,Sat 10am-4pm,closed Sun-Mon</t>
  </si>
  <si>
    <t>R-FONTANA-CASHIERS</t>
  </si>
  <si>
    <t>R-FONTANA</t>
  </si>
  <si>
    <t>NC0032</t>
  </si>
  <si>
    <t>FORSYTH COUNTY PUBLIC LIBRARY</t>
  </si>
  <si>
    <t>FORSYTH</t>
  </si>
  <si>
    <t>201 N. Chestnut St. 5th Flr.</t>
  </si>
  <si>
    <t>WINSTON-SALEM</t>
  </si>
  <si>
    <t>660 W 5TH ST</t>
  </si>
  <si>
    <t>Sylvia Sprinkle-Hamlin</t>
  </si>
  <si>
    <t>(336) 703-3016</t>
  </si>
  <si>
    <t>(336) 727-2549</t>
  </si>
  <si>
    <t>hamlinss@forsythlibrary.org</t>
  </si>
  <si>
    <t>hamlinss@forsyth.cc</t>
  </si>
  <si>
    <t>www.forsythlibrary.org</t>
  </si>
  <si>
    <t>201 N. Chestnut Street</t>
  </si>
  <si>
    <t>660 WEST FIFTH STREET</t>
  </si>
  <si>
    <t>Elizabeth Skinner</t>
  </si>
  <si>
    <t>M- Fri 8am-5pm</t>
  </si>
  <si>
    <t>C-FORSYTH-F</t>
  </si>
  <si>
    <t>C-FORSYTH</t>
  </si>
  <si>
    <t>NC0033</t>
  </si>
  <si>
    <t>FRANKLIN COUNTY LIBRARY</t>
  </si>
  <si>
    <t>FRANKLIN</t>
  </si>
  <si>
    <t>906 N MAIN ST</t>
  </si>
  <si>
    <t>LOUISBURG</t>
  </si>
  <si>
    <t>Holt Kornegay</t>
  </si>
  <si>
    <t>(919) 496-2111</t>
  </si>
  <si>
    <t>(919) 496-1339</t>
  </si>
  <si>
    <t>hkornegay@franklincountync.us</t>
  </si>
  <si>
    <t>Wayne Hunt</t>
  </si>
  <si>
    <t>Admin Support Specialist</t>
  </si>
  <si>
    <t>whunt@franklincountync.us</t>
  </si>
  <si>
    <t>www.franklincountync.us/services/library</t>
  </si>
  <si>
    <t>M-F 10-7, S 10-5</t>
  </si>
  <si>
    <t>C-FRANKLIN-F</t>
  </si>
  <si>
    <t>C-FRANKLIN</t>
  </si>
  <si>
    <t>NC0105</t>
  </si>
  <si>
    <t>GASTON COUNTY PUBLIC LIBRARY</t>
  </si>
  <si>
    <t>GASTON</t>
  </si>
  <si>
    <t>1555 East Garrison Boulevard</t>
  </si>
  <si>
    <t>GASTONIA</t>
  </si>
  <si>
    <t>Gastonia</t>
  </si>
  <si>
    <t>Laurel R. Morris</t>
  </si>
  <si>
    <t>(704) 868-2164</t>
  </si>
  <si>
    <t>(704) 853-6012</t>
  </si>
  <si>
    <t>laurel.morris@gastongov.com</t>
  </si>
  <si>
    <t>www.gastonlibrary.org</t>
  </si>
  <si>
    <t>GASTON COUNTY PUBLIC LIBRARY (REGIONAL HEADQUARTERS)</t>
  </si>
  <si>
    <t>1555 E. GARRISON BLVD</t>
  </si>
  <si>
    <t>1555 E GARRISON BLVD</t>
  </si>
  <si>
    <t>Gaston</t>
  </si>
  <si>
    <t>Laurel Morris</t>
  </si>
  <si>
    <t>M,T,Th 10-9, W,S 10-6, F 10-2</t>
  </si>
  <si>
    <t>C-GASTON-G</t>
  </si>
  <si>
    <t>C-GASTON</t>
  </si>
  <si>
    <t>NC0099</t>
  </si>
  <si>
    <t>GEORGE H. AND LAURA E. BROWN PUBLIC LIBRARY</t>
  </si>
  <si>
    <t>122 VAN NORDEN ST</t>
  </si>
  <si>
    <t>Sandra Silvey</t>
  </si>
  <si>
    <t>(252) 975-9356</t>
  </si>
  <si>
    <t>(252) 975-2015</t>
  </si>
  <si>
    <t>gmoore@washingtonnc.gov</t>
  </si>
  <si>
    <t>Sandra A. Silvey</t>
  </si>
  <si>
    <t>ssilvey@washingtonnc.gov</t>
  </si>
  <si>
    <t>www.washington-nc.libguides.com</t>
  </si>
  <si>
    <t>GLORIA J. MOORE</t>
  </si>
  <si>
    <t>Mon-Fri 10am - 7pm, Sat 10am-3pm, Sun 1-6</t>
  </si>
  <si>
    <t>M-WASHINGTON-W</t>
  </si>
  <si>
    <t>M-WASHINGTON</t>
  </si>
  <si>
    <t>NC0034</t>
  </si>
  <si>
    <t>GRANVILLE COUNTY LIBRARY SYSTEM</t>
  </si>
  <si>
    <t>GRANVILLE</t>
  </si>
  <si>
    <t>PO BOX 339</t>
  </si>
  <si>
    <t>OXFORD</t>
  </si>
  <si>
    <t>210 MAIN ST</t>
  </si>
  <si>
    <t>Jonathan Bradsher</t>
  </si>
  <si>
    <t>(919) 693-1121</t>
  </si>
  <si>
    <t>(919) 693-2244</t>
  </si>
  <si>
    <t>Jonathan.bradsher@granvillecounty.org</t>
  </si>
  <si>
    <t>www.granville.lib.nc.us</t>
  </si>
  <si>
    <t>RICHARD H. THORNTON LIBRARY</t>
  </si>
  <si>
    <t>JONATHAN BRADSHER</t>
  </si>
  <si>
    <t>MON - THURS 10-8 FRI-SAT 10-5 SUN 1-5</t>
  </si>
  <si>
    <t>C-GRANVILLE-T</t>
  </si>
  <si>
    <t>C-GRANVILLE</t>
  </si>
  <si>
    <t>NC0035</t>
  </si>
  <si>
    <t>GREENSBORO PUBLIC LIBRARY</t>
  </si>
  <si>
    <t>GUILFORD</t>
  </si>
  <si>
    <t>PO BOX 3178</t>
  </si>
  <si>
    <t>GREENSBORO</t>
  </si>
  <si>
    <t>219 N CHURCH ST</t>
  </si>
  <si>
    <t>Brigitte H. Blanton</t>
  </si>
  <si>
    <t>(336) 373-2716</t>
  </si>
  <si>
    <t>(336) 333-6781</t>
  </si>
  <si>
    <t>brigitte.blanton@greensboro-nc.gov</t>
  </si>
  <si>
    <t>Dena Keesee</t>
  </si>
  <si>
    <t>Spec Admin Support</t>
  </si>
  <si>
    <t>(336) 373-2698</t>
  </si>
  <si>
    <t>dena.keesee@greensboro-nc.gov</t>
  </si>
  <si>
    <t>www.greensborolibrary.org</t>
  </si>
  <si>
    <t>Brigitte Blanton</t>
  </si>
  <si>
    <t>M-F9am/9pm;S9am/6pm;Sun2-6pm</t>
  </si>
  <si>
    <t>C-GUILFORD-CE</t>
  </si>
  <si>
    <t>C-GUILFORD</t>
  </si>
  <si>
    <t>NC0036</t>
  </si>
  <si>
    <t>HALIFAX COUNTY LIBRARY SYSTEM</t>
  </si>
  <si>
    <t>HALIFAX</t>
  </si>
  <si>
    <t>PO BOX 97</t>
  </si>
  <si>
    <t>33 GRANVILLE ST</t>
  </si>
  <si>
    <t>Virginia Orvedahl</t>
  </si>
  <si>
    <t>(252) 583-3631</t>
  </si>
  <si>
    <t>(252) 583-8661</t>
  </si>
  <si>
    <t>orvedahlg@halifaxnc.com</t>
  </si>
  <si>
    <t>Ginny Orvedahl</t>
  </si>
  <si>
    <t>www.halifaxnc.libguides.com/hcl</t>
  </si>
  <si>
    <t>HALIFAX COUNTY LIBRARY</t>
  </si>
  <si>
    <t>Barbara Valdes</t>
  </si>
  <si>
    <t>M&amp;W: 8:30-6; Tues, Thurs.Fri.: 8:30-5; Sat. 9-12:30</t>
  </si>
  <si>
    <t>C-HALIFAX-H</t>
  </si>
  <si>
    <t>C-HALIFAX</t>
  </si>
  <si>
    <t>NC0037</t>
  </si>
  <si>
    <t>HARNETT COUNTY PUBLIC LIBRARY</t>
  </si>
  <si>
    <t>HARNETT</t>
  </si>
  <si>
    <t>PO BOX 1149</t>
  </si>
  <si>
    <t>LILLINGTON</t>
  </si>
  <si>
    <t>601 S MAIN ST</t>
  </si>
  <si>
    <t>Angela McCauley</t>
  </si>
  <si>
    <t>(910) 893-3446</t>
  </si>
  <si>
    <t>(910) 893-3001</t>
  </si>
  <si>
    <t>amccauley@harnett.org</t>
  </si>
  <si>
    <t>www.harnett.org/library</t>
  </si>
  <si>
    <t>M-TH 9am-8pm; F 9am-5pm; Sat 9am-1pm</t>
  </si>
  <si>
    <t>C-HARNETT-H</t>
  </si>
  <si>
    <t>C-HARNETT</t>
  </si>
  <si>
    <t>NC0102</t>
  </si>
  <si>
    <t>HAROLD D. COOLEY LIBRARY</t>
  </si>
  <si>
    <t>114 W CHURCH ST</t>
  </si>
  <si>
    <t>NASHVILLE</t>
  </si>
  <si>
    <t>Cati Montgomery</t>
  </si>
  <si>
    <t>(252) 459-2106</t>
  </si>
  <si>
    <t>(252) 459-8926</t>
  </si>
  <si>
    <t>cati.montgomery@townofnashvillenc.gov</t>
  </si>
  <si>
    <t>www.youseemore.com/cooleylibrary/default.asp</t>
  </si>
  <si>
    <t>M-NASHVILLE-C</t>
  </si>
  <si>
    <t>M-NASHVILLE</t>
  </si>
  <si>
    <t>NC0038</t>
  </si>
  <si>
    <t>HAYWOOD COUNTY PUBLIC LIBRARY</t>
  </si>
  <si>
    <t>HAYWOOD</t>
  </si>
  <si>
    <t>678 S HAYWOOD ST</t>
  </si>
  <si>
    <t>WAYNESVILLE</t>
  </si>
  <si>
    <t>Sharon Woodrow</t>
  </si>
  <si>
    <t>(828) 356-2504</t>
  </si>
  <si>
    <t>(828) 452-6746</t>
  </si>
  <si>
    <t>swoodrow@haywoodnc.net</t>
  </si>
  <si>
    <t>www.haywoodlibrary.org</t>
  </si>
  <si>
    <t>Mon., Tues., Wed., Fri. 9:00-6:00; Thurs. 9:00-7:00; Sat. 9:00-5:00;</t>
  </si>
  <si>
    <t>C-HAYWOOD-H</t>
  </si>
  <si>
    <t>C-HAYWOOD</t>
  </si>
  <si>
    <t>NC0039</t>
  </si>
  <si>
    <t>HENDERSON COUNTY PUBLIC LIBRARY</t>
  </si>
  <si>
    <t>HENDERSON</t>
  </si>
  <si>
    <t>301 N WASHINGTON ST</t>
  </si>
  <si>
    <t>HENDERSONVILLE</t>
  </si>
  <si>
    <t>Trina Rushing</t>
  </si>
  <si>
    <t>(828) 697-4725</t>
  </si>
  <si>
    <t>(828) 692-8449</t>
  </si>
  <si>
    <t>trushing@henderson.lib.nc.us</t>
  </si>
  <si>
    <t>www.henderson.lib.nc.us</t>
  </si>
  <si>
    <t>M-TH 9am-8pm; Fri-Sat 9am-5pm</t>
  </si>
  <si>
    <t>C-HENDERSON-H</t>
  </si>
  <si>
    <t>C-HENDERSON</t>
  </si>
  <si>
    <t>NC0079</t>
  </si>
  <si>
    <t>HICKORY PUBLIC LIBRARY</t>
  </si>
  <si>
    <t>375 3RD ST NE</t>
  </si>
  <si>
    <t>HICKORY</t>
  </si>
  <si>
    <t>Sarah Greene</t>
  </si>
  <si>
    <t>(828) 261-2275</t>
  </si>
  <si>
    <t>(828) 304-0023</t>
  </si>
  <si>
    <t>sgreene@hickorync.gov</t>
  </si>
  <si>
    <t>Viveca Huffman</t>
  </si>
  <si>
    <t>Administrative Assistant/Budget Manager</t>
  </si>
  <si>
    <t>(828) 261-2276</t>
  </si>
  <si>
    <t>vhuffman@hickorync.gov</t>
  </si>
  <si>
    <t>www.hickorync.gov/library</t>
  </si>
  <si>
    <t>PATRICK BEAVER MEMORIAL LIBRARY</t>
  </si>
  <si>
    <t>M-Th 9am-9pm, F-S 9am-5pm, Closed Sunday</t>
  </si>
  <si>
    <t>M-HICKORY-E</t>
  </si>
  <si>
    <t>M-HICKORY</t>
  </si>
  <si>
    <t>NC0080</t>
  </si>
  <si>
    <t>HIGH POINT PUBLIC LIBRARY</t>
  </si>
  <si>
    <t>PO BOX 2530</t>
  </si>
  <si>
    <t>HIGH POINT</t>
  </si>
  <si>
    <t>901 N MAIN ST</t>
  </si>
  <si>
    <t>Mary M. Sizemore</t>
  </si>
  <si>
    <t>(336) 883-3694</t>
  </si>
  <si>
    <t>(336) 883-3636</t>
  </si>
  <si>
    <t>mary.sizemore@highpointnc.gov</t>
  </si>
  <si>
    <t>Lorrie Russell</t>
  </si>
  <si>
    <t>(336) 883-3644</t>
  </si>
  <si>
    <t>lorrie.russell@highpointnc.gov</t>
  </si>
  <si>
    <t>www.highpointpubliclibrary.com</t>
  </si>
  <si>
    <t>Mary Sizemore</t>
  </si>
  <si>
    <t>9:00am - 8:00pm M-Th; 9:00am-6:00pm F&amp;S; 1:30pm-5:30pm Sun</t>
  </si>
  <si>
    <t>M-HIGHPOINT-H</t>
  </si>
  <si>
    <t>M-HIGH POINT</t>
  </si>
  <si>
    <t>NC0110</t>
  </si>
  <si>
    <t>HOCUTT ELLINGTON MEMORIAL LIBRARY</t>
  </si>
  <si>
    <t>Johnston</t>
  </si>
  <si>
    <t>100 S CHURCH ST</t>
  </si>
  <si>
    <t>CLAYTON</t>
  </si>
  <si>
    <t>Christie Starnes</t>
  </si>
  <si>
    <t>(919) 359-9366</t>
  </si>
  <si>
    <t>clstarnes@townofclaytonnc.org</t>
  </si>
  <si>
    <t>claytonlibrarync.org</t>
  </si>
  <si>
    <t>HOCUTT-ELLINGTON MEMORIAL LIBRARY</t>
  </si>
  <si>
    <t>100 S CHURCH STREET</t>
  </si>
  <si>
    <t>JOHNSTON</t>
  </si>
  <si>
    <t>M-HOCUTT</t>
  </si>
  <si>
    <t>Hocutt Ellington</t>
  </si>
  <si>
    <t>NC0040</t>
  </si>
  <si>
    <t>IREDELL COUNTY LIBRARY</t>
  </si>
  <si>
    <t>IREDELL</t>
  </si>
  <si>
    <t>PO BOX 1810</t>
  </si>
  <si>
    <t>STATESVILLE</t>
  </si>
  <si>
    <t>201 N TRADD ST</t>
  </si>
  <si>
    <t>Steve Messick</t>
  </si>
  <si>
    <t>(704) 878-3092</t>
  </si>
  <si>
    <t>(704) 878-5449</t>
  </si>
  <si>
    <t>smessick@iredell.lib.nc.us</t>
  </si>
  <si>
    <t>www.iredell.lib.nc.us</t>
  </si>
  <si>
    <t>Peggy Carter</t>
  </si>
  <si>
    <t>M-Th 9 am-9pm; F-S 9am-6pm</t>
  </si>
  <si>
    <t>C-IREDELL-I</t>
  </si>
  <si>
    <t>Johnnie</t>
  </si>
  <si>
    <t>C-IREDELL</t>
  </si>
  <si>
    <t>NC0100</t>
  </si>
  <si>
    <t>JACOB MAUNEY MEMORIAL LIBRARY</t>
  </si>
  <si>
    <t>100 S PIEDMONT AVE</t>
  </si>
  <si>
    <t>KINGS MOUNTAIN</t>
  </si>
  <si>
    <t>Sharon Stack</t>
  </si>
  <si>
    <t>(704) 739-2371</t>
  </si>
  <si>
    <t>(704) 734-4499</t>
  </si>
  <si>
    <t>sstack@mauneylibrary.org</t>
  </si>
  <si>
    <t>mauneylibrary.org</t>
  </si>
  <si>
    <t>M 9a to 8p; T 9a to 8p; W 9a to 6p; Th 9a to 6p; F 9a to 6p; Sa 9a to 1p</t>
  </si>
  <si>
    <t>M-KINGSMOUNTAIN-M</t>
  </si>
  <si>
    <t>M-KINGS MOUNTAIN</t>
  </si>
  <si>
    <t>NC0042</t>
  </si>
  <si>
    <t>LEE COUNTY LIBRARY</t>
  </si>
  <si>
    <t>LEE</t>
  </si>
  <si>
    <t>107 HAWKINS AVE</t>
  </si>
  <si>
    <t>SANFORD</t>
  </si>
  <si>
    <t>Susan Benning</t>
  </si>
  <si>
    <t>(919) 718-4665</t>
  </si>
  <si>
    <t>(919) 775-1832</t>
  </si>
  <si>
    <t>sbenning@leecountync.gov</t>
  </si>
  <si>
    <t>www.leecountync.gov/library</t>
  </si>
  <si>
    <t>LEE COUNTY LIBRARY SYSTEM</t>
  </si>
  <si>
    <t>M.,TH., F 9-6,T,W, 9-9 S 10-2</t>
  </si>
  <si>
    <t>C-LEE-L</t>
  </si>
  <si>
    <t>C-LEE</t>
  </si>
  <si>
    <t>NC0106</t>
  </si>
  <si>
    <t>LINCOLN COUNTY PUBLIC LIBRARY</t>
  </si>
  <si>
    <t>LINCOLN</t>
  </si>
  <si>
    <t>306 W MAIN ST</t>
  </si>
  <si>
    <t>LINCOLNTON</t>
  </si>
  <si>
    <t>Jennifer Sackett</t>
  </si>
  <si>
    <t>(704) 735-8044</t>
  </si>
  <si>
    <t>(704) 732-9042</t>
  </si>
  <si>
    <t>jsackett@lincolncounty.org</t>
  </si>
  <si>
    <t>Stephanie Green</t>
  </si>
  <si>
    <t>Library Administrative Assistant</t>
  </si>
  <si>
    <t>sgreen@lincolncounty.org</t>
  </si>
  <si>
    <t>www.mylincolnlibrary.org</t>
  </si>
  <si>
    <t>CHARLES R. JONAS LIBRARY</t>
  </si>
  <si>
    <t>Helena Brittain</t>
  </si>
  <si>
    <t>Mon.,Tues.,Thurs. 9am to 9pm, Wed., Fri., Sat. 9am to 6pm</t>
  </si>
  <si>
    <t>C-LINCOLN-C</t>
  </si>
  <si>
    <t>C-LINCOLN</t>
  </si>
  <si>
    <t>CC</t>
  </si>
  <si>
    <t>NC0043</t>
  </si>
  <si>
    <t>MADISON COUNTY PUBLIC LIBRARY</t>
  </si>
  <si>
    <t>MADISON</t>
  </si>
  <si>
    <t>1335 N MAIN ST</t>
  </si>
  <si>
    <t>MARSHALL</t>
  </si>
  <si>
    <t>Melanie U. Morgan</t>
  </si>
  <si>
    <t>(828) 649-3741</t>
  </si>
  <si>
    <t>(828) 649-3504</t>
  </si>
  <si>
    <t>mmorgan@madisoncountync.gov</t>
  </si>
  <si>
    <t>www.madisoncountylibrary.net</t>
  </si>
  <si>
    <t>Melanie Morgan</t>
  </si>
  <si>
    <t>Monday 9:00 am-7:00 pm, Tuesday-Thursday 9:00 am-6:00 pm, Friday 9:00 am-5:30 pm, Saturday 9:00 am-1:00 pm</t>
  </si>
  <si>
    <t>C-MADISON-M</t>
  </si>
  <si>
    <t>C-MADISON</t>
  </si>
  <si>
    <t>NC0044</t>
  </si>
  <si>
    <t>MCDOWELL COUNTY PUBLIC LIBRARY</t>
  </si>
  <si>
    <t>MCDOWELL</t>
  </si>
  <si>
    <t>90 W COURT ST</t>
  </si>
  <si>
    <t>MARION</t>
  </si>
  <si>
    <t>Marlan Brinkley</t>
  </si>
  <si>
    <t>(828) 652-3858</t>
  </si>
  <si>
    <t>(828) 652-2098</t>
  </si>
  <si>
    <t>mbrinkley@mcdowellpubliclibrary.org</t>
  </si>
  <si>
    <t>www.mcdowellpubliclibrary.org</t>
  </si>
  <si>
    <t>C-MCDOWELL-M</t>
  </si>
  <si>
    <t>C-MCDOWELL</t>
  </si>
  <si>
    <t>NC0083</t>
  </si>
  <si>
    <t>MOORESVILLE PUBLIC LIBRARY</t>
  </si>
  <si>
    <t>304 S MAIN ST</t>
  </si>
  <si>
    <t>MOORESVILLE</t>
  </si>
  <si>
    <t>Marian Lytle</t>
  </si>
  <si>
    <t>(704) 660-3272</t>
  </si>
  <si>
    <t>(704) 660-3292</t>
  </si>
  <si>
    <t>mlytle@ci.mooresville.nc.us</t>
  </si>
  <si>
    <t>Chao Huang</t>
  </si>
  <si>
    <t>Digital Services Librarian</t>
  </si>
  <si>
    <t>(704) 799-4203</t>
  </si>
  <si>
    <t>(704) 663-2459</t>
  </si>
  <si>
    <t>chuang@ci.mooresville.nc.us</t>
  </si>
  <si>
    <t>www.mooresvillelibrary.org</t>
  </si>
  <si>
    <t>Mon.-Thurs.: 9 a.m.- 9 p.m.; Fri.: 9 a.m.- 6 p.m.; Sat.: 10 a.m.- 3 p.m.; Sun.: Closed.</t>
  </si>
  <si>
    <t>M-MOORESVILLE-M</t>
  </si>
  <si>
    <t>M-MOORESVILLE</t>
  </si>
  <si>
    <t>NC0011</t>
  </si>
  <si>
    <t>NANTAHALA REGIONAL LIBRARY</t>
  </si>
  <si>
    <t>CHEROKEE</t>
  </si>
  <si>
    <t>11 BLUMENTHAL ST</t>
  </si>
  <si>
    <t>MURPHY</t>
  </si>
  <si>
    <t>Daphne Simmons</t>
  </si>
  <si>
    <t>(828) 837-2025</t>
  </si>
  <si>
    <t>(828) 837-6416</t>
  </si>
  <si>
    <t>dchildres@nantahalalibrary.org</t>
  </si>
  <si>
    <t>www.nantahalalibrary.org</t>
  </si>
  <si>
    <t>ANDREWS PUBLIC LIBRARY</t>
  </si>
  <si>
    <t>PO DRAWER 700</t>
  </si>
  <si>
    <t>ANDREWS</t>
  </si>
  <si>
    <t>871 MAIN ST</t>
  </si>
  <si>
    <t>Jane Blue</t>
  </si>
  <si>
    <t>Mon./Wed. 8:30-6; Tues./Thur. 8:30-8; Fri. 9-6; Sat. 9-3; Sun. Closed</t>
  </si>
  <si>
    <t>R-NANTAHALA-C</t>
  </si>
  <si>
    <t>R-NANTAHALA</t>
  </si>
  <si>
    <t>NC0012</t>
  </si>
  <si>
    <t>NEUSE REGIONAL LIBRARY</t>
  </si>
  <si>
    <t>510 N QUEEN ST</t>
  </si>
  <si>
    <t>KINSTON</t>
  </si>
  <si>
    <t>Agnes W. Ho</t>
  </si>
  <si>
    <t>(252) 527-7066</t>
  </si>
  <si>
    <t>(252) 527-8220</t>
  </si>
  <si>
    <t>aho@neuselibrary.org</t>
  </si>
  <si>
    <t>Stephanie Brown</t>
  </si>
  <si>
    <t>sbrown@neuselibrary.org</t>
  </si>
  <si>
    <t>www.neuselibrary.org</t>
  </si>
  <si>
    <t>KINSTON-LENOIR COUNTY PUBLIC LIBRARY</t>
  </si>
  <si>
    <t>Monday - Thursday 9:00am to 9:00 pm, Friday &amp; Saturday 9:00 am - 6:00 pm, Sunday 2:00 pm - 6:00 pm</t>
  </si>
  <si>
    <t>R-NEUSE-K</t>
  </si>
  <si>
    <t>R-NEUSE</t>
  </si>
  <si>
    <t>NC0047</t>
  </si>
  <si>
    <t>NEW HANOVER COUNTY PUBLIC LIBRARY</t>
  </si>
  <si>
    <t>NEW HANOVER</t>
  </si>
  <si>
    <t>201 CHESTNUT ST</t>
  </si>
  <si>
    <t>WILMINGTON</t>
  </si>
  <si>
    <t>HARRY TUCHMAYER</t>
  </si>
  <si>
    <t>(910) 798-6321</t>
  </si>
  <si>
    <t>(910) 798-6312</t>
  </si>
  <si>
    <t>HTUCHMAYER@NHCGOV.COM</t>
  </si>
  <si>
    <t>YVETTE MAYS</t>
  </si>
  <si>
    <t>ADMIN SUPPORT SPECIALIST</t>
  </si>
  <si>
    <t>(910) 798-6309</t>
  </si>
  <si>
    <t>YMAYS@NHCGOV.COM</t>
  </si>
  <si>
    <t>WWW.NHCLIBRARY.ORG</t>
  </si>
  <si>
    <t>JIMI RIDER</t>
  </si>
  <si>
    <t>MON &amp; TUES 9-8, WED &amp; THURS 9-6, FRI &amp; SAT 9-5, SUN 1-5</t>
  </si>
  <si>
    <t>C-NEWHANOVER-N</t>
  </si>
  <si>
    <t>C-NEW HANOVER</t>
  </si>
  <si>
    <t>NC0013</t>
  </si>
  <si>
    <t>NORTHWESTERN REGIONAL LIBRARY</t>
  </si>
  <si>
    <t>SURRY</t>
  </si>
  <si>
    <t>111 N FRONT ST</t>
  </si>
  <si>
    <t>ELKIN</t>
  </si>
  <si>
    <t>John Hedrick</t>
  </si>
  <si>
    <t>(336) 835-4894</t>
  </si>
  <si>
    <t>(336) 835-1356</t>
  </si>
  <si>
    <t>jhedrick@nwrl.org</t>
  </si>
  <si>
    <t>www.nwrl.org</t>
  </si>
  <si>
    <t>ALLEGHANY COUNTY PUBLIC LIBRARY</t>
  </si>
  <si>
    <t>PO BOX 656</t>
  </si>
  <si>
    <t>SPARTA</t>
  </si>
  <si>
    <t>122 N MAIN ST</t>
  </si>
  <si>
    <t>ALLEGHANY</t>
  </si>
  <si>
    <t>Debbie Brewer</t>
  </si>
  <si>
    <t>8:30 a.m.-6:00 p.m. Monday&amp;Thursday; 8:30 a.m.-5:30 p.m.-Tues.,Wed., Fri.; Sat.,8:30 a.m.-1:30 p.m</t>
  </si>
  <si>
    <t>R-NORTHWESTERN-A</t>
  </si>
  <si>
    <t>R-NORTHWESTERN</t>
  </si>
  <si>
    <t>NC0048</t>
  </si>
  <si>
    <t>ONSLOW COUNTY PUBLIC LIBRARY</t>
  </si>
  <si>
    <t>ONSLOW</t>
  </si>
  <si>
    <t>58 DORIS AVENUE E</t>
  </si>
  <si>
    <t>JACKSONVILLE</t>
  </si>
  <si>
    <t>Estell Carter</t>
  </si>
  <si>
    <t>(910) 455-7350</t>
  </si>
  <si>
    <t>(910) 989-5790</t>
  </si>
  <si>
    <t>valerie_suttee@onslowcountync.gov</t>
  </si>
  <si>
    <t>Valerie Suttee</t>
  </si>
  <si>
    <t>(910) 937-1425</t>
  </si>
  <si>
    <t>(910) 989-5791</t>
  </si>
  <si>
    <t>www.onslowcountync.gov/library</t>
  </si>
  <si>
    <t>M-Th, 9-6, F-Sa 9-6, Su 1-5</t>
  </si>
  <si>
    <t>C-ONSLOW-O</t>
  </si>
  <si>
    <t>C-ONSLOW</t>
  </si>
  <si>
    <t>NC0108</t>
  </si>
  <si>
    <t>ORANGE COUNTY PUBLIC LIBRARY</t>
  </si>
  <si>
    <t>137 W MARGARET LN</t>
  </si>
  <si>
    <t>HILLSBOROUGH</t>
  </si>
  <si>
    <t>Lucinda Munger</t>
  </si>
  <si>
    <t>(919) 245-2528</t>
  </si>
  <si>
    <t>(919) 644-3372</t>
  </si>
  <si>
    <t>lmunger@orangecountync.gov</t>
  </si>
  <si>
    <t>Andrea Tullos</t>
  </si>
  <si>
    <t>Asst Library Director</t>
  </si>
  <si>
    <t>(919) 245-2529</t>
  </si>
  <si>
    <t>atullos@orangecountync.gov</t>
  </si>
  <si>
    <t>http://www.orangecountync.gov/departments/library/index.php</t>
  </si>
  <si>
    <t>Hillsborough</t>
  </si>
  <si>
    <t>Orange</t>
  </si>
  <si>
    <t>Mon - Thurs 9 - 8pm; Fri - Sat 8-6pm; Sun 12 - 6pm</t>
  </si>
  <si>
    <t>C-ORANGE-O</t>
  </si>
  <si>
    <t>C-ORANGE</t>
  </si>
  <si>
    <t>NC0049</t>
  </si>
  <si>
    <t>PENDER COUNTY PUBLIC LIBRARY</t>
  </si>
  <si>
    <t>PENDER</t>
  </si>
  <si>
    <t>PO BOX 879</t>
  </si>
  <si>
    <t>BURGAW</t>
  </si>
  <si>
    <t>103 S COWAN ST</t>
  </si>
  <si>
    <t>Michael Y Taylor</t>
  </si>
  <si>
    <t>(910) 259-5113</t>
  </si>
  <si>
    <t>mtaylor@pendercountync.gov</t>
  </si>
  <si>
    <t>Mike Taylor</t>
  </si>
  <si>
    <t>penderpubliclibrary.org</t>
  </si>
  <si>
    <t>M,W,F 10-6; T,Th 10-7; Sat. 10-2</t>
  </si>
  <si>
    <t>C-PENDER-P</t>
  </si>
  <si>
    <t>C-PENDER</t>
  </si>
  <si>
    <t>NC0062</t>
  </si>
  <si>
    <t>H. LESLIE PERRY MEMORIAL LIBRARY</t>
  </si>
  <si>
    <t>VANCE</t>
  </si>
  <si>
    <t>205 BRECKENRIDGE ST</t>
  </si>
  <si>
    <t>Patti McAnally</t>
  </si>
  <si>
    <t>(252) 438-3316</t>
  </si>
  <si>
    <t>(252) 438-3744</t>
  </si>
  <si>
    <t>pmcanally@perrylibrary.org</t>
  </si>
  <si>
    <t>www.perrylibrary.org</t>
  </si>
  <si>
    <t>PERRY MEMORIAL LIBRARY</t>
  </si>
  <si>
    <t>M &amp; T 12pm-8pm, W &amp; Th 10am-8pm, F 10am-6pm, S&amp;S 1pm-5pm</t>
  </si>
  <si>
    <t>C-VANCE-H</t>
  </si>
  <si>
    <t>C-VANCE</t>
  </si>
  <si>
    <t>NP</t>
  </si>
  <si>
    <t>NC0109</t>
  </si>
  <si>
    <t>PERSON COUNTY PUBLIC LIBRARY</t>
  </si>
  <si>
    <t>PERSON</t>
  </si>
  <si>
    <t>319 S MAIN ST</t>
  </si>
  <si>
    <t>ROXBORO</t>
  </si>
  <si>
    <t>Christy M Bondy</t>
  </si>
  <si>
    <t>(336) 597-7881</t>
  </si>
  <si>
    <t>(336) 597-5081</t>
  </si>
  <si>
    <t>cbondy@personcounty.net</t>
  </si>
  <si>
    <t>www.personcounty.net/index.aspx?page=176</t>
  </si>
  <si>
    <t>319 S. MAIN STREET</t>
  </si>
  <si>
    <t>M-Th. 9:30-6, Fri, 9-5, Sat. 10-4</t>
  </si>
  <si>
    <t>C-PERSON-P</t>
  </si>
  <si>
    <t>C-PERSON</t>
  </si>
  <si>
    <t>NC0014</t>
  </si>
  <si>
    <t>PETTIGREW REGIONAL LIBRARY</t>
  </si>
  <si>
    <t>CHOWAN, PERQUIMANS,</t>
  </si>
  <si>
    <t>201 E THIRD ST</t>
  </si>
  <si>
    <t>PLYMOUTH</t>
  </si>
  <si>
    <t>Judi Bugniazet</t>
  </si>
  <si>
    <t>(252) 793-2875</t>
  </si>
  <si>
    <t>(252) 793-2818</t>
  </si>
  <si>
    <t>jbugniazet@pettigrewlibraries.org</t>
  </si>
  <si>
    <t>www.pettigrewlibraries.org</t>
  </si>
  <si>
    <t>PERQUIMANS COUNTY LIBRARY</t>
  </si>
  <si>
    <t>110 W ACADEMY ST</t>
  </si>
  <si>
    <t>PERQUIMANS</t>
  </si>
  <si>
    <t>Michele Lawrence</t>
  </si>
  <si>
    <t>M,T,Th, 9:30-7:00 W&amp;Fri. 9:30-5:00; Sat. 9:30-12</t>
  </si>
  <si>
    <t>R-PETTIGREW-P</t>
  </si>
  <si>
    <t>R-PETTIGREW</t>
  </si>
  <si>
    <t>NC0051</t>
  </si>
  <si>
    <t>POLK COUNTY PUBLIC LIBRARY</t>
  </si>
  <si>
    <t>POLK</t>
  </si>
  <si>
    <t>1289 W MILLS ST</t>
  </si>
  <si>
    <t>Rishara Finsel</t>
  </si>
  <si>
    <t>(828) 894-8721</t>
  </si>
  <si>
    <t>(828) 894-2761</t>
  </si>
  <si>
    <t>rfinsel@polklibrary.org</t>
  </si>
  <si>
    <t>www.polklibrary.org</t>
  </si>
  <si>
    <t>Wanangwa Dever</t>
  </si>
  <si>
    <t>Mon &amp; Fri 9-6; Tues - Thurs 9-8; Sat 9-4</t>
  </si>
  <si>
    <t>C-POLK-P</t>
  </si>
  <si>
    <t>dONE</t>
  </si>
  <si>
    <t>C-POLK</t>
  </si>
  <si>
    <t>NC0041</t>
  </si>
  <si>
    <t>PUBLIC LIBRARY OF JOHNSTON COUNTY &amp; SMITHFIELD</t>
  </si>
  <si>
    <t>305 MARKET ST</t>
  </si>
  <si>
    <t>SMITHFIELD</t>
  </si>
  <si>
    <t>Margaret Marshall</t>
  </si>
  <si>
    <t>(919) 934-8146</t>
  </si>
  <si>
    <t>(919) 934-8084</t>
  </si>
  <si>
    <t>mmarshall@pljcs.org</t>
  </si>
  <si>
    <t>www.pljcs.org</t>
  </si>
  <si>
    <t>PUBLIC LIBRARY OF JOHNSTON CNTY &amp; SMITHFIELD</t>
  </si>
  <si>
    <t>Monday 9:00am - 8:00pm Tuesday 9:00am - 5:30pm Wednesday 9:00am - 5:30pm Thursday 9:00am - 8:00pm Friday 9:00am - 5:30pm Saturday 9:00am - 5:00pm</t>
  </si>
  <si>
    <t>C-JOHNSTON-J</t>
  </si>
  <si>
    <t>C-JOHNSTON</t>
  </si>
  <si>
    <t>NC0052</t>
  </si>
  <si>
    <t>RANDOLPH PUBLIC LIBRARY</t>
  </si>
  <si>
    <t>RANDOLPH</t>
  </si>
  <si>
    <t>201 WORTH ST</t>
  </si>
  <si>
    <t>ASHEBORO</t>
  </si>
  <si>
    <t>ROSS HOLT</t>
  </si>
  <si>
    <t>(336) 318-6806</t>
  </si>
  <si>
    <t>(336) 318-6823</t>
  </si>
  <si>
    <t>rholt@randolphlibrary.org</t>
  </si>
  <si>
    <t>LINDA SHIRLEY</t>
  </si>
  <si>
    <t>Business Manager</t>
  </si>
  <si>
    <t>(336) 318-6812</t>
  </si>
  <si>
    <t>lsshirley@randolphlibrary.org</t>
  </si>
  <si>
    <t>www.randolphlibrary.org</t>
  </si>
  <si>
    <t>Ross Holt</t>
  </si>
  <si>
    <t>M-TH 9-9 F 9-6 S 9-5</t>
  </si>
  <si>
    <t>C-RANDOLPH-R</t>
  </si>
  <si>
    <t>C-RANDOLPH</t>
  </si>
  <si>
    <t>NC0088</t>
  </si>
  <si>
    <t>ROANOKE RAPIDS PUBLIC LIBRARY</t>
  </si>
  <si>
    <t>319 ROANOKE AVE</t>
  </si>
  <si>
    <t>ROANOKE RAPIDS</t>
  </si>
  <si>
    <t>Jeffrey C. Watson</t>
  </si>
  <si>
    <t>(252) 533-2890</t>
  </si>
  <si>
    <t>jwatson@roanokerapidsnc.com</t>
  </si>
  <si>
    <t>Head Librarian</t>
  </si>
  <si>
    <t>www.youseemore.com/RoanokeRapids/</t>
  </si>
  <si>
    <t>M-T, 10 am - 7 pm, W-F 10 am - 6 pm, Sat. 10 am - 3 pm</t>
  </si>
  <si>
    <t>M-ROANOKERAPIDS-R</t>
  </si>
  <si>
    <t>M-ROANOKE RAPIDS</t>
  </si>
  <si>
    <t>HQ</t>
  </si>
  <si>
    <t>NC0053</t>
  </si>
  <si>
    <t>ROBESON COUNTY PUBLIC LIBRARY</t>
  </si>
  <si>
    <t>ROBESON</t>
  </si>
  <si>
    <t>PO BOX 988</t>
  </si>
  <si>
    <t>LUMBERTON</t>
  </si>
  <si>
    <t>101 N CHESTNUT ST</t>
  </si>
  <si>
    <t>Katie Fountain</t>
  </si>
  <si>
    <t>(910) 738-4859</t>
  </si>
  <si>
    <t>(910) 739-8321</t>
  </si>
  <si>
    <t>kfountain@robesoncountylibrary.org</t>
  </si>
  <si>
    <t>www.robesoncountylibrary.org</t>
  </si>
  <si>
    <t>Mon/Wed/Fri/Sat 9 - 6 and Tues/Thurs 9 - 9</t>
  </si>
  <si>
    <t>C-ROBESON-L</t>
  </si>
  <si>
    <t>C-ROBESON</t>
  </si>
  <si>
    <t>NC0054</t>
  </si>
  <si>
    <t>ROCKINGHAM COUNTY PUBLIC LIBRARY</t>
  </si>
  <si>
    <t>ROCKINGHAM</t>
  </si>
  <si>
    <t>527 BOONE RD</t>
  </si>
  <si>
    <t>EDEN</t>
  </si>
  <si>
    <t>Michael P. Roche</t>
  </si>
  <si>
    <t>(336) 627-1106</t>
  </si>
  <si>
    <t>(336) 623-1258</t>
  </si>
  <si>
    <t>mproche@rcpl.org</t>
  </si>
  <si>
    <t>Cathy B. Lemons</t>
  </si>
  <si>
    <t>Administrative Assistant II</t>
  </si>
  <si>
    <t>clemons@co.rockingham.nc.us</t>
  </si>
  <si>
    <t>www.rcpl.org</t>
  </si>
  <si>
    <t>EDEN BRANCH LIBRARY</t>
  </si>
  <si>
    <t>598 S PIERCE ST</t>
  </si>
  <si>
    <t>Katherine Seaver</t>
  </si>
  <si>
    <t>M,Th 9a-8p, Tu,W,F 9a-6p, Sa 9a-4p</t>
  </si>
  <si>
    <t>C-ROCKINGHAM-E</t>
  </si>
  <si>
    <t>C-ROCKINGHAM</t>
  </si>
  <si>
    <t>NC0055</t>
  </si>
  <si>
    <t>ROWAN PUBLIC LIBRARY</t>
  </si>
  <si>
    <t>ROWAN</t>
  </si>
  <si>
    <t>201 W FISHER ST</t>
  </si>
  <si>
    <t>SALISBURY</t>
  </si>
  <si>
    <t>Jeff Hall</t>
  </si>
  <si>
    <t>(704) 216-8233</t>
  </si>
  <si>
    <t>(704) 216-8237</t>
  </si>
  <si>
    <t>jeff.hall@rowancountync.gov</t>
  </si>
  <si>
    <t>Edward Hirst</t>
  </si>
  <si>
    <t>Technical Services Supervisor</t>
  </si>
  <si>
    <t>(704) 216-8259</t>
  </si>
  <si>
    <t>(704) 216-8262</t>
  </si>
  <si>
    <t>edward.hirst@rowancountync.gov</t>
  </si>
  <si>
    <t>www.rowanpubliclibrary.org</t>
  </si>
  <si>
    <t>Melissa Oleen</t>
  </si>
  <si>
    <t>9-9 M-W, 9-6 T, 9-5 F-S</t>
  </si>
  <si>
    <t>C-ROWAN</t>
  </si>
  <si>
    <t>NC0056</t>
  </si>
  <si>
    <t>RUTHERFORD COUNTY LIBRARY</t>
  </si>
  <si>
    <t>RUTHERFORD</t>
  </si>
  <si>
    <t>255 CALLAHAN KOON RD</t>
  </si>
  <si>
    <t>SPINDALE</t>
  </si>
  <si>
    <t>April Young</t>
  </si>
  <si>
    <t>(828) 287-6117</t>
  </si>
  <si>
    <t>(828) 287-6119</t>
  </si>
  <si>
    <t>april.young@rutherfordcountync.gov</t>
  </si>
  <si>
    <t>rutherfordcountylibrary.org</t>
  </si>
  <si>
    <t>9 - 5:30 Monday - Friday; 10 - 1 Saturday</t>
  </si>
  <si>
    <t>C-RUTHERFORD-S</t>
  </si>
  <si>
    <t>C-RUTHERFORD</t>
  </si>
  <si>
    <t>NC0057</t>
  </si>
  <si>
    <t>SAMPSON-CLINTON PUBLIC LIBRARY</t>
  </si>
  <si>
    <t>SAMPSON</t>
  </si>
  <si>
    <t>217 GRAHAM ST</t>
  </si>
  <si>
    <t>CLINTON</t>
  </si>
  <si>
    <t>Heather Bonney</t>
  </si>
  <si>
    <t>(910) 592-4153</t>
  </si>
  <si>
    <t>(910) 590-3504</t>
  </si>
  <si>
    <t>hbonney@sampsonnc.com</t>
  </si>
  <si>
    <t>http://www.sampsonnc.com/departments/library_services/</t>
  </si>
  <si>
    <t>J.C. HOLLIDAY LIBRARY</t>
  </si>
  <si>
    <t>M-F 9-6 &amp; Sat 11-5</t>
  </si>
  <si>
    <t>C-SAMPSON-S</t>
  </si>
  <si>
    <t>C-SAMPSON</t>
  </si>
  <si>
    <t>NC0015</t>
  </si>
  <si>
    <t>SANDHILL REGIONAL LIBRARY SYSTEM</t>
  </si>
  <si>
    <t>RICHMOND</t>
  </si>
  <si>
    <t>412 E FRANKLIN ST</t>
  </si>
  <si>
    <t>Jesse Gibson</t>
  </si>
  <si>
    <t>(910) 997-3388</t>
  </si>
  <si>
    <t>(910) 997-2516</t>
  </si>
  <si>
    <t>jesse.gibson@srls.info</t>
  </si>
  <si>
    <t>Donna Hudson</t>
  </si>
  <si>
    <t>donna.hudson@srls.info</t>
  </si>
  <si>
    <t>www.srls.info</t>
  </si>
  <si>
    <t>ALLEN LIBRARY</t>
  </si>
  <si>
    <t>307 PAGE STREET</t>
  </si>
  <si>
    <t>BISCOE</t>
  </si>
  <si>
    <t>307 PAGE ST</t>
  </si>
  <si>
    <t>MONTGOMERY</t>
  </si>
  <si>
    <t>Dianne Saunders</t>
  </si>
  <si>
    <t>Monday, Tuesday, Thursday - 2:30 - 6; Wednesday, Friday - 9:30 - 1</t>
  </si>
  <si>
    <t>R-SANDHILL-B</t>
  </si>
  <si>
    <t>R-SANDHILL</t>
  </si>
  <si>
    <t>NC0058</t>
  </si>
  <si>
    <t>SCOTLAND COUNTY MEMORIAL LIBRARY</t>
  </si>
  <si>
    <t>SCOTLAND</t>
  </si>
  <si>
    <t>312 WEST CHURCH STREET</t>
  </si>
  <si>
    <t>LAURINBURG</t>
  </si>
  <si>
    <t>312 W CHURCH ST</t>
  </si>
  <si>
    <t>Leon L. Gyles</t>
  </si>
  <si>
    <t>(910) 276-0577</t>
  </si>
  <si>
    <t>(910) 276-4032</t>
  </si>
  <si>
    <t>lgyles@scotlandcounty.org</t>
  </si>
  <si>
    <t>www.scotlandcounty.org/library</t>
  </si>
  <si>
    <t>Leon Gyles</t>
  </si>
  <si>
    <t>M, W, F 9:30 am to 6 pm; Tu, Th 9:30 am to 7 pm; Sat 9 am to 2 pm; Sun closed</t>
  </si>
  <si>
    <t>C-SCOTLAND-L</t>
  </si>
  <si>
    <t>C-SCOTLAND</t>
  </si>
  <si>
    <t>NC0050</t>
  </si>
  <si>
    <t>SHEPPARD MEMORIAL LIBRARY</t>
  </si>
  <si>
    <t>530 S EVANS ST</t>
  </si>
  <si>
    <t>GREENVILLE</t>
  </si>
  <si>
    <t>Greg Needham</t>
  </si>
  <si>
    <t>(252) 329-4585</t>
  </si>
  <si>
    <t>(252) 329-4255</t>
  </si>
  <si>
    <t>gneedham@sheppardlibrary.org</t>
  </si>
  <si>
    <t>Lynn Woolard (Financial); Tammy Fulcher (Statistical)</t>
  </si>
  <si>
    <t>Business Manager; Head of Adult/Technical Services</t>
  </si>
  <si>
    <t>(252) 329-4586</t>
  </si>
  <si>
    <t>lwoolard@sheppardlibrary.org; tfulcher@sheppardlibrary.org</t>
  </si>
  <si>
    <t>www.sheppardlibrary.org</t>
  </si>
  <si>
    <t>Tammy Fulcher</t>
  </si>
  <si>
    <t>M-Th 9am-9pm; F-S 9am-6pm; Sun 2-5pm</t>
  </si>
  <si>
    <t>C-PITT-S</t>
  </si>
  <si>
    <t>C-PITT</t>
  </si>
  <si>
    <t>NC0093</t>
  </si>
  <si>
    <t>SOUTHERN PINES PUBLIC LIBRARY</t>
  </si>
  <si>
    <t>MOORE</t>
  </si>
  <si>
    <t>170 W CONNECTICUT AVE</t>
  </si>
  <si>
    <t>SOUTHERN PINES</t>
  </si>
  <si>
    <t>Lynn Thompson</t>
  </si>
  <si>
    <t>(910) 692-8235</t>
  </si>
  <si>
    <t>(910) 695-1037</t>
  </si>
  <si>
    <t>thompson@sppl.net</t>
  </si>
  <si>
    <t>Director of Library and IT Services</t>
  </si>
  <si>
    <t>www.sppl.net</t>
  </si>
  <si>
    <t>NA</t>
  </si>
  <si>
    <t>Mon-Thur 10:00 - 7:00, Fri-Sat 10:00 - 5:00, Sun 2:00 - 5:00</t>
  </si>
  <si>
    <t>M-SOUTHERNPINES-S</t>
  </si>
  <si>
    <t>M-SOUTHERN PINES</t>
  </si>
  <si>
    <t>NC0059</t>
  </si>
  <si>
    <t>STANLY COUNTY PUBLIC LIBRARY</t>
  </si>
  <si>
    <t>STANLY</t>
  </si>
  <si>
    <t>133 E MAIN ST</t>
  </si>
  <si>
    <t>ALBEMARLE</t>
  </si>
  <si>
    <t>Melanie J Holles</t>
  </si>
  <si>
    <t>(704) 986-3766</t>
  </si>
  <si>
    <t>(704) 983-6713</t>
  </si>
  <si>
    <t>mholles@stanlycountylibrary.org</t>
  </si>
  <si>
    <t>(704) 986-3765</t>
  </si>
  <si>
    <t>www.stanlycountylibrary.org</t>
  </si>
  <si>
    <t>Melanie Holles</t>
  </si>
  <si>
    <t>C-STANLY-A</t>
  </si>
  <si>
    <t>C-STANLY</t>
  </si>
  <si>
    <t>NC0060</t>
  </si>
  <si>
    <t>TRANSYLVANIA COUNTY LIBRARY</t>
  </si>
  <si>
    <t>TRANSYLVANIA</t>
  </si>
  <si>
    <t>212 S GASTON ST</t>
  </si>
  <si>
    <t>BREVARD</t>
  </si>
  <si>
    <t>Anna Yount</t>
  </si>
  <si>
    <t>(828) 884-3151</t>
  </si>
  <si>
    <t>(828) 877-4230</t>
  </si>
  <si>
    <t>anna.yount@transylvaniacounty.org</t>
  </si>
  <si>
    <t>Saronda Morgan</t>
  </si>
  <si>
    <t>Library Program Support Asst./Business Manager</t>
  </si>
  <si>
    <t>saronda.morgan@transylvaniacounty.org</t>
  </si>
  <si>
    <t>library.transylvaniacounty.org</t>
  </si>
  <si>
    <t>M,Th 9:30-8, Tu,W,F,S 9:30-5:30</t>
  </si>
  <si>
    <t>C-TRANSYLVANIA-B</t>
  </si>
  <si>
    <t>C-TRANSYLVANIA</t>
  </si>
  <si>
    <t>NC0061</t>
  </si>
  <si>
    <t>UNION COUNTY PUBLIC LIBRARY</t>
  </si>
  <si>
    <t>UNION</t>
  </si>
  <si>
    <t>316 E WINDSOR ST</t>
  </si>
  <si>
    <t>MONROE</t>
  </si>
  <si>
    <t>Nina Meadows</t>
  </si>
  <si>
    <t>(704) 283-8184</t>
  </si>
  <si>
    <t>(704) 282-0657</t>
  </si>
  <si>
    <t>nmeadows@union.lib.nc.us</t>
  </si>
  <si>
    <t>JoAnn Jablonski</t>
  </si>
  <si>
    <t>Training &amp; Technology Coordinator</t>
  </si>
  <si>
    <t>jjablonski@union.lib.nc.us</t>
  </si>
  <si>
    <t>www.union.lib.nc.us</t>
  </si>
  <si>
    <t>M-Th: 9am-7pm;F: 9am-6pm;Sat: 1pm-5pm; Sun: 2pm-5pm</t>
  </si>
  <si>
    <t>C-UNION-U</t>
  </si>
  <si>
    <t>C-UNION</t>
  </si>
  <si>
    <t>NC0063</t>
  </si>
  <si>
    <t>WAKE COUNTY PUBLIC LIBRARIES</t>
  </si>
  <si>
    <t>WAKE</t>
  </si>
  <si>
    <t>4020 CARYA DR</t>
  </si>
  <si>
    <t>RALEIGH</t>
  </si>
  <si>
    <t>Michael J. Wasilick</t>
  </si>
  <si>
    <t>(919) 250-4532</t>
  </si>
  <si>
    <t>(919) 250-1209</t>
  </si>
  <si>
    <t>mwasilick@wakegov.com</t>
  </si>
  <si>
    <t>Carol McCollum</t>
  </si>
  <si>
    <t>Data Coordinator</t>
  </si>
  <si>
    <t>(919) 250-1191</t>
  </si>
  <si>
    <t>cmccollum@wakegov.com</t>
  </si>
  <si>
    <t>www.wakegov.com/libraries</t>
  </si>
  <si>
    <t>C-WAKE</t>
  </si>
  <si>
    <t>NC0101</t>
  </si>
  <si>
    <t>WARREN COUNTY MEMORIAL LIBRARY</t>
  </si>
  <si>
    <t>WARREN</t>
  </si>
  <si>
    <t>119 S FRONT ST</t>
  </si>
  <si>
    <t>WARRENTON</t>
  </si>
  <si>
    <t>Cheryl Reddish</t>
  </si>
  <si>
    <t>(252) 257-4990</t>
  </si>
  <si>
    <t>(252) 257-4089</t>
  </si>
  <si>
    <t>cherylreddish@warrencountync.gov</t>
  </si>
  <si>
    <t>www.wcmlibrary.org</t>
  </si>
  <si>
    <t>9-7 M-Th 9-5 F 10-2Sat</t>
  </si>
  <si>
    <t>C-WARREN</t>
  </si>
  <si>
    <t>C-WARREN COUNTY</t>
  </si>
  <si>
    <t>NC0065</t>
  </si>
  <si>
    <t>WAYNE COUNTY PUBLIC LIBRARY</t>
  </si>
  <si>
    <t>WAYNE</t>
  </si>
  <si>
    <t>1001 E ASH ST</t>
  </si>
  <si>
    <t>GOLDSBORO</t>
  </si>
  <si>
    <t>DONNA PHILLIPS</t>
  </si>
  <si>
    <t>(919) 735-1880</t>
  </si>
  <si>
    <t>(919) 731-2889</t>
  </si>
  <si>
    <t>donna.phillips@waynegov.com</t>
  </si>
  <si>
    <t>DIANE KELLEY</t>
  </si>
  <si>
    <t>OFFICE MANAGER/FINANCIAL ASST</t>
  </si>
  <si>
    <t>(919) 581-3554</t>
  </si>
  <si>
    <t>diane.kelley@waynegov.com</t>
  </si>
  <si>
    <t>www.wcpl.org</t>
  </si>
  <si>
    <t>WAYNE COUNTY PUBLIC LIBRARY, INC.</t>
  </si>
  <si>
    <t>Donna Phillips</t>
  </si>
  <si>
    <t>Mon-Thurs: 9 am - 9 pm; Fri &amp; Sat: 9 am - 5:30 pm; Sun: closed</t>
  </si>
  <si>
    <t>C-WAYNE-G</t>
  </si>
  <si>
    <t>C-WAYNE</t>
  </si>
  <si>
    <t>NC0066</t>
  </si>
  <si>
    <t>WILSON COUNTY PUBLIC LIBRARY</t>
  </si>
  <si>
    <t>WILSON</t>
  </si>
  <si>
    <t>249 NASH ST W</t>
  </si>
  <si>
    <t>Becky Callison</t>
  </si>
  <si>
    <t>(252) 237-5355</t>
  </si>
  <si>
    <t>(252) 265-5569</t>
  </si>
  <si>
    <t>bcallison@wilson-co.com</t>
  </si>
  <si>
    <t>www.wilsoncountypubliclibrary.org</t>
  </si>
  <si>
    <t>Mon-Wed 9am-9pm; Thu-Sat 9am-6pm</t>
  </si>
  <si>
    <t>C-WILSON-W</t>
  </si>
  <si>
    <t>C-WILSON</t>
  </si>
  <si>
    <t>Tables ID</t>
  </si>
  <si>
    <t>County</t>
  </si>
  <si>
    <t>Mailing Address</t>
  </si>
  <si>
    <t>City</t>
  </si>
  <si>
    <t>Zip Code</t>
  </si>
  <si>
    <t>Zip Code Extension</t>
  </si>
  <si>
    <t>Street Address</t>
  </si>
  <si>
    <t>Director's Phone Number</t>
  </si>
  <si>
    <t>Fax Number</t>
  </si>
  <si>
    <t>Email Address</t>
  </si>
  <si>
    <t>Person Completing Form</t>
  </si>
  <si>
    <t>Title</t>
  </si>
  <si>
    <t>Phone Number</t>
  </si>
  <si>
    <t>Number of Central Libraries</t>
  </si>
  <si>
    <t>Number of Branch Libraries</t>
  </si>
  <si>
    <t>Number of Bookmobiles</t>
  </si>
  <si>
    <t>Number of Other Mobile Units</t>
  </si>
  <si>
    <t>Total Hours Open to Public</t>
  </si>
  <si>
    <t>FTE MLS w/ALA</t>
  </si>
  <si>
    <t>FTE MLS w/o ALA</t>
  </si>
  <si>
    <t>Total FTE MLS</t>
  </si>
  <si>
    <t>Other Paid FTE</t>
  </si>
  <si>
    <t>Total FTE Staff</t>
  </si>
  <si>
    <t>Director's Salary</t>
  </si>
  <si>
    <t>Director's Salary Range</t>
  </si>
  <si>
    <t>Director's Appointment Year</t>
  </si>
  <si>
    <t>Minimum MLS Salary</t>
  </si>
  <si>
    <t>Min. Hourly Rate -w/High School</t>
  </si>
  <si>
    <t>Min. Hourly Rate - w/2 Years of College</t>
  </si>
  <si>
    <t>Min. Hourly Rate - w/4 Year Degree</t>
  </si>
  <si>
    <t>Municipal Funds</t>
  </si>
  <si>
    <t>County Funds</t>
  </si>
  <si>
    <t>Total Local Funds</t>
  </si>
  <si>
    <t>Aid To Public Libraries Grant</t>
  </si>
  <si>
    <t>Other State Funds</t>
  </si>
  <si>
    <t>Total State Funds</t>
  </si>
  <si>
    <t>LSTA Grants</t>
  </si>
  <si>
    <t>Other Federal Funds</t>
  </si>
  <si>
    <t>Total Federal Funds</t>
  </si>
  <si>
    <t>Other Funds</t>
  </si>
  <si>
    <t>Total Operating Income</t>
  </si>
  <si>
    <t>Salaries and Wages</t>
  </si>
  <si>
    <t>Employee Benefits</t>
  </si>
  <si>
    <t>Total Personnel Expenditures</t>
  </si>
  <si>
    <t>Print Materials Expenditures</t>
  </si>
  <si>
    <t>Electronic Materials Expenditures</t>
  </si>
  <si>
    <t>Other Materials Expenditures</t>
  </si>
  <si>
    <t>Total Collection Expenditures</t>
  </si>
  <si>
    <t>Other Operating Expenditures</t>
  </si>
  <si>
    <t>Total Operating Expenditures</t>
  </si>
  <si>
    <t>Total Unencumbered Operational Balance</t>
  </si>
  <si>
    <t>Local Capital Income</t>
  </si>
  <si>
    <t>State Capital Income</t>
  </si>
  <si>
    <t>Federal Capital Income</t>
  </si>
  <si>
    <t>Other Capital Income</t>
  </si>
  <si>
    <t>Total Capital Income</t>
  </si>
  <si>
    <t>Total Capital Expenditures</t>
  </si>
  <si>
    <t>Adult Fiction</t>
  </si>
  <si>
    <t>Adult Nonfiction</t>
  </si>
  <si>
    <t>Total Adult Books</t>
  </si>
  <si>
    <t>Juvenile Fiction</t>
  </si>
  <si>
    <t>Juvenile Nonfiction</t>
  </si>
  <si>
    <t>Total Juvenile Books</t>
  </si>
  <si>
    <t>Young Adult Fiction</t>
  </si>
  <si>
    <t>Young Adult Nonfiction</t>
  </si>
  <si>
    <t>Total Young Adult Books</t>
  </si>
  <si>
    <t>Total Book Volumes</t>
  </si>
  <si>
    <t>Other Print Materials</t>
  </si>
  <si>
    <t>Electronic Books</t>
  </si>
  <si>
    <t>Local Databases</t>
  </si>
  <si>
    <t>Statewide Databases</t>
  </si>
  <si>
    <t>Total Databases</t>
  </si>
  <si>
    <t>Audio - Physical Units</t>
  </si>
  <si>
    <t>Audio - Downloadable</t>
  </si>
  <si>
    <t>Video - Physical Units</t>
  </si>
  <si>
    <t>Video - Downloadable</t>
  </si>
  <si>
    <t>E-Periodicals</t>
  </si>
  <si>
    <t>Agencies partnered with</t>
  </si>
  <si>
    <t>Current Print Serial Subscriptions</t>
  </si>
  <si>
    <t>Circ: Adult Fiction</t>
  </si>
  <si>
    <t>Circ: Adult Nonfiction</t>
  </si>
  <si>
    <t>Total Circ: Adult Books</t>
  </si>
  <si>
    <t>Circ: Young Adult Fiction</t>
  </si>
  <si>
    <t>Circ: Young Adult Nonfiction</t>
  </si>
  <si>
    <t>Total Circ: Young Adult Books</t>
  </si>
  <si>
    <t>Circ: Juvenile Fiction</t>
  </si>
  <si>
    <t>Circ: Juvenile Nonfiction</t>
  </si>
  <si>
    <t>Total Circ: Juvenile Books</t>
  </si>
  <si>
    <t>Total Book Circulation</t>
  </si>
  <si>
    <t>Circ: Periodicals</t>
  </si>
  <si>
    <t>Circ: Other Print Materials</t>
  </si>
  <si>
    <t>Total Print Circulation</t>
  </si>
  <si>
    <t>Circ: Analog audio</t>
  </si>
  <si>
    <t>Circ: Digital audio</t>
  </si>
  <si>
    <t>Circ: ebooks</t>
  </si>
  <si>
    <t>Circ: eperiodicals</t>
  </si>
  <si>
    <t>Total electronic materials circulation</t>
  </si>
  <si>
    <t>Circ: Other Non-Print Materials</t>
  </si>
  <si>
    <t>Circ: Central Library</t>
  </si>
  <si>
    <t>Circ: Branches</t>
  </si>
  <si>
    <t>Circ: Bookmobiles</t>
  </si>
  <si>
    <t>Circ: Other</t>
  </si>
  <si>
    <t>Technology lending</t>
  </si>
  <si>
    <t>Adult Borrowers</t>
  </si>
  <si>
    <t>Juvenile Borrowers</t>
  </si>
  <si>
    <t>Total Registered Borrowers</t>
  </si>
  <si>
    <t>Number Entering Library</t>
  </si>
  <si>
    <t>Adult Program in Library</t>
  </si>
  <si>
    <t>Adult Programs Outside Library</t>
  </si>
  <si>
    <t>Children's Programs in Library</t>
  </si>
  <si>
    <t>Children's Programs Outside Library</t>
  </si>
  <si>
    <t>Young Adult Programs in Library</t>
  </si>
  <si>
    <t>Young Adult Programs Outside Library</t>
  </si>
  <si>
    <t>Total Programs</t>
  </si>
  <si>
    <t>Adult Attendance in Library</t>
  </si>
  <si>
    <t>Adult Attendance Outside Library</t>
  </si>
  <si>
    <t>Total adult program attendance</t>
  </si>
  <si>
    <t>Children's Attendance in Library</t>
  </si>
  <si>
    <t>Children's Attendance Outside Library</t>
  </si>
  <si>
    <t>Total Children's Program Attendance</t>
  </si>
  <si>
    <t>Young Adult Attendance in Library</t>
  </si>
  <si>
    <t>Young Adult Attendance Outside Library</t>
  </si>
  <si>
    <t>Total Young Adult Program Attendance</t>
  </si>
  <si>
    <t>Total Program Attendance</t>
  </si>
  <si>
    <t>Workforce development programs</t>
  </si>
  <si>
    <t>Workforce development program attendance</t>
  </si>
  <si>
    <t>Technology programs</t>
  </si>
  <si>
    <t>Technology program attendance</t>
  </si>
  <si>
    <t>Meeting Room Use</t>
  </si>
  <si>
    <t>Meeting Room Attendance</t>
  </si>
  <si>
    <t>Total reference</t>
  </si>
  <si>
    <t>Technology reference</t>
  </si>
  <si>
    <t>Workforce development reference</t>
  </si>
  <si>
    <t>ILL Loaned</t>
  </si>
  <si>
    <t>ILL Borrowed</t>
  </si>
  <si>
    <t>Library's  Home Page URL</t>
  </si>
  <si>
    <t>Staff Only Internet Computers</t>
  </si>
  <si>
    <t>Public Internet Computers</t>
  </si>
  <si>
    <t>Users of Public Internet Computers</t>
  </si>
  <si>
    <t>Web visits</t>
  </si>
  <si>
    <t>Wireless sessions</t>
  </si>
  <si>
    <t>Name of Branch</t>
  </si>
  <si>
    <t>Branch Head</t>
  </si>
  <si>
    <t>Building Square Feet</t>
  </si>
  <si>
    <t>FTE Staff</t>
  </si>
  <si>
    <t>Hours of Operation</t>
  </si>
  <si>
    <t>Public Service Hours Per Year</t>
  </si>
  <si>
    <t>Number of Weeks Open</t>
  </si>
  <si>
    <t>PLSC ID</t>
  </si>
  <si>
    <t>PLSC SEQ</t>
  </si>
  <si>
    <t>LIB ID</t>
  </si>
  <si>
    <t>Outlet Type Code</t>
  </si>
  <si>
    <t>Metropolitan Status Code</t>
  </si>
  <si>
    <t>ILL Relationship</t>
  </si>
  <si>
    <t>Legal Basis Code</t>
  </si>
  <si>
    <t>Admin Structure Code</t>
  </si>
  <si>
    <t>PLSC Library?</t>
  </si>
  <si>
    <t>Geographic Code</t>
  </si>
  <si>
    <t>LSA Boundary Change?</t>
  </si>
  <si>
    <t>Population of Legal Service Area</t>
  </si>
  <si>
    <t>NC Dept. of Commerce Tier Designation</t>
  </si>
  <si>
    <t>Type</t>
  </si>
  <si>
    <t>11. Number of birth to Grade 5 registered participants</t>
  </si>
  <si>
    <t>16. Number of Grade 6 through Grade 12 registered participants</t>
  </si>
  <si>
    <t>17. Total SRP/SRC events/programs held for grade 6-12</t>
  </si>
  <si>
    <t>18. Total attendees at events for grades 6-12 (all ages)</t>
  </si>
  <si>
    <t>19. Total books circulated (young adult), June 1 - Aug. 31</t>
  </si>
  <si>
    <t>Total Operating Expenditures per Circulation</t>
  </si>
  <si>
    <t>Total Staff Expenditures per Circulation</t>
  </si>
  <si>
    <t>Total Collection Expenditures per Circulation</t>
  </si>
  <si>
    <t>Total Operating Expenditures per Registered Borrower</t>
  </si>
  <si>
    <t>Total Staff Expenditures per Registered Borrower</t>
  </si>
  <si>
    <t>Total Collection Expenditures per Registered Borrower</t>
  </si>
  <si>
    <t>Total Operating Expenditures per Visit</t>
  </si>
  <si>
    <t>Total Staff Expenditures per Visit</t>
  </si>
  <si>
    <t>Total Collection Expenditures per Visit</t>
  </si>
  <si>
    <t>Total Operating Expenditures per Reference Transaction</t>
  </si>
  <si>
    <t>Total Staff Expenditures per Reference Transaction</t>
  </si>
  <si>
    <t>Total Collection Expenditures per Reference Transaction</t>
  </si>
  <si>
    <t>Total Operating Expenditures per Program Attendance</t>
  </si>
  <si>
    <t>Total Staff Expenditures per Program Attendance</t>
  </si>
  <si>
    <t>Total Collection Expenditures per Program Attendance</t>
  </si>
  <si>
    <t>Total Operating Expenditures per Childrens Circulation</t>
  </si>
  <si>
    <t>Total Staff Expenditures per Childrens Circulation</t>
  </si>
  <si>
    <t>Total Collection Expenditures per  Childrens Circulation</t>
  </si>
  <si>
    <t>Total Circulation per Capita</t>
  </si>
  <si>
    <t>Library Visits per Capita</t>
  </si>
  <si>
    <t>ILLs Provided per 1,000 Served</t>
  </si>
  <si>
    <t>ILLs Received Per 1,000 Served</t>
  </si>
  <si>
    <t>Reference Transactions Per Capita</t>
  </si>
  <si>
    <t>Children's Circulation Per Capita</t>
  </si>
  <si>
    <t>Registered Borrower Per Capita</t>
  </si>
  <si>
    <t>Total Attendance Per Capita</t>
  </si>
  <si>
    <t>ILL Provided Per Capita</t>
  </si>
  <si>
    <t>ILL Received Per Capita</t>
  </si>
  <si>
    <t>Public Internet Computer Uses Per Capita</t>
  </si>
  <si>
    <t>Adult Program Attendance per Capita</t>
  </si>
  <si>
    <t>Children's Program Attendance Per Capita</t>
  </si>
  <si>
    <t>Reference Transactions Per Staff FTE</t>
  </si>
  <si>
    <t>Reference Tranasctions Per MLS FTE</t>
  </si>
  <si>
    <t>ReferenceTransactions Per Librarian FTE</t>
  </si>
  <si>
    <t>Visits Per Staff FTE</t>
  </si>
  <si>
    <t>Visits Per MLS FTE</t>
  </si>
  <si>
    <t>Visits Per Librarian FTE</t>
  </si>
  <si>
    <t>Circulation Per Librarian FTE</t>
  </si>
  <si>
    <t>Circulation Per MLS FTE</t>
  </si>
  <si>
    <t>Circulation Turnover</t>
  </si>
  <si>
    <t>Circulation per Staff FTE</t>
  </si>
  <si>
    <t>Circulation per FTE Staff Hours</t>
  </si>
  <si>
    <t>State Revenue per Capita</t>
  </si>
  <si>
    <t>Local Revenue per Capita</t>
  </si>
  <si>
    <t>Federal Revenue per Capita</t>
  </si>
  <si>
    <t>Other Revenue per Capita</t>
  </si>
  <si>
    <t>Total Revenue per Capita</t>
  </si>
  <si>
    <t>Staff Expenditures Per Capita</t>
  </si>
  <si>
    <t>Holdings Per Capita</t>
  </si>
  <si>
    <t>Electronic Serial Subscriptions Per Capita</t>
  </si>
  <si>
    <t>Print Serial Subscriptions Per Capita</t>
  </si>
  <si>
    <t>Electronic Books Per Capita</t>
  </si>
  <si>
    <t>Databases Per Capita</t>
  </si>
  <si>
    <t>MLS FTEs Per 1,000 Served</t>
  </si>
  <si>
    <t>FTEs Per 1,000 Served</t>
  </si>
  <si>
    <t>Serial Subscriptions Per 1,000 Served</t>
  </si>
  <si>
    <t>Print Materials per Capita</t>
  </si>
  <si>
    <t>Other Staff per 1,000 Population</t>
  </si>
  <si>
    <t>Electronic Books per 1,000 Served</t>
  </si>
  <si>
    <t>Databases per 1,000 Served</t>
  </si>
  <si>
    <t>Operating Expenditures on Other Per Capita</t>
  </si>
  <si>
    <t>Audio Materials Per 1,000 Served</t>
  </si>
  <si>
    <t>Video Materials Per 1,000 Served</t>
  </si>
  <si>
    <t>Total Operating Expenditures per Capita</t>
  </si>
  <si>
    <t>Total Collection Expenditures per Capita</t>
  </si>
  <si>
    <t>Print Materials Expenditures per Capita</t>
  </si>
  <si>
    <t>FTEs Per 1,000 Population</t>
  </si>
  <si>
    <t>MLS FTEs Per 1,000 Population</t>
  </si>
  <si>
    <t>Other Staff per 1,000 Served</t>
  </si>
  <si>
    <t>ILLs Provided Per Week</t>
  </si>
  <si>
    <t>ILLs Received Per Week</t>
  </si>
  <si>
    <t>Circulation Per Visit</t>
  </si>
  <si>
    <t>Circulation Per Week</t>
  </si>
  <si>
    <t>Visits Per Hour</t>
  </si>
  <si>
    <t>Visits Per Week</t>
  </si>
  <si>
    <t>Reference Transactions Per Hour</t>
  </si>
  <si>
    <t>Circulation Per Hour</t>
  </si>
  <si>
    <t>Reference Transactions Per Visit</t>
  </si>
  <si>
    <t>Reference Per Week</t>
  </si>
  <si>
    <t>Holdings Per Circulation</t>
  </si>
  <si>
    <t>Collection Expenditures Per Visit</t>
  </si>
  <si>
    <t>Holdings Per Visit</t>
  </si>
  <si>
    <t>Hours Open Per 100 Pop.</t>
  </si>
  <si>
    <t>Circulation Per Registered Borrower</t>
  </si>
  <si>
    <t>Operating Expenditure Per Visit</t>
  </si>
  <si>
    <t>Average Number of Weekly Public Service Hours Per Outlet</t>
  </si>
  <si>
    <t>Total Staff Expenditures per FTE Staff</t>
  </si>
  <si>
    <t>Expenditures on Salaries and Wages Per FTE</t>
  </si>
  <si>
    <t>FTEs Per 1,000 Circulation</t>
  </si>
  <si>
    <t>FTEs Per 1,000 Reference Transactions</t>
  </si>
  <si>
    <t>FTEs Per 1,000 Visits</t>
  </si>
  <si>
    <t>MLS FTEs Per 1,000 Circulation</t>
  </si>
  <si>
    <t>MLS FTEs Per 1,000 Reference Transactions</t>
  </si>
  <si>
    <t>MLS FTEs Per 1,000 Visits</t>
  </si>
  <si>
    <t>% of FTE Librarians With ALA_MLS Degree</t>
  </si>
  <si>
    <t>% of FTEs with Librarian Title</t>
  </si>
  <si>
    <t>% of FTEs with Other Qualifications</t>
  </si>
  <si>
    <t>% of Staff Expenditures on Benefits</t>
  </si>
  <si>
    <t>% of Staff Expenditures on Salaries &amp; Wages</t>
  </si>
  <si>
    <t>% of Operating Expenditures on Collections</t>
  </si>
  <si>
    <t>% of Operating Expenditures on Electronic Materials</t>
  </si>
  <si>
    <t>% of Operating Expeditures on Employee Benefits</t>
  </si>
  <si>
    <t>% of Operating Expenditures on Other Materials</t>
  </si>
  <si>
    <t>% of Operating Expenditures on Other</t>
  </si>
  <si>
    <t>% of Operating Expenditures on Print Materials</t>
  </si>
  <si>
    <t>% of Operating Expenditures on Salaries and Wages</t>
  </si>
  <si>
    <t>% of Operating Expenditures on Staff Expenditures</t>
  </si>
  <si>
    <t>% of Operating Income from Federal Government</t>
  </si>
  <si>
    <t>% of Operating Income from Local Government</t>
  </si>
  <si>
    <t>% of Operating Income from Other Sources</t>
  </si>
  <si>
    <t>% of Operating Income from State Government</t>
  </si>
  <si>
    <t>Benefits Per Staff FTE</t>
  </si>
  <si>
    <t>Visits per Registered Borrower</t>
  </si>
  <si>
    <t>Population Per Librarian FTE</t>
  </si>
  <si>
    <t>Population Per MLS FTE</t>
  </si>
  <si>
    <t>Population Per Staff FTE</t>
  </si>
  <si>
    <t>% of Collection Expenditures spent on Print Materials</t>
  </si>
  <si>
    <t>% of Collection Expenditures spent on Electronic Materials</t>
  </si>
  <si>
    <t>% of Collection Expenditures spent on Other Materials</t>
  </si>
  <si>
    <t>Circulation Per Salaries &amp; Wages Expenditures</t>
  </si>
  <si>
    <t>Circulation Per Employee Benefits Expenditures</t>
  </si>
  <si>
    <t>Circulation Per Total Staff Expenditures</t>
  </si>
  <si>
    <t>Circulation Per Electronic Materials Expenditures</t>
  </si>
  <si>
    <t>Circulation Per Print Materials Expenditures</t>
  </si>
  <si>
    <t>Circulation Per Other Materials Expenditures</t>
  </si>
  <si>
    <t>Circulation Per Total Collection Expenditures</t>
  </si>
  <si>
    <t>Circulation Per Total Operating Expenditures</t>
  </si>
  <si>
    <t>Circulation Per Total Revenue</t>
  </si>
  <si>
    <t>% of Holdings are Video Materials</t>
  </si>
  <si>
    <t>% of Holdings are Serial Subscriptions</t>
  </si>
  <si>
    <t>% of Holdings are Electronic Materials</t>
  </si>
  <si>
    <t>% of Holdings are Electronic Serial Subscriptions</t>
  </si>
  <si>
    <t>% of Holdings are Electronic Books</t>
  </si>
  <si>
    <t>% of Holdings are Databases</t>
  </si>
  <si>
    <t>% of Holdings are Print Materials</t>
  </si>
  <si>
    <t>% of Holdings are Audio Materials</t>
  </si>
  <si>
    <t>Circulation of Children's Materials As Percent of Total Circulation</t>
  </si>
  <si>
    <t>Alamance</t>
  </si>
  <si>
    <t>Alexander</t>
  </si>
  <si>
    <t>Bladen</t>
  </si>
  <si>
    <t>Brunswick</t>
  </si>
  <si>
    <t>Buncombe</t>
  </si>
  <si>
    <t>Burke</t>
  </si>
  <si>
    <t>Cabarrus</t>
  </si>
  <si>
    <t>Caldwell</t>
  </si>
  <si>
    <t>Caswell</t>
  </si>
  <si>
    <t>Catawba</t>
  </si>
  <si>
    <t>Chatham</t>
  </si>
  <si>
    <t>Cleveland</t>
  </si>
  <si>
    <t>Columbus</t>
  </si>
  <si>
    <t>Cumberland</t>
  </si>
  <si>
    <t>Davidson</t>
  </si>
  <si>
    <t>Davie</t>
  </si>
  <si>
    <t>Duplin</t>
  </si>
  <si>
    <t>Durham</t>
  </si>
  <si>
    <t>Edgecombe</t>
  </si>
  <si>
    <t>Forsyth</t>
  </si>
  <si>
    <t>Franklin</t>
  </si>
  <si>
    <t>Granville</t>
  </si>
  <si>
    <t>Guilford (Greensboro)</t>
  </si>
  <si>
    <t>Halifax</t>
  </si>
  <si>
    <t>Harnett</t>
  </si>
  <si>
    <t>Haywood</t>
  </si>
  <si>
    <t>Henderson</t>
  </si>
  <si>
    <t>Iredell</t>
  </si>
  <si>
    <t>Lee</t>
  </si>
  <si>
    <t>Lincoln</t>
  </si>
  <si>
    <t>Madison</t>
  </si>
  <si>
    <t>McDowell</t>
  </si>
  <si>
    <t>Mecklenburg</t>
  </si>
  <si>
    <t>Nash (Braswell)</t>
  </si>
  <si>
    <t>New Hanover</t>
  </si>
  <si>
    <t>Onslow</t>
  </si>
  <si>
    <t>Pender</t>
  </si>
  <si>
    <t>Person</t>
  </si>
  <si>
    <t>Pitt (Sheppard)</t>
  </si>
  <si>
    <t>Polk</t>
  </si>
  <si>
    <t>Randolph</t>
  </si>
  <si>
    <t>Robeson</t>
  </si>
  <si>
    <t>Rockingham</t>
  </si>
  <si>
    <t>Rowan</t>
  </si>
  <si>
    <t>Rutherford</t>
  </si>
  <si>
    <t>Sampson</t>
  </si>
  <si>
    <t>Scotland</t>
  </si>
  <si>
    <t>Stanly</t>
  </si>
  <si>
    <t>Transylvania</t>
  </si>
  <si>
    <t>Union</t>
  </si>
  <si>
    <t>Vance (Perry)</t>
  </si>
  <si>
    <t>Wake</t>
  </si>
  <si>
    <t>Warren</t>
  </si>
  <si>
    <t>Wayne</t>
  </si>
  <si>
    <t>Wilson</t>
  </si>
  <si>
    <t>TABLE 1 - LIBRARY PROFILE</t>
  </si>
  <si>
    <t>Legal service population area</t>
  </si>
  <si>
    <t>Service outlets</t>
  </si>
  <si>
    <t>Annual hours</t>
  </si>
  <si>
    <t>Central</t>
  </si>
  <si>
    <t>Branches</t>
  </si>
  <si>
    <t>Bookmobiles</t>
  </si>
  <si>
    <t>Other mobile units</t>
  </si>
  <si>
    <t>Nash</t>
  </si>
  <si>
    <t>Vance</t>
  </si>
  <si>
    <t>Pitt</t>
  </si>
  <si>
    <t>Guilford</t>
  </si>
  <si>
    <t>Clayton</t>
  </si>
  <si>
    <t>TABLE 2 - LIBRARY STAFF</t>
  </si>
  <si>
    <t>FTE</t>
  </si>
  <si>
    <t>Total</t>
  </si>
  <si>
    <t>ALA/MLS</t>
  </si>
  <si>
    <t>TABLE 3 - SALARIES AND WAGES</t>
  </si>
  <si>
    <t>Minimum Paraprofessional Hourly Rate ($)</t>
  </si>
  <si>
    <t>Year</t>
  </si>
  <si>
    <t>TABLE 4 - OPERATING INCOME</t>
  </si>
  <si>
    <t>Local Funds ($)</t>
  </si>
  <si>
    <t>State Funds ($)</t>
  </si>
  <si>
    <t>Federal Funds ($)</t>
  </si>
  <si>
    <t>Municipal</t>
  </si>
  <si>
    <t xml:space="preserve">County </t>
  </si>
  <si>
    <t xml:space="preserve">Total </t>
  </si>
  <si>
    <t>State Aid</t>
  </si>
  <si>
    <t xml:space="preserve">Other </t>
  </si>
  <si>
    <t>LSTA</t>
  </si>
  <si>
    <t xml:space="preserve">Total  </t>
  </si>
  <si>
    <t>TABLE 5 - OPERATING INCOME: PER CAPITA MEASURES &amp; PERCENT TOTALS</t>
  </si>
  <si>
    <t>Local</t>
  </si>
  <si>
    <t>Federal</t>
  </si>
  <si>
    <t>TABLE 6 - OPERATING EXPENDITURES</t>
  </si>
  <si>
    <t>% of Total</t>
  </si>
  <si>
    <t>Collection</t>
  </si>
  <si>
    <t>TABLE 7 - COLLECTIONS</t>
  </si>
  <si>
    <t>Print collections</t>
  </si>
  <si>
    <t>Non print collections</t>
  </si>
  <si>
    <t>Adult</t>
  </si>
  <si>
    <t>Subscriptions</t>
  </si>
  <si>
    <t>eBooks</t>
  </si>
  <si>
    <t xml:space="preserve">TABLE 8 - COLLECTION: PERCENT TOTALS &amp; PER CAPITA MEASURES </t>
  </si>
  <si>
    <t>Adult Volumes</t>
  </si>
  <si>
    <t>Juvenile Volumes</t>
  </si>
  <si>
    <t>Per Capita</t>
  </si>
  <si>
    <t>TABLE 9 - CIRCULATION: TYPE OF MATERIAL</t>
  </si>
  <si>
    <t>Print</t>
  </si>
  <si>
    <t>Non-Print</t>
  </si>
  <si>
    <t>Young Adult</t>
  </si>
  <si>
    <t>Periodicals</t>
  </si>
  <si>
    <t>ePeriodicals</t>
  </si>
  <si>
    <t xml:space="preserve">TABLE 10 - CIRCULATION: SERVICE OUTLETS &amp; SERVICE MEASURES </t>
  </si>
  <si>
    <t>Print circulation (Books only)</t>
  </si>
  <si>
    <t>% Adult</t>
  </si>
  <si>
    <t xml:space="preserve">% Young Adult </t>
  </si>
  <si>
    <t>% Juvenile</t>
  </si>
  <si>
    <t>Fiction</t>
  </si>
  <si>
    <t>Non-Fiction</t>
  </si>
  <si>
    <t>TABLE 11 -  SERVICE MEASURES: USERS, VISITS, REFERENCE, ILL</t>
  </si>
  <si>
    <t>Registered Users</t>
  </si>
  <si>
    <t>Reference</t>
  </si>
  <si>
    <t>Interlibrary Loan</t>
  </si>
  <si>
    <t>Transactions</t>
  </si>
  <si>
    <t>Adults</t>
  </si>
  <si>
    <t>Juveniles</t>
  </si>
  <si>
    <t>TABLE 12 -  LIBRARY PROGRAMS, ATTENDANCE, AND MEETING SPACE</t>
  </si>
  <si>
    <t>Number of Programs</t>
  </si>
  <si>
    <t>Program attendance</t>
  </si>
  <si>
    <t>Attendance</t>
  </si>
  <si>
    <t>Meeting Rooms</t>
  </si>
  <si>
    <t>Children</t>
  </si>
  <si>
    <t>Use</t>
  </si>
  <si>
    <t>TABLE 13 - ELECTRONIC TECHNOLOGY</t>
  </si>
  <si>
    <t>Internet Computers</t>
  </si>
  <si>
    <t>Databases</t>
  </si>
  <si>
    <t>Public</t>
  </si>
  <si>
    <t>TABLE 14 -  SUMMER READING PROGRAM</t>
  </si>
  <si>
    <t>AGE 0-5TH GRADE</t>
  </si>
  <si>
    <t>6-12TH GRADE</t>
  </si>
  <si>
    <t>TOTALS</t>
  </si>
  <si>
    <t>July 1, 2015 - June 30, 2016</t>
  </si>
  <si>
    <t>Chapel Hill</t>
  </si>
  <si>
    <t>Farmville</t>
  </si>
  <si>
    <t>Hickory</t>
  </si>
  <si>
    <t>High Point</t>
  </si>
  <si>
    <t>Kings Mountain</t>
  </si>
  <si>
    <t>Nashville</t>
  </si>
  <si>
    <t>Roanoke Rapids</t>
  </si>
  <si>
    <t>Southern Pines</t>
  </si>
  <si>
    <t>Washington</t>
  </si>
  <si>
    <t>Albemarle</t>
  </si>
  <si>
    <t>AMY</t>
  </si>
  <si>
    <t>Appalachian</t>
  </si>
  <si>
    <t>BHM</t>
  </si>
  <si>
    <t>CPC</t>
  </si>
  <si>
    <t>E. Albemarle</t>
  </si>
  <si>
    <t>Fontana</t>
  </si>
  <si>
    <t>Nantahala</t>
  </si>
  <si>
    <t>Neuse</t>
  </si>
  <si>
    <t>Northwestern</t>
  </si>
  <si>
    <t>Pettigrew</t>
  </si>
  <si>
    <t>Sandhill</t>
  </si>
  <si>
    <t>-</t>
  </si>
  <si>
    <t xml:space="preserve"> - </t>
  </si>
  <si>
    <t>Total Use of Electronic Materials</t>
  </si>
  <si>
    <t>LIBPAS_EXPORT_V-1.0</t>
  </si>
  <si>
    <t>PI_NAME=YES</t>
  </si>
  <si>
    <t>LS_ID</t>
  </si>
  <si>
    <t>SP_ID</t>
  </si>
  <si>
    <t>Collection_ID</t>
  </si>
  <si>
    <t>Period_ID</t>
  </si>
  <si>
    <t>Subperiod_ID</t>
  </si>
  <si>
    <t>MASTER</t>
  </si>
  <si>
    <t>LIBRNOMAST</t>
  </si>
  <si>
    <t>LIBRARIA</t>
  </si>
  <si>
    <t>OTHPAID</t>
  </si>
  <si>
    <t>TOTSTAFF</t>
  </si>
  <si>
    <t>PERMASTER_TOT</t>
  </si>
  <si>
    <t>VOLUNTEER</t>
  </si>
  <si>
    <t>DIR_SAL</t>
  </si>
  <si>
    <t>DIR_SAL_RANGE</t>
  </si>
  <si>
    <t>DIR_APPT_YR</t>
  </si>
  <si>
    <t>MIN_MLS_SAL</t>
  </si>
  <si>
    <t>MIN_HS</t>
  </si>
  <si>
    <t>MIN_TWOYR</t>
  </si>
  <si>
    <t>MIN_FOURYR</t>
  </si>
  <si>
    <t>66,245 - 105,991</t>
  </si>
  <si>
    <t>49841.00 - 75237.00</t>
  </si>
  <si>
    <t>45,670-64,531</t>
  </si>
  <si>
    <t>43,641-77,523</t>
  </si>
  <si>
    <t>38,500-43,000</t>
  </si>
  <si>
    <t>74,000-106,000</t>
  </si>
  <si>
    <t>70,087 - 112,140</t>
  </si>
  <si>
    <t>82,293-125,886</t>
  </si>
  <si>
    <t>53214-82481</t>
  </si>
  <si>
    <t>76,014-117,336</t>
  </si>
  <si>
    <t>$48,687 - $81,146</t>
  </si>
  <si>
    <t>72,225-112,056</t>
  </si>
  <si>
    <t>85405-138355</t>
  </si>
  <si>
    <t>$112,800 - $195,811</t>
  </si>
  <si>
    <t>69870 - 89085</t>
  </si>
  <si>
    <t>$49,692 - $77,562</t>
  </si>
  <si>
    <t>$49,046 - $73,568</t>
  </si>
  <si>
    <t>$75000 - $84074</t>
  </si>
  <si>
    <t>$67,714-$113,962</t>
  </si>
  <si>
    <t>59,938 - 89,908</t>
  </si>
  <si>
    <t>57,397-89,009</t>
  </si>
  <si>
    <t>$44,839-$79,628</t>
  </si>
  <si>
    <t>83,905 to 163,615</t>
  </si>
  <si>
    <t>54,614-80,567</t>
  </si>
  <si>
    <t>$43,000-$65,000</t>
  </si>
  <si>
    <t>82,243.20 - 133,660.80</t>
  </si>
  <si>
    <t>59,290 - 84,701</t>
  </si>
  <si>
    <t>72,442-112,289</t>
  </si>
  <si>
    <t>49,851 - 73,778</t>
  </si>
  <si>
    <t>99,290-165,483</t>
  </si>
  <si>
    <t>50,668-82251</t>
  </si>
  <si>
    <t>$56,620-$87,761</t>
  </si>
  <si>
    <t>42,719 - 61,028</t>
  </si>
  <si>
    <t>$66,592 - $107,367</t>
  </si>
  <si>
    <t>70638-127955</t>
  </si>
  <si>
    <t>$83,855 - $143,770</t>
  </si>
  <si>
    <t>$63,600-$98,644</t>
  </si>
  <si>
    <t>41,068-60,967</t>
  </si>
  <si>
    <t>62,265 to 99,001</t>
  </si>
  <si>
    <t>$62629 - $95557</t>
  </si>
  <si>
    <t>49500-72768</t>
  </si>
  <si>
    <t>$70,205-$110,361</t>
  </si>
  <si>
    <t>$81,696 -</t>
  </si>
  <si>
    <t>91470-155499</t>
  </si>
  <si>
    <t>$50,146- $75,219</t>
  </si>
  <si>
    <t>$70,196-$112,314</t>
  </si>
  <si>
    <t>75967-124480</t>
  </si>
  <si>
    <t>$58,655 - $93,848</t>
  </si>
  <si>
    <t>48,660-83,688</t>
  </si>
  <si>
    <t>51,750-80,213</t>
  </si>
  <si>
    <t>41,856 - 68,587</t>
  </si>
  <si>
    <t>54890-93172</t>
  </si>
  <si>
    <t>64,795-100,385</t>
  </si>
  <si>
    <t>59,500 - 95,200</t>
  </si>
  <si>
    <t>62837-94255</t>
  </si>
  <si>
    <t>$67,079 - $107,014</t>
  </si>
  <si>
    <t>60028 - 93004</t>
  </si>
  <si>
    <t>47073 to  68222</t>
  </si>
  <si>
    <t>$86,299.20 - $129,480.00</t>
  </si>
  <si>
    <t>$63,225-$94,837</t>
  </si>
  <si>
    <t>56226-84340</t>
  </si>
  <si>
    <t>63,211-94,817</t>
  </si>
  <si>
    <t>72,601-108,901</t>
  </si>
  <si>
    <t>79,400 - 135,100</t>
  </si>
  <si>
    <t>50967-81547</t>
  </si>
  <si>
    <t>$57683-$89965</t>
  </si>
  <si>
    <t>61,140 - 103,356</t>
  </si>
  <si>
    <t>Total Collection Use</t>
  </si>
  <si>
    <t>Mooresville</t>
  </si>
  <si>
    <t>staff expenditures per capita</t>
  </si>
  <si>
    <t>Regional</t>
  </si>
  <si>
    <t>MLS Not ALA</t>
  </si>
  <si>
    <t>Total MLS</t>
  </si>
  <si>
    <t>Other Paid Staff</t>
  </si>
  <si>
    <t>FTE Per 25000 Population</t>
  </si>
  <si>
    <t>% of Staff with ALA/MLS</t>
  </si>
  <si>
    <t>Salary range ($)</t>
  </si>
  <si>
    <t>Year Appointed</t>
  </si>
  <si>
    <t>High School Diploma</t>
  </si>
  <si>
    <t>2-Year Degree</t>
  </si>
  <si>
    <t>4-Year Degree</t>
  </si>
  <si>
    <t>Staff expenditures per capita</t>
  </si>
  <si>
    <t>Expenditures on salaries &amp; wages per FTE</t>
  </si>
  <si>
    <t>Other Funds ($)</t>
  </si>
  <si>
    <t>Total Operating Income ($)</t>
  </si>
  <si>
    <t>Mailing City</t>
  </si>
  <si>
    <t>Mailing ZIP Code</t>
  </si>
  <si>
    <t>Mailing ZIP+4 Code</t>
  </si>
  <si>
    <t>Physical Street Address</t>
  </si>
  <si>
    <t>ZIP Code</t>
  </si>
  <si>
    <t>ZIP+4 Code</t>
  </si>
  <si>
    <t>FTE Librarians with MLS accredited by ALA</t>
  </si>
  <si>
    <t>FTE Librarians with MLS not accredited by ALA</t>
  </si>
  <si>
    <t>Total Librarians</t>
  </si>
  <si>
    <t>FTE all other paid staff</t>
  </si>
  <si>
    <t>Total Paid Employees</t>
  </si>
  <si>
    <t>Minimum hourly rate: w/ high school degree</t>
  </si>
  <si>
    <t>Minimum hourly rate: w/ 2 years of college</t>
  </si>
  <si>
    <t>Minimum hourly rate: w/ 4 year degree</t>
  </si>
  <si>
    <t>Phone</t>
  </si>
  <si>
    <t>Year of Appointment of Library Director</t>
  </si>
  <si>
    <t>Total Local Income</t>
  </si>
  <si>
    <t>All other funds</t>
  </si>
  <si>
    <t>Salaries &amp;amp; Wages Expenditures</t>
  </si>
  <si>
    <t>Employee Benefits Expenditures</t>
  </si>
  <si>
    <t>Total Staff Expenditures</t>
  </si>
  <si>
    <t>Local Capital Revenue</t>
  </si>
  <si>
    <t>State Capital Revenue</t>
  </si>
  <si>
    <t>Federal Capital Revenue</t>
  </si>
  <si>
    <t>Other Capital Revenue</t>
  </si>
  <si>
    <t>Total Capital Revenue</t>
  </si>
  <si>
    <t>Cataloged Adult Fiction Books</t>
  </si>
  <si>
    <t>Cataloged Adult Non-fiction Books</t>
  </si>
  <si>
    <t>Total Cataloged Adult Books</t>
  </si>
  <si>
    <t>Cataloged Juvenile Fiction Books</t>
  </si>
  <si>
    <t>Cataloged Juvenile Non-fiction Books</t>
  </si>
  <si>
    <t>Total Cataloged Juvenile Books</t>
  </si>
  <si>
    <t>Cataloged Young Adult Fiction Books</t>
  </si>
  <si>
    <t>Cataloged Young Adult Non-fiction Books</t>
  </si>
  <si>
    <t>Total Cataloged Young Adult Books</t>
  </si>
  <si>
    <t>Total eBooks</t>
  </si>
  <si>
    <t>Local/other cooperative agreements</t>
  </si>
  <si>
    <t>NCLIVE Licensed Databases</t>
  </si>
  <si>
    <t>Total Licensed Databases</t>
  </si>
  <si>
    <t>Total eAudio</t>
  </si>
  <si>
    <t>Total eVideo</t>
  </si>
  <si>
    <t>Total ePeriodical subscriptions</t>
  </si>
  <si>
    <t>Number of agencies partnered with to provide programs and services</t>
  </si>
  <si>
    <t>Adult Fiction Books</t>
  </si>
  <si>
    <t>Adult Non-fiction Books</t>
  </si>
  <si>
    <t>Young Adult Fiction Books</t>
  </si>
  <si>
    <t>Young Adult Non-fiction Books</t>
  </si>
  <si>
    <t>Juvenile Fiction Books</t>
  </si>
  <si>
    <t>Juvenile Non-fiction Books</t>
  </si>
  <si>
    <t>Print periodicals circulation</t>
  </si>
  <si>
    <t>Other print materials circulation</t>
  </si>
  <si>
    <t>Analog audio circulation</t>
  </si>
  <si>
    <t>Total eAudio circulation</t>
  </si>
  <si>
    <t>Total eBook circulation</t>
  </si>
  <si>
    <t>ePeriodicals circulation</t>
  </si>
  <si>
    <t>Use of Electronic Materials</t>
  </si>
  <si>
    <t>Other non-print analog materials</t>
  </si>
  <si>
    <t>Central Library</t>
  </si>
  <si>
    <t>Total Circulation of Materials</t>
  </si>
  <si>
    <t>Technology Lending Circulation</t>
  </si>
  <si>
    <t>Total Registered Users</t>
  </si>
  <si>
    <t>Library Visits</t>
  </si>
  <si>
    <t>Adult Programs in Library</t>
  </si>
  <si>
    <t>Adult Program Attendance in Library</t>
  </si>
  <si>
    <t>Adult Program Attendance Outside Library</t>
  </si>
  <si>
    <t>Total Adult Program Attendance</t>
  </si>
  <si>
    <t>Children's Program Attendance in Library</t>
  </si>
  <si>
    <t>Children's Program Attendance Outside Library</t>
  </si>
  <si>
    <t>Young Adult Program Attendance in Library</t>
  </si>
  <si>
    <t>Young Adult Program Attendance Outside Library</t>
  </si>
  <si>
    <t>GRAND TOTAL Program Attendance</t>
  </si>
  <si>
    <t>Jobs/career programs (offered)</t>
  </si>
  <si>
    <t>Jobs/career programs (attendance)</t>
  </si>
  <si>
    <t>Technology programs (offered)</t>
  </si>
  <si>
    <t>Technology programs (attendance)</t>
  </si>
  <si>
    <t>All transactions (reference transactions)</t>
  </si>
  <si>
    <t>Technology transactions</t>
  </si>
  <si>
    <t>Jobs/career transactions</t>
  </si>
  <si>
    <t>Interlibrary Loans Provided To</t>
  </si>
  <si>
    <t>Interlibrary Loans Received From</t>
  </si>
  <si>
    <t>Web Address</t>
  </si>
  <si>
    <t>Internet terminals used by staff only</t>
  </si>
  <si>
    <t>Internet Computers Used by General Public</t>
  </si>
  <si>
    <t>Uses of Public Internet Computers Per Year</t>
  </si>
  <si>
    <t>Website Visits</t>
  </si>
  <si>
    <t>Wireless Internet Sessions</t>
  </si>
  <si>
    <t>Is this facility owned or leased?</t>
  </si>
  <si>
    <t>Fax</t>
  </si>
  <si>
    <t>Building square feet</t>
  </si>
  <si>
    <t>Unique ID suffix assigned by WebPLUS</t>
  </si>
  <si>
    <t>State assigned identification number</t>
  </si>
  <si>
    <t>Broadband speed (upload)</t>
  </si>
  <si>
    <t>Broadband speed (download)</t>
  </si>
  <si>
    <t>Wireless internet provided</t>
  </si>
  <si>
    <t>LIB ID (State Assigned Identification Number)</t>
  </si>
  <si>
    <t>Interlibrary Relationship Code</t>
  </si>
  <si>
    <t>Administrative Structure Code</t>
  </si>
  <si>
    <t>FSCS Public Library Definition</t>
  </si>
  <si>
    <t>Legal Service Area Boundary Change</t>
  </si>
  <si>
    <t>Population of the Legal Service Area</t>
  </si>
  <si>
    <t>Library staff did school/daycare visits to advertise the summer reading program.</t>
  </si>
  <si>
    <t>Number of birth to Grade 5 registrants.</t>
  </si>
  <si>
    <t>Total SRP/SRC events/programs held for birth to grade 5</t>
  </si>
  <si>
    <t>Total attendees at events for birth to grade 5 programs (all ages)</t>
  </si>
  <si>
    <t>Total minutes read (birth to grade 5)</t>
  </si>
  <si>
    <t>Number of Grade 6 through Grade 12 registrants.</t>
  </si>
  <si>
    <t>Total SRP/SRC events/programs held for grade 6-12</t>
  </si>
  <si>
    <t>Total attendees at events for grades 6-12 (all ages)</t>
  </si>
  <si>
    <t>Total minutes read (grade 6-12)</t>
  </si>
  <si>
    <t>Volunteer hours</t>
  </si>
  <si>
    <t>NCDL ePeriodical subscriptions</t>
  </si>
  <si>
    <t>Local ePeriodical subscriptions</t>
  </si>
  <si>
    <t>NCLIVE eBooks</t>
  </si>
  <si>
    <t>e-iNC shared consortial eBooks</t>
  </si>
  <si>
    <t>NCDL shared consortial eBooks</t>
  </si>
  <si>
    <t>Local eBooks</t>
  </si>
  <si>
    <t>NCLIVE eAudio</t>
  </si>
  <si>
    <t>e-iNC shared consortial eAudio</t>
  </si>
  <si>
    <t>NCDL shared consortial eAudio</t>
  </si>
  <si>
    <t>Local eAudio</t>
  </si>
  <si>
    <t>NCLIVE eVideos</t>
  </si>
  <si>
    <t>e-iNC shared consortial eVideos</t>
  </si>
  <si>
    <t>NCDL shared consortial eVideos</t>
  </si>
  <si>
    <t>Local eVideos</t>
  </si>
  <si>
    <t>Total Circulation of AV materials</t>
  </si>
  <si>
    <t>Other non-print materials circulation</t>
  </si>
  <si>
    <t>Physical Item Circulation</t>
  </si>
  <si>
    <t>Total Non Print Circulation (analog materials)</t>
  </si>
  <si>
    <t>NCLIVE eBook circulation</t>
  </si>
  <si>
    <t>Local and other eBook circulation</t>
  </si>
  <si>
    <t>NCLIVE eAudio circulation</t>
  </si>
  <si>
    <t>Local and other eAudio circulation</t>
  </si>
  <si>
    <t>NCLIVE eVideo circulation</t>
  </si>
  <si>
    <t>Local and other eVideo circulation</t>
  </si>
  <si>
    <t>NCLIVE Retrieval of Electronic Information</t>
  </si>
  <si>
    <t>Local Retrieval of Electronic Information</t>
  </si>
  <si>
    <t>Total Successful Retrieval of Electronic Information</t>
  </si>
  <si>
    <t>Electronic Content Use</t>
  </si>
  <si>
    <t>Total audio circulation</t>
  </si>
  <si>
    <t>Circulation of Children's Materials</t>
  </si>
  <si>
    <t>Total adult programs</t>
  </si>
  <si>
    <t>Total children's programs</t>
  </si>
  <si>
    <t>Total young adult programs</t>
  </si>
  <si>
    <t>Local Income Per Capita</t>
  </si>
  <si>
    <t>Total Income Per Capita</t>
  </si>
  <si>
    <t>State Aid Per Capita</t>
  </si>
  <si>
    <t xml:space="preserve">Costs Per Capita </t>
  </si>
  <si>
    <t xml:space="preserve">Personnel  </t>
  </si>
  <si>
    <t>Expenditures</t>
  </si>
  <si>
    <t>Adult Books</t>
  </si>
  <si>
    <t>Young adult books</t>
  </si>
  <si>
    <t>Juvenile Books</t>
  </si>
  <si>
    <t>Print Serial Subscriptions</t>
  </si>
  <si>
    <t>Audio &amp; eAudio</t>
  </si>
  <si>
    <t>Video &amp; eVideo</t>
  </si>
  <si>
    <t>ePeriodical subscriptions</t>
  </si>
  <si>
    <t>Percentage of Books</t>
  </si>
  <si>
    <t>Book Volumes Per Capita</t>
  </si>
  <si>
    <t>Young Adult Volumes</t>
  </si>
  <si>
    <t>Per 1,000 Population</t>
  </si>
  <si>
    <t>Young Adult Books</t>
  </si>
  <si>
    <t xml:space="preserve">Number of Annual </t>
  </si>
  <si>
    <t>% of Population</t>
  </si>
  <si>
    <t>Transactions Per Capita</t>
  </si>
  <si>
    <t>Technology/Computers</t>
  </si>
  <si>
    <t>Workforce Development</t>
  </si>
  <si>
    <t>Items Loaned</t>
  </si>
  <si>
    <t>Items Borrowed</t>
  </si>
  <si>
    <t>Technology Lending</t>
  </si>
  <si>
    <t>Staff Only</t>
  </si>
  <si>
    <t>Public per 5000 Population</t>
  </si>
  <si>
    <t>Use Sessions of Internet Computers</t>
  </si>
  <si>
    <t>Registered Participants</t>
  </si>
  <si>
    <t>Event Attendance</t>
  </si>
  <si>
    <t>Minutes Read</t>
  </si>
  <si>
    <t>Books Circulated</t>
  </si>
  <si>
    <t xml:space="preserve"> Library staff did school/daycare visits to advertise SRP</t>
  </si>
  <si>
    <t>Programs / Events</t>
  </si>
  <si>
    <t>Name</t>
  </si>
  <si>
    <t>48,687 - 81,146</t>
  </si>
  <si>
    <t>49,692 - 77,562</t>
  </si>
  <si>
    <t>49,046 - 73,568</t>
  </si>
  <si>
    <t>67,714-113,962</t>
  </si>
  <si>
    <t>44,839-79,628</t>
  </si>
  <si>
    <t>56,620-87,761</t>
  </si>
  <si>
    <t>66,592 - 107,367</t>
  </si>
  <si>
    <t>63,600-98,644</t>
  </si>
  <si>
    <t>62629 - 95557</t>
  </si>
  <si>
    <t>112,800 - 195,811</t>
  </si>
  <si>
    <t>70,196-112,314</t>
  </si>
  <si>
    <t>58,655 - 93,848</t>
  </si>
  <si>
    <t>86,299.20 - 129,480.00</t>
  </si>
  <si>
    <t>67,079 - 107,014</t>
  </si>
  <si>
    <t>57683-89965</t>
  </si>
  <si>
    <t>75000 - 84074</t>
  </si>
  <si>
    <t>81,696 -</t>
  </si>
  <si>
    <t>50,146- 75,219</t>
  </si>
  <si>
    <t>43,000-65,000</t>
  </si>
  <si>
    <t>83,855 - 143,770</t>
  </si>
  <si>
    <t>70,205-110,361</t>
  </si>
  <si>
    <t>63,225-94,837</t>
  </si>
  <si>
    <t>Operating Funds as a Percent of Total Income</t>
  </si>
  <si>
    <t>Salary</t>
  </si>
  <si>
    <t>Operating Costs</t>
  </si>
  <si>
    <t>Electronic Materials Circulation Per Capita</t>
  </si>
  <si>
    <t>Total Circulation Per Capita</t>
  </si>
  <si>
    <t>Cost Per Circulation</t>
  </si>
  <si>
    <t>Highest Minimum MLS Salary</t>
  </si>
  <si>
    <t>Lowest Total Operating Income.</t>
  </si>
  <si>
    <t>How many systems had no website visits?</t>
  </si>
  <si>
    <t>Grand Total</t>
  </si>
  <si>
    <t>County Average</t>
  </si>
  <si>
    <t>Regional Average</t>
  </si>
  <si>
    <t>Municipal Average</t>
  </si>
  <si>
    <t>Grand Average</t>
  </si>
  <si>
    <t>County Subtotal</t>
  </si>
  <si>
    <t>Municipal Subtotal</t>
  </si>
  <si>
    <t>Regional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</si>
</sst>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.00000_);_(&quot;$&quot;* \(#,##0.00000\);_(&quot;$&quot;* &quot;-&quot;?????_);_(@_)"/>
    <numFmt numFmtId="167" formatCode="0.0000"/>
    <numFmt numFmtId="168" formatCode="_(&quot;$&quot;* #,##0.0000_);_(&quot;$&quot;* \(#,##0.0000\);_(&quot;$&quot;* &quot;-&quot;????_);_(@_)"/>
    <numFmt numFmtId="169" formatCode="&quot;$&quot;#,##0.0000"/>
    <numFmt numFmtId="170" formatCode="#,##0.0000_);\(#,##0.0000\)"/>
    <numFmt numFmtId="171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1"/>
      <name val="Calibri"/>
      <family val="2"/>
      <scheme val="minor"/>
    </font>
    <font>
      <b/>
      <sz val="16"/>
      <color theme="0"/>
      <name val="Courier New"/>
      <family val="3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1">
    <xf numFmtId="0" fontId="0" fillId="0" borderId="0" xfId="0"/>
    <xf numFmtId="0" fontId="2" fillId="0" borderId="0" xfId="0" applyFont="1" applyFill="1"/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3" fontId="2" fillId="0" borderId="0" xfId="0" applyNumberFormat="1" applyFont="1" applyFill="1"/>
    <xf numFmtId="10" fontId="2" fillId="0" borderId="0" xfId="0" applyNumberFormat="1" applyFont="1" applyFill="1"/>
    <xf numFmtId="6" fontId="2" fillId="0" borderId="0" xfId="0" applyNumberFormat="1" applyFont="1" applyFill="1"/>
    <xf numFmtId="8" fontId="2" fillId="0" borderId="0" xfId="0" applyNumberFormat="1" applyFont="1" applyFill="1"/>
    <xf numFmtId="3" fontId="2" fillId="2" borderId="0" xfId="0" applyNumberFormat="1" applyFont="1" applyFill="1"/>
    <xf numFmtId="8" fontId="2" fillId="2" borderId="0" xfId="0" applyNumberFormat="1" applyFont="1" applyFill="1"/>
    <xf numFmtId="0" fontId="5" fillId="0" borderId="0" xfId="4" applyFill="1"/>
    <xf numFmtId="4" fontId="2" fillId="0" borderId="0" xfId="0" applyNumberFormat="1" applyFont="1" applyFill="1"/>
    <xf numFmtId="0" fontId="3" fillId="0" borderId="1" xfId="0" applyFont="1" applyFill="1" applyBorder="1"/>
    <xf numFmtId="0" fontId="4" fillId="0" borderId="0" xfId="0" applyFont="1" applyFill="1"/>
    <xf numFmtId="2" fontId="4" fillId="0" borderId="0" xfId="0" applyNumberFormat="1" applyFont="1" applyFill="1"/>
    <xf numFmtId="44" fontId="4" fillId="0" borderId="0" xfId="2" applyNumberFormat="1" applyFont="1" applyFill="1"/>
    <xf numFmtId="164" fontId="4" fillId="0" borderId="0" xfId="1" applyNumberFormat="1" applyFont="1" applyFill="1"/>
    <xf numFmtId="0" fontId="3" fillId="0" borderId="0" xfId="0" applyFont="1" applyFill="1"/>
    <xf numFmtId="165" fontId="4" fillId="0" borderId="0" xfId="3" applyNumberFormat="1" applyFont="1" applyFill="1"/>
    <xf numFmtId="0" fontId="6" fillId="0" borderId="0" xfId="0" applyFont="1" applyFill="1" applyBorder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0" fontId="10" fillId="3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44" fontId="0" fillId="0" borderId="0" xfId="0" applyNumberFormat="1"/>
    <xf numFmtId="44" fontId="0" fillId="6" borderId="0" xfId="2" applyFont="1" applyFill="1"/>
    <xf numFmtId="44" fontId="0" fillId="5" borderId="0" xfId="2" applyFont="1" applyFill="1"/>
    <xf numFmtId="44" fontId="0" fillId="4" borderId="0" xfId="2" applyFont="1" applyFill="1"/>
    <xf numFmtId="42" fontId="0" fillId="4" borderId="0" xfId="0" applyNumberFormat="1" applyFill="1"/>
    <xf numFmtId="42" fontId="0" fillId="6" borderId="0" xfId="0" applyNumberFormat="1" applyFill="1"/>
    <xf numFmtId="0" fontId="11" fillId="3" borderId="0" xfId="0" applyFont="1" applyFill="1"/>
    <xf numFmtId="166" fontId="0" fillId="6" borderId="0" xfId="0" applyNumberFormat="1" applyFill="1"/>
    <xf numFmtId="10" fontId="0" fillId="4" borderId="0" xfId="0" applyNumberFormat="1" applyFill="1"/>
    <xf numFmtId="10" fontId="0" fillId="6" borderId="0" xfId="0" applyNumberFormat="1" applyFill="1"/>
    <xf numFmtId="0" fontId="0" fillId="0" borderId="0" xfId="0" applyAlignment="1">
      <alignment horizontal="center"/>
    </xf>
    <xf numFmtId="0" fontId="11" fillId="12" borderId="0" xfId="0" applyFont="1" applyFill="1" applyBorder="1" applyAlignment="1">
      <alignment horizontal="center"/>
    </xf>
    <xf numFmtId="42" fontId="0" fillId="0" borderId="0" xfId="0" applyNumberFormat="1"/>
    <xf numFmtId="1" fontId="11" fillId="3" borderId="0" xfId="0" applyNumberFormat="1" applyFont="1" applyFill="1" applyAlignment="1">
      <alignment horizontal="center"/>
    </xf>
    <xf numFmtId="164" fontId="6" fillId="0" borderId="0" xfId="1" applyNumberFormat="1" applyFont="1" applyBorder="1"/>
    <xf numFmtId="0" fontId="7" fillId="0" borderId="0" xfId="0" applyFont="1" applyFill="1" applyBorder="1"/>
    <xf numFmtId="0" fontId="11" fillId="3" borderId="0" xfId="0" applyFont="1" applyFill="1" applyAlignment="1">
      <alignment horizontal="center"/>
    </xf>
    <xf numFmtId="0" fontId="0" fillId="0" borderId="0" xfId="0"/>
    <xf numFmtId="164" fontId="7" fillId="0" borderId="0" xfId="1" applyNumberFormat="1" applyFont="1" applyBorder="1"/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42" fontId="11" fillId="3" borderId="0" xfId="0" applyNumberFormat="1" applyFont="1" applyFill="1"/>
    <xf numFmtId="44" fontId="11" fillId="3" borderId="0" xfId="0" applyNumberFormat="1" applyFont="1" applyFill="1"/>
    <xf numFmtId="44" fontId="0" fillId="4" borderId="0" xfId="0" applyNumberFormat="1" applyFill="1"/>
    <xf numFmtId="10" fontId="11" fillId="3" borderId="0" xfId="0" applyNumberFormat="1" applyFont="1" applyFill="1"/>
    <xf numFmtId="1" fontId="11" fillId="3" borderId="0" xfId="0" applyNumberFormat="1" applyFont="1" applyFill="1"/>
    <xf numFmtId="1" fontId="0" fillId="4" borderId="0" xfId="0" applyNumberFormat="1" applyFill="1"/>
    <xf numFmtId="2" fontId="11" fillId="3" borderId="0" xfId="0" applyNumberFormat="1" applyFont="1" applyFill="1"/>
    <xf numFmtId="2" fontId="0" fillId="4" borderId="0" xfId="0" applyNumberFormat="1" applyFill="1"/>
    <xf numFmtId="2" fontId="0" fillId="0" borderId="0" xfId="0" applyNumberFormat="1"/>
    <xf numFmtId="0" fontId="11" fillId="3" borderId="2" xfId="0" applyFont="1" applyFill="1" applyBorder="1" applyAlignment="1">
      <alignment horizontal="centerContinuous"/>
    </xf>
    <xf numFmtId="0" fontId="11" fillId="3" borderId="3" xfId="0" applyFont="1" applyFill="1" applyBorder="1" applyAlignment="1">
      <alignment horizontal="centerContinuous"/>
    </xf>
    <xf numFmtId="0" fontId="11" fillId="3" borderId="4" xfId="0" applyFont="1" applyFill="1" applyBorder="1" applyAlignment="1">
      <alignment horizontal="centerContinuous"/>
    </xf>
    <xf numFmtId="167" fontId="0" fillId="6" borderId="0" xfId="0" applyNumberFormat="1" applyFill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0" fillId="0" borderId="0" xfId="0" applyFont="1" applyBorder="1"/>
    <xf numFmtId="164" fontId="7" fillId="0" borderId="0" xfId="1" applyNumberFormat="1" applyFont="1" applyFill="1" applyBorder="1"/>
    <xf numFmtId="0" fontId="0" fillId="9" borderId="0" xfId="0" applyFont="1" applyFill="1" applyBorder="1" applyAlignment="1">
      <alignment horizontal="centerContinuous"/>
    </xf>
    <xf numFmtId="0" fontId="0" fillId="11" borderId="0" xfId="0" applyFont="1" applyFill="1" applyBorder="1"/>
    <xf numFmtId="0" fontId="11" fillId="12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1" fillId="3" borderId="0" xfId="0" applyFont="1" applyFill="1" applyAlignment="1">
      <alignment horizontal="centerContinuous"/>
    </xf>
    <xf numFmtId="168" fontId="0" fillId="6" borderId="0" xfId="0" applyNumberFormat="1" applyFill="1"/>
    <xf numFmtId="0" fontId="0" fillId="0" borderId="0" xfId="0" applyFont="1"/>
    <xf numFmtId="2" fontId="7" fillId="0" borderId="0" xfId="0" applyNumberFormat="1" applyFont="1" applyBorder="1"/>
    <xf numFmtId="2" fontId="7" fillId="0" borderId="0" xfId="0" applyNumberFormat="1" applyFont="1" applyFill="1" applyBorder="1"/>
    <xf numFmtId="164" fontId="1" fillId="0" borderId="0" xfId="1" applyNumberFormat="1" applyFont="1" applyBorder="1"/>
    <xf numFmtId="0" fontId="7" fillId="0" borderId="0" xfId="0" applyFont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8" fillId="0" borderId="0" xfId="0" applyNumberFormat="1" applyFont="1" applyBorder="1"/>
    <xf numFmtId="0" fontId="7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164" fontId="0" fillId="0" borderId="0" xfId="0" applyNumberFormat="1" applyFont="1" applyBorder="1"/>
    <xf numFmtId="0" fontId="0" fillId="7" borderId="0" xfId="0" applyFont="1" applyFill="1" applyBorder="1" applyAlignment="1">
      <alignment horizontal="centerContinuous"/>
    </xf>
    <xf numFmtId="0" fontId="0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8" borderId="0" xfId="0" applyFont="1" applyFill="1"/>
    <xf numFmtId="1" fontId="0" fillId="8" borderId="0" xfId="0" applyNumberFormat="1" applyFont="1" applyFill="1" applyAlignment="1">
      <alignment horizontal="center"/>
    </xf>
    <xf numFmtId="42" fontId="0" fillId="8" borderId="0" xfId="0" applyNumberFormat="1" applyFont="1" applyFill="1"/>
    <xf numFmtId="44" fontId="0" fillId="8" borderId="0" xfId="0" applyNumberFormat="1" applyFont="1" applyFill="1"/>
    <xf numFmtId="10" fontId="0" fillId="8" borderId="0" xfId="0" applyNumberFormat="1" applyFont="1" applyFill="1"/>
    <xf numFmtId="1" fontId="0" fillId="8" borderId="0" xfId="0" applyNumberFormat="1" applyFont="1" applyFill="1"/>
    <xf numFmtId="0" fontId="0" fillId="8" borderId="0" xfId="0" applyFont="1" applyFill="1" applyAlignment="1">
      <alignment horizontal="center"/>
    </xf>
    <xf numFmtId="2" fontId="0" fillId="8" borderId="0" xfId="0" applyNumberFormat="1" applyFont="1" applyFill="1"/>
    <xf numFmtId="0" fontId="0" fillId="4" borderId="0" xfId="0" applyFont="1" applyFill="1"/>
    <xf numFmtId="1" fontId="0" fillId="4" borderId="0" xfId="0" applyNumberFormat="1" applyFont="1" applyFill="1" applyAlignment="1">
      <alignment horizontal="center"/>
    </xf>
    <xf numFmtId="42" fontId="0" fillId="4" borderId="0" xfId="0" applyNumberFormat="1" applyFont="1" applyFill="1"/>
    <xf numFmtId="44" fontId="0" fillId="4" borderId="0" xfId="0" applyNumberFormat="1" applyFont="1" applyFill="1"/>
    <xf numFmtId="10" fontId="0" fillId="4" borderId="0" xfId="0" applyNumberFormat="1" applyFont="1" applyFill="1"/>
    <xf numFmtId="1" fontId="0" fillId="4" borderId="0" xfId="0" applyNumberFormat="1" applyFont="1" applyFill="1"/>
    <xf numFmtId="0" fontId="0" fillId="4" borderId="0" xfId="0" applyFont="1" applyFill="1" applyAlignment="1">
      <alignment horizontal="center"/>
    </xf>
    <xf numFmtId="2" fontId="0" fillId="4" borderId="0" xfId="0" applyNumberFormat="1" applyFont="1" applyFill="1"/>
    <xf numFmtId="0" fontId="0" fillId="10" borderId="0" xfId="0" applyFont="1" applyFill="1"/>
    <xf numFmtId="1" fontId="0" fillId="10" borderId="0" xfId="0" applyNumberFormat="1" applyFont="1" applyFill="1" applyAlignment="1">
      <alignment horizontal="center"/>
    </xf>
    <xf numFmtId="42" fontId="0" fillId="10" borderId="0" xfId="0" applyNumberFormat="1" applyFont="1" applyFill="1"/>
    <xf numFmtId="44" fontId="0" fillId="10" borderId="0" xfId="0" applyNumberFormat="1" applyFont="1" applyFill="1"/>
    <xf numFmtId="10" fontId="0" fillId="10" borderId="0" xfId="0" applyNumberFormat="1" applyFont="1" applyFill="1"/>
    <xf numFmtId="1" fontId="0" fillId="10" borderId="0" xfId="0" applyNumberFormat="1" applyFont="1" applyFill="1"/>
    <xf numFmtId="0" fontId="0" fillId="10" borderId="0" xfId="0" applyFont="1" applyFill="1" applyAlignment="1">
      <alignment horizontal="center"/>
    </xf>
    <xf numFmtId="2" fontId="0" fillId="10" borderId="0" xfId="0" applyNumberFormat="1" applyFont="1" applyFill="1"/>
    <xf numFmtId="1" fontId="0" fillId="0" borderId="0" xfId="0" applyNumberFormat="1" applyFont="1" applyAlignment="1">
      <alignment horizontal="center"/>
    </xf>
    <xf numFmtId="42" fontId="0" fillId="0" borderId="0" xfId="0" applyNumberFormat="1" applyFont="1"/>
    <xf numFmtId="44" fontId="0" fillId="0" borderId="0" xfId="0" applyNumberFormat="1" applyFont="1"/>
    <xf numFmtId="1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0" fillId="7" borderId="0" xfId="0" applyFont="1" applyFill="1" applyAlignment="1">
      <alignment horizontal="centerContinuous"/>
    </xf>
    <xf numFmtId="0" fontId="0" fillId="9" borderId="0" xfId="0" applyFont="1" applyFill="1" applyAlignment="1">
      <alignment horizontal="centerContinuous"/>
    </xf>
    <xf numFmtId="0" fontId="0" fillId="11" borderId="0" xfId="0" applyFont="1" applyFill="1" applyAlignment="1">
      <alignment horizontal="centerContinuous"/>
    </xf>
    <xf numFmtId="0" fontId="0" fillId="8" borderId="0" xfId="0" applyFont="1" applyFill="1" applyAlignment="1">
      <alignment horizontal="centerContinuous"/>
    </xf>
    <xf numFmtId="0" fontId="0" fillId="7" borderId="0" xfId="0" applyFont="1" applyFill="1" applyAlignment="1">
      <alignment horizontal="right"/>
    </xf>
    <xf numFmtId="0" fontId="0" fillId="9" borderId="0" xfId="0" applyFont="1" applyFill="1"/>
    <xf numFmtId="0" fontId="0" fillId="11" borderId="0" xfId="0" applyFont="1" applyFill="1"/>
    <xf numFmtId="169" fontId="0" fillId="4" borderId="0" xfId="0" applyNumberFormat="1" applyFont="1" applyFill="1"/>
    <xf numFmtId="1" fontId="0" fillId="5" borderId="0" xfId="0" applyNumberFormat="1" applyFont="1" applyFill="1"/>
    <xf numFmtId="10" fontId="0" fillId="5" borderId="0" xfId="0" applyNumberFormat="1" applyFont="1" applyFill="1"/>
    <xf numFmtId="169" fontId="0" fillId="5" borderId="0" xfId="0" applyNumberFormat="1" applyFont="1" applyFill="1"/>
    <xf numFmtId="1" fontId="0" fillId="6" borderId="0" xfId="0" applyNumberFormat="1" applyFont="1" applyFill="1"/>
    <xf numFmtId="10" fontId="0" fillId="6" borderId="0" xfId="0" applyNumberFormat="1" applyFont="1" applyFill="1"/>
    <xf numFmtId="169" fontId="0" fillId="6" borderId="0" xfId="0" applyNumberFormat="1" applyFont="1" applyFill="1"/>
    <xf numFmtId="0" fontId="0" fillId="9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167" fontId="0" fillId="4" borderId="0" xfId="0" applyNumberFormat="1" applyFont="1" applyFill="1" applyAlignment="1">
      <alignment horizontal="center"/>
    </xf>
    <xf numFmtId="168" fontId="0" fillId="4" borderId="0" xfId="0" applyNumberFormat="1" applyFont="1" applyFill="1"/>
    <xf numFmtId="167" fontId="0" fillId="5" borderId="0" xfId="0" applyNumberFormat="1" applyFont="1" applyFill="1" applyAlignment="1">
      <alignment horizontal="center"/>
    </xf>
    <xf numFmtId="168" fontId="0" fillId="5" borderId="0" xfId="0" applyNumberFormat="1" applyFont="1" applyFill="1"/>
    <xf numFmtId="167" fontId="0" fillId="6" borderId="0" xfId="0" applyNumberFormat="1" applyFont="1" applyFill="1" applyAlignment="1">
      <alignment horizontal="center"/>
    </xf>
    <xf numFmtId="168" fontId="0" fillId="6" borderId="0" xfId="0" applyNumberFormat="1" applyFont="1" applyFill="1"/>
    <xf numFmtId="0" fontId="0" fillId="9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5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0" fontId="0" fillId="7" borderId="0" xfId="0" applyFont="1" applyFill="1"/>
    <xf numFmtId="0" fontId="0" fillId="5" borderId="0" xfId="0" applyFont="1" applyFill="1"/>
    <xf numFmtId="0" fontId="0" fillId="6" borderId="0" xfId="0" applyFont="1" applyFill="1"/>
    <xf numFmtId="42" fontId="0" fillId="5" borderId="0" xfId="0" applyNumberFormat="1" applyFont="1" applyFill="1"/>
    <xf numFmtId="42" fontId="0" fillId="6" borderId="0" xfId="0" applyNumberFormat="1" applyFont="1" applyFill="1"/>
    <xf numFmtId="0" fontId="0" fillId="7" borderId="5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166" fontId="0" fillId="4" borderId="0" xfId="0" applyNumberFormat="1" applyFont="1" applyFill="1"/>
    <xf numFmtId="166" fontId="0" fillId="5" borderId="0" xfId="0" applyNumberFormat="1" applyFont="1" applyFill="1"/>
    <xf numFmtId="166" fontId="0" fillId="6" borderId="0" xfId="0" applyNumberFormat="1" applyFont="1" applyFill="1"/>
    <xf numFmtId="0" fontId="0" fillId="7" borderId="0" xfId="0" applyNumberFormat="1" applyFont="1" applyFill="1" applyAlignment="1">
      <alignment horizontal="centerContinuous"/>
    </xf>
    <xf numFmtId="0" fontId="0" fillId="9" borderId="0" xfId="0" applyNumberFormat="1" applyFont="1" applyFill="1" applyAlignment="1">
      <alignment horizontal="centerContinuous"/>
    </xf>
    <xf numFmtId="0" fontId="0" fillId="11" borderId="0" xfId="0" applyNumberFormat="1" applyFont="1" applyFill="1" applyAlignment="1">
      <alignment horizontal="centerContinuous"/>
    </xf>
    <xf numFmtId="0" fontId="0" fillId="13" borderId="0" xfId="0" applyFont="1" applyFill="1"/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8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0" borderId="0" xfId="0" applyFont="1" applyAlignment="1"/>
    <xf numFmtId="0" fontId="0" fillId="9" borderId="0" xfId="0" applyFont="1" applyFill="1" applyAlignment="1"/>
    <xf numFmtId="0" fontId="0" fillId="8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Continuous"/>
    </xf>
    <xf numFmtId="0" fontId="7" fillId="9" borderId="0" xfId="0" applyFont="1" applyFill="1" applyBorder="1" applyAlignment="1">
      <alignment horizontal="centerContinuous"/>
    </xf>
    <xf numFmtId="2" fontId="7" fillId="9" borderId="0" xfId="0" applyNumberFormat="1" applyFont="1" applyFill="1" applyBorder="1" applyAlignment="1">
      <alignment horizontal="centerContinuous"/>
    </xf>
    <xf numFmtId="0" fontId="7" fillId="11" borderId="0" xfId="0" applyFont="1" applyFill="1" applyBorder="1" applyAlignment="1">
      <alignment horizontal="centerContinuous"/>
    </xf>
    <xf numFmtId="0" fontId="7" fillId="7" borderId="0" xfId="0" applyFont="1" applyFill="1" applyBorder="1" applyAlignment="1">
      <alignment horizontal="center"/>
    </xf>
    <xf numFmtId="164" fontId="7" fillId="7" borderId="0" xfId="1" applyNumberFormat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2" fontId="7" fillId="9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7" fillId="4" borderId="0" xfId="1" applyNumberFormat="1" applyFont="1" applyFill="1" applyBorder="1"/>
    <xf numFmtId="167" fontId="7" fillId="4" borderId="0" xfId="1" applyNumberFormat="1" applyFont="1" applyFill="1" applyBorder="1"/>
    <xf numFmtId="1" fontId="7" fillId="5" borderId="0" xfId="1" applyNumberFormat="1" applyFont="1" applyFill="1" applyBorder="1"/>
    <xf numFmtId="167" fontId="7" fillId="5" borderId="0" xfId="1" applyNumberFormat="1" applyFont="1" applyFill="1" applyBorder="1"/>
    <xf numFmtId="1" fontId="7" fillId="6" borderId="0" xfId="1" applyNumberFormat="1" applyFont="1" applyFill="1" applyBorder="1"/>
    <xf numFmtId="167" fontId="7" fillId="6" borderId="0" xfId="1" applyNumberFormat="1" applyFont="1" applyFill="1" applyBorder="1"/>
    <xf numFmtId="164" fontId="7" fillId="7" borderId="0" xfId="0" applyNumberFormat="1" applyFont="1" applyFill="1" applyBorder="1" applyAlignment="1">
      <alignment horizontal="centerContinuous"/>
    </xf>
    <xf numFmtId="164" fontId="7" fillId="9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0" xfId="1" applyNumberFormat="1" applyFont="1" applyFill="1" applyBorder="1" applyAlignment="1">
      <alignment horizontal="centerContinuous"/>
    </xf>
    <xf numFmtId="164" fontId="7" fillId="9" borderId="0" xfId="1" applyNumberFormat="1" applyFont="1" applyFill="1" applyBorder="1" applyAlignment="1">
      <alignment horizontal="centerContinuous"/>
    </xf>
    <xf numFmtId="164" fontId="7" fillId="9" borderId="0" xfId="1" applyNumberFormat="1" applyFont="1" applyFill="1" applyBorder="1" applyAlignment="1">
      <alignment horizontal="center"/>
    </xf>
    <xf numFmtId="1" fontId="7" fillId="4" borderId="0" xfId="1" applyNumberFormat="1" applyFont="1" applyFill="1" applyBorder="1" applyAlignment="1">
      <alignment horizontal="right"/>
    </xf>
    <xf numFmtId="1" fontId="7" fillId="5" borderId="0" xfId="1" applyNumberFormat="1" applyFont="1" applyFill="1" applyBorder="1" applyAlignment="1">
      <alignment horizontal="right"/>
    </xf>
    <xf numFmtId="1" fontId="7" fillId="6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right"/>
    </xf>
    <xf numFmtId="37" fontId="7" fillId="4" borderId="0" xfId="1" applyNumberFormat="1" applyFont="1" applyFill="1" applyBorder="1"/>
    <xf numFmtId="37" fontId="7" fillId="4" borderId="0" xfId="0" applyNumberFormat="1" applyFont="1" applyFill="1" applyBorder="1"/>
    <xf numFmtId="37" fontId="7" fillId="5" borderId="0" xfId="0" applyNumberFormat="1" applyFont="1" applyFill="1" applyBorder="1"/>
    <xf numFmtId="37" fontId="7" fillId="5" borderId="0" xfId="1" applyNumberFormat="1" applyFont="1" applyFill="1" applyBorder="1"/>
    <xf numFmtId="37" fontId="7" fillId="6" borderId="0" xfId="1" applyNumberFormat="1" applyFont="1" applyFill="1" applyBorder="1"/>
    <xf numFmtId="37" fontId="7" fillId="6" borderId="0" xfId="0" applyNumberFormat="1" applyFont="1" applyFill="1" applyBorder="1"/>
    <xf numFmtId="170" fontId="7" fillId="4" borderId="0" xfId="1" applyNumberFormat="1" applyFont="1" applyFill="1" applyBorder="1"/>
    <xf numFmtId="170" fontId="7" fillId="5" borderId="0" xfId="1" applyNumberFormat="1" applyFont="1" applyFill="1" applyBorder="1"/>
    <xf numFmtId="170" fontId="7" fillId="6" borderId="0" xfId="1" applyNumberFormat="1" applyFont="1" applyFill="1" applyBorder="1"/>
    <xf numFmtId="37" fontId="7" fillId="4" borderId="0" xfId="1" applyNumberFormat="1" applyFont="1" applyFill="1" applyBorder="1" applyAlignment="1">
      <alignment horizontal="center"/>
    </xf>
    <xf numFmtId="37" fontId="7" fillId="5" borderId="0" xfId="1" applyNumberFormat="1" applyFont="1" applyFill="1" applyBorder="1" applyAlignment="1">
      <alignment horizontal="center"/>
    </xf>
    <xf numFmtId="37" fontId="7" fillId="6" borderId="0" xfId="1" applyNumberFormat="1" applyFont="1" applyFill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Fill="1" applyBorder="1" applyAlignment="1"/>
    <xf numFmtId="0" fontId="7" fillId="8" borderId="0" xfId="0" applyFont="1" applyFill="1" applyBorder="1" applyAlignment="1">
      <alignment horizontal="centerContinuous"/>
    </xf>
    <xf numFmtId="0" fontId="7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3" fontId="7" fillId="4" borderId="0" xfId="0" applyNumberFormat="1" applyFont="1" applyFill="1" applyBorder="1" applyAlignment="1">
      <alignment horizontal="center"/>
    </xf>
    <xf numFmtId="0" fontId="7" fillId="4" borderId="0" xfId="1" applyNumberFormat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 wrapText="1"/>
    </xf>
    <xf numFmtId="0" fontId="7" fillId="11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0" borderId="0" xfId="0" applyFont="1" applyFill="1" applyAlignment="1">
      <alignment vertical="center"/>
    </xf>
    <xf numFmtId="0" fontId="0" fillId="8" borderId="0" xfId="0" applyFont="1" applyFill="1" applyAlignment="1">
      <alignment horizontal="right"/>
    </xf>
    <xf numFmtId="171" fontId="0" fillId="4" borderId="0" xfId="0" applyNumberFormat="1" applyFont="1" applyFill="1" applyAlignment="1">
      <alignment horizontal="right"/>
    </xf>
    <xf numFmtId="171" fontId="0" fillId="5" borderId="0" xfId="0" applyNumberFormat="1" applyFont="1" applyFill="1" applyAlignment="1">
      <alignment horizontal="right"/>
    </xf>
    <xf numFmtId="171" fontId="0" fillId="6" borderId="0" xfId="0" applyNumberFormat="1" applyFont="1" applyFill="1" applyAlignment="1">
      <alignment horizontal="right"/>
    </xf>
    <xf numFmtId="171" fontId="0" fillId="4" borderId="0" xfId="0" applyNumberFormat="1" applyFont="1" applyFill="1" applyAlignment="1">
      <alignment horizontal="center"/>
    </xf>
    <xf numFmtId="171" fontId="0" fillId="5" borderId="0" xfId="0" applyNumberFormat="1" applyFont="1" applyFill="1" applyAlignment="1">
      <alignment horizontal="center"/>
    </xf>
    <xf numFmtId="171" fontId="0" fillId="6" borderId="0" xfId="0" applyNumberFormat="1" applyFont="1" applyFill="1" applyAlignment="1">
      <alignment horizontal="center"/>
    </xf>
    <xf numFmtId="0" fontId="0" fillId="4" borderId="0" xfId="2" applyNumberFormat="1" applyFont="1" applyFill="1" applyAlignment="1">
      <alignment horizontal="right" vertical="center"/>
    </xf>
    <xf numFmtId="0" fontId="0" fillId="5" borderId="0" xfId="2" applyNumberFormat="1" applyFont="1" applyFill="1" applyAlignment="1">
      <alignment horizontal="right" vertical="center"/>
    </xf>
    <xf numFmtId="0" fontId="0" fillId="6" borderId="0" xfId="2" applyNumberFormat="1" applyFont="1" applyFill="1" applyAlignment="1">
      <alignment horizontal="right" vertical="center"/>
    </xf>
    <xf numFmtId="42" fontId="0" fillId="4" borderId="0" xfId="2" applyNumberFormat="1" applyFont="1" applyFill="1"/>
    <xf numFmtId="42" fontId="0" fillId="5" borderId="0" xfId="2" applyNumberFormat="1" applyFont="1" applyFill="1"/>
    <xf numFmtId="42" fontId="0" fillId="6" borderId="0" xfId="2" applyNumberFormat="1" applyFont="1" applyFill="1"/>
    <xf numFmtId="168" fontId="0" fillId="4" borderId="0" xfId="2" applyNumberFormat="1" applyFont="1" applyFill="1"/>
    <xf numFmtId="171" fontId="0" fillId="4" borderId="0" xfId="0" applyNumberFormat="1" applyFont="1" applyFill="1"/>
    <xf numFmtId="164" fontId="7" fillId="9" borderId="0" xfId="1" applyNumberFormat="1" applyFont="1" applyFill="1" applyBorder="1" applyAlignment="1">
      <alignment horizontal="center" wrapText="1"/>
    </xf>
    <xf numFmtId="1" fontId="7" fillId="11" borderId="0" xfId="0" applyNumberFormat="1" applyFont="1" applyFill="1" applyBorder="1" applyAlignment="1">
      <alignment horizontal="center" wrapText="1"/>
    </xf>
    <xf numFmtId="0" fontId="11" fillId="12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 wrapText="1"/>
    </xf>
    <xf numFmtId="0" fontId="10" fillId="12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2" fontId="0" fillId="7" borderId="0" xfId="0" applyNumberFormat="1" applyFont="1" applyFill="1" applyAlignment="1">
      <alignment vertical="center"/>
    </xf>
    <xf numFmtId="2" fontId="0" fillId="5" borderId="0" xfId="0" applyNumberFormat="1" applyFont="1" applyFill="1" applyAlignment="1">
      <alignment vertical="center"/>
    </xf>
    <xf numFmtId="0" fontId="0" fillId="14" borderId="0" xfId="0" applyFont="1" applyFill="1" applyAlignment="1">
      <alignment vertical="center"/>
    </xf>
    <xf numFmtId="2" fontId="0" fillId="14" borderId="0" xfId="0" applyNumberFormat="1" applyFont="1" applyFill="1" applyAlignment="1">
      <alignment vertical="center"/>
    </xf>
    <xf numFmtId="166" fontId="0" fillId="0" borderId="0" xfId="0" applyNumberFormat="1" applyFont="1" applyFill="1"/>
    <xf numFmtId="0" fontId="14" fillId="6" borderId="0" xfId="0" applyFont="1" applyFill="1"/>
    <xf numFmtId="0" fontId="14" fillId="5" borderId="0" xfId="0" applyFont="1" applyFill="1"/>
    <xf numFmtId="0" fontId="14" fillId="4" borderId="0" xfId="0" applyFont="1" applyFill="1"/>
    <xf numFmtId="0" fontId="0" fillId="15" borderId="0" xfId="0" applyFont="1" applyFill="1" applyAlignment="1">
      <alignment vertical="center"/>
    </xf>
    <xf numFmtId="0" fontId="0" fillId="15" borderId="0" xfId="0" applyFont="1" applyFill="1" applyAlignment="1">
      <alignment horizontal="right" vertical="center"/>
    </xf>
    <xf numFmtId="0" fontId="0" fillId="16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  <xf numFmtId="0" fontId="0" fillId="15" borderId="0" xfId="0" applyFont="1" applyFill="1" applyAlignment="1">
      <alignment horizontal="centerContinuous" vertical="center"/>
    </xf>
    <xf numFmtId="1" fontId="0" fillId="0" borderId="0" xfId="0" applyNumberFormat="1" applyFont="1" applyBorder="1"/>
    <xf numFmtId="0" fontId="17" fillId="0" borderId="0" xfId="0" applyFont="1"/>
  </cellXfs>
  <cellStyles count="46">
    <cellStyle name="Comma" xfId="1" builtinId="3"/>
    <cellStyle name="Currency" xfId="2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4" builtinId="8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Users by Country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47144107131"/>
          <c:y val="0.024241891364493"/>
          <c:w val="0.814887706518328"/>
          <c:h val="0.409531402206879"/>
        </c:manualLayout>
      </c:layout>
      <c:barChart>
        <c:barDir val="col"/>
        <c:grouping val="stacked"/>
        <c:varyColors val="0"/>
        <c:ser>
          <c:idx val="0"/>
          <c:order val="0"/>
          <c:tx>
            <c:v>Country Total 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('11.Chart 1 data'!$B$7:$B$55,'11.Chart 1 data'!$B$57:$B$63)</c:f>
              <c:strCache>
                <c:ptCount val="56"/>
                <c:pt idx="0">
                  <c:v>Duplin</c:v>
                </c:pt>
                <c:pt idx="1">
                  <c:v>Sampson</c:v>
                </c:pt>
                <c:pt idx="2">
                  <c:v>Scotland</c:v>
                </c:pt>
                <c:pt idx="3">
                  <c:v>Polk</c:v>
                </c:pt>
                <c:pt idx="4">
                  <c:v>Warren</c:v>
                </c:pt>
                <c:pt idx="5">
                  <c:v>Caswell</c:v>
                </c:pt>
                <c:pt idx="6">
                  <c:v>Madison</c:v>
                </c:pt>
                <c:pt idx="7">
                  <c:v>Rutherford</c:v>
                </c:pt>
                <c:pt idx="8">
                  <c:v>Orange</c:v>
                </c:pt>
                <c:pt idx="9">
                  <c:v>Edgecombe</c:v>
                </c:pt>
                <c:pt idx="10">
                  <c:v>Nash (Braswell)</c:v>
                </c:pt>
                <c:pt idx="11">
                  <c:v>Pender</c:v>
                </c:pt>
                <c:pt idx="12">
                  <c:v>Transylvania</c:v>
                </c:pt>
                <c:pt idx="13">
                  <c:v>Bladen</c:v>
                </c:pt>
                <c:pt idx="14">
                  <c:v>Robeson</c:v>
                </c:pt>
                <c:pt idx="15">
                  <c:v>Alexander</c:v>
                </c:pt>
                <c:pt idx="16">
                  <c:v>Halifax</c:v>
                </c:pt>
                <c:pt idx="17">
                  <c:v>Davie</c:v>
                </c:pt>
                <c:pt idx="18">
                  <c:v>McDowell</c:v>
                </c:pt>
                <c:pt idx="19">
                  <c:v>Columbus</c:v>
                </c:pt>
                <c:pt idx="20">
                  <c:v>Person</c:v>
                </c:pt>
                <c:pt idx="21">
                  <c:v>Vance (Perry)</c:v>
                </c:pt>
                <c:pt idx="22">
                  <c:v>Franklin</c:v>
                </c:pt>
                <c:pt idx="23">
                  <c:v>Chatham</c:v>
                </c:pt>
                <c:pt idx="24">
                  <c:v>Cleveland</c:v>
                </c:pt>
                <c:pt idx="25">
                  <c:v>Haywood</c:v>
                </c:pt>
                <c:pt idx="26">
                  <c:v>Caldwell</c:v>
                </c:pt>
                <c:pt idx="27">
                  <c:v>Granville</c:v>
                </c:pt>
                <c:pt idx="28">
                  <c:v>Iredell</c:v>
                </c:pt>
                <c:pt idx="29">
                  <c:v>Rockingham</c:v>
                </c:pt>
                <c:pt idx="30">
                  <c:v>Johnston</c:v>
                </c:pt>
                <c:pt idx="31">
                  <c:v>Wayne</c:v>
                </c:pt>
                <c:pt idx="32">
                  <c:v>Onslow</c:v>
                </c:pt>
                <c:pt idx="33">
                  <c:v>Lincoln</c:v>
                </c:pt>
                <c:pt idx="34">
                  <c:v>Brunswick</c:v>
                </c:pt>
                <c:pt idx="35">
                  <c:v>Lee</c:v>
                </c:pt>
                <c:pt idx="36">
                  <c:v>Harnett</c:v>
                </c:pt>
                <c:pt idx="37">
                  <c:v>Wilson</c:v>
                </c:pt>
                <c:pt idx="38">
                  <c:v>Burke</c:v>
                </c:pt>
                <c:pt idx="39">
                  <c:v>Alamance</c:v>
                </c:pt>
                <c:pt idx="40">
                  <c:v>Pitt (Sheppard)</c:v>
                </c:pt>
                <c:pt idx="41">
                  <c:v>Henderson</c:v>
                </c:pt>
                <c:pt idx="42">
                  <c:v>Cabarrus</c:v>
                </c:pt>
                <c:pt idx="43">
                  <c:v>Catawba</c:v>
                </c:pt>
                <c:pt idx="44">
                  <c:v>Union</c:v>
                </c:pt>
                <c:pt idx="45">
                  <c:v>Gaston</c:v>
                </c:pt>
                <c:pt idx="46">
                  <c:v>New Hanover</c:v>
                </c:pt>
                <c:pt idx="47">
                  <c:v>Davidson</c:v>
                </c:pt>
                <c:pt idx="48">
                  <c:v>Rowan</c:v>
                </c:pt>
                <c:pt idx="49">
                  <c:v>Buncombe</c:v>
                </c:pt>
                <c:pt idx="50">
                  <c:v>Forsyth</c:v>
                </c:pt>
                <c:pt idx="51">
                  <c:v>Cumberland</c:v>
                </c:pt>
                <c:pt idx="52">
                  <c:v>Durham</c:v>
                </c:pt>
                <c:pt idx="53">
                  <c:v>Guilford (Greensboro)</c:v>
                </c:pt>
                <c:pt idx="54">
                  <c:v>Wake</c:v>
                </c:pt>
                <c:pt idx="55">
                  <c:v>Mecklenburg</c:v>
                </c:pt>
              </c:strCache>
            </c:strRef>
          </c:cat>
          <c:val>
            <c:numRef>
              <c:f>('11.Chart 1 data'!$E$7:$E$55,'11.Chart 1 data'!$E$57:$E$63)</c:f>
              <c:numCache>
                <c:formatCode>0</c:formatCode>
                <c:ptCount val="56"/>
                <c:pt idx="0">
                  <c:v>4658.0</c:v>
                </c:pt>
                <c:pt idx="1">
                  <c:v>5120.0</c:v>
                </c:pt>
                <c:pt idx="2">
                  <c:v>7460.0</c:v>
                </c:pt>
                <c:pt idx="3">
                  <c:v>7790.0</c:v>
                </c:pt>
                <c:pt idx="4">
                  <c:v>10274.0</c:v>
                </c:pt>
                <c:pt idx="5">
                  <c:v>10921.0</c:v>
                </c:pt>
                <c:pt idx="6">
                  <c:v>11332.0</c:v>
                </c:pt>
                <c:pt idx="7">
                  <c:v>13864.0</c:v>
                </c:pt>
                <c:pt idx="8">
                  <c:v>16769.0</c:v>
                </c:pt>
                <c:pt idx="9">
                  <c:v>16870.0</c:v>
                </c:pt>
                <c:pt idx="10">
                  <c:v>17568.0</c:v>
                </c:pt>
                <c:pt idx="11">
                  <c:v>17913.0</c:v>
                </c:pt>
                <c:pt idx="12">
                  <c:v>17958.0</c:v>
                </c:pt>
                <c:pt idx="13">
                  <c:v>20097.0</c:v>
                </c:pt>
                <c:pt idx="14">
                  <c:v>21364.0</c:v>
                </c:pt>
                <c:pt idx="15">
                  <c:v>21434.0</c:v>
                </c:pt>
                <c:pt idx="16">
                  <c:v>21465.0</c:v>
                </c:pt>
                <c:pt idx="17">
                  <c:v>21509.0</c:v>
                </c:pt>
                <c:pt idx="18">
                  <c:v>27994.0</c:v>
                </c:pt>
                <c:pt idx="19">
                  <c:v>29868.0</c:v>
                </c:pt>
                <c:pt idx="20">
                  <c:v>32150.0</c:v>
                </c:pt>
                <c:pt idx="21">
                  <c:v>32416.0</c:v>
                </c:pt>
                <c:pt idx="22">
                  <c:v>34185.0</c:v>
                </c:pt>
                <c:pt idx="23">
                  <c:v>35813.0</c:v>
                </c:pt>
                <c:pt idx="24">
                  <c:v>36641.0</c:v>
                </c:pt>
                <c:pt idx="25">
                  <c:v>37702.0</c:v>
                </c:pt>
                <c:pt idx="26">
                  <c:v>40082.0</c:v>
                </c:pt>
                <c:pt idx="27">
                  <c:v>40084.0</c:v>
                </c:pt>
                <c:pt idx="28">
                  <c:v>41561.0</c:v>
                </c:pt>
                <c:pt idx="29">
                  <c:v>47308.0</c:v>
                </c:pt>
                <c:pt idx="30">
                  <c:v>47995.0</c:v>
                </c:pt>
                <c:pt idx="31">
                  <c:v>48868.0</c:v>
                </c:pt>
                <c:pt idx="32">
                  <c:v>52805.0</c:v>
                </c:pt>
                <c:pt idx="33">
                  <c:v>53998.0</c:v>
                </c:pt>
                <c:pt idx="34">
                  <c:v>56341.0</c:v>
                </c:pt>
                <c:pt idx="35">
                  <c:v>57630.0</c:v>
                </c:pt>
                <c:pt idx="36">
                  <c:v>58233.0</c:v>
                </c:pt>
                <c:pt idx="37">
                  <c:v>60105.0</c:v>
                </c:pt>
                <c:pt idx="38">
                  <c:v>62921.0</c:v>
                </c:pt>
                <c:pt idx="39">
                  <c:v>64741.0</c:v>
                </c:pt>
                <c:pt idx="40">
                  <c:v>67162.0</c:v>
                </c:pt>
                <c:pt idx="41">
                  <c:v>69614.0</c:v>
                </c:pt>
                <c:pt idx="42">
                  <c:v>73027.0</c:v>
                </c:pt>
                <c:pt idx="43">
                  <c:v>84193.0</c:v>
                </c:pt>
                <c:pt idx="44">
                  <c:v>91501.0</c:v>
                </c:pt>
                <c:pt idx="45">
                  <c:v>96089.0</c:v>
                </c:pt>
                <c:pt idx="46">
                  <c:v>98536.0</c:v>
                </c:pt>
                <c:pt idx="47">
                  <c:v>102148.0</c:v>
                </c:pt>
                <c:pt idx="48">
                  <c:v>102861.0</c:v>
                </c:pt>
                <c:pt idx="49">
                  <c:v>164297.0</c:v>
                </c:pt>
                <c:pt idx="50">
                  <c:v>185529.0</c:v>
                </c:pt>
                <c:pt idx="51">
                  <c:v>206594.0</c:v>
                </c:pt>
                <c:pt idx="52">
                  <c:v>216429.0</c:v>
                </c:pt>
                <c:pt idx="53">
                  <c:v>264670.0</c:v>
                </c:pt>
                <c:pt idx="54">
                  <c:v>409167.0</c:v>
                </c:pt>
                <c:pt idx="55">
                  <c:v>929722.0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1083904"/>
        <c:axId val="1484445376"/>
      </c:barChart>
      <c:catAx>
        <c:axId val="15210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45376"/>
        <c:crosses val="autoZero"/>
        <c:auto val="1"/>
        <c:lblAlgn val="ctr"/>
        <c:lblOffset val="100"/>
        <c:noMultiLvlLbl val="0"/>
      </c:catAx>
      <c:valAx>
        <c:axId val="148444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Total Registered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Library Per Capita By Country</a:t>
            </a:r>
          </a:p>
        </c:rich>
      </c:tx>
      <c:layout>
        <c:manualLayout>
          <c:xMode val="edge"/>
          <c:yMode val="edge"/>
          <c:x val="0.450959046042885"/>
          <c:y val="0.030025024794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9195097326665"/>
          <c:y val="0.153839884800392"/>
          <c:w val="0.901913140841581"/>
          <c:h val="0.724296393884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'11.Chart 1 data'!$H$5</c:f>
              <c:strCache>
                <c:ptCount val="1"/>
                <c:pt idx="0">
                  <c:v>Per Capita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'11.Chart 1 data'!$B$6:$B$63</c:f>
              <c:strCache>
                <c:ptCount val="58"/>
                <c:pt idx="0">
                  <c:v>Stanly</c:v>
                </c:pt>
                <c:pt idx="1">
                  <c:v>Duplin</c:v>
                </c:pt>
                <c:pt idx="2">
                  <c:v>Sampson</c:v>
                </c:pt>
                <c:pt idx="3">
                  <c:v>Scotland</c:v>
                </c:pt>
                <c:pt idx="4">
                  <c:v>Polk</c:v>
                </c:pt>
                <c:pt idx="5">
                  <c:v>Warren</c:v>
                </c:pt>
                <c:pt idx="6">
                  <c:v>Caswell</c:v>
                </c:pt>
                <c:pt idx="7">
                  <c:v>Madison</c:v>
                </c:pt>
                <c:pt idx="8">
                  <c:v>Rutherford</c:v>
                </c:pt>
                <c:pt idx="9">
                  <c:v>Orange</c:v>
                </c:pt>
                <c:pt idx="10">
                  <c:v>Edgecombe</c:v>
                </c:pt>
                <c:pt idx="11">
                  <c:v>Nash (Braswell)</c:v>
                </c:pt>
                <c:pt idx="12">
                  <c:v>Pender</c:v>
                </c:pt>
                <c:pt idx="13">
                  <c:v>Transylvania</c:v>
                </c:pt>
                <c:pt idx="14">
                  <c:v>Bladen</c:v>
                </c:pt>
                <c:pt idx="15">
                  <c:v>Robeson</c:v>
                </c:pt>
                <c:pt idx="16">
                  <c:v>Alexander</c:v>
                </c:pt>
                <c:pt idx="17">
                  <c:v>Halifax</c:v>
                </c:pt>
                <c:pt idx="18">
                  <c:v>Davie</c:v>
                </c:pt>
                <c:pt idx="19">
                  <c:v>McDowell</c:v>
                </c:pt>
                <c:pt idx="20">
                  <c:v>Columbus</c:v>
                </c:pt>
                <c:pt idx="21">
                  <c:v>Person</c:v>
                </c:pt>
                <c:pt idx="22">
                  <c:v>Vance (Perry)</c:v>
                </c:pt>
                <c:pt idx="23">
                  <c:v>Franklin</c:v>
                </c:pt>
                <c:pt idx="24">
                  <c:v>Chatham</c:v>
                </c:pt>
                <c:pt idx="25">
                  <c:v>Cleveland</c:v>
                </c:pt>
                <c:pt idx="26">
                  <c:v>Haywood</c:v>
                </c:pt>
                <c:pt idx="27">
                  <c:v>Caldwell</c:v>
                </c:pt>
                <c:pt idx="28">
                  <c:v>Granville</c:v>
                </c:pt>
                <c:pt idx="29">
                  <c:v>Iredell</c:v>
                </c:pt>
                <c:pt idx="30">
                  <c:v>Rockingham</c:v>
                </c:pt>
                <c:pt idx="31">
                  <c:v>Johnston</c:v>
                </c:pt>
                <c:pt idx="32">
                  <c:v>Wayne</c:v>
                </c:pt>
                <c:pt idx="33">
                  <c:v>Onslow</c:v>
                </c:pt>
                <c:pt idx="34">
                  <c:v>Lincoln</c:v>
                </c:pt>
                <c:pt idx="35">
                  <c:v>Brunswick</c:v>
                </c:pt>
                <c:pt idx="36">
                  <c:v>Lee</c:v>
                </c:pt>
                <c:pt idx="37">
                  <c:v>Harnett</c:v>
                </c:pt>
                <c:pt idx="38">
                  <c:v>Wilson</c:v>
                </c:pt>
                <c:pt idx="39">
                  <c:v>Burke</c:v>
                </c:pt>
                <c:pt idx="40">
                  <c:v>Alamance</c:v>
                </c:pt>
                <c:pt idx="41">
                  <c:v>Pitt (Sheppard)</c:v>
                </c:pt>
                <c:pt idx="42">
                  <c:v>Henderson</c:v>
                </c:pt>
                <c:pt idx="43">
                  <c:v>Cabarrus</c:v>
                </c:pt>
                <c:pt idx="44">
                  <c:v>Catawba</c:v>
                </c:pt>
                <c:pt idx="45">
                  <c:v>Union</c:v>
                </c:pt>
                <c:pt idx="46">
                  <c:v>Gaston</c:v>
                </c:pt>
                <c:pt idx="47">
                  <c:v>New Hanover</c:v>
                </c:pt>
                <c:pt idx="48">
                  <c:v>Davidson</c:v>
                </c:pt>
                <c:pt idx="49">
                  <c:v>Rowan</c:v>
                </c:pt>
                <c:pt idx="50">
                  <c:v>Randolph</c:v>
                </c:pt>
                <c:pt idx="51">
                  <c:v>Buncombe</c:v>
                </c:pt>
                <c:pt idx="52">
                  <c:v>Forsyth</c:v>
                </c:pt>
                <c:pt idx="53">
                  <c:v>Cumberland</c:v>
                </c:pt>
                <c:pt idx="54">
                  <c:v>Durham</c:v>
                </c:pt>
                <c:pt idx="55">
                  <c:v>Guilford (Greensboro)</c:v>
                </c:pt>
                <c:pt idx="56">
                  <c:v>Wake</c:v>
                </c:pt>
                <c:pt idx="57">
                  <c:v>Mecklenburg</c:v>
                </c:pt>
              </c:strCache>
            </c:strRef>
          </c:cat>
          <c:val>
            <c:numRef>
              <c:f>'11.Chart 1 data'!$H$6:$H$63</c:f>
              <c:numCache>
                <c:formatCode>"$"#,##0.0000</c:formatCode>
                <c:ptCount val="58"/>
                <c:pt idx="0">
                  <c:v>3.441690684475819</c:v>
                </c:pt>
                <c:pt idx="1">
                  <c:v>0.913680438448567</c:v>
                </c:pt>
                <c:pt idx="2">
                  <c:v>1.009139984576276</c:v>
                </c:pt>
                <c:pt idx="3">
                  <c:v>2.121066904116242</c:v>
                </c:pt>
                <c:pt idx="4">
                  <c:v>8.274294055784896</c:v>
                </c:pt>
                <c:pt idx="5">
                  <c:v>1.434735282896066</c:v>
                </c:pt>
                <c:pt idx="6">
                  <c:v>2.248387953851027</c:v>
                </c:pt>
                <c:pt idx="7">
                  <c:v>3.607881129127965</c:v>
                </c:pt>
                <c:pt idx="8">
                  <c:v>3.256968567313395</c:v>
                </c:pt>
                <c:pt idx="9">
                  <c:v>3.535552534270894</c:v>
                </c:pt>
                <c:pt idx="10">
                  <c:v>2.517176077421152</c:v>
                </c:pt>
                <c:pt idx="11">
                  <c:v>1.865613962662263</c:v>
                </c:pt>
                <c:pt idx="12">
                  <c:v>1.724364577142258</c:v>
                </c:pt>
                <c:pt idx="13">
                  <c:v>3.838156054248008</c:v>
                </c:pt>
                <c:pt idx="14">
                  <c:v>3.129424370282033</c:v>
                </c:pt>
                <c:pt idx="15">
                  <c:v>1.460388568143162</c:v>
                </c:pt>
                <c:pt idx="16">
                  <c:v>0.615754660252556</c:v>
                </c:pt>
                <c:pt idx="17">
                  <c:v>3.722517739444652</c:v>
                </c:pt>
                <c:pt idx="18">
                  <c:v>2.447275001379513</c:v>
                </c:pt>
                <c:pt idx="19">
                  <c:v>2.867385272669236</c:v>
                </c:pt>
                <c:pt idx="20">
                  <c:v>3.318225710992742</c:v>
                </c:pt>
                <c:pt idx="21">
                  <c:v>2.494864463214131</c:v>
                </c:pt>
                <c:pt idx="22">
                  <c:v>3.189727910909184</c:v>
                </c:pt>
                <c:pt idx="23">
                  <c:v>6.779078244860386</c:v>
                </c:pt>
                <c:pt idx="24">
                  <c:v>1.972822730080296</c:v>
                </c:pt>
                <c:pt idx="25">
                  <c:v>1.897417543086834</c:v>
                </c:pt>
                <c:pt idx="26">
                  <c:v>4.516171595388498</c:v>
                </c:pt>
                <c:pt idx="27">
                  <c:v>4.996898081076516</c:v>
                </c:pt>
                <c:pt idx="28">
                  <c:v>1.947010869565217</c:v>
                </c:pt>
                <c:pt idx="29">
                  <c:v>1.347685254998944</c:v>
                </c:pt>
                <c:pt idx="30">
                  <c:v>1.954046988524479</c:v>
                </c:pt>
                <c:pt idx="31">
                  <c:v>2.461761489981203</c:v>
                </c:pt>
                <c:pt idx="32">
                  <c:v>5.446383234085768</c:v>
                </c:pt>
                <c:pt idx="33">
                  <c:v>2.446242010138858</c:v>
                </c:pt>
                <c:pt idx="34">
                  <c:v>3.275045021991976</c:v>
                </c:pt>
                <c:pt idx="35">
                  <c:v>2.190081623946018</c:v>
                </c:pt>
                <c:pt idx="36">
                  <c:v>3.895791237382566</c:v>
                </c:pt>
                <c:pt idx="37">
                  <c:v>2.147619145481822</c:v>
                </c:pt>
                <c:pt idx="38">
                  <c:v>3.72328886130934</c:v>
                </c:pt>
                <c:pt idx="39">
                  <c:v>2.453064324053779</c:v>
                </c:pt>
                <c:pt idx="40">
                  <c:v>2.725198362561277</c:v>
                </c:pt>
                <c:pt idx="41">
                  <c:v>2.975256102558099</c:v>
                </c:pt>
                <c:pt idx="42">
                  <c:v>4.606971384674476</c:v>
                </c:pt>
                <c:pt idx="43">
                  <c:v>3.734649475665125</c:v>
                </c:pt>
                <c:pt idx="44">
                  <c:v>1.379463917525773</c:v>
                </c:pt>
                <c:pt idx="45">
                  <c:v>4.740443508101299</c:v>
                </c:pt>
                <c:pt idx="46">
                  <c:v>2.740997131071494</c:v>
                </c:pt>
                <c:pt idx="47">
                  <c:v>1.179377967079285</c:v>
                </c:pt>
                <c:pt idx="48">
                  <c:v>1.343725094932258</c:v>
                </c:pt>
                <c:pt idx="49">
                  <c:v>2.506239356801876</c:v>
                </c:pt>
                <c:pt idx="50">
                  <c:v>-1.0</c:v>
                </c:pt>
                <c:pt idx="51">
                  <c:v>6.285345977181804</c:v>
                </c:pt>
                <c:pt idx="52">
                  <c:v>2.79296974435434</c:v>
                </c:pt>
                <c:pt idx="53">
                  <c:v>4.102268443577178</c:v>
                </c:pt>
                <c:pt idx="54">
                  <c:v>3.359651499408017</c:v>
                </c:pt>
                <c:pt idx="55">
                  <c:v>2.944658818932252</c:v>
                </c:pt>
                <c:pt idx="56">
                  <c:v>2.243039109005952</c:v>
                </c:pt>
                <c:pt idx="57">
                  <c:v>2.636181125977794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96229376"/>
        <c:axId val="1695953344"/>
      </c:barChart>
      <c:catAx>
        <c:axId val="169622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53344"/>
        <c:crosses val="autoZero"/>
        <c:auto val="1"/>
        <c:lblAlgn val="ctr"/>
        <c:lblOffset val="100"/>
        <c:noMultiLvlLbl val="0"/>
      </c:catAx>
      <c:valAx>
        <c:axId val="1695953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  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Reginonal Attendence</a:t>
            </a:r>
            <a:r>
              <a:rPr lang="en-US" baseline="0"/>
              <a:t> by Adults, Young Adults, and Children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Adult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'12.Chart 2 data'!$B$64:$B$75</c:f>
              <c:strCache>
                <c:ptCount val="12"/>
                <c:pt idx="0">
                  <c:v>Albemarle</c:v>
                </c:pt>
                <c:pt idx="1">
                  <c:v>AMY</c:v>
                </c:pt>
                <c:pt idx="2">
                  <c:v>Appalachian</c:v>
                </c:pt>
                <c:pt idx="3">
                  <c:v>BHM</c:v>
                </c:pt>
                <c:pt idx="4">
                  <c:v>CPC</c:v>
                </c:pt>
                <c:pt idx="5">
                  <c:v>E. Albemarle</c:v>
                </c:pt>
                <c:pt idx="6">
                  <c:v>Fontana</c:v>
                </c:pt>
                <c:pt idx="7">
                  <c:v>Nantahala</c:v>
                </c:pt>
                <c:pt idx="8">
                  <c:v>Neuse</c:v>
                </c:pt>
                <c:pt idx="9">
                  <c:v>Northwestern</c:v>
                </c:pt>
                <c:pt idx="10">
                  <c:v>Pettigrew</c:v>
                </c:pt>
                <c:pt idx="11">
                  <c:v>Sandhill</c:v>
                </c:pt>
              </c:strCache>
            </c:strRef>
          </c:cat>
          <c:val>
            <c:numRef>
              <c:f>'12.Chart 2 data'!$I$64:$I$75</c:f>
              <c:numCache>
                <c:formatCode>0</c:formatCode>
                <c:ptCount val="12"/>
                <c:pt idx="0">
                  <c:v>1393.0</c:v>
                </c:pt>
                <c:pt idx="1">
                  <c:v>13367.0</c:v>
                </c:pt>
                <c:pt idx="2">
                  <c:v>5392.0</c:v>
                </c:pt>
                <c:pt idx="3">
                  <c:v>1377.0</c:v>
                </c:pt>
                <c:pt idx="4">
                  <c:v>9511.0</c:v>
                </c:pt>
                <c:pt idx="5">
                  <c:v>4567.0</c:v>
                </c:pt>
                <c:pt idx="6">
                  <c:v>12559.0</c:v>
                </c:pt>
                <c:pt idx="7">
                  <c:v>4634.0</c:v>
                </c:pt>
                <c:pt idx="8">
                  <c:v>3204.0</c:v>
                </c:pt>
                <c:pt idx="9">
                  <c:v>18491.0</c:v>
                </c:pt>
                <c:pt idx="10">
                  <c:v>4608.0</c:v>
                </c:pt>
                <c:pt idx="11">
                  <c:v>8752.0</c:v>
                </c:pt>
              </c:numCache>
            </c:numRef>
          </c:val>
        </c:ser>
        <c:ser>
          <c:idx val="1"/>
          <c:order val="1"/>
          <c:tx>
            <c:v>Young Adult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'12.Chart 2 data'!$B$64:$B$75</c:f>
              <c:strCache>
                <c:ptCount val="12"/>
                <c:pt idx="0">
                  <c:v>Albemarle</c:v>
                </c:pt>
                <c:pt idx="1">
                  <c:v>AMY</c:v>
                </c:pt>
                <c:pt idx="2">
                  <c:v>Appalachian</c:v>
                </c:pt>
                <c:pt idx="3">
                  <c:v>BHM</c:v>
                </c:pt>
                <c:pt idx="4">
                  <c:v>CPC</c:v>
                </c:pt>
                <c:pt idx="5">
                  <c:v>E. Albemarle</c:v>
                </c:pt>
                <c:pt idx="6">
                  <c:v>Fontana</c:v>
                </c:pt>
                <c:pt idx="7">
                  <c:v>Nantahala</c:v>
                </c:pt>
                <c:pt idx="8">
                  <c:v>Neuse</c:v>
                </c:pt>
                <c:pt idx="9">
                  <c:v>Northwestern</c:v>
                </c:pt>
                <c:pt idx="10">
                  <c:v>Pettigrew</c:v>
                </c:pt>
                <c:pt idx="11">
                  <c:v>Sandhill</c:v>
                </c:pt>
              </c:strCache>
            </c:strRef>
          </c:cat>
          <c:val>
            <c:numRef>
              <c:f>'12.Chart 2 data'!$J$64:$J$75</c:f>
              <c:numCache>
                <c:formatCode>0</c:formatCode>
                <c:ptCount val="12"/>
                <c:pt idx="0">
                  <c:v>262.0</c:v>
                </c:pt>
                <c:pt idx="1">
                  <c:v>85.0</c:v>
                </c:pt>
                <c:pt idx="2">
                  <c:v>1779.0</c:v>
                </c:pt>
                <c:pt idx="3">
                  <c:v>380.0</c:v>
                </c:pt>
                <c:pt idx="4">
                  <c:v>3193.0</c:v>
                </c:pt>
                <c:pt idx="5">
                  <c:v>141.0</c:v>
                </c:pt>
                <c:pt idx="6">
                  <c:v>1870.0</c:v>
                </c:pt>
                <c:pt idx="7">
                  <c:v>349.0</c:v>
                </c:pt>
                <c:pt idx="8">
                  <c:v>407.0</c:v>
                </c:pt>
                <c:pt idx="9">
                  <c:v>688.0</c:v>
                </c:pt>
                <c:pt idx="10">
                  <c:v>158.0</c:v>
                </c:pt>
                <c:pt idx="11">
                  <c:v>2028.0</c:v>
                </c:pt>
              </c:numCache>
            </c:numRef>
          </c:val>
        </c:ser>
        <c:ser>
          <c:idx val="2"/>
          <c:order val="2"/>
          <c:tx>
            <c:v>Children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'12.Chart 2 data'!$B$64:$B$75</c:f>
              <c:strCache>
                <c:ptCount val="12"/>
                <c:pt idx="0">
                  <c:v>Albemarle</c:v>
                </c:pt>
                <c:pt idx="1">
                  <c:v>AMY</c:v>
                </c:pt>
                <c:pt idx="2">
                  <c:v>Appalachian</c:v>
                </c:pt>
                <c:pt idx="3">
                  <c:v>BHM</c:v>
                </c:pt>
                <c:pt idx="4">
                  <c:v>CPC</c:v>
                </c:pt>
                <c:pt idx="5">
                  <c:v>E. Albemarle</c:v>
                </c:pt>
                <c:pt idx="6">
                  <c:v>Fontana</c:v>
                </c:pt>
                <c:pt idx="7">
                  <c:v>Nantahala</c:v>
                </c:pt>
                <c:pt idx="8">
                  <c:v>Neuse</c:v>
                </c:pt>
                <c:pt idx="9">
                  <c:v>Northwestern</c:v>
                </c:pt>
                <c:pt idx="10">
                  <c:v>Pettigrew</c:v>
                </c:pt>
                <c:pt idx="11">
                  <c:v>Sandhill</c:v>
                </c:pt>
              </c:strCache>
            </c:strRef>
          </c:cat>
          <c:val>
            <c:numRef>
              <c:f>'12.Chart 2 data'!$K$64:$K$75</c:f>
              <c:numCache>
                <c:formatCode>0</c:formatCode>
                <c:ptCount val="12"/>
                <c:pt idx="0">
                  <c:v>9590.0</c:v>
                </c:pt>
                <c:pt idx="1">
                  <c:v>4111.0</c:v>
                </c:pt>
                <c:pt idx="2">
                  <c:v>27577.0</c:v>
                </c:pt>
                <c:pt idx="3">
                  <c:v>9171.0</c:v>
                </c:pt>
                <c:pt idx="4">
                  <c:v>38948.0</c:v>
                </c:pt>
                <c:pt idx="5">
                  <c:v>21613.0</c:v>
                </c:pt>
                <c:pt idx="6">
                  <c:v>39241.0</c:v>
                </c:pt>
                <c:pt idx="7">
                  <c:v>11305.0</c:v>
                </c:pt>
                <c:pt idx="8">
                  <c:v>24191.0</c:v>
                </c:pt>
                <c:pt idx="9">
                  <c:v>63400.0</c:v>
                </c:pt>
                <c:pt idx="10">
                  <c:v>13386.0</c:v>
                </c:pt>
                <c:pt idx="11">
                  <c:v>49107.0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086592"/>
        <c:axId val="1698089984"/>
      </c:barChart>
      <c:catAx>
        <c:axId val="169808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Regional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9984"/>
        <c:crosses val="autoZero"/>
        <c:auto val="1"/>
        <c:lblAlgn val="ctr"/>
        <c:lblOffset val="100"/>
        <c:noMultiLvlLbl val="0"/>
      </c:catAx>
      <c:valAx>
        <c:axId val="1698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Breakdown by Regional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865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1" right="1" top="1" bottom="1" header="0.5" footer="0.5"/>
  <pageSetup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1167896</xdr:colOff>
      <xdr:row>24</xdr:row>
      <xdr:rowOff>1</xdr:rowOff>
    </xdr:from>
    <xdr:to>
      <xdr:col>24</xdr:col>
      <xdr:colOff>139699</xdr:colOff>
      <xdr:row>35</xdr:row>
      <xdr:rowOff>127001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778387</xdr:colOff>
      <xdr:row>0</xdr:row>
      <xdr:rowOff>122903</xdr:rowOff>
    </xdr:from>
    <xdr:to>
      <xdr:col>35</xdr:col>
      <xdr:colOff>655483</xdr:colOff>
      <xdr:row>83</xdr:row>
      <xdr:rowOff>40969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108462" cy="58196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0.61498</cdr:x>
      <cdr:y>0.87981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7024" y="5533570"/>
          <a:ext cx="3341309" cy="755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noAutofit/>
        </a:bodyPr>
        <a:lstStyle xmlns:a="http://schemas.openxmlformats.org/drawingml/2006/main"/>
        <a:p xmlns:a="http://schemas.openxmlformats.org/drawingml/2006/main">
          <a:r>
            <a:rPr lang="en-US" sz="1100"/>
            <a:t>Northwest recieved  the highest percentage</a:t>
          </a:r>
        </a:p>
        <a:p xmlns:a="http://schemas.openxmlformats.org/drawingml/2006/main">
          <a:r>
            <a:rPr lang="en-US" sz="1100"/>
            <a:t>  of no-print material as they</a:t>
          </a:r>
          <a:r>
            <a:rPr lang="en-US" sz="1100" baseline="0"/>
            <a:t> </a:t>
          </a:r>
          <a:r>
            <a:rPr lang="en-US" sz="1100"/>
            <a:t>are in the lead for</a:t>
          </a:r>
        </a:p>
        <a:p xmlns:a="http://schemas.openxmlformats.org/drawingml/2006/main">
          <a:r>
            <a:rPr lang="en-US" sz="1100"/>
            <a:t> attendance in adults and children, and the overall total.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minliveunc-my.sharepoint.com/State%20Data%20Coordinator/PLS/FY14%202013-2014/2013-2014StatisticalReports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 (computable)"/>
      <sheetName val="LibPAS export"/>
      <sheetName val="Summary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Outlets"/>
      <sheetName val="all data (unlinked)"/>
      <sheetName val="regional"/>
      <sheetName val="county"/>
      <sheetName val="municip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kmakens@dconc.gov" TargetMode="External"/><Relationship Id="rId2" Type="http://schemas.openxmlformats.org/officeDocument/2006/relationships/hyperlink" Target="mailto:laurel.morris@gastongov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0"/>
  <sheetViews>
    <sheetView workbookViewId="0">
      <selection activeCell="F13" sqref="F13"/>
    </sheetView>
  </sheetViews>
  <sheetFormatPr baseColWidth="10" defaultRowHeight="15" x14ac:dyDescent="0.2"/>
  <sheetData>
    <row r="4" spans="1:6" x14ac:dyDescent="0.2">
      <c r="A4" t="s">
        <v>2347</v>
      </c>
      <c r="F4">
        <f>MAX('3.Hide E &amp; I'!F:F)</f>
        <v>56168</v>
      </c>
    </row>
    <row r="5" spans="1:6" x14ac:dyDescent="0.2">
      <c r="A5" t="s">
        <v>2348</v>
      </c>
      <c r="F5">
        <f>MIN('4.Hide County Data'!M:M)</f>
        <v>-1</v>
      </c>
    </row>
    <row r="6" spans="1:6" x14ac:dyDescent="0.2">
      <c r="A6" t="s">
        <v>2349</v>
      </c>
      <c r="F6">
        <f>COUNTIF('13.Electronic Technology'!J:J,0)</f>
        <v>17</v>
      </c>
    </row>
    <row r="7" spans="1:6" x14ac:dyDescent="0.2">
      <c r="C7" s="101" t="s">
        <v>1872</v>
      </c>
      <c r="D7" s="25">
        <f>'13.Electronic Technology'!H6/'01.Library Profile'!C6</f>
        <v>0.65392770533639744</v>
      </c>
    </row>
    <row r="8" spans="1:6" x14ac:dyDescent="0.2">
      <c r="C8" s="101" t="s">
        <v>1873</v>
      </c>
      <c r="D8" s="25">
        <f>'13.Electronic Technology'!H7/'01.Library Profile'!C7</f>
        <v>0.32564818718381111</v>
      </c>
    </row>
    <row r="9" spans="1:6" x14ac:dyDescent="0.2">
      <c r="C9" s="101" t="s">
        <v>1874</v>
      </c>
      <c r="D9" s="25">
        <f>'13.Electronic Technology'!H8/'01.Library Profile'!C8</f>
        <v>0.25754762788837793</v>
      </c>
    </row>
    <row r="10" spans="1:6" x14ac:dyDescent="0.2">
      <c r="C10" s="101" t="s">
        <v>1875</v>
      </c>
      <c r="D10" s="25">
        <f>'13.Electronic Technology'!H9/'01.Library Profile'!C9</f>
        <v>0.69332577811956131</v>
      </c>
    </row>
    <row r="11" spans="1:6" x14ac:dyDescent="0.2">
      <c r="C11" s="101" t="s">
        <v>1876</v>
      </c>
      <c r="D11" s="25">
        <f>'13.Electronic Technology'!H10/'01.Library Profile'!C10</f>
        <v>0.47246464392785947</v>
      </c>
    </row>
    <row r="12" spans="1:6" x14ac:dyDescent="0.2">
      <c r="C12" s="101" t="s">
        <v>1877</v>
      </c>
      <c r="D12" s="25">
        <f>'13.Electronic Technology'!H11/'01.Library Profile'!C11</f>
        <v>0.33855510918598647</v>
      </c>
    </row>
    <row r="13" spans="1:6" x14ac:dyDescent="0.2">
      <c r="C13" s="101" t="s">
        <v>1878</v>
      </c>
      <c r="D13" s="25">
        <f>'13.Electronic Technology'!H12/'01.Library Profile'!C12</f>
        <v>0.33381873550180363</v>
      </c>
    </row>
    <row r="14" spans="1:6" x14ac:dyDescent="0.2">
      <c r="C14" s="101" t="s">
        <v>1879</v>
      </c>
      <c r="D14" s="25">
        <f>'13.Electronic Technology'!H13/'01.Library Profile'!C13</f>
        <v>0.52342662000314855</v>
      </c>
    </row>
    <row r="15" spans="1:6" x14ac:dyDescent="0.2">
      <c r="C15" s="101" t="s">
        <v>1880</v>
      </c>
      <c r="D15" s="25">
        <f>'13.Electronic Technology'!H14/'01.Library Profile'!C14</f>
        <v>0.5411336100991273</v>
      </c>
    </row>
    <row r="16" spans="1:6" x14ac:dyDescent="0.2">
      <c r="C16" s="101" t="s">
        <v>1881</v>
      </c>
      <c r="D16" s="25">
        <f>'13.Electronic Technology'!H15/'01.Library Profile'!C15</f>
        <v>0.78846003966157763</v>
      </c>
    </row>
    <row r="17" spans="3:4" x14ac:dyDescent="0.2">
      <c r="C17" s="101" t="s">
        <v>1882</v>
      </c>
      <c r="D17" s="25">
        <f>'13.Electronic Technology'!H16/'01.Library Profile'!C16</f>
        <v>0.42158323470027154</v>
      </c>
    </row>
    <row r="18" spans="3:4" x14ac:dyDescent="0.2">
      <c r="C18" s="101" t="s">
        <v>1883</v>
      </c>
      <c r="D18" s="25">
        <f>'13.Electronic Technology'!H17/'01.Library Profile'!C17</f>
        <v>0.32773725975872664</v>
      </c>
    </row>
    <row r="19" spans="3:4" x14ac:dyDescent="0.2">
      <c r="C19" s="101" t="s">
        <v>1884</v>
      </c>
      <c r="D19" s="25">
        <f>'13.Electronic Technology'!H18/'01.Library Profile'!C18</f>
        <v>0.9314932000139845</v>
      </c>
    </row>
    <row r="20" spans="3:4" x14ac:dyDescent="0.2">
      <c r="C20" s="101" t="s">
        <v>1885</v>
      </c>
      <c r="D20" s="25">
        <f>'13.Electronic Technology'!H19/'01.Library Profile'!C19</f>
        <v>1.0663048105576842</v>
      </c>
    </row>
    <row r="21" spans="3:4" x14ac:dyDescent="0.2">
      <c r="C21" s="101" t="s">
        <v>1886</v>
      </c>
      <c r="D21" s="25">
        <f>'13.Electronic Technology'!H20/'01.Library Profile'!C20</f>
        <v>0.43646522552408396</v>
      </c>
    </row>
    <row r="22" spans="3:4" x14ac:dyDescent="0.2">
      <c r="C22" s="101" t="s">
        <v>1887</v>
      </c>
      <c r="D22" s="25">
        <f>'13.Electronic Technology'!H21/'01.Library Profile'!C21</f>
        <v>0.26701482883357691</v>
      </c>
    </row>
    <row r="23" spans="3:4" x14ac:dyDescent="0.2">
      <c r="C23" s="101" t="s">
        <v>1888</v>
      </c>
      <c r="D23" s="25">
        <f>'13.Electronic Technology'!H22/'01.Library Profile'!C22</f>
        <v>0.14298122536246408</v>
      </c>
    </row>
    <row r="24" spans="3:4" x14ac:dyDescent="0.2">
      <c r="C24" s="101" t="s">
        <v>1889</v>
      </c>
      <c r="D24" s="25">
        <f>'13.Electronic Technology'!H23/'01.Library Profile'!C23</f>
        <v>1.0777070106554427</v>
      </c>
    </row>
    <row r="25" spans="3:4" x14ac:dyDescent="0.2">
      <c r="C25" s="101" t="s">
        <v>1890</v>
      </c>
      <c r="D25" s="25">
        <f>'13.Electronic Technology'!H24/'01.Library Profile'!C24</f>
        <v>0.59081795942391524</v>
      </c>
    </row>
    <row r="26" spans="3:4" x14ac:dyDescent="0.2">
      <c r="C26" s="101" t="s">
        <v>1891</v>
      </c>
      <c r="D26" s="25">
        <f>'13.Electronic Technology'!H25/'01.Library Profile'!C25</f>
        <v>0.77186032743770849</v>
      </c>
    </row>
    <row r="27" spans="3:4" x14ac:dyDescent="0.2">
      <c r="C27" s="101" t="s">
        <v>1892</v>
      </c>
      <c r="D27" s="25">
        <f>'13.Electronic Technology'!H26/'01.Library Profile'!C26</f>
        <v>0.42492913434881474</v>
      </c>
    </row>
    <row r="28" spans="3:4" x14ac:dyDescent="0.2">
      <c r="C28" s="101" t="s">
        <v>824</v>
      </c>
      <c r="D28" s="25">
        <f>'13.Electronic Technology'!H27/'01.Library Profile'!C27</f>
        <v>0.52475592091649581</v>
      </c>
    </row>
    <row r="29" spans="3:4" x14ac:dyDescent="0.2">
      <c r="C29" s="101" t="s">
        <v>1893</v>
      </c>
      <c r="D29" s="25">
        <f>'13.Electronic Technology'!H28/'01.Library Profile'!C28</f>
        <v>0.93685415136556949</v>
      </c>
    </row>
    <row r="30" spans="3:4" x14ac:dyDescent="0.2">
      <c r="C30" s="101" t="s">
        <v>1894</v>
      </c>
      <c r="D30" s="25">
        <f>'13.Electronic Technology'!H29/'01.Library Profile'!C29</f>
        <v>0.97115188708192701</v>
      </c>
    </row>
    <row r="31" spans="3:4" x14ac:dyDescent="0.2">
      <c r="C31" s="101" t="s">
        <v>1895</v>
      </c>
      <c r="D31" s="25">
        <f>'13.Electronic Technology'!H30/'01.Library Profile'!C30</f>
        <v>1.0070628675779467</v>
      </c>
    </row>
    <row r="32" spans="3:4" x14ac:dyDescent="0.2">
      <c r="C32" s="101" t="s">
        <v>1896</v>
      </c>
      <c r="D32" s="25">
        <f>'13.Electronic Technology'!H31/'01.Library Profile'!C31</f>
        <v>0.2614865449511119</v>
      </c>
    </row>
    <row r="33" spans="3:4" x14ac:dyDescent="0.2">
      <c r="C33" s="101" t="s">
        <v>1897</v>
      </c>
      <c r="D33" s="25">
        <f>'13.Electronic Technology'!H32/'01.Library Profile'!C32</f>
        <v>0.47795682076825385</v>
      </c>
    </row>
    <row r="34" spans="3:4" x14ac:dyDescent="0.2">
      <c r="C34" s="101" t="s">
        <v>1898</v>
      </c>
      <c r="D34" s="25">
        <f>'13.Electronic Technology'!H33/'01.Library Profile'!C33</f>
        <v>0.59338198042858037</v>
      </c>
    </row>
    <row r="35" spans="3:4" x14ac:dyDescent="0.2">
      <c r="C35" s="101" t="s">
        <v>1899</v>
      </c>
      <c r="D35" s="25">
        <f>'13.Electronic Technology'!H34/'01.Library Profile'!C34</f>
        <v>0.52349788647342999</v>
      </c>
    </row>
    <row r="36" spans="3:4" x14ac:dyDescent="0.2">
      <c r="C36" s="101" t="s">
        <v>981</v>
      </c>
      <c r="D36" s="25">
        <f>'13.Electronic Technology'!H35/'01.Library Profile'!C35</f>
        <v>0.33688813825134967</v>
      </c>
    </row>
    <row r="37" spans="3:4" x14ac:dyDescent="0.2">
      <c r="C37" s="101" t="s">
        <v>1900</v>
      </c>
      <c r="D37" s="25">
        <f>'13.Electronic Technology'!H36/'01.Library Profile'!C36</f>
        <v>0.34725334419773207</v>
      </c>
    </row>
    <row r="38" spans="3:4" x14ac:dyDescent="0.2">
      <c r="C38" s="101" t="s">
        <v>1901</v>
      </c>
      <c r="D38" s="25">
        <f>'13.Electronic Technology'!H37/'01.Library Profile'!C37</f>
        <v>0.47176185854515523</v>
      </c>
    </row>
    <row r="39" spans="3:4" x14ac:dyDescent="0.2">
      <c r="C39" s="101" t="s">
        <v>1902</v>
      </c>
      <c r="D39" s="25">
        <f>'13.Electronic Technology'!H38/'01.Library Profile'!C38</f>
        <v>0.68194617550662417</v>
      </c>
    </row>
    <row r="40" spans="3:4" x14ac:dyDescent="0.2">
      <c r="C40" s="101" t="s">
        <v>1903</v>
      </c>
      <c r="D40" s="25">
        <f>'13.Electronic Technology'!H39/'01.Library Profile'!C39</f>
        <v>0.36577033281904342</v>
      </c>
    </row>
    <row r="41" spans="3:4" x14ac:dyDescent="0.2">
      <c r="C41" s="101" t="s">
        <v>1904</v>
      </c>
      <c r="D41" s="25">
        <f>'13.Electronic Technology'!H40/'01.Library Profile'!C40</f>
        <v>0.73258626599910193</v>
      </c>
    </row>
    <row r="42" spans="3:4" x14ac:dyDescent="0.2">
      <c r="C42" s="101" t="s">
        <v>1905</v>
      </c>
      <c r="D42" s="25">
        <f>'13.Electronic Technology'!H41/'01.Library Profile'!C41</f>
        <v>1.3684192798679646</v>
      </c>
    </row>
    <row r="43" spans="3:4" x14ac:dyDescent="0.2">
      <c r="C43" s="101" t="s">
        <v>1906</v>
      </c>
      <c r="D43" s="25">
        <f>'13.Electronic Technology'!H42/'01.Library Profile'!C42</f>
        <v>0.55134381626564832</v>
      </c>
    </row>
    <row r="44" spans="3:4" x14ac:dyDescent="0.2">
      <c r="C44" s="101" t="s">
        <v>1907</v>
      </c>
      <c r="D44" s="25">
        <f>'13.Electronic Technology'!H43/'01.Library Profile'!C43</f>
        <v>0.38162004973386221</v>
      </c>
    </row>
    <row r="45" spans="3:4" x14ac:dyDescent="0.2">
      <c r="C45" s="101" t="s">
        <v>1197</v>
      </c>
      <c r="D45" s="25">
        <f>'13.Electronic Technology'!H44/'01.Library Profile'!C44</f>
        <v>0.80143965249767302</v>
      </c>
    </row>
    <row r="46" spans="3:4" x14ac:dyDescent="0.2">
      <c r="C46" s="101" t="s">
        <v>1908</v>
      </c>
      <c r="D46" s="25">
        <f>'13.Electronic Technology'!H45/'01.Library Profile'!C45</f>
        <v>0.23380680347249788</v>
      </c>
    </row>
    <row r="47" spans="3:4" x14ac:dyDescent="0.2">
      <c r="C47" s="101" t="s">
        <v>1909</v>
      </c>
      <c r="D47" s="25">
        <f>'13.Electronic Technology'!H46/'01.Library Profile'!C46</f>
        <v>0.4286652852883206</v>
      </c>
    </row>
    <row r="48" spans="3:4" x14ac:dyDescent="0.2">
      <c r="C48" s="101" t="s">
        <v>1910</v>
      </c>
      <c r="D48" s="25">
        <f>'13.Electronic Technology'!H47/'01.Library Profile'!C47</f>
        <v>0.78924076567347656</v>
      </c>
    </row>
    <row r="49" spans="3:4" x14ac:dyDescent="0.2">
      <c r="C49" s="101" t="s">
        <v>1911</v>
      </c>
      <c r="D49" s="25">
        <f>'13.Electronic Technology'!H48/'01.Library Profile'!C48</f>
        <v>1.1954580372575379</v>
      </c>
    </row>
    <row r="50" spans="3:4" x14ac:dyDescent="0.2">
      <c r="C50" s="101" t="s">
        <v>1912</v>
      </c>
      <c r="D50" s="25">
        <f>'13.Electronic Technology'!H49/'01.Library Profile'!C49</f>
        <v>0.71458553409400949</v>
      </c>
    </row>
    <row r="51" spans="3:4" x14ac:dyDescent="0.2">
      <c r="C51" s="101" t="s">
        <v>1913</v>
      </c>
      <c r="D51" s="25">
        <f>'13.Electronic Technology'!H50/'01.Library Profile'!C50</f>
        <v>0.39773570759137772</v>
      </c>
    </row>
    <row r="52" spans="3:4" x14ac:dyDescent="0.2">
      <c r="C52" s="101" t="s">
        <v>1914</v>
      </c>
      <c r="D52" s="25">
        <f>'13.Electronic Technology'!H51/'01.Library Profile'!C51</f>
        <v>1.5317753355631814</v>
      </c>
    </row>
    <row r="53" spans="3:4" x14ac:dyDescent="0.2">
      <c r="C53" s="101" t="s">
        <v>1915</v>
      </c>
      <c r="D53" s="25">
        <f>'13.Electronic Technology'!H52/'01.Library Profile'!C52</f>
        <v>0.58409100640870104</v>
      </c>
    </row>
    <row r="54" spans="3:4" x14ac:dyDescent="0.2">
      <c r="C54" s="101" t="s">
        <v>1916</v>
      </c>
      <c r="D54" s="25">
        <f>'13.Electronic Technology'!H53/'01.Library Profile'!C53</f>
        <v>0.31416655574781488</v>
      </c>
    </row>
    <row r="55" spans="3:4" x14ac:dyDescent="0.2">
      <c r="C55" s="101" t="s">
        <v>1917</v>
      </c>
      <c r="D55" s="25">
        <f>'13.Electronic Technology'!H54/'01.Library Profile'!C54</f>
        <v>0.17362836560248776</v>
      </c>
    </row>
    <row r="56" spans="3:4" x14ac:dyDescent="0.2">
      <c r="C56" s="101" t="s">
        <v>1918</v>
      </c>
      <c r="D56" s="25">
        <f>'13.Electronic Technology'!H55/'01.Library Profile'!C55</f>
        <v>0.45244409703805033</v>
      </c>
    </row>
    <row r="57" spans="3:4" x14ac:dyDescent="0.2">
      <c r="C57" s="101" t="s">
        <v>1919</v>
      </c>
      <c r="D57" s="25">
        <f>'13.Electronic Technology'!H56/'01.Library Profile'!C56</f>
        <v>0.29918019400986379</v>
      </c>
    </row>
    <row r="58" spans="3:4" x14ac:dyDescent="0.2">
      <c r="C58" s="101" t="s">
        <v>1920</v>
      </c>
      <c r="D58" s="25">
        <f>'13.Electronic Technology'!H57/'01.Library Profile'!C57</f>
        <v>0.87713735368202694</v>
      </c>
    </row>
    <row r="59" spans="3:4" x14ac:dyDescent="0.2">
      <c r="C59" s="101" t="s">
        <v>1921</v>
      </c>
      <c r="D59" s="25">
        <f>'13.Electronic Technology'!H58/'01.Library Profile'!C58</f>
        <v>0.34982181170224375</v>
      </c>
    </row>
    <row r="60" spans="3:4" x14ac:dyDescent="0.2">
      <c r="C60" s="101" t="s">
        <v>1922</v>
      </c>
      <c r="D60" s="25">
        <f>'13.Electronic Technology'!H59/'01.Library Profile'!C59</f>
        <v>0.97006452757389627</v>
      </c>
    </row>
    <row r="61" spans="3:4" x14ac:dyDescent="0.2">
      <c r="C61" s="101" t="s">
        <v>1923</v>
      </c>
      <c r="D61" s="25">
        <f>'13.Electronic Technology'!H60/'01.Library Profile'!C60</f>
        <v>0.6235764878214346</v>
      </c>
    </row>
    <row r="62" spans="3:4" x14ac:dyDescent="0.2">
      <c r="C62" s="101" t="s">
        <v>1924</v>
      </c>
      <c r="D62" s="25">
        <f>'13.Electronic Technology'!H61/'01.Library Profile'!C61</f>
        <v>1.0317491330044448</v>
      </c>
    </row>
    <row r="63" spans="3:4" x14ac:dyDescent="0.2">
      <c r="C63" s="101" t="s">
        <v>1925</v>
      </c>
      <c r="D63" s="25">
        <f>'13.Electronic Technology'!H62/'01.Library Profile'!C62</f>
        <v>0.68210330922358064</v>
      </c>
    </row>
    <row r="64" spans="3:4" x14ac:dyDescent="0.2">
      <c r="C64" s="101" t="s">
        <v>1926</v>
      </c>
      <c r="D64" s="25">
        <f>'13.Electronic Technology'!H63/'01.Library Profile'!C63</f>
        <v>0.53167501132343398</v>
      </c>
    </row>
    <row r="65" spans="3:4" x14ac:dyDescent="0.2">
      <c r="C65" s="153" t="s">
        <v>2019</v>
      </c>
      <c r="D65" s="25">
        <f>'13.Electronic Technology'!H64/'01.Library Profile'!C64</f>
        <v>0.57320852245695697</v>
      </c>
    </row>
    <row r="66" spans="3:4" x14ac:dyDescent="0.2">
      <c r="C66" s="153" t="s">
        <v>2020</v>
      </c>
      <c r="D66" s="25">
        <f>'13.Electronic Technology'!H65/'01.Library Profile'!C65</f>
        <v>1.2896693406378399</v>
      </c>
    </row>
    <row r="67" spans="3:4" x14ac:dyDescent="0.2">
      <c r="C67" s="153" t="s">
        <v>2021</v>
      </c>
      <c r="D67" s="25">
        <f>'13.Electronic Technology'!H66/'01.Library Profile'!C66</f>
        <v>0.52239073322187723</v>
      </c>
    </row>
    <row r="68" spans="3:4" x14ac:dyDescent="0.2">
      <c r="C68" s="153" t="s">
        <v>2022</v>
      </c>
      <c r="D68" s="25">
        <f>'13.Electronic Technology'!H67/'01.Library Profile'!C67</f>
        <v>0.4804120354610979</v>
      </c>
    </row>
    <row r="69" spans="3:4" x14ac:dyDescent="0.2">
      <c r="C69" s="153" t="s">
        <v>2023</v>
      </c>
      <c r="D69" s="25">
        <f>'13.Electronic Technology'!H68/'01.Library Profile'!C68</f>
        <v>0.61008297132695199</v>
      </c>
    </row>
    <row r="70" spans="3:4" x14ac:dyDescent="0.2">
      <c r="C70" s="153" t="s">
        <v>2024</v>
      </c>
      <c r="D70" s="25">
        <f>'13.Electronic Technology'!H69/'01.Library Profile'!C69</f>
        <v>0.6585501375657582</v>
      </c>
    </row>
    <row r="71" spans="3:4" x14ac:dyDescent="0.2">
      <c r="C71" s="153" t="s">
        <v>2025</v>
      </c>
      <c r="D71" s="25">
        <f>'13.Electronic Technology'!H70/'01.Library Profile'!C70</f>
        <v>0.53375455809726136</v>
      </c>
    </row>
    <row r="72" spans="3:4" x14ac:dyDescent="0.2">
      <c r="C72" s="153" t="s">
        <v>2026</v>
      </c>
      <c r="D72" s="25">
        <f>'13.Electronic Technology'!H71/'01.Library Profile'!C71</f>
        <v>1.1279037988521454</v>
      </c>
    </row>
    <row r="73" spans="3:4" x14ac:dyDescent="0.2">
      <c r="C73" s="153" t="s">
        <v>2027</v>
      </c>
      <c r="D73" s="25">
        <f>'13.Electronic Technology'!H72/'01.Library Profile'!C72</f>
        <v>1.1421501573638497</v>
      </c>
    </row>
    <row r="74" spans="3:4" x14ac:dyDescent="0.2">
      <c r="C74" s="153" t="s">
        <v>2028</v>
      </c>
      <c r="D74" s="25">
        <f>'13.Electronic Technology'!H73/'01.Library Profile'!C73</f>
        <v>0.75462088325348087</v>
      </c>
    </row>
    <row r="75" spans="3:4" x14ac:dyDescent="0.2">
      <c r="C75" s="153" t="s">
        <v>2029</v>
      </c>
      <c r="D75" s="25">
        <f>'13.Electronic Technology'!H74/'01.Library Profile'!C74</f>
        <v>0.9077675297255251</v>
      </c>
    </row>
    <row r="76" spans="3:4" x14ac:dyDescent="0.2">
      <c r="C76" s="153" t="s">
        <v>2030</v>
      </c>
      <c r="D76" s="25">
        <f>'13.Electronic Technology'!H75/'01.Library Profile'!C75</f>
        <v>0.31893547456071958</v>
      </c>
    </row>
    <row r="77" spans="3:4" x14ac:dyDescent="0.2">
      <c r="C77" s="154" t="s">
        <v>2010</v>
      </c>
      <c r="D77" s="25">
        <f>'13.Electronic Technology'!H76/'01.Library Profile'!C76</f>
        <v>0.70466182074568984</v>
      </c>
    </row>
    <row r="78" spans="3:4" x14ac:dyDescent="0.2">
      <c r="C78" s="154" t="s">
        <v>1939</v>
      </c>
      <c r="D78" s="25">
        <f>'13.Electronic Technology'!H77/'01.Library Profile'!C77</f>
        <v>0.42201345147859509</v>
      </c>
    </row>
    <row r="79" spans="3:4" x14ac:dyDescent="0.2">
      <c r="C79" s="154" t="s">
        <v>2011</v>
      </c>
      <c r="D79" s="25">
        <f>'13.Electronic Technology'!H78/'01.Library Profile'!C78</f>
        <v>2.3102934921310081</v>
      </c>
    </row>
    <row r="80" spans="3:4" x14ac:dyDescent="0.2">
      <c r="C80" s="154" t="s">
        <v>2012</v>
      </c>
      <c r="D80" s="25">
        <f>'13.Electronic Technology'!H79/'01.Library Profile'!C79</f>
        <v>1.4158261257465738</v>
      </c>
    </row>
    <row r="81" spans="3:6" x14ac:dyDescent="0.2">
      <c r="C81" s="154" t="s">
        <v>2013</v>
      </c>
      <c r="D81" s="25">
        <f>'13.Electronic Technology'!H80/'01.Library Profile'!C80</f>
        <v>0.59826513225633038</v>
      </c>
    </row>
    <row r="82" spans="3:6" x14ac:dyDescent="0.2">
      <c r="C82" s="154" t="s">
        <v>2014</v>
      </c>
      <c r="D82" s="25">
        <f>'13.Electronic Technology'!H81/'01.Library Profile'!C81</f>
        <v>1.909627824130496</v>
      </c>
    </row>
    <row r="83" spans="3:6" x14ac:dyDescent="0.2">
      <c r="C83" s="154" t="s">
        <v>2123</v>
      </c>
      <c r="D83" s="25">
        <f>'13.Electronic Technology'!H82/'01.Library Profile'!C82</f>
        <v>1.2117350993377483</v>
      </c>
    </row>
    <row r="84" spans="3:6" x14ac:dyDescent="0.2">
      <c r="C84" s="154" t="s">
        <v>2015</v>
      </c>
      <c r="D84" s="25">
        <f>'13.Electronic Technology'!H83/'01.Library Profile'!C83</f>
        <v>1.0686403922308128</v>
      </c>
    </row>
    <row r="85" spans="3:6" x14ac:dyDescent="0.2">
      <c r="C85" s="154" t="s">
        <v>2016</v>
      </c>
      <c r="D85" s="25">
        <f>'13.Electronic Technology'!H84/'01.Library Profile'!C84</f>
        <v>0.40642697221124718</v>
      </c>
    </row>
    <row r="86" spans="3:6" x14ac:dyDescent="0.2">
      <c r="C86" s="154" t="s">
        <v>2017</v>
      </c>
      <c r="D86" s="25">
        <f>'13.Electronic Technology'!H85/'01.Library Profile'!C85</f>
        <v>0.89859594383775354</v>
      </c>
    </row>
    <row r="87" spans="3:6" x14ac:dyDescent="0.2">
      <c r="C87" s="154" t="s">
        <v>2018</v>
      </c>
      <c r="D87" s="25">
        <f>'13.Electronic Technology'!H86/'01.Library Profile'!C86</f>
        <v>0.77238302728498809</v>
      </c>
    </row>
    <row r="88" spans="3:6" x14ac:dyDescent="0.2">
      <c r="F88" s="51"/>
    </row>
    <row r="89" spans="3:6" x14ac:dyDescent="0.2">
      <c r="F89" s="51"/>
    </row>
    <row r="90" spans="3:6" x14ac:dyDescent="0.2">
      <c r="F90" s="51"/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86"/>
  <sheetViews>
    <sheetView workbookViewId="0">
      <pane xSplit="2" ySplit="5" topLeftCell="C64" activePane="bottomRight" state="frozen"/>
      <selection activeCell="F13" sqref="F13"/>
      <selection pane="topRight" activeCell="F13" sqref="F13"/>
      <selection pane="bottomLeft" activeCell="F13" sqref="F13"/>
      <selection pane="bottomRight" activeCell="G13" sqref="G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14.33203125" bestFit="1" customWidth="1"/>
    <col min="4" max="4" width="20.33203125" bestFit="1" customWidth="1"/>
    <col min="5" max="5" width="16.83203125" bestFit="1" customWidth="1"/>
    <col min="6" max="6" width="23.5" bestFit="1" customWidth="1"/>
    <col min="7" max="7" width="12" bestFit="1" customWidth="1"/>
    <col min="8" max="8" width="19" bestFit="1" customWidth="1"/>
    <col min="9" max="9" width="19.1640625" customWidth="1"/>
  </cols>
  <sheetData>
    <row r="1" spans="1:13" s="78" customFormat="1" x14ac:dyDescent="0.2">
      <c r="A1" s="78" t="s">
        <v>2009</v>
      </c>
    </row>
    <row r="2" spans="1:13" s="31" customFormat="1" ht="36" customHeight="1" x14ac:dyDescent="0.2">
      <c r="A2" s="28" t="s">
        <v>1970</v>
      </c>
      <c r="B2" s="28"/>
      <c r="C2" s="28"/>
      <c r="D2" s="28"/>
      <c r="E2" s="28"/>
      <c r="F2" s="28"/>
      <c r="G2" s="28"/>
      <c r="H2" s="28"/>
      <c r="I2" s="28"/>
      <c r="J2" s="51"/>
      <c r="K2" s="51"/>
      <c r="L2" s="51"/>
      <c r="M2" s="51"/>
    </row>
    <row r="3" spans="1:13" s="78" customFormat="1" x14ac:dyDescent="0.2"/>
    <row r="4" spans="1:13" s="78" customFormat="1" x14ac:dyDescent="0.2">
      <c r="C4" s="124" t="s">
        <v>2296</v>
      </c>
      <c r="D4" s="124"/>
      <c r="E4" s="124"/>
      <c r="F4" s="146" t="s">
        <v>1942</v>
      </c>
      <c r="G4" s="147" t="s">
        <v>1969</v>
      </c>
      <c r="H4" s="99" t="s">
        <v>1968</v>
      </c>
      <c r="I4" s="200"/>
    </row>
    <row r="5" spans="1:13" s="78" customFormat="1" x14ac:dyDescent="0.2">
      <c r="A5" s="232" t="s">
        <v>1729</v>
      </c>
      <c r="B5" s="232" t="s">
        <v>2318</v>
      </c>
      <c r="C5" s="148" t="s">
        <v>1971</v>
      </c>
      <c r="D5" s="148" t="s">
        <v>2298</v>
      </c>
      <c r="E5" s="148" t="s">
        <v>1972</v>
      </c>
      <c r="F5" s="146" t="s">
        <v>2297</v>
      </c>
      <c r="G5" s="147" t="s">
        <v>1973</v>
      </c>
      <c r="H5" s="99" t="s">
        <v>2299</v>
      </c>
      <c r="I5" s="187" t="s">
        <v>1659</v>
      </c>
    </row>
    <row r="6" spans="1:13" s="78" customFormat="1" hidden="1" x14ac:dyDescent="0.2">
      <c r="A6" s="90" t="s">
        <v>1569</v>
      </c>
      <c r="B6" s="90" t="s">
        <v>1872</v>
      </c>
      <c r="C6" s="149">
        <v>0.58158016970850468</v>
      </c>
      <c r="D6" s="149">
        <v>4.9133897517814863E-2</v>
      </c>
      <c r="E6" s="149">
        <v>0.36928593277368044</v>
      </c>
      <c r="F6" s="140">
        <v>1.1207196455098336</v>
      </c>
      <c r="G6" s="140">
        <v>0.18118104137834715</v>
      </c>
      <c r="H6" s="140">
        <v>2.0949454679346378</v>
      </c>
      <c r="I6" s="203">
        <v>470473</v>
      </c>
    </row>
    <row r="7" spans="1:13" s="78" customFormat="1" hidden="1" x14ac:dyDescent="0.2">
      <c r="A7" s="90" t="s">
        <v>1569</v>
      </c>
      <c r="B7" s="90" t="s">
        <v>1873</v>
      </c>
      <c r="C7" s="149">
        <v>0.52998123269598829</v>
      </c>
      <c r="D7" s="149">
        <v>0</v>
      </c>
      <c r="E7" s="149">
        <v>0.40074697586264563</v>
      </c>
      <c r="F7" s="140">
        <v>1.4180280354131534</v>
      </c>
      <c r="G7" s="140">
        <v>0.71239987352445189</v>
      </c>
      <c r="H7" s="140">
        <v>1.6863406408094437</v>
      </c>
      <c r="I7" s="203">
        <v>85500</v>
      </c>
    </row>
    <row r="8" spans="1:13" s="78" customFormat="1" hidden="1" x14ac:dyDescent="0.2">
      <c r="A8" s="90" t="s">
        <v>1569</v>
      </c>
      <c r="B8" s="90" t="s">
        <v>1874</v>
      </c>
      <c r="C8" s="149">
        <v>0.71508081867809448</v>
      </c>
      <c r="D8" s="149">
        <v>0</v>
      </c>
      <c r="E8" s="149">
        <v>0.28491918132190552</v>
      </c>
      <c r="F8" s="140">
        <v>1.6062666019251093</v>
      </c>
      <c r="G8" s="140">
        <v>0.76884407757561912</v>
      </c>
      <c r="H8" s="140">
        <v>1.1139356202336408</v>
      </c>
      <c r="I8" s="203">
        <v>27312</v>
      </c>
    </row>
    <row r="9" spans="1:13" s="78" customFormat="1" hidden="1" x14ac:dyDescent="0.2">
      <c r="A9" s="90" t="s">
        <v>1569</v>
      </c>
      <c r="B9" s="90" t="s">
        <v>1875</v>
      </c>
      <c r="C9" s="149">
        <v>0.56100271352887965</v>
      </c>
      <c r="D9" s="149">
        <v>0.16156480165396045</v>
      </c>
      <c r="E9" s="149">
        <v>0.27743248481715982</v>
      </c>
      <c r="F9" s="140">
        <v>1.252924272473388</v>
      </c>
      <c r="G9" s="140">
        <v>0.23879872101024002</v>
      </c>
      <c r="H9" s="140">
        <v>1.0685230906220908</v>
      </c>
      <c r="I9" s="203">
        <v>313434</v>
      </c>
    </row>
    <row r="10" spans="1:13" s="78" customFormat="1" hidden="1" x14ac:dyDescent="0.2">
      <c r="A10" s="90" t="s">
        <v>1569</v>
      </c>
      <c r="B10" s="90" t="s">
        <v>1876</v>
      </c>
      <c r="C10" s="149">
        <v>0.59356366854474762</v>
      </c>
      <c r="D10" s="149">
        <v>5.137892785206008E-2</v>
      </c>
      <c r="E10" s="149">
        <v>0.35505740360319232</v>
      </c>
      <c r="F10" s="140">
        <v>1.9598722315528418</v>
      </c>
      <c r="G10" s="140">
        <v>0.24288169646360797</v>
      </c>
      <c r="H10" s="140">
        <v>2.4093927074667629</v>
      </c>
      <c r="I10" s="203">
        <v>1153203</v>
      </c>
    </row>
    <row r="11" spans="1:13" s="78" customFormat="1" hidden="1" x14ac:dyDescent="0.2">
      <c r="A11" s="90" t="s">
        <v>1569</v>
      </c>
      <c r="B11" s="90" t="s">
        <v>1877</v>
      </c>
      <c r="C11" s="149">
        <v>0.58801879470209728</v>
      </c>
      <c r="D11" s="149">
        <v>7.1247944851069514E-2</v>
      </c>
      <c r="E11" s="149">
        <v>0.34073326044683322</v>
      </c>
      <c r="F11" s="140">
        <v>1.3445810983683821</v>
      </c>
      <c r="G11" s="140">
        <v>0.57276073344255674</v>
      </c>
      <c r="H11" s="140">
        <v>1.0099423210718854</v>
      </c>
      <c r="I11" s="203">
        <v>157342</v>
      </c>
    </row>
    <row r="12" spans="1:13" s="78" customFormat="1" hidden="1" x14ac:dyDescent="0.2">
      <c r="A12" s="90" t="s">
        <v>1569</v>
      </c>
      <c r="B12" s="90" t="s">
        <v>1878</v>
      </c>
      <c r="C12" s="149">
        <v>0.54074420295499992</v>
      </c>
      <c r="D12" s="149">
        <v>0</v>
      </c>
      <c r="E12" s="149">
        <v>0.41066708213237774</v>
      </c>
      <c r="F12" s="140">
        <v>0.98385910052423431</v>
      </c>
      <c r="G12" s="140">
        <v>0.15524183246982842</v>
      </c>
      <c r="H12" s="140">
        <v>0.76642447653208257</v>
      </c>
      <c r="I12" s="203">
        <v>632623</v>
      </c>
    </row>
    <row r="13" spans="1:13" s="78" customFormat="1" hidden="1" x14ac:dyDescent="0.2">
      <c r="A13" s="90" t="s">
        <v>1569</v>
      </c>
      <c r="B13" s="90" t="s">
        <v>1879</v>
      </c>
      <c r="C13" s="149">
        <v>0.66291936904475934</v>
      </c>
      <c r="D13" s="149">
        <v>5.5328689246536951E-2</v>
      </c>
      <c r="E13" s="149">
        <v>0.28175194170870366</v>
      </c>
      <c r="F13" s="140">
        <v>1.5124066023226808</v>
      </c>
      <c r="G13" s="140">
        <v>0.73898300979691678</v>
      </c>
      <c r="H13" s="140">
        <v>2.4825314554900277</v>
      </c>
      <c r="I13" s="203">
        <v>175293</v>
      </c>
    </row>
    <row r="14" spans="1:13" s="78" customFormat="1" hidden="1" x14ac:dyDescent="0.2">
      <c r="A14" s="90" t="s">
        <v>1569</v>
      </c>
      <c r="B14" s="90" t="s">
        <v>1880</v>
      </c>
      <c r="C14" s="149">
        <v>0.59277825644239057</v>
      </c>
      <c r="D14" s="149">
        <v>5.0285893318712305E-2</v>
      </c>
      <c r="E14" s="149">
        <v>0.35693585023889718</v>
      </c>
      <c r="F14" s="140">
        <v>1.6225112259595018</v>
      </c>
      <c r="G14" s="140">
        <v>2.1402185884944505</v>
      </c>
      <c r="H14" s="140">
        <v>1.3132254511564856</v>
      </c>
      <c r="I14" s="203">
        <v>41578</v>
      </c>
    </row>
    <row r="15" spans="1:13" s="78" customFormat="1" hidden="1" x14ac:dyDescent="0.2">
      <c r="A15" s="90" t="s">
        <v>1569</v>
      </c>
      <c r="B15" s="90" t="s">
        <v>1881</v>
      </c>
      <c r="C15" s="149">
        <v>0.52558972749620791</v>
      </c>
      <c r="D15" s="149">
        <v>7.3650557037501965E-2</v>
      </c>
      <c r="E15" s="149">
        <v>0.40075971546629008</v>
      </c>
      <c r="F15" s="140">
        <v>1.3245234981857859</v>
      </c>
      <c r="G15" s="140">
        <v>0.5286160880521662</v>
      </c>
      <c r="H15" s="140">
        <v>2.3987460706461028</v>
      </c>
      <c r="I15" s="203">
        <v>320642</v>
      </c>
    </row>
    <row r="16" spans="1:13" s="78" customFormat="1" hidden="1" x14ac:dyDescent="0.2">
      <c r="A16" s="90" t="s">
        <v>1569</v>
      </c>
      <c r="B16" s="90" t="s">
        <v>1882</v>
      </c>
      <c r="C16" s="149">
        <v>0.59884188685636852</v>
      </c>
      <c r="D16" s="149">
        <v>6.754954268292683E-2</v>
      </c>
      <c r="E16" s="149">
        <v>0.33360857046070463</v>
      </c>
      <c r="F16" s="140">
        <v>1.3153797953073871</v>
      </c>
      <c r="G16" s="140">
        <v>0.703515978556012</v>
      </c>
      <c r="H16" s="140">
        <v>2.5342894938383349</v>
      </c>
      <c r="I16" s="203">
        <v>182590</v>
      </c>
    </row>
    <row r="17" spans="1:9" s="78" customFormat="1" hidden="1" x14ac:dyDescent="0.2">
      <c r="A17" s="90" t="s">
        <v>1569</v>
      </c>
      <c r="B17" s="90" t="s">
        <v>1883</v>
      </c>
      <c r="C17" s="149">
        <v>0.59117759510609824</v>
      </c>
      <c r="D17" s="149">
        <v>3.4419805008602561E-2</v>
      </c>
      <c r="E17" s="149">
        <v>0.37440259988529917</v>
      </c>
      <c r="F17" s="140">
        <v>1.1997156093757166</v>
      </c>
      <c r="G17" s="140">
        <v>0.57935415806614377</v>
      </c>
      <c r="H17" s="140">
        <v>1.0435301132975552</v>
      </c>
      <c r="I17" s="203">
        <v>144141</v>
      </c>
    </row>
    <row r="18" spans="1:9" s="78" customFormat="1" hidden="1" x14ac:dyDescent="0.2">
      <c r="A18" s="90" t="s">
        <v>1569</v>
      </c>
      <c r="B18" s="90" t="s">
        <v>1884</v>
      </c>
      <c r="C18" s="149">
        <v>0.68941225704454567</v>
      </c>
      <c r="D18" s="149">
        <v>0</v>
      </c>
      <c r="E18" s="149">
        <v>0.31058774295545427</v>
      </c>
      <c r="F18" s="140">
        <v>3.0075166940530713</v>
      </c>
      <c r="G18" s="140">
        <v>0.88317658986819569</v>
      </c>
      <c r="H18" s="140">
        <v>6.1357200293675485</v>
      </c>
      <c r="I18" s="203">
        <v>90805</v>
      </c>
    </row>
    <row r="19" spans="1:9" s="78" customFormat="1" hidden="1" x14ac:dyDescent="0.2">
      <c r="A19" s="90" t="s">
        <v>1569</v>
      </c>
      <c r="B19" s="90" t="s">
        <v>1885</v>
      </c>
      <c r="C19" s="149">
        <v>0.52228700036239029</v>
      </c>
      <c r="D19" s="149">
        <v>7.4624841321813143E-2</v>
      </c>
      <c r="E19" s="149">
        <v>0.40308815831579659</v>
      </c>
      <c r="F19" s="140">
        <v>1.4348567779602261</v>
      </c>
      <c r="G19" s="140">
        <v>0.18577814267469439</v>
      </c>
      <c r="H19" s="140">
        <v>2.1285653469561514</v>
      </c>
      <c r="I19" s="203">
        <v>1161038</v>
      </c>
    </row>
    <row r="20" spans="1:9" s="78" customFormat="1" hidden="1" x14ac:dyDescent="0.2">
      <c r="A20" s="90" t="s">
        <v>1569</v>
      </c>
      <c r="B20" s="90" t="s">
        <v>1886</v>
      </c>
      <c r="C20" s="149">
        <v>0.66670962669880074</v>
      </c>
      <c r="D20" s="149">
        <v>6.4591482314428766E-2</v>
      </c>
      <c r="E20" s="149">
        <v>0.26869889098677047</v>
      </c>
      <c r="F20" s="140">
        <v>1.8788084240857663</v>
      </c>
      <c r="G20" s="140">
        <v>0.37361752616636296</v>
      </c>
      <c r="H20" s="140">
        <v>9.7946038875739276</v>
      </c>
      <c r="I20" s="203">
        <v>345957</v>
      </c>
    </row>
    <row r="21" spans="1:9" s="78" customFormat="1" hidden="1" x14ac:dyDescent="0.2">
      <c r="A21" s="90" t="s">
        <v>1569</v>
      </c>
      <c r="B21" s="90" t="s">
        <v>1887</v>
      </c>
      <c r="C21" s="149">
        <v>0.5916810573406035</v>
      </c>
      <c r="D21" s="149">
        <v>4.6625783555199002E-2</v>
      </c>
      <c r="E21" s="149">
        <v>0.36169315910419753</v>
      </c>
      <c r="F21" s="140">
        <v>1.7618043743861247</v>
      </c>
      <c r="G21" s="140">
        <v>1.2170423783628392</v>
      </c>
      <c r="H21" s="140">
        <v>1.916488992166351</v>
      </c>
      <c r="I21" s="203">
        <v>69658</v>
      </c>
    </row>
    <row r="22" spans="1:9" s="78" customFormat="1" hidden="1" x14ac:dyDescent="0.2">
      <c r="A22" s="90" t="s">
        <v>1569</v>
      </c>
      <c r="B22" s="90" t="s">
        <v>1888</v>
      </c>
      <c r="C22" s="149">
        <v>0.5874391608755628</v>
      </c>
      <c r="D22" s="149">
        <v>9.9164519403451244E-3</v>
      </c>
      <c r="E22" s="149">
        <v>0.40264438718409201</v>
      </c>
      <c r="F22" s="140">
        <v>1.283523752254961</v>
      </c>
      <c r="G22" s="140">
        <v>0.84390659450791738</v>
      </c>
      <c r="H22" s="140">
        <v>0.75165363800360796</v>
      </c>
      <c r="I22" s="203">
        <v>44210</v>
      </c>
    </row>
    <row r="23" spans="1:9" s="78" customFormat="1" hidden="1" x14ac:dyDescent="0.2">
      <c r="A23" s="90" t="s">
        <v>1569</v>
      </c>
      <c r="B23" s="90" t="s">
        <v>1889</v>
      </c>
      <c r="C23" s="149">
        <v>0.56640024806892975</v>
      </c>
      <c r="D23" s="149">
        <v>4.6316071870307333E-2</v>
      </c>
      <c r="E23" s="149">
        <v>0.38728368006076297</v>
      </c>
      <c r="F23" s="140">
        <v>1.9313502837974692</v>
      </c>
      <c r="G23" s="140">
        <v>0.13106497229315758</v>
      </c>
      <c r="H23" s="140">
        <v>1.6486160036875166</v>
      </c>
      <c r="I23" s="203">
        <v>1920779</v>
      </c>
    </row>
    <row r="24" spans="1:9" s="78" customFormat="1" hidden="1" x14ac:dyDescent="0.2">
      <c r="A24" s="90" t="s">
        <v>1569</v>
      </c>
      <c r="B24" s="90" t="s">
        <v>1890</v>
      </c>
      <c r="C24" s="149">
        <v>0.67631983598154788</v>
      </c>
      <c r="D24" s="149">
        <v>2.1574880877802457E-2</v>
      </c>
      <c r="E24" s="149">
        <v>0.30210528314064961</v>
      </c>
      <c r="F24" s="140">
        <v>1.937829933599426</v>
      </c>
      <c r="G24" s="140">
        <v>0.49452793054610333</v>
      </c>
      <c r="H24" s="140">
        <v>1.8209575661706552</v>
      </c>
      <c r="I24" s="203">
        <v>56641</v>
      </c>
    </row>
    <row r="25" spans="1:9" s="78" customFormat="1" hidden="1" x14ac:dyDescent="0.2">
      <c r="A25" s="90" t="s">
        <v>1569</v>
      </c>
      <c r="B25" s="90" t="s">
        <v>1891</v>
      </c>
      <c r="C25" s="149">
        <v>0.61521229259165133</v>
      </c>
      <c r="D25" s="149">
        <v>3.2264330215295164E-2</v>
      </c>
      <c r="E25" s="149">
        <v>0.35252337719305343</v>
      </c>
      <c r="F25" s="140">
        <v>1.6854857410999529</v>
      </c>
      <c r="G25" s="140">
        <v>0.27098048523638429</v>
      </c>
      <c r="H25" s="140">
        <v>4.1686787089100052</v>
      </c>
      <c r="I25" s="203">
        <v>1082936</v>
      </c>
    </row>
    <row r="26" spans="1:9" s="78" customFormat="1" hidden="1" x14ac:dyDescent="0.2">
      <c r="A26" s="90" t="s">
        <v>1569</v>
      </c>
      <c r="B26" s="90" t="s">
        <v>1892</v>
      </c>
      <c r="C26" s="149">
        <v>0.60230327468230693</v>
      </c>
      <c r="D26" s="149">
        <v>0</v>
      </c>
      <c r="E26" s="149">
        <v>0.36295413815575106</v>
      </c>
      <c r="F26" s="140">
        <v>1.5295766750770956</v>
      </c>
      <c r="G26" s="140">
        <v>0.7868890757873096</v>
      </c>
      <c r="H26" s="140">
        <v>1.6665109179827429</v>
      </c>
      <c r="I26" s="203">
        <v>106780</v>
      </c>
    </row>
    <row r="27" spans="1:9" s="78" customFormat="1" hidden="1" x14ac:dyDescent="0.2">
      <c r="A27" s="90" t="s">
        <v>1569</v>
      </c>
      <c r="B27" s="90" t="s">
        <v>824</v>
      </c>
      <c r="C27" s="149">
        <v>0.62693212914268981</v>
      </c>
      <c r="D27" s="149">
        <v>4.6767491357079312E-2</v>
      </c>
      <c r="E27" s="149">
        <v>0.32630037950023083</v>
      </c>
      <c r="F27" s="140">
        <v>2.0880989108147254</v>
      </c>
      <c r="G27" s="140">
        <v>0.29016723414661677</v>
      </c>
      <c r="H27" s="140">
        <v>1.2979928140107979</v>
      </c>
      <c r="I27" s="203">
        <v>750487</v>
      </c>
    </row>
    <row r="28" spans="1:9" s="78" customFormat="1" hidden="1" x14ac:dyDescent="0.2">
      <c r="A28" s="90" t="s">
        <v>1569</v>
      </c>
      <c r="B28" s="90" t="s">
        <v>1893</v>
      </c>
      <c r="C28" s="149">
        <v>0.64227619196320851</v>
      </c>
      <c r="D28" s="149">
        <v>7.0580971171452497E-2</v>
      </c>
      <c r="E28" s="149">
        <v>0.28714283686533904</v>
      </c>
      <c r="F28" s="140">
        <v>2.4066476506054966</v>
      </c>
      <c r="G28" s="140">
        <v>0.86294771721864483</v>
      </c>
      <c r="H28" s="140">
        <v>2.937810647855569</v>
      </c>
      <c r="I28" s="203">
        <v>109053</v>
      </c>
    </row>
    <row r="29" spans="1:9" s="78" customFormat="1" hidden="1" x14ac:dyDescent="0.2">
      <c r="A29" s="90" t="s">
        <v>1569</v>
      </c>
      <c r="B29" s="90" t="s">
        <v>1894</v>
      </c>
      <c r="C29" s="149">
        <v>0.55608992069631757</v>
      </c>
      <c r="D29" s="149">
        <v>5.7061686146435524E-2</v>
      </c>
      <c r="E29" s="149">
        <v>0.38684839315724689</v>
      </c>
      <c r="F29" s="140">
        <v>1.2882921141454433</v>
      </c>
      <c r="G29" s="140">
        <v>0.24243264805154954</v>
      </c>
      <c r="H29" s="140">
        <v>1.6864068732740105</v>
      </c>
      <c r="I29" s="203">
        <v>1097930</v>
      </c>
    </row>
    <row r="30" spans="1:9" s="78" customFormat="1" hidden="1" x14ac:dyDescent="0.2">
      <c r="A30" s="90" t="s">
        <v>1569</v>
      </c>
      <c r="B30" s="90" t="s">
        <v>1895</v>
      </c>
      <c r="C30" s="149">
        <v>0.716887771205164</v>
      </c>
      <c r="D30" s="149">
        <v>6.1189790162799462E-3</v>
      </c>
      <c r="E30" s="149">
        <v>0.27699324977855611</v>
      </c>
      <c r="F30" s="140">
        <v>2.6376722077503558</v>
      </c>
      <c r="G30" s="140">
        <v>0.71770013696055002</v>
      </c>
      <c r="H30" s="140">
        <v>0.40282514703117867</v>
      </c>
      <c r="I30" s="203">
        <v>100733</v>
      </c>
    </row>
    <row r="31" spans="1:9" s="78" customFormat="1" hidden="1" x14ac:dyDescent="0.2">
      <c r="A31" s="90" t="s">
        <v>1569</v>
      </c>
      <c r="B31" s="90" t="s">
        <v>1896</v>
      </c>
      <c r="C31" s="149">
        <v>0.52209133956873943</v>
      </c>
      <c r="D31" s="149">
        <v>2.8679886622202593E-2</v>
      </c>
      <c r="E31" s="149">
        <v>0.4492287738090579</v>
      </c>
      <c r="F31" s="140">
        <v>1.4070260448213203</v>
      </c>
      <c r="G31" s="140">
        <v>0.39830248491665815</v>
      </c>
      <c r="H31" s="140">
        <v>0.84954415663077087</v>
      </c>
      <c r="I31" s="203">
        <v>218075</v>
      </c>
    </row>
    <row r="32" spans="1:9" s="78" customFormat="1" hidden="1" x14ac:dyDescent="0.2">
      <c r="A32" s="90" t="s">
        <v>1569</v>
      </c>
      <c r="B32" s="90" t="s">
        <v>1897</v>
      </c>
      <c r="C32" s="149">
        <v>0.68842734566180341</v>
      </c>
      <c r="D32" s="149">
        <v>3.528947123873246E-2</v>
      </c>
      <c r="E32" s="149">
        <v>0.27628318309946409</v>
      </c>
      <c r="F32" s="140">
        <v>2.1298015866470945</v>
      </c>
      <c r="G32" s="140">
        <v>1.008972307895301</v>
      </c>
      <c r="H32" s="140">
        <v>3.9913575563655557</v>
      </c>
      <c r="I32" s="203">
        <v>211585</v>
      </c>
    </row>
    <row r="33" spans="1:9" s="78" customFormat="1" hidden="1" x14ac:dyDescent="0.2">
      <c r="A33" s="90" t="s">
        <v>1569</v>
      </c>
      <c r="B33" s="90" t="s">
        <v>1898</v>
      </c>
      <c r="C33" s="149">
        <v>0.63963372660764883</v>
      </c>
      <c r="D33" s="149">
        <v>5.6317735764483651E-2</v>
      </c>
      <c r="E33" s="149">
        <v>0.30404853762786749</v>
      </c>
      <c r="F33" s="140">
        <v>2.2208317408964455</v>
      </c>
      <c r="G33" s="140">
        <v>0.55816764583018552</v>
      </c>
      <c r="H33" s="140">
        <v>2.8086142688270481</v>
      </c>
      <c r="I33" s="203">
        <v>578481</v>
      </c>
    </row>
    <row r="34" spans="1:9" s="78" customFormat="1" hidden="1" x14ac:dyDescent="0.2">
      <c r="A34" s="90" t="s">
        <v>1569</v>
      </c>
      <c r="B34" s="90" t="s">
        <v>1899</v>
      </c>
      <c r="C34" s="149">
        <v>0.63614286932672581</v>
      </c>
      <c r="D34" s="149">
        <v>5.9193722870852915E-2</v>
      </c>
      <c r="E34" s="149">
        <v>0.30466340780242124</v>
      </c>
      <c r="F34" s="140">
        <v>1.6815896739130434</v>
      </c>
      <c r="G34" s="140">
        <v>0.25290609903381644</v>
      </c>
      <c r="H34" s="140">
        <v>0.68689613526570059</v>
      </c>
      <c r="I34" s="203">
        <v>354244</v>
      </c>
    </row>
    <row r="35" spans="1:9" s="78" customFormat="1" hidden="1" x14ac:dyDescent="0.2">
      <c r="A35" s="90" t="s">
        <v>1569</v>
      </c>
      <c r="B35" s="90" t="s">
        <v>981</v>
      </c>
      <c r="C35" s="149">
        <v>0.61457423947350753</v>
      </c>
      <c r="D35" s="149">
        <v>4.6924316701363239E-2</v>
      </c>
      <c r="E35" s="149">
        <v>0.33850144382512926</v>
      </c>
      <c r="F35" s="140">
        <v>1.4371384624664476</v>
      </c>
      <c r="G35" s="140">
        <v>0.16467714208161172</v>
      </c>
      <c r="H35" s="140">
        <v>0.39207407184003379</v>
      </c>
      <c r="I35" s="203">
        <v>242009</v>
      </c>
    </row>
    <row r="36" spans="1:9" s="78" customFormat="1" hidden="1" x14ac:dyDescent="0.2">
      <c r="A36" s="90" t="s">
        <v>1569</v>
      </c>
      <c r="B36" s="90" t="s">
        <v>1900</v>
      </c>
      <c r="C36" s="149">
        <v>0.65303934950635167</v>
      </c>
      <c r="D36" s="149">
        <v>1.2460537444417462E-2</v>
      </c>
      <c r="E36" s="149">
        <v>0.33450011304923083</v>
      </c>
      <c r="F36" s="140">
        <v>2.0271779724315881</v>
      </c>
      <c r="G36" s="140">
        <v>0.86198818496638829</v>
      </c>
      <c r="H36" s="140">
        <v>1.6126841855096081</v>
      </c>
      <c r="I36" s="203">
        <v>82420</v>
      </c>
    </row>
    <row r="37" spans="1:9" s="78" customFormat="1" hidden="1" x14ac:dyDescent="0.2">
      <c r="A37" s="90" t="s">
        <v>1569</v>
      </c>
      <c r="B37" s="90" t="s">
        <v>1901</v>
      </c>
      <c r="C37" s="149">
        <v>0.60337387210670856</v>
      </c>
      <c r="D37" s="149">
        <v>3.7073362102785404E-2</v>
      </c>
      <c r="E37" s="149">
        <v>0.3595527657905061</v>
      </c>
      <c r="F37" s="140">
        <v>1.6910451245131883</v>
      </c>
      <c r="G37" s="140">
        <v>0.7899185473666106</v>
      </c>
      <c r="H37" s="140">
        <v>2.0639581311350539</v>
      </c>
      <c r="I37" s="203">
        <v>179379</v>
      </c>
    </row>
    <row r="38" spans="1:9" s="78" customFormat="1" hidden="1" x14ac:dyDescent="0.2">
      <c r="A38" s="90" t="s">
        <v>1569</v>
      </c>
      <c r="B38" s="90" t="s">
        <v>1902</v>
      </c>
      <c r="C38" s="149">
        <v>0.67672555870525408</v>
      </c>
      <c r="D38" s="149">
        <v>3.9883973894126179E-2</v>
      </c>
      <c r="E38" s="149">
        <v>0.28339046740061968</v>
      </c>
      <c r="F38" s="140">
        <v>2.8009047684992847</v>
      </c>
      <c r="G38" s="140">
        <v>2.3352721229746574</v>
      </c>
      <c r="H38" s="140">
        <v>4.8931357614365512</v>
      </c>
      <c r="I38" s="203">
        <v>64959</v>
      </c>
    </row>
    <row r="39" spans="1:9" s="78" customFormat="1" hidden="1" x14ac:dyDescent="0.2">
      <c r="A39" s="90" t="s">
        <v>1569</v>
      </c>
      <c r="B39" s="90" t="s">
        <v>1903</v>
      </c>
      <c r="C39" s="149">
        <v>0.70107378670994425</v>
      </c>
      <c r="D39" s="149">
        <v>0</v>
      </c>
      <c r="E39" s="149">
        <v>0.25559680754096176</v>
      </c>
      <c r="F39" s="140">
        <v>1.9828521049151422</v>
      </c>
      <c r="G39" s="140">
        <v>1.1135772536918669</v>
      </c>
      <c r="H39" s="140">
        <v>2.005730659025788</v>
      </c>
      <c r="I39" s="203">
        <v>100589</v>
      </c>
    </row>
    <row r="40" spans="1:9" s="78" customFormat="1" hidden="1" x14ac:dyDescent="0.2">
      <c r="A40" s="90" t="s">
        <v>1569</v>
      </c>
      <c r="B40" s="90" t="s">
        <v>1904</v>
      </c>
      <c r="C40" s="149">
        <v>0.52722191304850108</v>
      </c>
      <c r="D40" s="149">
        <v>7.5228075787920901E-2</v>
      </c>
      <c r="E40" s="149">
        <v>0.39755001116357808</v>
      </c>
      <c r="F40" s="140">
        <v>0.86929765692517902</v>
      </c>
      <c r="G40" s="140">
        <v>5.2879234843400715E-2</v>
      </c>
      <c r="H40" s="140">
        <v>1.8008796790282009</v>
      </c>
      <c r="I40" s="203">
        <v>4471730</v>
      </c>
    </row>
    <row r="41" spans="1:9" s="78" customFormat="1" hidden="1" x14ac:dyDescent="0.2">
      <c r="A41" s="90" t="s">
        <v>1569</v>
      </c>
      <c r="B41" s="90" t="s">
        <v>1905</v>
      </c>
      <c r="C41" s="149">
        <v>0.49142536429209888</v>
      </c>
      <c r="D41" s="149">
        <v>5.6000166295965242E-2</v>
      </c>
      <c r="E41" s="149">
        <v>0.45257446941193591</v>
      </c>
      <c r="F41" s="140">
        <v>1.080242963162563</v>
      </c>
      <c r="G41" s="140">
        <v>0.56724712856613557</v>
      </c>
      <c r="H41" s="140">
        <v>1.1901153064546914</v>
      </c>
      <c r="I41" s="203">
        <v>187326</v>
      </c>
    </row>
    <row r="42" spans="1:9" s="78" customFormat="1" hidden="1" x14ac:dyDescent="0.2">
      <c r="A42" s="90" t="s">
        <v>1569</v>
      </c>
      <c r="B42" s="90" t="s">
        <v>1906</v>
      </c>
      <c r="C42" s="149">
        <v>0.64814016232114824</v>
      </c>
      <c r="D42" s="149">
        <v>0</v>
      </c>
      <c r="E42" s="149">
        <v>0.31600378159623166</v>
      </c>
      <c r="F42" s="140">
        <v>1.6426025400602096</v>
      </c>
      <c r="G42" s="140">
        <v>0.29565320050310812</v>
      </c>
      <c r="H42" s="140">
        <v>2.0296870104572018</v>
      </c>
      <c r="I42" s="203">
        <v>890700</v>
      </c>
    </row>
    <row r="43" spans="1:9" s="78" customFormat="1" hidden="1" x14ac:dyDescent="0.2">
      <c r="A43" s="90" t="s">
        <v>1569</v>
      </c>
      <c r="B43" s="90" t="s">
        <v>1907</v>
      </c>
      <c r="C43" s="149">
        <v>0.56471767761928637</v>
      </c>
      <c r="D43" s="149">
        <v>6.8632365674702642E-2</v>
      </c>
      <c r="E43" s="149">
        <v>0.36664995670601103</v>
      </c>
      <c r="F43" s="140">
        <v>0.56369325304671281</v>
      </c>
      <c r="G43" s="140">
        <v>0.31752091082841816</v>
      </c>
      <c r="H43" s="140">
        <v>0.39561026737088723</v>
      </c>
      <c r="I43" s="203">
        <v>384092</v>
      </c>
    </row>
    <row r="44" spans="1:9" s="78" customFormat="1" hidden="1" x14ac:dyDescent="0.2">
      <c r="A44" s="90" t="s">
        <v>1569</v>
      </c>
      <c r="B44" s="90" t="s">
        <v>1197</v>
      </c>
      <c r="C44" s="149">
        <v>0.51499368843741611</v>
      </c>
      <c r="D44" s="149">
        <v>5.5134232523929273E-2</v>
      </c>
      <c r="E44" s="149">
        <v>0.4298720790386546</v>
      </c>
      <c r="F44" s="140">
        <v>1.2486379149860378</v>
      </c>
      <c r="G44" s="140">
        <v>0.35508532423208189</v>
      </c>
      <c r="H44" s="140">
        <v>2.519391870927707</v>
      </c>
      <c r="I44" s="203">
        <v>342626</v>
      </c>
    </row>
    <row r="45" spans="1:9" s="78" customFormat="1" hidden="1" x14ac:dyDescent="0.2">
      <c r="A45" s="90" t="s">
        <v>1569</v>
      </c>
      <c r="B45" s="90" t="s">
        <v>1908</v>
      </c>
      <c r="C45" s="149">
        <v>0.62757922949262945</v>
      </c>
      <c r="D45" s="149">
        <v>2.9774847132118674E-2</v>
      </c>
      <c r="E45" s="149">
        <v>0.34264592337525185</v>
      </c>
      <c r="F45" s="140">
        <v>1.9447196285877013</v>
      </c>
      <c r="G45" s="140">
        <v>0.87216306242557085</v>
      </c>
      <c r="H45" s="140">
        <v>2.1228491051241778</v>
      </c>
      <c r="I45" s="203">
        <v>176842</v>
      </c>
    </row>
    <row r="46" spans="1:9" s="78" customFormat="1" hidden="1" x14ac:dyDescent="0.2">
      <c r="A46" s="90" t="s">
        <v>1569</v>
      </c>
      <c r="B46" s="90" t="s">
        <v>1909</v>
      </c>
      <c r="C46" s="149">
        <v>0.55380428096936896</v>
      </c>
      <c r="D46" s="149">
        <v>4.6038873170131625E-2</v>
      </c>
      <c r="E46" s="149">
        <v>0.40015684586049943</v>
      </c>
      <c r="F46" s="140">
        <v>1.6433011573255167</v>
      </c>
      <c r="G46" s="140">
        <v>1.2787436195481883</v>
      </c>
      <c r="H46" s="140">
        <v>2.6027189568908882</v>
      </c>
      <c r="I46" s="203">
        <v>146190</v>
      </c>
    </row>
    <row r="47" spans="1:9" s="78" customFormat="1" hidden="1" x14ac:dyDescent="0.2">
      <c r="A47" s="90" t="s">
        <v>1569</v>
      </c>
      <c r="B47" s="90" t="s">
        <v>1910</v>
      </c>
      <c r="C47" s="149">
        <v>0.6172116887329343</v>
      </c>
      <c r="D47" s="149">
        <v>5.0835962610208472E-2</v>
      </c>
      <c r="E47" s="149">
        <v>0.33195234865685724</v>
      </c>
      <c r="F47" s="140">
        <v>1.1911139729555698</v>
      </c>
      <c r="G47" s="140">
        <v>0.17057893812562197</v>
      </c>
      <c r="H47" s="140">
        <v>1.7619855997190188</v>
      </c>
      <c r="I47" s="203">
        <v>426022</v>
      </c>
    </row>
    <row r="48" spans="1:9" s="78" customFormat="1" hidden="1" x14ac:dyDescent="0.2">
      <c r="A48" s="90" t="s">
        <v>1569</v>
      </c>
      <c r="B48" s="90" t="s">
        <v>1911</v>
      </c>
      <c r="C48" s="149">
        <v>0.68422384831331395</v>
      </c>
      <c r="D48" s="149">
        <v>5.5041649408624417E-2</v>
      </c>
      <c r="E48" s="149">
        <v>0.26073450227806155</v>
      </c>
      <c r="F48" s="140">
        <v>2.0865181486460536</v>
      </c>
      <c r="G48" s="140">
        <v>2.9298540426349144</v>
      </c>
      <c r="H48" s="140">
        <v>6.6737084693681581</v>
      </c>
      <c r="I48" s="203">
        <v>86797</v>
      </c>
    </row>
    <row r="49" spans="1:9" s="78" customFormat="1" hidden="1" x14ac:dyDescent="0.2">
      <c r="A49" s="90" t="s">
        <v>1569</v>
      </c>
      <c r="B49" s="90" t="s">
        <v>1912</v>
      </c>
      <c r="C49" s="149">
        <v>0.60581093842534051</v>
      </c>
      <c r="D49" s="149">
        <v>5.9217792147510287E-2</v>
      </c>
      <c r="E49" s="149">
        <v>0.33497126942714917</v>
      </c>
      <c r="F49" s="140">
        <v>1.7483052685336113</v>
      </c>
      <c r="G49" s="140">
        <v>0.21523964097577356</v>
      </c>
      <c r="H49" s="140">
        <v>2.0637596804320602</v>
      </c>
      <c r="I49" s="203">
        <v>372678</v>
      </c>
    </row>
    <row r="50" spans="1:9" s="78" customFormat="1" hidden="1" x14ac:dyDescent="0.2">
      <c r="A50" s="90" t="s">
        <v>1569</v>
      </c>
      <c r="B50" s="90" t="s">
        <v>1913</v>
      </c>
      <c r="C50" s="149">
        <v>0.69388850306206196</v>
      </c>
      <c r="D50" s="149">
        <v>0</v>
      </c>
      <c r="E50" s="149">
        <v>0.26738588294715576</v>
      </c>
      <c r="F50" s="140">
        <v>0.95004311152764764</v>
      </c>
      <c r="G50" s="140">
        <v>0.20037488284910965</v>
      </c>
      <c r="H50" s="140">
        <v>0.43486410496719774</v>
      </c>
      <c r="I50" s="203">
        <v>113501</v>
      </c>
    </row>
    <row r="51" spans="1:9" s="78" customFormat="1" hidden="1" x14ac:dyDescent="0.2">
      <c r="A51" s="90" t="s">
        <v>1569</v>
      </c>
      <c r="B51" s="90" t="s">
        <v>1914</v>
      </c>
      <c r="C51" s="149">
        <v>0.6916290758860969</v>
      </c>
      <c r="D51" s="149">
        <v>3.4552886132897559E-2</v>
      </c>
      <c r="E51" s="149">
        <v>0.27381803798100551</v>
      </c>
      <c r="F51" s="140">
        <v>2.7179857521393509</v>
      </c>
      <c r="G51" s="140">
        <v>0.29788019634246993</v>
      </c>
      <c r="H51" s="140">
        <v>2.1610703270926543</v>
      </c>
      <c r="I51" s="203">
        <v>268284</v>
      </c>
    </row>
    <row r="52" spans="1:9" s="78" customFormat="1" hidden="1" x14ac:dyDescent="0.2">
      <c r="A52" s="90" t="s">
        <v>1569</v>
      </c>
      <c r="B52" s="90" t="s">
        <v>1915</v>
      </c>
      <c r="C52" s="149">
        <v>0.58707397697480912</v>
      </c>
      <c r="D52" s="149">
        <v>6.2327596033283937E-2</v>
      </c>
      <c r="E52" s="149">
        <v>0.35059842699190696</v>
      </c>
      <c r="F52" s="140">
        <v>1.5652431452591313</v>
      </c>
      <c r="G52" s="140">
        <v>0.43684075305804942</v>
      </c>
      <c r="H52" s="140">
        <v>1.4772840810151153</v>
      </c>
      <c r="I52" s="203">
        <v>417607</v>
      </c>
    </row>
    <row r="53" spans="1:9" s="78" customFormat="1" hidden="1" x14ac:dyDescent="0.2">
      <c r="A53" s="90" t="s">
        <v>1569</v>
      </c>
      <c r="B53" s="90" t="s">
        <v>1916</v>
      </c>
      <c r="C53" s="149">
        <v>0.66196889667765535</v>
      </c>
      <c r="D53" s="149">
        <v>2.9412125148592507E-2</v>
      </c>
      <c r="E53" s="149">
        <v>0.30861897817375211</v>
      </c>
      <c r="F53" s="140">
        <v>1.2067823180561101</v>
      </c>
      <c r="G53" s="140">
        <v>0.90248014552553357</v>
      </c>
      <c r="H53" s="140">
        <v>0.8134049129656743</v>
      </c>
      <c r="I53" s="203">
        <v>134134</v>
      </c>
    </row>
    <row r="54" spans="1:9" s="78" customFormat="1" hidden="1" x14ac:dyDescent="0.2">
      <c r="A54" s="90" t="s">
        <v>1569</v>
      </c>
      <c r="B54" s="90" t="s">
        <v>1917</v>
      </c>
      <c r="C54" s="149">
        <v>0.58584261768543611</v>
      </c>
      <c r="D54" s="149">
        <v>3.556910569105691E-2</v>
      </c>
      <c r="E54" s="149">
        <v>0.37858827662350697</v>
      </c>
      <c r="F54" s="140">
        <v>1.2455112277905396</v>
      </c>
      <c r="G54" s="140">
        <v>0.78960198771740664</v>
      </c>
      <c r="H54" s="140">
        <v>1.53141749878893</v>
      </c>
      <c r="I54" s="203">
        <v>68897</v>
      </c>
    </row>
    <row r="55" spans="1:9" s="78" customFormat="1" hidden="1" x14ac:dyDescent="0.2">
      <c r="A55" s="90" t="s">
        <v>1569</v>
      </c>
      <c r="B55" s="90" t="s">
        <v>1918</v>
      </c>
      <c r="C55" s="149">
        <v>0.61295503211991431</v>
      </c>
      <c r="D55" s="149">
        <v>6.0469230053067688E-2</v>
      </c>
      <c r="E55" s="149">
        <v>0.32657573782701799</v>
      </c>
      <c r="F55" s="140">
        <v>1.1994081683928421</v>
      </c>
      <c r="G55" s="140">
        <v>1.4104296362468942</v>
      </c>
      <c r="H55" s="140">
        <v>1.3958292621646522</v>
      </c>
      <c r="I55" s="203">
        <v>38780</v>
      </c>
    </row>
    <row r="56" spans="1:9" s="78" customFormat="1" hidden="1" x14ac:dyDescent="0.2">
      <c r="A56" s="90" t="s">
        <v>1569</v>
      </c>
      <c r="B56" s="90" t="s">
        <v>1919</v>
      </c>
      <c r="C56" s="149">
        <v>-1</v>
      </c>
      <c r="D56" s="149">
        <v>-1</v>
      </c>
      <c r="E56" s="149">
        <v>-1</v>
      </c>
      <c r="F56" s="140">
        <v>-1</v>
      </c>
      <c r="G56" s="140">
        <v>-1</v>
      </c>
      <c r="H56" s="140">
        <v>-1</v>
      </c>
      <c r="I56" s="203">
        <v>-1</v>
      </c>
    </row>
    <row r="57" spans="1:9" s="78" customFormat="1" hidden="1" x14ac:dyDescent="0.2">
      <c r="A57" s="90" t="s">
        <v>1569</v>
      </c>
      <c r="B57" s="90" t="s">
        <v>1920</v>
      </c>
      <c r="C57" s="149">
        <v>0.63722340002650057</v>
      </c>
      <c r="D57" s="149">
        <v>5.9916191864316945E-2</v>
      </c>
      <c r="E57" s="149">
        <v>0.30286040810918247</v>
      </c>
      <c r="F57" s="140">
        <v>3.578367165506001</v>
      </c>
      <c r="G57" s="140">
        <v>1.8832715957919692</v>
      </c>
      <c r="H57" s="140">
        <v>3.8227885612683363</v>
      </c>
      <c r="I57" s="203">
        <v>213166</v>
      </c>
    </row>
    <row r="58" spans="1:9" s="78" customFormat="1" hidden="1" x14ac:dyDescent="0.2">
      <c r="A58" s="90" t="s">
        <v>1569</v>
      </c>
      <c r="B58" s="90" t="s">
        <v>1921</v>
      </c>
      <c r="C58" s="149">
        <v>0.54818696774690767</v>
      </c>
      <c r="D58" s="149">
        <v>0</v>
      </c>
      <c r="E58" s="149">
        <v>0.38823166737312625</v>
      </c>
      <c r="F58" s="140">
        <v>0.82574366340594207</v>
      </c>
      <c r="G58" s="140">
        <v>0.1462462271355322</v>
      </c>
      <c r="H58" s="140">
        <v>1.0409469435252192</v>
      </c>
      <c r="I58" s="203">
        <v>663709</v>
      </c>
    </row>
    <row r="59" spans="1:9" s="78" customFormat="1" hidden="1" x14ac:dyDescent="0.2">
      <c r="A59" s="90" t="s">
        <v>1569</v>
      </c>
      <c r="B59" s="90" t="s">
        <v>1922</v>
      </c>
      <c r="C59" s="149">
        <v>0.63609154578286808</v>
      </c>
      <c r="D59" s="149">
        <v>4.1143723686573416E-2</v>
      </c>
      <c r="E59" s="149">
        <v>0.32276473053055849</v>
      </c>
      <c r="F59" s="140">
        <v>2.2226312171541345</v>
      </c>
      <c r="G59" s="140">
        <v>1.1203184247289177</v>
      </c>
      <c r="H59" s="140">
        <v>2.1952679779142734</v>
      </c>
      <c r="I59" s="203">
        <v>79326</v>
      </c>
    </row>
    <row r="60" spans="1:9" s="78" customFormat="1" hidden="1" x14ac:dyDescent="0.2">
      <c r="A60" s="90" t="s">
        <v>1569</v>
      </c>
      <c r="B60" s="90" t="s">
        <v>1923</v>
      </c>
      <c r="C60" s="149">
        <v>0.4907209228102391</v>
      </c>
      <c r="D60" s="149">
        <v>5.2322529802105847E-2</v>
      </c>
      <c r="E60" s="149">
        <v>0.45695654738765501</v>
      </c>
      <c r="F60" s="140">
        <v>1.3122085366567722</v>
      </c>
      <c r="G60" s="140">
        <v>6.0337564048744033E-2</v>
      </c>
      <c r="H60" s="140">
        <v>1.1978591369261169</v>
      </c>
      <c r="I60" s="203">
        <v>9210800</v>
      </c>
    </row>
    <row r="61" spans="1:9" s="78" customFormat="1" hidden="1" x14ac:dyDescent="0.2">
      <c r="A61" s="90" t="s">
        <v>1569</v>
      </c>
      <c r="B61" s="90" t="s">
        <v>1924</v>
      </c>
      <c r="C61" s="149">
        <v>1.0000890234131576</v>
      </c>
      <c r="D61" s="149">
        <v>0</v>
      </c>
      <c r="E61" s="149">
        <v>-8.9023413157660459E-5</v>
      </c>
      <c r="F61" s="140">
        <v>1.0973477262736286</v>
      </c>
      <c r="G61" s="140">
        <v>1.3053778146827528</v>
      </c>
      <c r="H61" s="140">
        <v>6.4475162409026527</v>
      </c>
      <c r="I61" s="203">
        <v>35065</v>
      </c>
    </row>
    <row r="62" spans="1:9" s="78" customFormat="1" hidden="1" x14ac:dyDescent="0.2">
      <c r="A62" s="90" t="s">
        <v>1569</v>
      </c>
      <c r="B62" s="90" t="s">
        <v>1925</v>
      </c>
      <c r="C62" s="149">
        <v>0.57468245769740001</v>
      </c>
      <c r="D62" s="149">
        <v>5.1672462207737413E-2</v>
      </c>
      <c r="E62" s="149">
        <v>0.37364508009486258</v>
      </c>
      <c r="F62" s="140">
        <v>1.0998367791077257</v>
      </c>
      <c r="G62" s="140">
        <v>0.40461179030915956</v>
      </c>
      <c r="H62" s="140">
        <v>2.3042949497535687</v>
      </c>
      <c r="I62" s="203">
        <v>218647</v>
      </c>
    </row>
    <row r="63" spans="1:9" s="78" customFormat="1" hidden="1" x14ac:dyDescent="0.2">
      <c r="A63" s="90" t="s">
        <v>1569</v>
      </c>
      <c r="B63" s="90" t="s">
        <v>1926</v>
      </c>
      <c r="C63" s="149">
        <v>0.58576580323495253</v>
      </c>
      <c r="D63" s="149">
        <v>4.8732241490370719E-2</v>
      </c>
      <c r="E63" s="149">
        <v>0.36550195527467677</v>
      </c>
      <c r="F63" s="140">
        <v>2.4135318096683762</v>
      </c>
      <c r="G63" s="140">
        <v>0.33849110651372888</v>
      </c>
      <c r="H63" s="140">
        <v>1.8974402918385587</v>
      </c>
      <c r="I63" s="203">
        <v>215094</v>
      </c>
    </row>
    <row r="64" spans="1:9" s="78" customFormat="1" x14ac:dyDescent="0.2">
      <c r="A64" s="91" t="s">
        <v>2125</v>
      </c>
      <c r="B64" s="91" t="s">
        <v>2019</v>
      </c>
      <c r="C64" s="150">
        <v>0.59354061133286795</v>
      </c>
      <c r="D64" s="150">
        <v>3.7004552478803826E-2</v>
      </c>
      <c r="E64" s="150">
        <v>0.36945483618832825</v>
      </c>
      <c r="F64" s="142">
        <v>2.1550577978938166</v>
      </c>
      <c r="G64" s="142">
        <v>0.34364994663820703</v>
      </c>
      <c r="H64" s="142">
        <v>1.5301333401910737</v>
      </c>
      <c r="I64" s="204">
        <v>73758</v>
      </c>
    </row>
    <row r="65" spans="1:9" s="78" customFormat="1" hidden="1" x14ac:dyDescent="0.2">
      <c r="A65" s="91" t="s">
        <v>2125</v>
      </c>
      <c r="B65" s="91" t="s">
        <v>2020</v>
      </c>
      <c r="C65" s="150">
        <v>0.78314853351381097</v>
      </c>
      <c r="D65" s="150">
        <v>1.3149988298471211E-2</v>
      </c>
      <c r="E65" s="150">
        <v>0.20370147818771783</v>
      </c>
      <c r="F65" s="142">
        <v>3.0933085501858737</v>
      </c>
      <c r="G65" s="142">
        <v>0.52289180199569552</v>
      </c>
      <c r="H65" s="142">
        <v>2.2500489141068285</v>
      </c>
      <c r="I65" s="204">
        <v>311962</v>
      </c>
    </row>
    <row r="66" spans="1:9" s="78" customFormat="1" hidden="1" x14ac:dyDescent="0.2">
      <c r="A66" s="91" t="s">
        <v>2125</v>
      </c>
      <c r="B66" s="91" t="s">
        <v>2021</v>
      </c>
      <c r="C66" s="150">
        <v>0.63093366865765488</v>
      </c>
      <c r="D66" s="150">
        <v>5.3648616787173843E-2</v>
      </c>
      <c r="E66" s="150">
        <v>0.31541771455517131</v>
      </c>
      <c r="F66" s="142">
        <v>1.350635565108935</v>
      </c>
      <c r="G66" s="142">
        <v>0.20228617679059524</v>
      </c>
      <c r="H66" s="142">
        <v>1.2870525170501288</v>
      </c>
      <c r="I66" s="204">
        <v>470246</v>
      </c>
    </row>
    <row r="67" spans="1:9" s="78" customFormat="1" x14ac:dyDescent="0.2">
      <c r="A67" s="91" t="s">
        <v>2125</v>
      </c>
      <c r="B67" s="91" t="s">
        <v>2022</v>
      </c>
      <c r="C67" s="150">
        <v>0.62784934805040493</v>
      </c>
      <c r="D67" s="150">
        <v>7.8874957005722144E-3</v>
      </c>
      <c r="E67" s="150">
        <v>0.36426315624902283</v>
      </c>
      <c r="F67" s="142">
        <v>1.8932911036452706</v>
      </c>
      <c r="G67" s="142">
        <v>0.73586218124232239</v>
      </c>
      <c r="H67" s="142">
        <v>0.97680820518892364</v>
      </c>
      <c r="I67" s="204">
        <v>70275</v>
      </c>
    </row>
    <row r="68" spans="1:9" s="78" customFormat="1" hidden="1" x14ac:dyDescent="0.2">
      <c r="A68" s="91" t="s">
        <v>2125</v>
      </c>
      <c r="B68" s="91" t="s">
        <v>2023</v>
      </c>
      <c r="C68" s="150">
        <v>0.64423120445389948</v>
      </c>
      <c r="D68" s="150">
        <v>4.3352451649197224E-2</v>
      </c>
      <c r="E68" s="150">
        <v>0.31241634389690337</v>
      </c>
      <c r="F68" s="142">
        <v>1.6567590296264951</v>
      </c>
      <c r="G68" s="142">
        <v>0.14585063018570793</v>
      </c>
      <c r="H68" s="142">
        <v>2.2979147361147563</v>
      </c>
      <c r="I68" s="204">
        <v>441199</v>
      </c>
    </row>
    <row r="69" spans="1:9" s="78" customFormat="1" hidden="1" x14ac:dyDescent="0.2">
      <c r="A69" s="91" t="s">
        <v>2125</v>
      </c>
      <c r="B69" s="91" t="s">
        <v>2024</v>
      </c>
      <c r="C69" s="150">
        <v>0.64464838902627375</v>
      </c>
      <c r="D69" s="150">
        <v>3.8334836135091463E-2</v>
      </c>
      <c r="E69" s="150">
        <v>0.31701677483863477</v>
      </c>
      <c r="F69" s="142">
        <v>2.0077072672360483</v>
      </c>
      <c r="G69" s="142">
        <v>0.25620390202808674</v>
      </c>
      <c r="H69" s="142">
        <v>1.0843945762347311</v>
      </c>
      <c r="I69" s="204">
        <v>314651</v>
      </c>
    </row>
    <row r="70" spans="1:9" s="78" customFormat="1" hidden="1" x14ac:dyDescent="0.2">
      <c r="A70" s="91" t="s">
        <v>2125</v>
      </c>
      <c r="B70" s="91" t="s">
        <v>2025</v>
      </c>
      <c r="C70" s="150">
        <v>0.64078583612728668</v>
      </c>
      <c r="D70" s="150">
        <v>2.738300461963776E-2</v>
      </c>
      <c r="E70" s="150">
        <v>0.3318311592530756</v>
      </c>
      <c r="F70" s="142">
        <v>2.4201771772100611</v>
      </c>
      <c r="G70" s="142">
        <v>0.56013403269784601</v>
      </c>
      <c r="H70" s="142">
        <v>5.0043254016053265</v>
      </c>
      <c r="I70" s="204">
        <v>295741</v>
      </c>
    </row>
    <row r="71" spans="1:9" s="78" customFormat="1" hidden="1" x14ac:dyDescent="0.2">
      <c r="A71" s="91" t="s">
        <v>2125</v>
      </c>
      <c r="B71" s="91" t="s">
        <v>2026</v>
      </c>
      <c r="C71" s="150">
        <v>0.69337744006288482</v>
      </c>
      <c r="D71" s="150">
        <v>0</v>
      </c>
      <c r="E71" s="150">
        <v>0.26969736669723571</v>
      </c>
      <c r="F71" s="142">
        <v>3.2093678390480798</v>
      </c>
      <c r="G71" s="142">
        <v>0.56215443479723337</v>
      </c>
      <c r="H71" s="142">
        <v>4.961422835158829</v>
      </c>
      <c r="I71" s="204">
        <v>191931</v>
      </c>
    </row>
    <row r="72" spans="1:9" s="78" customFormat="1" hidden="1" x14ac:dyDescent="0.2">
      <c r="A72" s="91" t="s">
        <v>2125</v>
      </c>
      <c r="B72" s="91" t="s">
        <v>2027</v>
      </c>
      <c r="C72" s="150">
        <v>0.62294218989280248</v>
      </c>
      <c r="D72" s="150">
        <v>4.7466364034128197E-2</v>
      </c>
      <c r="E72" s="150">
        <v>0.32959144607306934</v>
      </c>
      <c r="F72" s="142">
        <v>1.6267084820783149</v>
      </c>
      <c r="G72" s="142">
        <v>0.30709861097209712</v>
      </c>
      <c r="H72" s="142">
        <v>3.7033329996997297</v>
      </c>
      <c r="I72" s="204">
        <v>180111</v>
      </c>
    </row>
    <row r="73" spans="1:9" s="78" customFormat="1" hidden="1" x14ac:dyDescent="0.2">
      <c r="A73" s="91" t="s">
        <v>2125</v>
      </c>
      <c r="B73" s="91" t="s">
        <v>2028</v>
      </c>
      <c r="C73" s="150">
        <v>0.58236646806731474</v>
      </c>
      <c r="D73" s="150">
        <v>3.7051554533523802E-2</v>
      </c>
      <c r="E73" s="150">
        <v>0.38058197739916144</v>
      </c>
      <c r="F73" s="142">
        <v>2.039715018388776</v>
      </c>
      <c r="G73" s="142">
        <v>0.163870348764902</v>
      </c>
      <c r="H73" s="142">
        <v>0.98310364636695824</v>
      </c>
      <c r="I73" s="204">
        <v>369973</v>
      </c>
    </row>
    <row r="74" spans="1:9" s="78" customFormat="1" hidden="1" x14ac:dyDescent="0.2">
      <c r="A74" s="91" t="s">
        <v>2125</v>
      </c>
      <c r="B74" s="91" t="s">
        <v>2029</v>
      </c>
      <c r="C74" s="150">
        <v>0.67651556660478729</v>
      </c>
      <c r="D74" s="150">
        <v>3.5263041682681691E-2</v>
      </c>
      <c r="E74" s="150">
        <v>0.28822139171253097</v>
      </c>
      <c r="F74" s="142">
        <v>2.7176575175019448</v>
      </c>
      <c r="G74" s="142">
        <v>1.1228580953439271</v>
      </c>
      <c r="H74" s="142">
        <v>3.1336815201689077</v>
      </c>
      <c r="I74" s="204">
        <v>93873</v>
      </c>
    </row>
    <row r="75" spans="1:9" s="78" customFormat="1" hidden="1" x14ac:dyDescent="0.2">
      <c r="A75" s="91" t="s">
        <v>2125</v>
      </c>
      <c r="B75" s="91" t="s">
        <v>2030</v>
      </c>
      <c r="C75" s="150">
        <v>0.61167636130186953</v>
      </c>
      <c r="D75" s="150">
        <v>5.2519632446874048E-2</v>
      </c>
      <c r="E75" s="150">
        <v>0.33580400625125639</v>
      </c>
      <c r="F75" s="142">
        <v>1.3285804747976446</v>
      </c>
      <c r="G75" s="142">
        <v>0.12170620441886612</v>
      </c>
      <c r="H75" s="142">
        <v>1.5077043693272623</v>
      </c>
      <c r="I75" s="204">
        <v>295912</v>
      </c>
    </row>
    <row r="76" spans="1:9" s="78" customFormat="1" hidden="1" x14ac:dyDescent="0.2">
      <c r="A76" s="92" t="s">
        <v>1951</v>
      </c>
      <c r="B76" s="92" t="s">
        <v>2010</v>
      </c>
      <c r="C76" s="151">
        <v>0.50194570161377117</v>
      </c>
      <c r="D76" s="151">
        <v>5.2089292693564743E-2</v>
      </c>
      <c r="E76" s="151">
        <v>0.44596500569266412</v>
      </c>
      <c r="F76" s="144">
        <v>2.9636723799291578</v>
      </c>
      <c r="G76" s="144">
        <v>1.0348839161308734</v>
      </c>
      <c r="H76" s="144">
        <v>2.7363225838943075</v>
      </c>
      <c r="I76" s="205">
        <v>1012006</v>
      </c>
    </row>
    <row r="77" spans="1:9" s="78" customFormat="1" hidden="1" x14ac:dyDescent="0.2">
      <c r="A77" s="92" t="s">
        <v>1951</v>
      </c>
      <c r="B77" s="92" t="s">
        <v>1939</v>
      </c>
      <c r="C77" s="151">
        <v>0.69835182628555847</v>
      </c>
      <c r="D77" s="151">
        <v>4.9734962758432616E-2</v>
      </c>
      <c r="E77" s="151">
        <v>0.25191321095600894</v>
      </c>
      <c r="F77" s="144">
        <v>3.131792462901676</v>
      </c>
      <c r="G77" s="144">
        <v>1.5407814668517135</v>
      </c>
      <c r="H77" s="144">
        <v>0.96081989964769932</v>
      </c>
      <c r="I77" s="205">
        <v>92598</v>
      </c>
    </row>
    <row r="78" spans="1:9" s="78" customFormat="1" x14ac:dyDescent="0.2">
      <c r="A78" s="92" t="s">
        <v>1951</v>
      </c>
      <c r="B78" s="92" t="s">
        <v>2011</v>
      </c>
      <c r="C78" s="151">
        <v>0.50907242047729506</v>
      </c>
      <c r="D78" s="151">
        <v>8.9230671454447227E-2</v>
      </c>
      <c r="E78" s="151">
        <v>0.40169690806825764</v>
      </c>
      <c r="F78" s="144">
        <v>6.6926839642705236</v>
      </c>
      <c r="G78" s="144">
        <v>10.764142917907273</v>
      </c>
      <c r="H78" s="144">
        <v>19.140791152700977</v>
      </c>
      <c r="I78" s="205">
        <v>20325</v>
      </c>
    </row>
    <row r="79" spans="1:9" s="78" customFormat="1" hidden="1" x14ac:dyDescent="0.2">
      <c r="A79" s="92" t="s">
        <v>1951</v>
      </c>
      <c r="B79" s="92" t="s">
        <v>2012</v>
      </c>
      <c r="C79" s="151">
        <v>0.60481759619690656</v>
      </c>
      <c r="D79" s="151">
        <v>6.3143752798925215E-2</v>
      </c>
      <c r="E79" s="151">
        <v>0.33203865100416824</v>
      </c>
      <c r="F79" s="144">
        <v>2.87764863324329</v>
      </c>
      <c r="G79" s="144">
        <v>4.3461128596565137</v>
      </c>
      <c r="H79" s="144">
        <v>6.6665014497781963</v>
      </c>
      <c r="I79" s="205">
        <v>230559</v>
      </c>
    </row>
    <row r="80" spans="1:9" s="78" customFormat="1" hidden="1" x14ac:dyDescent="0.2">
      <c r="A80" s="92" t="s">
        <v>1951</v>
      </c>
      <c r="B80" s="92" t="s">
        <v>2013</v>
      </c>
      <c r="C80" s="151">
        <v>0.67041733477100107</v>
      </c>
      <c r="D80" s="151">
        <v>2.1194988322265681E-2</v>
      </c>
      <c r="E80" s="151">
        <v>0.3083876769067333</v>
      </c>
      <c r="F80" s="144">
        <v>2.2900709801456052</v>
      </c>
      <c r="G80" s="144">
        <v>3.2348631878194789</v>
      </c>
      <c r="H80" s="144">
        <v>6.8519986514683504</v>
      </c>
      <c r="I80" s="205">
        <v>380581</v>
      </c>
    </row>
    <row r="81" spans="1:9" s="78" customFormat="1" hidden="1" x14ac:dyDescent="0.2">
      <c r="A81" s="92" t="s">
        <v>1951</v>
      </c>
      <c r="B81" s="92" t="s">
        <v>2014</v>
      </c>
      <c r="C81" s="151">
        <v>0.52885961102263401</v>
      </c>
      <c r="D81" s="151">
        <v>0</v>
      </c>
      <c r="E81" s="151">
        <v>0.43395589015974134</v>
      </c>
      <c r="F81" s="144">
        <v>3.8850660916846347</v>
      </c>
      <c r="G81" s="144">
        <v>4.7363832380238113</v>
      </c>
      <c r="H81" s="144">
        <v>8.0622480547482898</v>
      </c>
      <c r="I81" s="205">
        <v>78253</v>
      </c>
    </row>
    <row r="82" spans="1:9" s="78" customFormat="1" hidden="1" x14ac:dyDescent="0.2">
      <c r="A82" s="92" t="s">
        <v>1951</v>
      </c>
      <c r="B82" s="92" t="s">
        <v>2123</v>
      </c>
      <c r="C82" s="151">
        <v>0.49670999429675594</v>
      </c>
      <c r="D82" s="151">
        <v>8.3029018446163935E-2</v>
      </c>
      <c r="E82" s="151">
        <v>0.42026098725708011</v>
      </c>
      <c r="F82" s="144">
        <v>3.1119735099337746</v>
      </c>
      <c r="G82" s="144">
        <v>1.6266490066225165</v>
      </c>
      <c r="H82" s="144">
        <v>3.2582781456953644</v>
      </c>
      <c r="I82" s="205">
        <v>323616</v>
      </c>
    </row>
    <row r="83" spans="1:9" s="78" customFormat="1" x14ac:dyDescent="0.2">
      <c r="A83" s="92" t="s">
        <v>1951</v>
      </c>
      <c r="B83" s="92" t="s">
        <v>2015</v>
      </c>
      <c r="C83" s="151">
        <v>0.51767910371055603</v>
      </c>
      <c r="D83" s="151">
        <v>5.2677561928255727E-2</v>
      </c>
      <c r="E83" s="151">
        <v>0.42964333436118818</v>
      </c>
      <c r="F83" s="144">
        <v>3.6692438242504242</v>
      </c>
      <c r="G83" s="144">
        <v>5.039600226287007</v>
      </c>
      <c r="H83" s="144">
        <v>5.4686026777295869</v>
      </c>
      <c r="I83" s="205">
        <v>20851</v>
      </c>
    </row>
    <row r="84" spans="1:9" s="78" customFormat="1" x14ac:dyDescent="0.2">
      <c r="A84" s="92" t="s">
        <v>1951</v>
      </c>
      <c r="B84" s="92" t="s">
        <v>2016</v>
      </c>
      <c r="C84" s="151">
        <v>0.5476577793708125</v>
      </c>
      <c r="D84" s="151">
        <v>8.8064187046789269E-2</v>
      </c>
      <c r="E84" s="151">
        <v>0.36427803358239819</v>
      </c>
      <c r="F84" s="144">
        <v>2.3883181878045567</v>
      </c>
      <c r="G84" s="144">
        <v>1.7848676412485183</v>
      </c>
      <c r="H84" s="144">
        <v>2.8315553799552218</v>
      </c>
      <c r="I84" s="205">
        <v>25216</v>
      </c>
    </row>
    <row r="85" spans="1:9" s="78" customFormat="1" hidden="1" x14ac:dyDescent="0.2">
      <c r="A85" s="92" t="s">
        <v>1951</v>
      </c>
      <c r="B85" s="92" t="s">
        <v>2017</v>
      </c>
      <c r="C85" s="151">
        <v>0.65859024288729673</v>
      </c>
      <c r="D85" s="151">
        <v>4.3434313404881526E-2</v>
      </c>
      <c r="E85" s="151">
        <v>0.29797544370782175</v>
      </c>
      <c r="F85" s="144">
        <v>4.9976970507391725</v>
      </c>
      <c r="G85" s="144">
        <v>4.547433325904465</v>
      </c>
      <c r="H85" s="144">
        <v>9.2117970433103036</v>
      </c>
      <c r="I85" s="205">
        <v>101257</v>
      </c>
    </row>
    <row r="86" spans="1:9" s="78" customFormat="1" hidden="1" x14ac:dyDescent="0.2">
      <c r="A86" s="92" t="s">
        <v>1951</v>
      </c>
      <c r="B86" s="92" t="s">
        <v>2018</v>
      </c>
      <c r="C86" s="151">
        <v>0.66367556014150941</v>
      </c>
      <c r="D86" s="151">
        <v>5.2034198113207544E-2</v>
      </c>
      <c r="E86" s="151">
        <v>0.284290241745283</v>
      </c>
      <c r="F86" s="144">
        <v>5.6304595912439046</v>
      </c>
      <c r="G86" s="144">
        <v>5.2415188297541242</v>
      </c>
      <c r="H86" s="144">
        <v>2.6973752463948544</v>
      </c>
      <c r="I86" s="205">
        <v>84410</v>
      </c>
    </row>
  </sheetData>
  <autoFilter ref="I64:I86">
    <filterColumn colId="0">
      <customFilters and="1">
        <customFilter operator="lessThanOrEqual" val="75000"/>
        <customFilter operator="greaterThan" val="20000"/>
      </customFilters>
    </filterColumn>
  </autoFilter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pane xSplit="2" ySplit="5" topLeftCell="C80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style="69" customWidth="1"/>
    <col min="2" max="2" width="21.33203125" style="69" customWidth="1"/>
    <col min="3" max="3" width="11.5" style="52" bestFit="1" customWidth="1"/>
    <col min="4" max="4" width="16.6640625" style="52" bestFit="1" customWidth="1"/>
    <col min="5" max="5" width="13.6640625" style="52" bestFit="1" customWidth="1"/>
    <col min="6" max="6" width="11.1640625" style="52" bestFit="1" customWidth="1"/>
    <col min="7" max="7" width="20" style="52" bestFit="1" customWidth="1"/>
    <col min="8" max="8" width="14.5" style="52" bestFit="1" customWidth="1"/>
    <col min="9" max="9" width="14.1640625" style="52" bestFit="1" customWidth="1"/>
    <col min="10" max="10" width="8.5" style="52" bestFit="1" customWidth="1"/>
    <col min="11" max="11" width="12" style="52" bestFit="1" customWidth="1"/>
    <col min="12" max="12" width="10.5" style="52" bestFit="1" customWidth="1"/>
    <col min="13" max="13" width="27.6640625" style="52" bestFit="1" customWidth="1"/>
    <col min="14" max="14" width="16.83203125" style="70" bestFit="1" customWidth="1"/>
    <col min="15" max="16384" width="7.5" style="70"/>
  </cols>
  <sheetData>
    <row r="1" spans="1:17" x14ac:dyDescent="0.2">
      <c r="A1" s="68" t="s">
        <v>2009</v>
      </c>
      <c r="B1" s="68"/>
      <c r="C1" s="70"/>
      <c r="D1" s="70"/>
      <c r="E1" s="70"/>
      <c r="F1" s="70"/>
      <c r="G1" s="70"/>
      <c r="H1" s="70"/>
      <c r="I1" s="70"/>
      <c r="J1" s="70"/>
      <c r="K1" s="70"/>
      <c r="L1" s="70"/>
      <c r="M1" s="207"/>
    </row>
    <row r="2" spans="1:17" s="31" customFormat="1" ht="36" customHeight="1" x14ac:dyDescent="0.2">
      <c r="A2" s="28" t="s">
        <v>1974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x14ac:dyDescent="0.2">
      <c r="A3" s="49"/>
      <c r="B3" s="49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7" ht="15.75" customHeight="1" x14ac:dyDescent="0.2">
      <c r="A4" s="49"/>
      <c r="B4" s="181"/>
      <c r="C4" s="200" t="s">
        <v>1975</v>
      </c>
      <c r="D4" s="200" t="s">
        <v>1975</v>
      </c>
      <c r="E4" s="200"/>
      <c r="F4" s="200"/>
      <c r="G4" s="200"/>
      <c r="H4" s="201" t="s">
        <v>1976</v>
      </c>
      <c r="I4" s="201"/>
      <c r="J4" s="201"/>
      <c r="K4" s="201"/>
      <c r="L4" s="201"/>
      <c r="M4" s="72"/>
      <c r="N4" s="73"/>
    </row>
    <row r="5" spans="1:17" x14ac:dyDescent="0.2">
      <c r="A5" s="222" t="s">
        <v>1729</v>
      </c>
      <c r="B5" s="221" t="s">
        <v>2318</v>
      </c>
      <c r="C5" s="187" t="s">
        <v>2289</v>
      </c>
      <c r="D5" s="187" t="s">
        <v>2300</v>
      </c>
      <c r="E5" s="187" t="s">
        <v>2291</v>
      </c>
      <c r="F5" s="187" t="s">
        <v>1978</v>
      </c>
      <c r="G5" s="187" t="s">
        <v>1659</v>
      </c>
      <c r="H5" s="202" t="s">
        <v>2293</v>
      </c>
      <c r="I5" s="202" t="s">
        <v>2294</v>
      </c>
      <c r="J5" s="202" t="s">
        <v>1969</v>
      </c>
      <c r="K5" s="202" t="s">
        <v>1979</v>
      </c>
      <c r="L5" s="202" t="s">
        <v>2003</v>
      </c>
      <c r="M5" s="249" t="s">
        <v>2033</v>
      </c>
      <c r="N5" s="250" t="s">
        <v>2122</v>
      </c>
    </row>
    <row r="6" spans="1:17" hidden="1" x14ac:dyDescent="0.2">
      <c r="A6" s="90" t="s">
        <v>1569</v>
      </c>
      <c r="B6" s="90" t="s">
        <v>1872</v>
      </c>
      <c r="C6" s="203">
        <v>233379</v>
      </c>
      <c r="D6" s="203">
        <v>22859</v>
      </c>
      <c r="E6" s="203">
        <v>200708</v>
      </c>
      <c r="F6" s="203">
        <v>6418</v>
      </c>
      <c r="G6" s="203">
        <v>470473</v>
      </c>
      <c r="H6" s="203">
        <v>59191</v>
      </c>
      <c r="I6" s="203">
        <v>285299</v>
      </c>
      <c r="J6" s="203">
        <v>5212</v>
      </c>
      <c r="K6" s="203">
        <v>3765</v>
      </c>
      <c r="L6" s="203">
        <v>106184</v>
      </c>
      <c r="M6" s="203">
        <v>119802</v>
      </c>
      <c r="N6" s="203">
        <v>937098</v>
      </c>
    </row>
    <row r="7" spans="1:17" x14ac:dyDescent="0.2">
      <c r="A7" s="90" t="s">
        <v>1569</v>
      </c>
      <c r="B7" s="90" t="s">
        <v>1873</v>
      </c>
      <c r="C7" s="203">
        <v>34500</v>
      </c>
      <c r="D7" s="203" t="s">
        <v>2032</v>
      </c>
      <c r="E7" s="203">
        <v>42978</v>
      </c>
      <c r="F7" s="203">
        <v>558</v>
      </c>
      <c r="G7" s="203">
        <v>85500</v>
      </c>
      <c r="H7" s="203">
        <v>6384</v>
      </c>
      <c r="I7" s="203">
        <v>19926</v>
      </c>
      <c r="J7" s="203">
        <v>300</v>
      </c>
      <c r="K7" s="203" t="s">
        <v>2032</v>
      </c>
      <c r="L7" s="203">
        <v>1312</v>
      </c>
      <c r="M7" s="203">
        <v>2044</v>
      </c>
      <c r="N7" s="203">
        <v>113422</v>
      </c>
    </row>
    <row r="8" spans="1:17" x14ac:dyDescent="0.2">
      <c r="A8" s="90" t="s">
        <v>1569</v>
      </c>
      <c r="B8" s="90" t="s">
        <v>1874</v>
      </c>
      <c r="C8" s="203">
        <v>14310</v>
      </c>
      <c r="D8" s="203" t="s">
        <v>2032</v>
      </c>
      <c r="E8" s="203">
        <v>12985</v>
      </c>
      <c r="F8" s="203">
        <v>17</v>
      </c>
      <c r="G8" s="203">
        <v>27312</v>
      </c>
      <c r="H8" s="203">
        <v>1735</v>
      </c>
      <c r="I8" s="203">
        <v>3374</v>
      </c>
      <c r="J8" s="203">
        <v>114</v>
      </c>
      <c r="K8" s="203" t="s">
        <v>2032</v>
      </c>
      <c r="L8" s="203">
        <v>4491</v>
      </c>
      <c r="M8" s="203">
        <v>4978</v>
      </c>
      <c r="N8" s="203">
        <v>37026</v>
      </c>
    </row>
    <row r="9" spans="1:17" x14ac:dyDescent="0.2">
      <c r="A9" s="90" t="s">
        <v>1569</v>
      </c>
      <c r="B9" s="90" t="s">
        <v>1875</v>
      </c>
      <c r="C9" s="203">
        <v>227822</v>
      </c>
      <c r="D9" s="203" t="s">
        <v>2032</v>
      </c>
      <c r="E9" s="203">
        <v>84862</v>
      </c>
      <c r="F9" s="203">
        <v>750</v>
      </c>
      <c r="G9" s="203">
        <v>313434</v>
      </c>
      <c r="H9" s="203">
        <v>18377</v>
      </c>
      <c r="I9" s="203">
        <v>36859</v>
      </c>
      <c r="J9" s="203">
        <v>12938</v>
      </c>
      <c r="K9" s="203" t="s">
        <v>2032</v>
      </c>
      <c r="L9" s="203">
        <v>29018</v>
      </c>
      <c r="M9" s="203">
        <v>43293</v>
      </c>
      <c r="N9" s="203">
        <v>410626</v>
      </c>
    </row>
    <row r="10" spans="1:17" x14ac:dyDescent="0.2">
      <c r="A10" s="90" t="s">
        <v>1569</v>
      </c>
      <c r="B10" s="90" t="s">
        <v>1876</v>
      </c>
      <c r="C10" s="203">
        <v>597246</v>
      </c>
      <c r="D10" s="203">
        <v>41826</v>
      </c>
      <c r="E10" s="203">
        <v>511441</v>
      </c>
      <c r="F10" s="203">
        <v>3</v>
      </c>
      <c r="G10" s="203">
        <v>1153203</v>
      </c>
      <c r="H10" s="203">
        <v>278932</v>
      </c>
      <c r="I10" s="203">
        <v>166028</v>
      </c>
      <c r="J10" s="203">
        <v>148361</v>
      </c>
      <c r="K10" s="203">
        <v>9099</v>
      </c>
      <c r="L10" s="203">
        <v>156384</v>
      </c>
      <c r="M10" s="203">
        <v>416713</v>
      </c>
      <c r="N10" s="203">
        <v>1913541</v>
      </c>
    </row>
    <row r="11" spans="1:17" x14ac:dyDescent="0.2">
      <c r="A11" s="90" t="s">
        <v>1569</v>
      </c>
      <c r="B11" s="90" t="s">
        <v>1877</v>
      </c>
      <c r="C11" s="203">
        <v>83467</v>
      </c>
      <c r="D11" s="203">
        <v>12277</v>
      </c>
      <c r="E11" s="203">
        <v>61356</v>
      </c>
      <c r="F11" s="203">
        <v>219</v>
      </c>
      <c r="G11" s="203">
        <v>157342</v>
      </c>
      <c r="H11" s="203">
        <v>8251</v>
      </c>
      <c r="I11" s="203">
        <v>1421</v>
      </c>
      <c r="J11" s="203">
        <v>15585</v>
      </c>
      <c r="K11" s="203" t="s">
        <v>2032</v>
      </c>
      <c r="L11" s="203">
        <v>18879</v>
      </c>
      <c r="M11" s="203">
        <v>37093</v>
      </c>
      <c r="N11" s="203">
        <v>207678</v>
      </c>
    </row>
    <row r="12" spans="1:17" x14ac:dyDescent="0.2">
      <c r="A12" s="90" t="s">
        <v>1569</v>
      </c>
      <c r="B12" s="90" t="s">
        <v>1878</v>
      </c>
      <c r="C12" s="203">
        <v>253376</v>
      </c>
      <c r="D12" s="203" t="s">
        <v>2032</v>
      </c>
      <c r="E12" s="203">
        <v>358786</v>
      </c>
      <c r="F12" s="203">
        <v>1004</v>
      </c>
      <c r="G12" s="203">
        <v>632623</v>
      </c>
      <c r="H12" s="203">
        <v>41373</v>
      </c>
      <c r="I12" s="203">
        <v>52854</v>
      </c>
      <c r="J12" s="203">
        <v>11421</v>
      </c>
      <c r="K12" s="203">
        <v>3970</v>
      </c>
      <c r="L12" s="203">
        <v>50391</v>
      </c>
      <c r="M12" s="203">
        <v>80404</v>
      </c>
      <c r="N12" s="203">
        <v>815965</v>
      </c>
    </row>
    <row r="13" spans="1:17" x14ac:dyDescent="0.2">
      <c r="A13" s="90" t="s">
        <v>1569</v>
      </c>
      <c r="B13" s="90" t="s">
        <v>1879</v>
      </c>
      <c r="C13" s="203">
        <v>97180</v>
      </c>
      <c r="D13" s="203">
        <v>10971</v>
      </c>
      <c r="E13" s="203">
        <v>63104</v>
      </c>
      <c r="F13" s="203">
        <v>3830</v>
      </c>
      <c r="G13" s="203">
        <v>175293</v>
      </c>
      <c r="H13" s="203">
        <v>19306</v>
      </c>
      <c r="I13" s="203">
        <v>53348</v>
      </c>
      <c r="J13" s="203">
        <v>16086</v>
      </c>
      <c r="K13" s="203">
        <v>425</v>
      </c>
      <c r="L13" s="203">
        <v>22249</v>
      </c>
      <c r="M13" s="203">
        <v>48697</v>
      </c>
      <c r="N13" s="203">
        <v>286709</v>
      </c>
    </row>
    <row r="14" spans="1:17" x14ac:dyDescent="0.2">
      <c r="A14" s="90" t="s">
        <v>1569</v>
      </c>
      <c r="B14" s="90" t="s">
        <v>1880</v>
      </c>
      <c r="C14" s="203">
        <v>17535</v>
      </c>
      <c r="D14" s="203">
        <v>3849</v>
      </c>
      <c r="E14" s="203">
        <v>16089</v>
      </c>
      <c r="F14" s="203">
        <v>600</v>
      </c>
      <c r="G14" s="203">
        <v>41578</v>
      </c>
      <c r="H14" s="203">
        <v>1647</v>
      </c>
      <c r="I14" s="203">
        <v>8925</v>
      </c>
      <c r="J14" s="203">
        <v>1963</v>
      </c>
      <c r="K14" s="203" t="s">
        <v>2032</v>
      </c>
      <c r="L14" s="203">
        <v>76</v>
      </c>
      <c r="M14" s="203">
        <v>2465</v>
      </c>
      <c r="N14" s="203">
        <v>54190</v>
      </c>
      <c r="Q14" s="49"/>
    </row>
    <row r="15" spans="1:17" x14ac:dyDescent="0.2">
      <c r="A15" s="90" t="s">
        <v>1569</v>
      </c>
      <c r="B15" s="90" t="s">
        <v>1881</v>
      </c>
      <c r="C15" s="203">
        <v>156320</v>
      </c>
      <c r="D15" s="203">
        <v>19926</v>
      </c>
      <c r="E15" s="203">
        <v>139382</v>
      </c>
      <c r="F15" s="203">
        <v>5014</v>
      </c>
      <c r="G15" s="203">
        <v>320642</v>
      </c>
      <c r="H15" s="203">
        <v>45064</v>
      </c>
      <c r="I15" s="203">
        <v>164837</v>
      </c>
      <c r="J15" s="203">
        <v>23793</v>
      </c>
      <c r="K15" s="203">
        <v>518</v>
      </c>
      <c r="L15" s="203">
        <v>111132</v>
      </c>
      <c r="M15" s="203">
        <v>161433</v>
      </c>
      <c r="N15" s="203">
        <v>665986</v>
      </c>
    </row>
    <row r="16" spans="1:17" x14ac:dyDescent="0.2">
      <c r="A16" s="90" t="s">
        <v>1569</v>
      </c>
      <c r="B16" s="90" t="s">
        <v>1882</v>
      </c>
      <c r="C16" s="203">
        <v>82568</v>
      </c>
      <c r="D16" s="203">
        <v>8557</v>
      </c>
      <c r="E16" s="203">
        <v>89240</v>
      </c>
      <c r="F16" s="203">
        <v>2225</v>
      </c>
      <c r="G16" s="203">
        <v>182590</v>
      </c>
      <c r="H16" s="203">
        <v>16313</v>
      </c>
      <c r="I16" s="203">
        <v>38153</v>
      </c>
      <c r="J16" s="203">
        <v>29316</v>
      </c>
      <c r="K16" s="203">
        <v>1275</v>
      </c>
      <c r="L16" s="203">
        <v>8013</v>
      </c>
      <c r="M16" s="203">
        <v>42953</v>
      </c>
      <c r="N16" s="203">
        <v>275659</v>
      </c>
    </row>
    <row r="17" spans="1:14" x14ac:dyDescent="0.2">
      <c r="A17" s="90" t="s">
        <v>1569</v>
      </c>
      <c r="B17" s="90" t="s">
        <v>1883</v>
      </c>
      <c r="C17" s="203" t="s">
        <v>2009</v>
      </c>
      <c r="D17" s="203">
        <v>6737</v>
      </c>
      <c r="E17" s="203">
        <v>60429</v>
      </c>
      <c r="F17" s="203">
        <v>8</v>
      </c>
      <c r="G17" s="203">
        <v>144141</v>
      </c>
      <c r="H17" s="203">
        <v>26724</v>
      </c>
      <c r="I17" s="203">
        <v>19028</v>
      </c>
      <c r="J17" s="203">
        <v>12170</v>
      </c>
      <c r="K17" s="203" t="s">
        <v>2032</v>
      </c>
      <c r="L17" s="203">
        <v>22493</v>
      </c>
      <c r="M17" s="203">
        <v>36360</v>
      </c>
      <c r="N17" s="203">
        <v>229934</v>
      </c>
    </row>
    <row r="18" spans="1:14" x14ac:dyDescent="0.2">
      <c r="A18" s="90" t="s">
        <v>1569</v>
      </c>
      <c r="B18" s="90" t="s">
        <v>1884</v>
      </c>
      <c r="C18" s="203">
        <v>64983</v>
      </c>
      <c r="D18" s="203" t="s">
        <v>2032</v>
      </c>
      <c r="E18" s="203">
        <v>24012</v>
      </c>
      <c r="F18" s="203">
        <v>1810</v>
      </c>
      <c r="G18" s="203">
        <v>90805</v>
      </c>
      <c r="H18" s="203">
        <v>2475</v>
      </c>
      <c r="I18" s="203">
        <v>11777</v>
      </c>
      <c r="J18" s="203">
        <v>2537</v>
      </c>
      <c r="K18" s="203" t="s">
        <v>2032</v>
      </c>
      <c r="L18" s="203">
        <v>3641</v>
      </c>
      <c r="M18" s="203">
        <v>6658</v>
      </c>
      <c r="N18" s="203">
        <v>111235</v>
      </c>
    </row>
    <row r="19" spans="1:14" x14ac:dyDescent="0.2">
      <c r="A19" s="90" t="s">
        <v>1569</v>
      </c>
      <c r="B19" s="90" t="s">
        <v>1885</v>
      </c>
      <c r="C19" s="203">
        <v>464595</v>
      </c>
      <c r="D19" s="203">
        <v>87741</v>
      </c>
      <c r="E19" s="203">
        <v>589174</v>
      </c>
      <c r="F19" s="203">
        <v>13488</v>
      </c>
      <c r="G19" s="203">
        <v>1161038</v>
      </c>
      <c r="H19" s="203">
        <v>117448</v>
      </c>
      <c r="I19" s="203">
        <v>253441</v>
      </c>
      <c r="J19" s="203">
        <v>91437</v>
      </c>
      <c r="K19" s="203">
        <v>5129</v>
      </c>
      <c r="L19" s="203">
        <v>295235</v>
      </c>
      <c r="M19" s="203">
        <v>427483</v>
      </c>
      <c r="N19" s="203">
        <v>1923728</v>
      </c>
    </row>
    <row r="20" spans="1:14" x14ac:dyDescent="0.2">
      <c r="A20" s="90" t="s">
        <v>1569</v>
      </c>
      <c r="B20" s="90" t="s">
        <v>1886</v>
      </c>
      <c r="C20" s="203">
        <v>191829</v>
      </c>
      <c r="D20" s="203">
        <v>18581</v>
      </c>
      <c r="E20" s="203">
        <v>131755</v>
      </c>
      <c r="F20" s="203">
        <v>819</v>
      </c>
      <c r="G20" s="203">
        <v>345957</v>
      </c>
      <c r="H20" s="203">
        <v>31470</v>
      </c>
      <c r="I20" s="203">
        <v>105020</v>
      </c>
      <c r="J20" s="203">
        <v>59477</v>
      </c>
      <c r="K20" s="203">
        <v>2522</v>
      </c>
      <c r="L20" s="203">
        <v>31371</v>
      </c>
      <c r="M20" s="203">
        <v>107304</v>
      </c>
      <c r="N20" s="203">
        <v>575881</v>
      </c>
    </row>
    <row r="21" spans="1:14" x14ac:dyDescent="0.2">
      <c r="A21" s="90" t="s">
        <v>1569</v>
      </c>
      <c r="B21" s="90" t="s">
        <v>1887</v>
      </c>
      <c r="C21" s="203">
        <v>32489</v>
      </c>
      <c r="D21" s="203">
        <v>3296</v>
      </c>
      <c r="E21" s="203">
        <v>32421</v>
      </c>
      <c r="F21" s="203">
        <v>292</v>
      </c>
      <c r="G21" s="203">
        <v>69658</v>
      </c>
      <c r="H21" s="203">
        <v>5751</v>
      </c>
      <c r="I21" s="203">
        <v>7635</v>
      </c>
      <c r="J21" s="203">
        <v>9372</v>
      </c>
      <c r="K21" s="203" t="s">
        <v>2032</v>
      </c>
      <c r="L21" s="203">
        <v>17076</v>
      </c>
      <c r="M21" s="203">
        <v>27261</v>
      </c>
      <c r="N21" s="203">
        <v>110993</v>
      </c>
    </row>
    <row r="22" spans="1:14" x14ac:dyDescent="0.2">
      <c r="A22" s="90" t="s">
        <v>1569</v>
      </c>
      <c r="B22" s="90" t="s">
        <v>1888</v>
      </c>
      <c r="C22" s="203">
        <v>27056</v>
      </c>
      <c r="D22" s="203">
        <v>791</v>
      </c>
      <c r="E22" s="203">
        <v>16215</v>
      </c>
      <c r="F22" s="203">
        <v>148</v>
      </c>
      <c r="G22" s="203">
        <v>44210</v>
      </c>
      <c r="H22" s="203">
        <v>2239</v>
      </c>
      <c r="I22" s="203">
        <v>8594</v>
      </c>
      <c r="J22" s="203">
        <v>3699</v>
      </c>
      <c r="K22" s="203" t="s">
        <v>2032</v>
      </c>
      <c r="L22" s="203">
        <v>1971</v>
      </c>
      <c r="M22" s="203">
        <v>5857</v>
      </c>
      <c r="N22" s="203">
        <v>60713</v>
      </c>
    </row>
    <row r="23" spans="1:14" x14ac:dyDescent="0.2">
      <c r="A23" s="90" t="s">
        <v>1569</v>
      </c>
      <c r="B23" s="90" t="s">
        <v>1889</v>
      </c>
      <c r="C23" s="203">
        <v>811764</v>
      </c>
      <c r="D23" s="203">
        <v>79980</v>
      </c>
      <c r="E23" s="203">
        <v>1029035</v>
      </c>
      <c r="F23" s="203" t="s">
        <v>2032</v>
      </c>
      <c r="G23" s="203">
        <v>1920779</v>
      </c>
      <c r="H23" s="203">
        <v>225961</v>
      </c>
      <c r="I23" s="203">
        <v>589035</v>
      </c>
      <c r="J23" s="203">
        <v>107910</v>
      </c>
      <c r="K23" s="203">
        <v>16771</v>
      </c>
      <c r="L23" s="203">
        <v>221288</v>
      </c>
      <c r="M23" s="203">
        <v>418675</v>
      </c>
      <c r="N23" s="203">
        <v>3102878</v>
      </c>
    </row>
    <row r="24" spans="1:14" x14ac:dyDescent="0.2">
      <c r="A24" s="90" t="s">
        <v>1569</v>
      </c>
      <c r="B24" s="90" t="s">
        <v>1890</v>
      </c>
      <c r="C24" s="203">
        <v>34059</v>
      </c>
      <c r="D24" s="203">
        <v>2264</v>
      </c>
      <c r="E24" s="203">
        <v>20199</v>
      </c>
      <c r="F24" s="203">
        <v>119</v>
      </c>
      <c r="G24" s="203">
        <v>56641</v>
      </c>
      <c r="H24" s="203">
        <v>1171</v>
      </c>
      <c r="I24" s="203">
        <v>807</v>
      </c>
      <c r="J24" s="203">
        <v>328</v>
      </c>
      <c r="K24" s="203" t="s">
        <v>2032</v>
      </c>
      <c r="L24" s="203">
        <v>15266</v>
      </c>
      <c r="M24" s="203">
        <v>15731</v>
      </c>
      <c r="N24" s="203">
        <v>74213</v>
      </c>
    </row>
    <row r="25" spans="1:14" x14ac:dyDescent="0.2">
      <c r="A25" s="90" t="s">
        <v>1569</v>
      </c>
      <c r="B25" s="90" t="s">
        <v>1891</v>
      </c>
      <c r="C25" s="203">
        <v>509785</v>
      </c>
      <c r="D25" s="203">
        <v>39725</v>
      </c>
      <c r="E25" s="203">
        <v>414467</v>
      </c>
      <c r="F25" s="203">
        <v>18149</v>
      </c>
      <c r="G25" s="203">
        <v>1082936</v>
      </c>
      <c r="H25" s="203">
        <v>140765</v>
      </c>
      <c r="I25" s="203">
        <v>196005</v>
      </c>
      <c r="J25" s="203">
        <v>113073</v>
      </c>
      <c r="K25" s="203">
        <v>2070</v>
      </c>
      <c r="L25" s="203">
        <v>456325</v>
      </c>
      <c r="M25" s="203">
        <v>631081</v>
      </c>
      <c r="N25" s="203">
        <v>1991202</v>
      </c>
    </row>
    <row r="26" spans="1:14" x14ac:dyDescent="0.2">
      <c r="A26" s="90" t="s">
        <v>1569</v>
      </c>
      <c r="B26" s="90" t="s">
        <v>1892</v>
      </c>
      <c r="C26" s="203">
        <v>48474</v>
      </c>
      <c r="D26" s="203" t="s">
        <v>2032</v>
      </c>
      <c r="E26" s="203">
        <v>50864</v>
      </c>
      <c r="F26" s="203">
        <v>1821</v>
      </c>
      <c r="G26" s="203">
        <v>106780</v>
      </c>
      <c r="H26" s="203">
        <v>15749</v>
      </c>
      <c r="I26" s="203">
        <v>15564</v>
      </c>
      <c r="J26" s="203">
        <v>6462</v>
      </c>
      <c r="K26" s="203" t="s">
        <v>2032</v>
      </c>
      <c r="L26" s="203">
        <v>7324</v>
      </c>
      <c r="M26" s="203">
        <v>14856</v>
      </c>
      <c r="N26" s="203">
        <v>179603</v>
      </c>
    </row>
    <row r="27" spans="1:14" x14ac:dyDescent="0.2">
      <c r="A27" s="90" t="s">
        <v>1569</v>
      </c>
      <c r="B27" s="90" t="s">
        <v>824</v>
      </c>
      <c r="C27" s="203">
        <v>350358</v>
      </c>
      <c r="D27" s="203">
        <v>43516</v>
      </c>
      <c r="E27" s="203">
        <v>356613</v>
      </c>
      <c r="F27" s="203" t="s">
        <v>2032</v>
      </c>
      <c r="G27" s="203">
        <v>750487</v>
      </c>
      <c r="H27" s="203">
        <v>64791</v>
      </c>
      <c r="I27" s="203">
        <v>192849</v>
      </c>
      <c r="J27" s="203">
        <v>48469</v>
      </c>
      <c r="K27" s="203">
        <v>2556</v>
      </c>
      <c r="L27" s="203">
        <v>134200</v>
      </c>
      <c r="M27" s="203">
        <v>208310</v>
      </c>
      <c r="N27" s="203">
        <v>1196374</v>
      </c>
    </row>
    <row r="28" spans="1:14" x14ac:dyDescent="0.2">
      <c r="A28" s="90" t="s">
        <v>1569</v>
      </c>
      <c r="B28" s="90" t="s">
        <v>1893</v>
      </c>
      <c r="C28" s="203">
        <v>53120</v>
      </c>
      <c r="D28" s="203">
        <v>6436</v>
      </c>
      <c r="E28" s="203">
        <v>48211</v>
      </c>
      <c r="F28" s="203">
        <v>1286</v>
      </c>
      <c r="G28" s="203">
        <v>109053</v>
      </c>
      <c r="H28" s="203">
        <v>4864</v>
      </c>
      <c r="I28" s="203">
        <v>23001</v>
      </c>
      <c r="J28" s="203">
        <v>10908</v>
      </c>
      <c r="K28" s="203" t="s">
        <v>2032</v>
      </c>
      <c r="L28" s="203">
        <v>12791</v>
      </c>
      <c r="M28" s="203">
        <v>24807</v>
      </c>
      <c r="N28" s="203">
        <v>161651</v>
      </c>
    </row>
    <row r="29" spans="1:14" x14ac:dyDescent="0.2">
      <c r="A29" s="90" t="s">
        <v>1569</v>
      </c>
      <c r="B29" s="90" t="s">
        <v>1894</v>
      </c>
      <c r="C29" s="203">
        <v>375357</v>
      </c>
      <c r="D29" s="203">
        <v>63810</v>
      </c>
      <c r="E29" s="203">
        <v>658763</v>
      </c>
      <c r="F29" s="203" t="s">
        <v>2032</v>
      </c>
      <c r="G29" s="203">
        <v>1097930</v>
      </c>
      <c r="H29" s="203">
        <v>147051</v>
      </c>
      <c r="I29" s="203">
        <v>301423</v>
      </c>
      <c r="J29" s="203">
        <v>201514</v>
      </c>
      <c r="K29" s="203">
        <v>3308</v>
      </c>
      <c r="L29" s="203">
        <v>365169</v>
      </c>
      <c r="M29" s="203">
        <v>664420</v>
      </c>
      <c r="N29" s="203">
        <v>2116395</v>
      </c>
    </row>
    <row r="30" spans="1:14" x14ac:dyDescent="0.2">
      <c r="A30" s="90" t="s">
        <v>1569</v>
      </c>
      <c r="B30" s="90" t="s">
        <v>1895</v>
      </c>
      <c r="C30" s="203">
        <v>90088</v>
      </c>
      <c r="D30" s="203">
        <v>527</v>
      </c>
      <c r="E30" s="203">
        <v>9761</v>
      </c>
      <c r="F30" s="203">
        <v>357</v>
      </c>
      <c r="G30" s="203">
        <v>100733</v>
      </c>
      <c r="H30" s="203">
        <v>981</v>
      </c>
      <c r="I30" s="203">
        <v>202</v>
      </c>
      <c r="J30" s="203">
        <v>38</v>
      </c>
      <c r="K30" s="203" t="s">
        <v>2032</v>
      </c>
      <c r="L30" s="203">
        <v>5276</v>
      </c>
      <c r="M30" s="203">
        <v>5314</v>
      </c>
      <c r="N30" s="203">
        <v>107230</v>
      </c>
    </row>
    <row r="31" spans="1:14" x14ac:dyDescent="0.2">
      <c r="A31" s="90" t="s">
        <v>1569</v>
      </c>
      <c r="B31" s="90" t="s">
        <v>1896</v>
      </c>
      <c r="C31" s="203">
        <v>78903</v>
      </c>
      <c r="D31" s="203">
        <v>7131</v>
      </c>
      <c r="E31" s="203">
        <v>130151</v>
      </c>
      <c r="F31" s="203">
        <v>963</v>
      </c>
      <c r="G31" s="203">
        <v>218075</v>
      </c>
      <c r="H31" s="203">
        <v>13545</v>
      </c>
      <c r="I31" s="203">
        <v>31224</v>
      </c>
      <c r="J31" s="203">
        <v>12570</v>
      </c>
      <c r="K31" s="203" t="s">
        <v>2032</v>
      </c>
      <c r="L31" s="203">
        <v>62380</v>
      </c>
      <c r="M31" s="203">
        <v>80337</v>
      </c>
      <c r="N31" s="203">
        <v>338350</v>
      </c>
    </row>
    <row r="32" spans="1:14" x14ac:dyDescent="0.2">
      <c r="A32" s="90" t="s">
        <v>1569</v>
      </c>
      <c r="B32" s="90" t="s">
        <v>1897</v>
      </c>
      <c r="C32" s="203">
        <v>139324</v>
      </c>
      <c r="D32" s="203">
        <v>5029</v>
      </c>
      <c r="E32" s="203">
        <v>62021</v>
      </c>
      <c r="F32" s="203">
        <v>4692</v>
      </c>
      <c r="G32" s="203">
        <v>211585</v>
      </c>
      <c r="H32" s="203">
        <v>35356</v>
      </c>
      <c r="I32" s="203">
        <v>56207</v>
      </c>
      <c r="J32" s="203">
        <v>19262</v>
      </c>
      <c r="K32" s="203">
        <v>434</v>
      </c>
      <c r="L32" s="203">
        <v>21271</v>
      </c>
      <c r="M32" s="203">
        <v>51457</v>
      </c>
      <c r="N32" s="203">
        <v>344360</v>
      </c>
    </row>
    <row r="33" spans="1:14" x14ac:dyDescent="0.2">
      <c r="A33" s="90" t="s">
        <v>1569</v>
      </c>
      <c r="B33" s="90" t="s">
        <v>1898</v>
      </c>
      <c r="C33" s="203">
        <v>349986</v>
      </c>
      <c r="D33" s="203">
        <v>22144</v>
      </c>
      <c r="E33" s="203">
        <v>202720</v>
      </c>
      <c r="F33" s="203">
        <v>3631</v>
      </c>
      <c r="G33" s="203">
        <v>578481</v>
      </c>
      <c r="H33" s="203">
        <v>84504</v>
      </c>
      <c r="I33" s="203">
        <v>211877</v>
      </c>
      <c r="J33" s="203">
        <v>51511</v>
      </c>
      <c r="K33" s="203">
        <v>673</v>
      </c>
      <c r="L33" s="203">
        <v>83508</v>
      </c>
      <c r="M33" s="203">
        <v>163618</v>
      </c>
      <c r="N33" s="203">
        <v>1010554</v>
      </c>
    </row>
    <row r="34" spans="1:14" x14ac:dyDescent="0.2">
      <c r="A34" s="90" t="s">
        <v>1569</v>
      </c>
      <c r="B34" s="90" t="s">
        <v>1899</v>
      </c>
      <c r="C34" s="203">
        <v>194103</v>
      </c>
      <c r="D34" s="203">
        <v>17659</v>
      </c>
      <c r="E34" s="203">
        <v>141560</v>
      </c>
      <c r="F34" s="203" t="s">
        <v>2032</v>
      </c>
      <c r="G34" s="203">
        <v>354244</v>
      </c>
      <c r="H34" s="203">
        <v>25057</v>
      </c>
      <c r="I34" s="203">
        <v>53</v>
      </c>
      <c r="J34" s="203">
        <v>23843</v>
      </c>
      <c r="K34" s="203">
        <v>23801</v>
      </c>
      <c r="L34" s="203">
        <v>42762</v>
      </c>
      <c r="M34" s="203">
        <v>95605</v>
      </c>
      <c r="N34" s="203">
        <v>469760</v>
      </c>
    </row>
    <row r="35" spans="1:14" x14ac:dyDescent="0.2">
      <c r="A35" s="90" t="s">
        <v>1569</v>
      </c>
      <c r="B35" s="90" t="s">
        <v>981</v>
      </c>
      <c r="C35" s="203">
        <v>111042</v>
      </c>
      <c r="D35" s="203">
        <v>18311</v>
      </c>
      <c r="E35" s="203">
        <v>110420</v>
      </c>
      <c r="F35" s="203" t="s">
        <v>2032</v>
      </c>
      <c r="G35" s="203">
        <v>242009</v>
      </c>
      <c r="H35" s="203">
        <v>14108</v>
      </c>
      <c r="I35" s="203">
        <v>15068</v>
      </c>
      <c r="J35" s="203">
        <v>5504</v>
      </c>
      <c r="K35" s="203" t="s">
        <v>2032</v>
      </c>
      <c r="L35" s="203">
        <v>34929</v>
      </c>
      <c r="M35" s="203">
        <v>41379</v>
      </c>
      <c r="N35" s="203">
        <v>311619</v>
      </c>
    </row>
    <row r="36" spans="1:14" x14ac:dyDescent="0.2">
      <c r="A36" s="90" t="s">
        <v>1569</v>
      </c>
      <c r="B36" s="90" t="s">
        <v>1900</v>
      </c>
      <c r="C36" s="203">
        <v>52291</v>
      </c>
      <c r="D36" s="203">
        <v>308</v>
      </c>
      <c r="E36" s="203">
        <v>28993</v>
      </c>
      <c r="F36" s="203">
        <v>478</v>
      </c>
      <c r="G36" s="203">
        <v>82420</v>
      </c>
      <c r="H36" s="203">
        <v>7033</v>
      </c>
      <c r="I36" s="203">
        <v>19491</v>
      </c>
      <c r="J36" s="203">
        <v>10962</v>
      </c>
      <c r="K36" s="203">
        <v>20</v>
      </c>
      <c r="L36" s="203">
        <v>7955</v>
      </c>
      <c r="M36" s="203">
        <v>20431</v>
      </c>
      <c r="N36" s="203">
        <v>128043</v>
      </c>
    </row>
    <row r="37" spans="1:14" x14ac:dyDescent="0.2">
      <c r="A37" s="90" t="s">
        <v>1569</v>
      </c>
      <c r="B37" s="90" t="s">
        <v>1901</v>
      </c>
      <c r="C37" s="203">
        <v>84599</v>
      </c>
      <c r="D37" s="203">
        <v>7779</v>
      </c>
      <c r="E37" s="203">
        <v>87001</v>
      </c>
      <c r="F37" s="203" t="s">
        <v>2032</v>
      </c>
      <c r="G37" s="203">
        <v>179379</v>
      </c>
      <c r="H37" s="203">
        <v>18708</v>
      </c>
      <c r="I37" s="203">
        <v>38475</v>
      </c>
      <c r="J37" s="203">
        <v>15274</v>
      </c>
      <c r="K37" s="203">
        <v>1373</v>
      </c>
      <c r="L37" s="203">
        <v>29548</v>
      </c>
      <c r="M37" s="203">
        <v>52667</v>
      </c>
      <c r="N37" s="203">
        <v>281566</v>
      </c>
    </row>
    <row r="38" spans="1:14" x14ac:dyDescent="0.2">
      <c r="A38" s="90" t="s">
        <v>1569</v>
      </c>
      <c r="B38" s="90" t="s">
        <v>1902</v>
      </c>
      <c r="C38" s="203">
        <v>38364</v>
      </c>
      <c r="D38" s="203">
        <v>3033</v>
      </c>
      <c r="E38" s="203">
        <v>21171</v>
      </c>
      <c r="F38" s="203">
        <v>2391</v>
      </c>
      <c r="G38" s="203">
        <v>64959</v>
      </c>
      <c r="H38" s="203">
        <v>7379</v>
      </c>
      <c r="I38" s="203">
        <v>24992</v>
      </c>
      <c r="J38" s="203">
        <v>5940</v>
      </c>
      <c r="K38" s="203" t="s">
        <v>2032</v>
      </c>
      <c r="L38" s="203">
        <v>3129</v>
      </c>
      <c r="M38" s="203">
        <v>10560</v>
      </c>
      <c r="N38" s="203">
        <v>106424</v>
      </c>
    </row>
    <row r="39" spans="1:14" x14ac:dyDescent="0.2">
      <c r="A39" s="90" t="s">
        <v>1569</v>
      </c>
      <c r="B39" s="90" t="s">
        <v>1903</v>
      </c>
      <c r="C39" s="203">
        <v>63720</v>
      </c>
      <c r="D39" s="203">
        <v>5600</v>
      </c>
      <c r="E39" s="203">
        <v>28635</v>
      </c>
      <c r="F39" s="203">
        <v>2392</v>
      </c>
      <c r="G39" s="203">
        <v>100589</v>
      </c>
      <c r="H39" s="203">
        <v>11543</v>
      </c>
      <c r="I39" s="203">
        <v>36272</v>
      </c>
      <c r="J39" s="203">
        <v>12178</v>
      </c>
      <c r="K39" s="203" t="s">
        <v>2032</v>
      </c>
      <c r="L39" s="203">
        <v>628</v>
      </c>
      <c r="M39" s="203">
        <v>13833</v>
      </c>
      <c r="N39" s="203">
        <v>161234</v>
      </c>
    </row>
    <row r="40" spans="1:14" x14ac:dyDescent="0.2">
      <c r="A40" s="90" t="s">
        <v>1569</v>
      </c>
      <c r="B40" s="90" t="s">
        <v>1904</v>
      </c>
      <c r="C40" s="203">
        <v>1648288</v>
      </c>
      <c r="D40" s="203">
        <v>254177</v>
      </c>
      <c r="E40" s="203">
        <v>2569265</v>
      </c>
      <c r="F40" s="203" t="s">
        <v>2032</v>
      </c>
      <c r="G40" s="203">
        <v>4471730</v>
      </c>
      <c r="H40" s="203">
        <v>544482</v>
      </c>
      <c r="I40" s="203">
        <v>593124</v>
      </c>
      <c r="J40" s="203">
        <v>648188</v>
      </c>
      <c r="K40" s="203">
        <v>49503</v>
      </c>
      <c r="L40" s="203">
        <v>1820141</v>
      </c>
      <c r="M40" s="203">
        <v>2703230</v>
      </c>
      <c r="N40" s="203">
        <v>8127168</v>
      </c>
    </row>
    <row r="41" spans="1:14" x14ac:dyDescent="0.2">
      <c r="A41" s="90" t="s">
        <v>1569</v>
      </c>
      <c r="B41" s="90" t="s">
        <v>1905</v>
      </c>
      <c r="C41" s="203">
        <v>80103</v>
      </c>
      <c r="D41" s="203">
        <v>11733</v>
      </c>
      <c r="E41" s="203">
        <v>94693</v>
      </c>
      <c r="F41" s="203">
        <v>797</v>
      </c>
      <c r="G41" s="203">
        <v>187326</v>
      </c>
      <c r="H41" s="203">
        <v>10337</v>
      </c>
      <c r="I41" s="203">
        <v>29316</v>
      </c>
      <c r="J41" s="203">
        <v>17944</v>
      </c>
      <c r="K41" s="203" t="s">
        <v>2032</v>
      </c>
      <c r="L41" s="203">
        <v>23059</v>
      </c>
      <c r="M41" s="203">
        <v>42586</v>
      </c>
      <c r="N41" s="203">
        <v>268323</v>
      </c>
    </row>
    <row r="42" spans="1:14" x14ac:dyDescent="0.2">
      <c r="A42" s="90" t="s">
        <v>1569</v>
      </c>
      <c r="B42" s="90" t="s">
        <v>1906</v>
      </c>
      <c r="C42" s="203">
        <v>454287</v>
      </c>
      <c r="D42" s="203" t="s">
        <v>2032</v>
      </c>
      <c r="E42" s="203">
        <v>394988</v>
      </c>
      <c r="F42" s="203">
        <v>8789</v>
      </c>
      <c r="G42" s="203">
        <v>890700</v>
      </c>
      <c r="H42" s="203">
        <v>136674</v>
      </c>
      <c r="I42" s="203">
        <v>232877</v>
      </c>
      <c r="J42" s="203">
        <v>73857</v>
      </c>
      <c r="K42" s="203">
        <v>1259</v>
      </c>
      <c r="L42" s="203">
        <v>333851</v>
      </c>
      <c r="M42" s="203">
        <v>468759</v>
      </c>
      <c r="N42" s="203">
        <v>1669768</v>
      </c>
    </row>
    <row r="43" spans="1:14" x14ac:dyDescent="0.2">
      <c r="A43" s="90" t="s">
        <v>1569</v>
      </c>
      <c r="B43" s="90" t="s">
        <v>1907</v>
      </c>
      <c r="C43" s="203">
        <v>145855</v>
      </c>
      <c r="D43" s="203">
        <v>24181</v>
      </c>
      <c r="E43" s="203">
        <v>212190</v>
      </c>
      <c r="F43" s="203">
        <v>796</v>
      </c>
      <c r="G43" s="203">
        <v>384092</v>
      </c>
      <c r="H43" s="203">
        <v>22013</v>
      </c>
      <c r="I43" s="203">
        <v>114999</v>
      </c>
      <c r="J43" s="203">
        <v>32948</v>
      </c>
      <c r="K43" s="203">
        <v>3636</v>
      </c>
      <c r="L43" s="203">
        <v>239704</v>
      </c>
      <c r="M43" s="203">
        <v>294352</v>
      </c>
      <c r="N43" s="203">
        <v>797392</v>
      </c>
    </row>
    <row r="44" spans="1:14" x14ac:dyDescent="0.2">
      <c r="A44" s="90" t="s">
        <v>1569</v>
      </c>
      <c r="B44" s="90" t="s">
        <v>1197</v>
      </c>
      <c r="C44" s="203">
        <v>106605</v>
      </c>
      <c r="D44" s="203">
        <v>17680</v>
      </c>
      <c r="E44" s="203">
        <v>214644</v>
      </c>
      <c r="F44" s="203">
        <v>3697</v>
      </c>
      <c r="G44" s="203">
        <v>342626</v>
      </c>
      <c r="H44" s="203">
        <v>26858</v>
      </c>
      <c r="I44" s="203">
        <v>66438</v>
      </c>
      <c r="J44" s="203">
        <v>8279</v>
      </c>
      <c r="K44" s="203" t="s">
        <v>2032</v>
      </c>
      <c r="L44" s="203">
        <v>3585</v>
      </c>
      <c r="M44" s="203">
        <v>14807</v>
      </c>
      <c r="N44" s="203">
        <v>450372</v>
      </c>
    </row>
    <row r="45" spans="1:14" x14ac:dyDescent="0.2">
      <c r="A45" s="90" t="s">
        <v>1569</v>
      </c>
      <c r="B45" s="90" t="s">
        <v>1908</v>
      </c>
      <c r="C45" s="203">
        <v>88309</v>
      </c>
      <c r="D45" s="203">
        <v>9625</v>
      </c>
      <c r="E45" s="203">
        <v>78307</v>
      </c>
      <c r="F45" s="203">
        <v>571</v>
      </c>
      <c r="G45" s="203">
        <v>176842</v>
      </c>
      <c r="H45" s="203">
        <v>11720</v>
      </c>
      <c r="I45" s="203">
        <v>22877</v>
      </c>
      <c r="J45" s="203">
        <v>15186</v>
      </c>
      <c r="K45" s="203">
        <v>1349</v>
      </c>
      <c r="L45" s="203">
        <v>35833</v>
      </c>
      <c r="M45" s="203">
        <v>53626</v>
      </c>
      <c r="N45" s="203">
        <v>264025</v>
      </c>
    </row>
    <row r="46" spans="1:14" x14ac:dyDescent="0.2">
      <c r="A46" s="90" t="s">
        <v>1569</v>
      </c>
      <c r="B46" s="90" t="s">
        <v>1909</v>
      </c>
      <c r="C46" s="203">
        <v>51974</v>
      </c>
      <c r="D46" s="203">
        <v>2801</v>
      </c>
      <c r="E46" s="203">
        <v>82628</v>
      </c>
      <c r="F46" s="203">
        <v>3307</v>
      </c>
      <c r="G46" s="203">
        <v>146190</v>
      </c>
      <c r="H46" s="203">
        <v>6321</v>
      </c>
      <c r="I46" s="203">
        <v>10839</v>
      </c>
      <c r="J46" s="203">
        <v>6511</v>
      </c>
      <c r="K46" s="203">
        <v>194</v>
      </c>
      <c r="L46" s="203">
        <v>2073</v>
      </c>
      <c r="M46" s="203">
        <v>10075</v>
      </c>
      <c r="N46" s="203">
        <v>190637</v>
      </c>
    </row>
    <row r="47" spans="1:14" x14ac:dyDescent="0.2">
      <c r="A47" s="90" t="s">
        <v>1569</v>
      </c>
      <c r="B47" s="90" t="s">
        <v>1910</v>
      </c>
      <c r="C47" s="203">
        <v>178211</v>
      </c>
      <c r="D47" s="203">
        <v>20457</v>
      </c>
      <c r="E47" s="203">
        <v>226207</v>
      </c>
      <c r="F47" s="203">
        <v>1147</v>
      </c>
      <c r="G47" s="203">
        <v>426022</v>
      </c>
      <c r="H47" s="203">
        <v>32064</v>
      </c>
      <c r="I47" s="203">
        <v>18873</v>
      </c>
      <c r="J47" s="203">
        <v>12557</v>
      </c>
      <c r="K47" s="203">
        <v>2032</v>
      </c>
      <c r="L47" s="203">
        <v>93943</v>
      </c>
      <c r="M47" s="203">
        <v>115499</v>
      </c>
      <c r="N47" s="203">
        <v>585491</v>
      </c>
    </row>
    <row r="48" spans="1:14" x14ac:dyDescent="0.2">
      <c r="A48" s="90" t="s">
        <v>1569</v>
      </c>
      <c r="B48" s="90" t="s">
        <v>1911</v>
      </c>
      <c r="C48" s="203">
        <v>55989</v>
      </c>
      <c r="D48" s="203">
        <v>3837</v>
      </c>
      <c r="E48" s="203">
        <v>25940</v>
      </c>
      <c r="F48" s="203">
        <v>1031</v>
      </c>
      <c r="G48" s="203">
        <v>86797</v>
      </c>
      <c r="H48" s="203">
        <v>10097</v>
      </c>
      <c r="I48" s="203">
        <v>55322</v>
      </c>
      <c r="J48" s="203">
        <v>5532</v>
      </c>
      <c r="K48" s="203">
        <v>85</v>
      </c>
      <c r="L48" s="203">
        <v>5802</v>
      </c>
      <c r="M48" s="203">
        <v>14915</v>
      </c>
      <c r="N48" s="203">
        <v>163635</v>
      </c>
    </row>
    <row r="49" spans="1:14" x14ac:dyDescent="0.2">
      <c r="A49" s="90" t="s">
        <v>1569</v>
      </c>
      <c r="B49" s="90" t="s">
        <v>1912</v>
      </c>
      <c r="C49" s="203">
        <v>191922</v>
      </c>
      <c r="D49" s="203">
        <v>23272</v>
      </c>
      <c r="E49" s="203">
        <v>155773</v>
      </c>
      <c r="F49" s="203">
        <v>1711</v>
      </c>
      <c r="G49" s="203">
        <v>372678</v>
      </c>
      <c r="H49" s="203">
        <v>18953</v>
      </c>
      <c r="I49" s="203">
        <v>143134</v>
      </c>
      <c r="J49" s="203">
        <v>18632</v>
      </c>
      <c r="K49" s="203">
        <v>1822</v>
      </c>
      <c r="L49" s="203">
        <v>51603</v>
      </c>
      <c r="M49" s="203">
        <v>78530</v>
      </c>
      <c r="N49" s="203">
        <v>606822</v>
      </c>
    </row>
    <row r="50" spans="1:14" x14ac:dyDescent="0.2">
      <c r="A50" s="90" t="s">
        <v>1569</v>
      </c>
      <c r="B50" s="90" t="s">
        <v>1913</v>
      </c>
      <c r="C50" s="203">
        <v>56383</v>
      </c>
      <c r="D50" s="203" t="s">
        <v>2032</v>
      </c>
      <c r="E50" s="203">
        <v>50731</v>
      </c>
      <c r="F50" s="203" t="s">
        <v>2032</v>
      </c>
      <c r="G50" s="203">
        <v>113501</v>
      </c>
      <c r="H50" s="203">
        <v>1158</v>
      </c>
      <c r="I50" s="203">
        <v>21200</v>
      </c>
      <c r="J50" s="203">
        <v>37</v>
      </c>
      <c r="K50" s="203" t="s">
        <v>2032</v>
      </c>
      <c r="L50" s="203">
        <v>677</v>
      </c>
      <c r="M50" s="203">
        <v>885</v>
      </c>
      <c r="N50" s="203">
        <v>136573</v>
      </c>
    </row>
    <row r="51" spans="1:14" x14ac:dyDescent="0.2">
      <c r="A51" s="90" t="s">
        <v>1569</v>
      </c>
      <c r="B51" s="90" t="s">
        <v>1914</v>
      </c>
      <c r="C51" s="203">
        <v>171762</v>
      </c>
      <c r="D51" s="203">
        <v>13652</v>
      </c>
      <c r="E51" s="203">
        <v>76109</v>
      </c>
      <c r="F51" s="203">
        <v>4216</v>
      </c>
      <c r="G51" s="203">
        <v>268284</v>
      </c>
      <c r="H51" s="203">
        <v>11913</v>
      </c>
      <c r="I51" s="203">
        <v>62274</v>
      </c>
      <c r="J51" s="203">
        <v>2419</v>
      </c>
      <c r="K51" s="203">
        <v>529</v>
      </c>
      <c r="L51" s="203">
        <v>55507</v>
      </c>
      <c r="M51" s="203">
        <v>58528</v>
      </c>
      <c r="N51" s="203">
        <v>401124</v>
      </c>
    </row>
    <row r="52" spans="1:14" x14ac:dyDescent="0.2">
      <c r="A52" s="90" t="s">
        <v>1569</v>
      </c>
      <c r="B52" s="90" t="s">
        <v>1915</v>
      </c>
      <c r="C52" s="203">
        <v>220291</v>
      </c>
      <c r="D52" s="203">
        <v>21231</v>
      </c>
      <c r="E52" s="203">
        <v>176085</v>
      </c>
      <c r="F52" s="203" t="s">
        <v>2032</v>
      </c>
      <c r="G52" s="203">
        <v>417607</v>
      </c>
      <c r="H52" s="203">
        <v>27963</v>
      </c>
      <c r="I52" s="203">
        <v>92930</v>
      </c>
      <c r="J52" s="203">
        <v>26500</v>
      </c>
      <c r="K52" s="203">
        <v>880</v>
      </c>
      <c r="L52" s="203">
        <v>115912</v>
      </c>
      <c r="M52" s="203">
        <v>154304</v>
      </c>
      <c r="N52" s="203">
        <v>681855</v>
      </c>
    </row>
    <row r="53" spans="1:14" x14ac:dyDescent="0.2">
      <c r="A53" s="90" t="s">
        <v>1569</v>
      </c>
      <c r="B53" s="90" t="s">
        <v>1916</v>
      </c>
      <c r="C53" s="203">
        <v>70471</v>
      </c>
      <c r="D53" s="203">
        <v>5981</v>
      </c>
      <c r="E53" s="203">
        <v>46428</v>
      </c>
      <c r="F53" s="203">
        <v>11254</v>
      </c>
      <c r="G53" s="203">
        <v>134134</v>
      </c>
      <c r="H53" s="203">
        <v>12078</v>
      </c>
      <c r="I53" s="203">
        <v>58415</v>
      </c>
      <c r="J53" s="203">
        <v>9230</v>
      </c>
      <c r="K53" s="203">
        <v>86</v>
      </c>
      <c r="L53" s="203">
        <v>14027</v>
      </c>
      <c r="M53" s="203">
        <v>26396</v>
      </c>
      <c r="N53" s="203">
        <v>227970</v>
      </c>
    </row>
    <row r="54" spans="1:14" x14ac:dyDescent="0.2">
      <c r="A54" s="90" t="s">
        <v>1569</v>
      </c>
      <c r="B54" s="90" t="s">
        <v>1917</v>
      </c>
      <c r="C54" s="203">
        <v>32218</v>
      </c>
      <c r="D54" s="203">
        <v>1711</v>
      </c>
      <c r="E54" s="203">
        <v>31294</v>
      </c>
      <c r="F54" s="203">
        <v>406</v>
      </c>
      <c r="G54" s="203">
        <v>68897</v>
      </c>
      <c r="H54" s="203">
        <v>756</v>
      </c>
      <c r="I54" s="203">
        <v>12805</v>
      </c>
      <c r="J54" s="203">
        <v>2352</v>
      </c>
      <c r="K54" s="203" t="s">
        <v>2032</v>
      </c>
      <c r="L54" s="203">
        <v>7185</v>
      </c>
      <c r="M54" s="203">
        <v>9750</v>
      </c>
      <c r="N54" s="203">
        <v>91995</v>
      </c>
    </row>
    <row r="55" spans="1:14" x14ac:dyDescent="0.2">
      <c r="A55" s="90" t="s">
        <v>1569</v>
      </c>
      <c r="B55" s="90" t="s">
        <v>1918</v>
      </c>
      <c r="C55" s="203">
        <v>21552</v>
      </c>
      <c r="D55" s="203">
        <v>3379</v>
      </c>
      <c r="E55" s="203">
        <v>13849</v>
      </c>
      <c r="F55" s="203" t="s">
        <v>2032</v>
      </c>
      <c r="G55" s="203">
        <v>38780</v>
      </c>
      <c r="H55" s="203">
        <v>2505</v>
      </c>
      <c r="I55" s="203">
        <v>16118</v>
      </c>
      <c r="J55" s="203">
        <v>1467</v>
      </c>
      <c r="K55" s="203" t="s">
        <v>2032</v>
      </c>
      <c r="L55" s="203">
        <v>4757</v>
      </c>
      <c r="M55" s="203">
        <v>6368</v>
      </c>
      <c r="N55" s="203">
        <v>63627</v>
      </c>
    </row>
    <row r="56" spans="1:14" x14ac:dyDescent="0.2">
      <c r="A56" s="90" t="s">
        <v>1569</v>
      </c>
      <c r="B56" s="90" t="s">
        <v>1919</v>
      </c>
      <c r="C56" s="203">
        <v>-1</v>
      </c>
      <c r="D56" s="203">
        <v>-1</v>
      </c>
      <c r="E56" s="203">
        <v>-1</v>
      </c>
      <c r="F56" s="203">
        <v>-1</v>
      </c>
      <c r="G56" s="203">
        <v>-1</v>
      </c>
      <c r="H56" s="203">
        <v>-1</v>
      </c>
      <c r="I56" s="203">
        <v>-1</v>
      </c>
      <c r="J56" s="203">
        <v>-1</v>
      </c>
      <c r="K56" s="203">
        <v>-1</v>
      </c>
      <c r="L56" s="203">
        <v>5244</v>
      </c>
      <c r="M56" s="203">
        <v>-1</v>
      </c>
      <c r="N56" s="203">
        <v>17149</v>
      </c>
    </row>
    <row r="57" spans="1:14" x14ac:dyDescent="0.2">
      <c r="A57" s="90" t="s">
        <v>1569</v>
      </c>
      <c r="B57" s="90" t="s">
        <v>1920</v>
      </c>
      <c r="C57" s="203">
        <v>124401</v>
      </c>
      <c r="D57" s="203">
        <v>9536</v>
      </c>
      <c r="E57" s="203">
        <v>79229</v>
      </c>
      <c r="F57" s="203" t="s">
        <v>2032</v>
      </c>
      <c r="G57" s="203">
        <v>213166</v>
      </c>
      <c r="H57" s="203">
        <v>27143</v>
      </c>
      <c r="I57" s="203">
        <v>56342</v>
      </c>
      <c r="J57" s="203">
        <v>29604</v>
      </c>
      <c r="K57" s="203">
        <v>3186</v>
      </c>
      <c r="L57" s="203">
        <v>45374</v>
      </c>
      <c r="M57" s="203">
        <v>85278</v>
      </c>
      <c r="N57" s="203">
        <v>374815</v>
      </c>
    </row>
    <row r="58" spans="1:14" x14ac:dyDescent="0.2">
      <c r="A58" s="90" t="s">
        <v>1569</v>
      </c>
      <c r="B58" s="90" t="s">
        <v>1921</v>
      </c>
      <c r="C58" s="203">
        <v>238335</v>
      </c>
      <c r="D58" s="203" t="s">
        <v>2032</v>
      </c>
      <c r="E58" s="203">
        <v>378982</v>
      </c>
      <c r="F58" s="203">
        <v>4574</v>
      </c>
      <c r="G58" s="203">
        <v>663709</v>
      </c>
      <c r="H58" s="203">
        <v>51858</v>
      </c>
      <c r="I58" s="203">
        <v>161382</v>
      </c>
      <c r="J58" s="203">
        <v>49659</v>
      </c>
      <c r="K58" s="203">
        <v>2263</v>
      </c>
      <c r="L58" s="203">
        <v>276108</v>
      </c>
      <c r="M58" s="203">
        <v>338553</v>
      </c>
      <c r="N58" s="203">
        <v>1205226</v>
      </c>
    </row>
    <row r="59" spans="1:14" x14ac:dyDescent="0.2">
      <c r="A59" s="90" t="s">
        <v>1569</v>
      </c>
      <c r="B59" s="90" t="s">
        <v>1922</v>
      </c>
      <c r="C59" s="203">
        <v>33869</v>
      </c>
      <c r="D59" s="203">
        <v>5126</v>
      </c>
      <c r="E59" s="203">
        <v>39609</v>
      </c>
      <c r="F59" s="203">
        <v>722</v>
      </c>
      <c r="G59" s="203">
        <v>79326</v>
      </c>
      <c r="H59" s="203">
        <v>4693</v>
      </c>
      <c r="I59" s="203">
        <v>4808</v>
      </c>
      <c r="J59" s="203">
        <v>3136</v>
      </c>
      <c r="K59" s="203" t="s">
        <v>2032</v>
      </c>
      <c r="L59" s="203">
        <v>2962</v>
      </c>
      <c r="M59" s="203">
        <v>6734</v>
      </c>
      <c r="N59" s="203">
        <v>94925</v>
      </c>
    </row>
    <row r="60" spans="1:14" x14ac:dyDescent="0.2">
      <c r="A60" s="90" t="s">
        <v>1569</v>
      </c>
      <c r="B60" s="90" t="s">
        <v>1923</v>
      </c>
      <c r="C60" s="203">
        <v>3017164</v>
      </c>
      <c r="D60" s="203">
        <v>422150</v>
      </c>
      <c r="E60" s="203">
        <v>5717566</v>
      </c>
      <c r="F60" s="203">
        <v>53920</v>
      </c>
      <c r="G60" s="203">
        <v>9210800</v>
      </c>
      <c r="H60" s="203">
        <v>534735</v>
      </c>
      <c r="I60" s="203" t="s">
        <v>2032</v>
      </c>
      <c r="J60" s="203">
        <v>590156</v>
      </c>
      <c r="K60" s="203" t="s">
        <v>2032</v>
      </c>
      <c r="L60" s="203">
        <v>551642</v>
      </c>
      <c r="M60" s="203">
        <v>1398512</v>
      </c>
      <c r="N60" s="203">
        <v>10887333</v>
      </c>
    </row>
    <row r="61" spans="1:14" x14ac:dyDescent="0.2">
      <c r="A61" s="90" t="s">
        <v>1569</v>
      </c>
      <c r="B61" s="90" t="s">
        <v>1924</v>
      </c>
      <c r="C61" s="203">
        <v>18364</v>
      </c>
      <c r="D61" s="203" t="s">
        <v>2032</v>
      </c>
      <c r="E61" s="203">
        <v>13055</v>
      </c>
      <c r="F61" s="203">
        <v>3646</v>
      </c>
      <c r="G61" s="203">
        <v>35065</v>
      </c>
      <c r="H61" s="203">
        <v>1923</v>
      </c>
      <c r="I61" s="203">
        <v>8328</v>
      </c>
      <c r="J61" s="203">
        <v>73</v>
      </c>
      <c r="K61" s="203" t="s">
        <v>2032</v>
      </c>
      <c r="L61" s="203">
        <v>625</v>
      </c>
      <c r="M61" s="203">
        <v>841</v>
      </c>
      <c r="N61" s="203">
        <v>47643</v>
      </c>
    </row>
    <row r="62" spans="1:14" x14ac:dyDescent="0.2">
      <c r="A62" s="90" t="s">
        <v>1569</v>
      </c>
      <c r="B62" s="90" t="s">
        <v>1925</v>
      </c>
      <c r="C62" s="203">
        <v>103559</v>
      </c>
      <c r="D62" s="203" t="s">
        <v>2032</v>
      </c>
      <c r="E62" s="203">
        <v>98627</v>
      </c>
      <c r="F62" s="203">
        <v>2633</v>
      </c>
      <c r="G62" s="203">
        <v>218647</v>
      </c>
      <c r="H62" s="203">
        <v>12793</v>
      </c>
      <c r="I62" s="203">
        <v>35505</v>
      </c>
      <c r="J62" s="203">
        <v>21277</v>
      </c>
      <c r="K62" s="203">
        <v>511</v>
      </c>
      <c r="L62" s="203">
        <v>89257</v>
      </c>
      <c r="M62" s="203">
        <v>113443</v>
      </c>
      <c r="N62" s="203">
        <v>377999</v>
      </c>
    </row>
    <row r="63" spans="1:14" x14ac:dyDescent="0.2">
      <c r="A63" s="90" t="s">
        <v>1569</v>
      </c>
      <c r="B63" s="90" t="s">
        <v>1926</v>
      </c>
      <c r="C63" s="203">
        <v>98531</v>
      </c>
      <c r="D63" s="203">
        <v>10917</v>
      </c>
      <c r="E63" s="203">
        <v>100535</v>
      </c>
      <c r="F63" s="203">
        <v>5111</v>
      </c>
      <c r="G63" s="203">
        <v>215094</v>
      </c>
      <c r="H63" s="203">
        <v>12874</v>
      </c>
      <c r="I63" s="203">
        <v>34114</v>
      </c>
      <c r="J63" s="203">
        <v>7117</v>
      </c>
      <c r="K63" s="203" t="s">
        <v>2032</v>
      </c>
      <c r="L63" s="203">
        <v>73322</v>
      </c>
      <c r="M63" s="203">
        <v>81661</v>
      </c>
      <c r="N63" s="203">
        <v>342521</v>
      </c>
    </row>
    <row r="64" spans="1:14" x14ac:dyDescent="0.2">
      <c r="A64" s="91" t="s">
        <v>2125</v>
      </c>
      <c r="B64" s="91" t="s">
        <v>2019</v>
      </c>
      <c r="C64" s="204">
        <v>40744</v>
      </c>
      <c r="D64" s="204">
        <v>3168</v>
      </c>
      <c r="E64" s="204">
        <v>29411</v>
      </c>
      <c r="F64" s="204">
        <v>435</v>
      </c>
      <c r="G64" s="204">
        <v>73758</v>
      </c>
      <c r="H64" s="204">
        <v>4067</v>
      </c>
      <c r="I64" s="204">
        <v>14767</v>
      </c>
      <c r="J64" s="204">
        <v>34</v>
      </c>
      <c r="K64" s="204" t="s">
        <v>2032</v>
      </c>
      <c r="L64" s="204">
        <v>3266</v>
      </c>
      <c r="M64" s="204">
        <v>3325</v>
      </c>
      <c r="N64" s="204">
        <v>95912</v>
      </c>
    </row>
    <row r="65" spans="1:14" x14ac:dyDescent="0.2">
      <c r="A65" s="91" t="s">
        <v>2125</v>
      </c>
      <c r="B65" s="91" t="s">
        <v>2020</v>
      </c>
      <c r="C65" s="204">
        <v>121315</v>
      </c>
      <c r="D65" s="204">
        <v>9275</v>
      </c>
      <c r="E65" s="204">
        <v>166029</v>
      </c>
      <c r="F65" s="204">
        <v>14939</v>
      </c>
      <c r="G65" s="204">
        <v>311962</v>
      </c>
      <c r="H65" s="204">
        <v>4614</v>
      </c>
      <c r="I65" s="204">
        <v>8879</v>
      </c>
      <c r="J65" s="204">
        <v>74</v>
      </c>
      <c r="K65" s="204" t="s">
        <v>2032</v>
      </c>
      <c r="L65" s="204">
        <v>2472</v>
      </c>
      <c r="M65" s="204">
        <v>2986</v>
      </c>
      <c r="N65" s="204">
        <v>331735</v>
      </c>
    </row>
    <row r="66" spans="1:14" x14ac:dyDescent="0.2">
      <c r="A66" s="91" t="s">
        <v>2125</v>
      </c>
      <c r="B66" s="91" t="s">
        <v>2021</v>
      </c>
      <c r="C66" s="204">
        <v>232312</v>
      </c>
      <c r="D66" s="204">
        <v>28474</v>
      </c>
      <c r="E66" s="204">
        <v>194074</v>
      </c>
      <c r="F66" s="204">
        <v>4026</v>
      </c>
      <c r="G66" s="204">
        <v>470246</v>
      </c>
      <c r="H66" s="204">
        <v>40512</v>
      </c>
      <c r="I66" s="204">
        <v>120258</v>
      </c>
      <c r="J66" s="204">
        <v>12076</v>
      </c>
      <c r="K66" s="204" t="s">
        <v>2032</v>
      </c>
      <c r="L66" s="204">
        <v>81160</v>
      </c>
      <c r="M66" s="204">
        <v>95378</v>
      </c>
      <c r="N66" s="204">
        <v>725076</v>
      </c>
    </row>
    <row r="67" spans="1:14" x14ac:dyDescent="0.2">
      <c r="A67" s="91" t="s">
        <v>2125</v>
      </c>
      <c r="B67" s="91" t="s">
        <v>2022</v>
      </c>
      <c r="C67" s="204">
        <v>41567</v>
      </c>
      <c r="D67" s="204">
        <v>137</v>
      </c>
      <c r="E67" s="204">
        <v>27404</v>
      </c>
      <c r="F67" s="204">
        <v>616</v>
      </c>
      <c r="G67" s="204">
        <v>70275</v>
      </c>
      <c r="H67" s="204">
        <v>1766</v>
      </c>
      <c r="I67" s="204">
        <v>11271</v>
      </c>
      <c r="J67" s="204">
        <v>866</v>
      </c>
      <c r="K67" s="204">
        <v>128</v>
      </c>
      <c r="L67" s="204">
        <v>3980</v>
      </c>
      <c r="M67" s="204">
        <v>5336</v>
      </c>
      <c r="N67" s="204">
        <v>88310</v>
      </c>
    </row>
    <row r="68" spans="1:14" x14ac:dyDescent="0.2">
      <c r="A68" s="91" t="s">
        <v>2125</v>
      </c>
      <c r="B68" s="91" t="s">
        <v>2023</v>
      </c>
      <c r="C68" s="204">
        <v>237991</v>
      </c>
      <c r="D68" s="204">
        <v>18449</v>
      </c>
      <c r="E68" s="204">
        <v>153803</v>
      </c>
      <c r="F68" s="204">
        <v>7057</v>
      </c>
      <c r="G68" s="204">
        <v>441199</v>
      </c>
      <c r="H68" s="204">
        <v>40239</v>
      </c>
      <c r="I68" s="204">
        <v>20293</v>
      </c>
      <c r="J68" s="204">
        <v>2790</v>
      </c>
      <c r="K68" s="204" t="s">
        <v>2032</v>
      </c>
      <c r="L68" s="204">
        <v>100849</v>
      </c>
      <c r="M68" s="204">
        <v>113677</v>
      </c>
      <c r="N68" s="204">
        <v>608603</v>
      </c>
    </row>
    <row r="69" spans="1:14" x14ac:dyDescent="0.2">
      <c r="A69" s="91" t="s">
        <v>2125</v>
      </c>
      <c r="B69" s="91" t="s">
        <v>2024</v>
      </c>
      <c r="C69" s="204">
        <v>163700</v>
      </c>
      <c r="D69" s="204">
        <v>10331</v>
      </c>
      <c r="E69" s="204">
        <v>131445</v>
      </c>
      <c r="F69" s="204">
        <v>2579</v>
      </c>
      <c r="G69" s="204">
        <v>314651</v>
      </c>
      <c r="H69" s="204">
        <v>22388</v>
      </c>
      <c r="I69" s="204">
        <v>78209</v>
      </c>
      <c r="J69" s="204">
        <v>17818</v>
      </c>
      <c r="K69" s="204">
        <v>311</v>
      </c>
      <c r="L69" s="204">
        <v>40944</v>
      </c>
      <c r="M69" s="204">
        <v>60025</v>
      </c>
      <c r="N69" s="204">
        <v>474537</v>
      </c>
    </row>
    <row r="70" spans="1:14" x14ac:dyDescent="0.2">
      <c r="A70" s="91" t="s">
        <v>2125</v>
      </c>
      <c r="B70" s="91" t="s">
        <v>2025</v>
      </c>
      <c r="C70" s="204">
        <v>172664</v>
      </c>
      <c r="D70" s="204">
        <v>9146</v>
      </c>
      <c r="E70" s="204">
        <v>108530</v>
      </c>
      <c r="F70" s="204">
        <v>5401</v>
      </c>
      <c r="G70" s="204">
        <v>295741</v>
      </c>
      <c r="H70" s="204">
        <v>30912</v>
      </c>
      <c r="I70" s="204">
        <v>34957</v>
      </c>
      <c r="J70" s="204">
        <v>42077</v>
      </c>
      <c r="K70" s="204">
        <v>1537</v>
      </c>
      <c r="L70" s="204">
        <v>8924</v>
      </c>
      <c r="M70" s="204">
        <v>58380</v>
      </c>
      <c r="N70" s="204">
        <v>416500</v>
      </c>
    </row>
    <row r="71" spans="1:14" x14ac:dyDescent="0.2">
      <c r="A71" s="91" t="s">
        <v>2125</v>
      </c>
      <c r="B71" s="91" t="s">
        <v>2026</v>
      </c>
      <c r="C71" s="204">
        <v>122167</v>
      </c>
      <c r="D71" s="204" t="s">
        <v>2032</v>
      </c>
      <c r="E71" s="204">
        <v>59109</v>
      </c>
      <c r="F71" s="204">
        <v>4261</v>
      </c>
      <c r="G71" s="204">
        <v>191931</v>
      </c>
      <c r="H71" s="204">
        <v>10692</v>
      </c>
      <c r="I71" s="204">
        <v>52073</v>
      </c>
      <c r="J71" s="204">
        <v>116</v>
      </c>
      <c r="K71" s="204" t="s">
        <v>2032</v>
      </c>
      <c r="L71" s="204">
        <v>68850</v>
      </c>
      <c r="M71" s="204">
        <v>70048</v>
      </c>
      <c r="N71" s="204">
        <v>323721</v>
      </c>
    </row>
    <row r="72" spans="1:14" x14ac:dyDescent="0.2">
      <c r="A72" s="91" t="s">
        <v>2125</v>
      </c>
      <c r="B72" s="91" t="s">
        <v>2027</v>
      </c>
      <c r="C72" s="204">
        <v>109930</v>
      </c>
      <c r="D72" s="204">
        <v>8476</v>
      </c>
      <c r="E72" s="204">
        <v>53880</v>
      </c>
      <c r="F72" s="204">
        <v>3310</v>
      </c>
      <c r="G72" s="204">
        <v>180111</v>
      </c>
      <c r="H72" s="204">
        <v>8894</v>
      </c>
      <c r="I72" s="204">
        <v>44315</v>
      </c>
      <c r="J72" s="204">
        <v>4162</v>
      </c>
      <c r="K72" s="204">
        <v>1083</v>
      </c>
      <c r="L72" s="204">
        <v>9859</v>
      </c>
      <c r="M72" s="204">
        <v>16456</v>
      </c>
      <c r="N72" s="204">
        <v>249120</v>
      </c>
    </row>
    <row r="73" spans="1:14" x14ac:dyDescent="0.2">
      <c r="A73" s="91" t="s">
        <v>2125</v>
      </c>
      <c r="B73" s="91" t="s">
        <v>2028</v>
      </c>
      <c r="C73" s="204">
        <v>191361</v>
      </c>
      <c r="D73" s="204">
        <v>8552</v>
      </c>
      <c r="E73" s="204">
        <v>164339</v>
      </c>
      <c r="F73" s="204">
        <v>4911</v>
      </c>
      <c r="G73" s="204">
        <v>369973</v>
      </c>
      <c r="H73" s="204">
        <v>10659</v>
      </c>
      <c r="I73" s="204">
        <v>36826</v>
      </c>
      <c r="J73" s="204">
        <v>9076</v>
      </c>
      <c r="K73" s="204" t="s">
        <v>2032</v>
      </c>
      <c r="L73" s="204">
        <v>16813</v>
      </c>
      <c r="M73" s="204">
        <v>27015</v>
      </c>
      <c r="N73" s="204">
        <v>443368</v>
      </c>
    </row>
    <row r="74" spans="1:14" x14ac:dyDescent="0.2">
      <c r="A74" s="91" t="s">
        <v>2125</v>
      </c>
      <c r="B74" s="91" t="s">
        <v>2029</v>
      </c>
      <c r="C74" s="204">
        <v>49770</v>
      </c>
      <c r="D74" s="204">
        <v>4653</v>
      </c>
      <c r="E74" s="204">
        <v>37140</v>
      </c>
      <c r="F74" s="204">
        <v>1831</v>
      </c>
      <c r="G74" s="204">
        <v>93873</v>
      </c>
      <c r="H74" s="204">
        <v>8332</v>
      </c>
      <c r="I74" s="204">
        <v>25750</v>
      </c>
      <c r="J74" s="204">
        <v>7789</v>
      </c>
      <c r="K74" s="204" t="s">
        <v>2032</v>
      </c>
      <c r="L74" s="204">
        <v>5687</v>
      </c>
      <c r="M74" s="204">
        <v>14633</v>
      </c>
      <c r="N74" s="204">
        <v>142944</v>
      </c>
    </row>
    <row r="75" spans="1:14" x14ac:dyDescent="0.2">
      <c r="A75" s="91" t="s">
        <v>2125</v>
      </c>
      <c r="B75" s="91" t="s">
        <v>2030</v>
      </c>
      <c r="C75" s="204">
        <v>139532</v>
      </c>
      <c r="D75" s="204">
        <v>18607</v>
      </c>
      <c r="E75" s="204">
        <v>133653</v>
      </c>
      <c r="F75" s="204">
        <v>4120</v>
      </c>
      <c r="G75" s="204">
        <v>295912</v>
      </c>
      <c r="H75" s="204">
        <v>12329</v>
      </c>
      <c r="I75" s="204">
        <v>34557</v>
      </c>
      <c r="J75" s="204">
        <v>14103</v>
      </c>
      <c r="K75" s="204">
        <v>1351</v>
      </c>
      <c r="L75" s="204">
        <v>7630</v>
      </c>
      <c r="M75" s="204">
        <v>24497</v>
      </c>
      <c r="N75" s="204">
        <v>365882</v>
      </c>
    </row>
    <row r="76" spans="1:14" x14ac:dyDescent="0.2">
      <c r="A76" s="92" t="s">
        <v>1951</v>
      </c>
      <c r="B76" s="92" t="s">
        <v>2010</v>
      </c>
      <c r="C76" s="205">
        <v>328891</v>
      </c>
      <c r="D76" s="205">
        <v>43294</v>
      </c>
      <c r="E76" s="205">
        <v>635304</v>
      </c>
      <c r="F76" s="205">
        <v>4517</v>
      </c>
      <c r="G76" s="205">
        <v>1012006</v>
      </c>
      <c r="H76" s="205">
        <v>123323</v>
      </c>
      <c r="I76" s="205">
        <v>191958</v>
      </c>
      <c r="J76" s="205">
        <v>52700</v>
      </c>
      <c r="K76" s="205">
        <v>5585</v>
      </c>
      <c r="L76" s="205">
        <v>100728</v>
      </c>
      <c r="M76" s="205">
        <v>190453</v>
      </c>
      <c r="N76" s="195">
        <v>1486300</v>
      </c>
    </row>
    <row r="77" spans="1:14" x14ac:dyDescent="0.2">
      <c r="A77" s="92" t="s">
        <v>1951</v>
      </c>
      <c r="B77" s="92" t="s">
        <v>1939</v>
      </c>
      <c r="C77" s="205">
        <v>36928</v>
      </c>
      <c r="D77" s="205">
        <v>3607</v>
      </c>
      <c r="E77" s="205">
        <v>45718</v>
      </c>
      <c r="F77" s="205" t="s">
        <v>2031</v>
      </c>
      <c r="G77" s="205">
        <v>92598</v>
      </c>
      <c r="H77" s="205">
        <v>826</v>
      </c>
      <c r="I77" s="205">
        <v>11</v>
      </c>
      <c r="J77" s="205">
        <v>1686</v>
      </c>
      <c r="K77" s="205" t="s">
        <v>2032</v>
      </c>
      <c r="L77" s="205">
        <v>154</v>
      </c>
      <c r="M77" s="205">
        <v>2677</v>
      </c>
      <c r="N77" s="195">
        <v>95275</v>
      </c>
    </row>
    <row r="78" spans="1:14" x14ac:dyDescent="0.2">
      <c r="A78" s="92" t="s">
        <v>1951</v>
      </c>
      <c r="B78" s="92" t="s">
        <v>2011</v>
      </c>
      <c r="C78" s="205">
        <v>8583</v>
      </c>
      <c r="D78" s="205">
        <v>779</v>
      </c>
      <c r="E78" s="205">
        <v>5126</v>
      </c>
      <c r="F78" s="205">
        <v>772</v>
      </c>
      <c r="G78" s="205">
        <v>20325</v>
      </c>
      <c r="H78" s="205">
        <v>601</v>
      </c>
      <c r="I78" s="205">
        <v>936</v>
      </c>
      <c r="J78" s="205">
        <v>1543</v>
      </c>
      <c r="K78" s="205">
        <v>120</v>
      </c>
      <c r="L78" s="205">
        <v>10683</v>
      </c>
      <c r="M78" s="205">
        <v>12666</v>
      </c>
      <c r="N78" s="195">
        <v>34208</v>
      </c>
    </row>
    <row r="79" spans="1:14" x14ac:dyDescent="0.2">
      <c r="A79" s="92" t="s">
        <v>1951</v>
      </c>
      <c r="B79" s="92" t="s">
        <v>2012</v>
      </c>
      <c r="C79" s="205">
        <v>113953</v>
      </c>
      <c r="D79" s="205">
        <v>11205</v>
      </c>
      <c r="E79" s="205">
        <v>103808</v>
      </c>
      <c r="F79" s="205">
        <v>1593</v>
      </c>
      <c r="G79" s="205">
        <v>230559</v>
      </c>
      <c r="H79" s="205">
        <v>32166</v>
      </c>
      <c r="I79" s="205">
        <v>97133</v>
      </c>
      <c r="J79" s="205">
        <v>10982</v>
      </c>
      <c r="K79" s="205" t="s">
        <v>2032</v>
      </c>
      <c r="L79" s="205">
        <v>30629</v>
      </c>
      <c r="M79" s="205">
        <v>48809</v>
      </c>
      <c r="N79" s="195">
        <v>401469</v>
      </c>
    </row>
    <row r="80" spans="1:14" x14ac:dyDescent="0.2">
      <c r="A80" s="92" t="s">
        <v>1951</v>
      </c>
      <c r="B80" s="92" t="s">
        <v>2013</v>
      </c>
      <c r="C80" s="205">
        <v>203769</v>
      </c>
      <c r="D80" s="205">
        <v>19694</v>
      </c>
      <c r="E80" s="205">
        <v>156309</v>
      </c>
      <c r="F80" s="205">
        <v>803</v>
      </c>
      <c r="G80" s="205">
        <v>380581</v>
      </c>
      <c r="H80" s="205">
        <v>49386</v>
      </c>
      <c r="I80" s="205">
        <v>168413</v>
      </c>
      <c r="J80" s="205">
        <v>32374</v>
      </c>
      <c r="K80" s="205">
        <v>574</v>
      </c>
      <c r="L80" s="205">
        <v>100423</v>
      </c>
      <c r="M80" s="205">
        <v>148011</v>
      </c>
      <c r="N80" s="195">
        <v>782596</v>
      </c>
    </row>
    <row r="81" spans="1:14" x14ac:dyDescent="0.2">
      <c r="A81" s="92" t="s">
        <v>1951</v>
      </c>
      <c r="B81" s="92" t="s">
        <v>2014</v>
      </c>
      <c r="C81" s="205">
        <v>34542</v>
      </c>
      <c r="D81" s="205">
        <v>3694</v>
      </c>
      <c r="E81" s="205">
        <v>37631</v>
      </c>
      <c r="F81" s="205">
        <v>449</v>
      </c>
      <c r="G81" s="205">
        <v>78253</v>
      </c>
      <c r="H81" s="205">
        <v>2849</v>
      </c>
      <c r="I81" s="205">
        <v>11904</v>
      </c>
      <c r="J81" s="205">
        <v>3519</v>
      </c>
      <c r="K81" s="205">
        <v>312</v>
      </c>
      <c r="L81" s="205">
        <v>18085</v>
      </c>
      <c r="M81" s="205">
        <v>22345</v>
      </c>
      <c r="N81" s="195">
        <v>114945</v>
      </c>
    </row>
    <row r="82" spans="1:14" x14ac:dyDescent="0.2">
      <c r="A82" s="92" t="s">
        <v>1951</v>
      </c>
      <c r="B82" s="92" t="s">
        <v>2123</v>
      </c>
      <c r="C82" s="205">
        <v>115660</v>
      </c>
      <c r="D82" s="205">
        <v>14932</v>
      </c>
      <c r="E82" s="205">
        <v>192972</v>
      </c>
      <c r="F82" s="205">
        <v>42</v>
      </c>
      <c r="G82" s="205">
        <v>323616</v>
      </c>
      <c r="H82" s="205">
        <v>40320</v>
      </c>
      <c r="I82" s="205">
        <v>101275</v>
      </c>
      <c r="J82" s="205">
        <v>33248</v>
      </c>
      <c r="K82" s="205">
        <v>1551</v>
      </c>
      <c r="L82" s="205">
        <v>17884</v>
      </c>
      <c r="M82" s="205">
        <v>69760</v>
      </c>
      <c r="N82" s="195">
        <v>517894</v>
      </c>
    </row>
    <row r="83" spans="1:14" x14ac:dyDescent="0.2">
      <c r="A83" s="92" t="s">
        <v>1951</v>
      </c>
      <c r="B83" s="92" t="s">
        <v>2015</v>
      </c>
      <c r="C83" s="205">
        <v>13147</v>
      </c>
      <c r="D83" s="205">
        <v>982</v>
      </c>
      <c r="E83" s="205">
        <v>6345</v>
      </c>
      <c r="F83" s="205">
        <v>377</v>
      </c>
      <c r="G83" s="205">
        <v>20851</v>
      </c>
      <c r="H83" s="205">
        <v>519</v>
      </c>
      <c r="I83" s="205">
        <v>6288</v>
      </c>
      <c r="J83" s="205">
        <v>1</v>
      </c>
      <c r="K83" s="205" t="s">
        <v>2032</v>
      </c>
      <c r="L83" s="205">
        <v>1089</v>
      </c>
      <c r="M83" s="205">
        <v>1102</v>
      </c>
      <c r="N83" s="195">
        <v>28748</v>
      </c>
    </row>
    <row r="84" spans="1:14" x14ac:dyDescent="0.2">
      <c r="A84" s="92" t="s">
        <v>1951</v>
      </c>
      <c r="B84" s="92" t="s">
        <v>2016</v>
      </c>
      <c r="C84" s="205">
        <v>14735</v>
      </c>
      <c r="D84" s="205">
        <v>1602</v>
      </c>
      <c r="E84" s="205">
        <v>8429</v>
      </c>
      <c r="F84" s="205">
        <v>350</v>
      </c>
      <c r="G84" s="205">
        <v>25216</v>
      </c>
      <c r="H84" s="205">
        <v>981</v>
      </c>
      <c r="I84" s="205">
        <v>3838</v>
      </c>
      <c r="J84" s="205">
        <v>32</v>
      </c>
      <c r="K84" s="205" t="s">
        <v>2032</v>
      </c>
      <c r="L84" s="205">
        <v>732</v>
      </c>
      <c r="M84" s="205">
        <v>819</v>
      </c>
      <c r="N84" s="195">
        <v>30852</v>
      </c>
    </row>
    <row r="85" spans="1:14" x14ac:dyDescent="0.2">
      <c r="A85" s="92" t="s">
        <v>1951</v>
      </c>
      <c r="B85" s="92" t="s">
        <v>2017</v>
      </c>
      <c r="C85" s="205">
        <v>47805</v>
      </c>
      <c r="D85" s="205">
        <v>2786</v>
      </c>
      <c r="E85" s="205">
        <v>49647</v>
      </c>
      <c r="F85" s="205">
        <v>1019</v>
      </c>
      <c r="G85" s="205">
        <v>101257</v>
      </c>
      <c r="H85" s="205">
        <v>12285</v>
      </c>
      <c r="I85" s="205">
        <v>5313</v>
      </c>
      <c r="J85" s="205">
        <v>7948</v>
      </c>
      <c r="K85" s="205">
        <v>186</v>
      </c>
      <c r="L85" s="205">
        <v>14322</v>
      </c>
      <c r="M85" s="205">
        <v>25992</v>
      </c>
      <c r="N85" s="195">
        <v>141311</v>
      </c>
    </row>
    <row r="86" spans="1:14" x14ac:dyDescent="0.2">
      <c r="A86" s="92" t="s">
        <v>1951</v>
      </c>
      <c r="B86" s="92" t="s">
        <v>2018</v>
      </c>
      <c r="C86" s="205">
        <v>54768</v>
      </c>
      <c r="D86" s="205">
        <v>5643</v>
      </c>
      <c r="E86" s="205">
        <v>21839</v>
      </c>
      <c r="F86" s="205">
        <v>2160</v>
      </c>
      <c r="G86" s="205">
        <v>84410</v>
      </c>
      <c r="H86" s="205">
        <v>8396</v>
      </c>
      <c r="I86" s="205">
        <v>27487</v>
      </c>
      <c r="J86" s="205">
        <v>6498</v>
      </c>
      <c r="K86" s="205" t="s">
        <v>2032</v>
      </c>
      <c r="L86" s="205">
        <v>104</v>
      </c>
      <c r="M86" s="205">
        <v>7016</v>
      </c>
      <c r="N86" s="195">
        <v>128670</v>
      </c>
    </row>
    <row r="87" spans="1:14" x14ac:dyDescent="0.2">
      <c r="C87" s="48"/>
    </row>
  </sheetData>
  <autoFilter ref="L6:L86"/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87"/>
  <sheetViews>
    <sheetView workbookViewId="0">
      <pane xSplit="2" ySplit="5" topLeftCell="C6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style="69" customWidth="1"/>
    <col min="2" max="2" width="21.33203125" style="69" customWidth="1"/>
    <col min="3" max="3" width="11.5" style="52" bestFit="1" customWidth="1"/>
    <col min="4" max="4" width="16.6640625" style="52" bestFit="1" customWidth="1"/>
    <col min="5" max="5" width="13.6640625" style="52" bestFit="1" customWidth="1"/>
    <col min="6" max="6" width="11.1640625" style="52" bestFit="1" customWidth="1"/>
    <col min="7" max="7" width="20" style="52" bestFit="1" customWidth="1"/>
    <col min="8" max="8" width="14.5" style="52" bestFit="1" customWidth="1"/>
    <col min="9" max="9" width="14.1640625" style="52" bestFit="1" customWidth="1"/>
    <col min="10" max="10" width="8.5" style="52" bestFit="1" customWidth="1"/>
    <col min="11" max="11" width="12" style="52" bestFit="1" customWidth="1"/>
    <col min="12" max="12" width="10.5" style="52" bestFit="1" customWidth="1"/>
    <col min="13" max="13" width="27.6640625" style="52" bestFit="1" customWidth="1"/>
    <col min="14" max="14" width="16.83203125" style="70" bestFit="1" customWidth="1"/>
    <col min="15" max="16384" width="7.5" style="70"/>
  </cols>
  <sheetData>
    <row r="1" spans="1:17" x14ac:dyDescent="0.2">
      <c r="A1" s="68" t="s">
        <v>2009</v>
      </c>
      <c r="B1" s="68"/>
      <c r="C1" s="70"/>
      <c r="D1" s="70"/>
      <c r="E1" s="70"/>
      <c r="F1" s="70"/>
      <c r="G1" s="70"/>
      <c r="H1" s="70"/>
      <c r="I1" s="70"/>
      <c r="J1" s="70"/>
      <c r="K1" s="70"/>
      <c r="L1" s="70"/>
      <c r="M1" s="207"/>
    </row>
    <row r="2" spans="1:17" s="31" customFormat="1" ht="36" customHeight="1" x14ac:dyDescent="0.2">
      <c r="A2" s="28" t="s">
        <v>1974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x14ac:dyDescent="0.2">
      <c r="A3" s="49"/>
      <c r="B3" s="49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7" ht="15.75" customHeight="1" x14ac:dyDescent="0.2">
      <c r="A4" s="49"/>
      <c r="B4" s="181"/>
      <c r="C4" s="200" t="s">
        <v>1975</v>
      </c>
      <c r="D4" s="200" t="s">
        <v>1975</v>
      </c>
      <c r="E4" s="200"/>
      <c r="F4" s="200"/>
      <c r="G4" s="200"/>
      <c r="H4" s="201" t="s">
        <v>1976</v>
      </c>
      <c r="I4" s="201"/>
      <c r="J4" s="201"/>
      <c r="K4" s="201"/>
      <c r="L4" s="201"/>
      <c r="M4" s="72"/>
      <c r="N4" s="73"/>
    </row>
    <row r="5" spans="1:17" x14ac:dyDescent="0.2">
      <c r="A5" s="222" t="s">
        <v>1729</v>
      </c>
      <c r="B5" s="221" t="s">
        <v>2318</v>
      </c>
      <c r="C5" s="187" t="s">
        <v>2289</v>
      </c>
      <c r="D5" s="187" t="s">
        <v>2300</v>
      </c>
      <c r="E5" s="187" t="s">
        <v>2291</v>
      </c>
      <c r="F5" s="187" t="s">
        <v>1978</v>
      </c>
      <c r="G5" s="187" t="s">
        <v>1659</v>
      </c>
      <c r="H5" s="202" t="s">
        <v>2293</v>
      </c>
      <c r="I5" s="202" t="s">
        <v>2294</v>
      </c>
      <c r="J5" s="202" t="s">
        <v>1969</v>
      </c>
      <c r="K5" s="202" t="s">
        <v>1979</v>
      </c>
      <c r="L5" s="202" t="s">
        <v>2003</v>
      </c>
      <c r="M5" s="249" t="s">
        <v>2033</v>
      </c>
      <c r="N5" s="250" t="s">
        <v>2122</v>
      </c>
    </row>
    <row r="6" spans="1:17" hidden="1" x14ac:dyDescent="0.2">
      <c r="A6" s="90" t="s">
        <v>1569</v>
      </c>
      <c r="B6" s="90" t="s">
        <v>1872</v>
      </c>
      <c r="C6" s="203">
        <v>233379</v>
      </c>
      <c r="D6" s="203">
        <v>22859</v>
      </c>
      <c r="E6" s="203">
        <v>200708</v>
      </c>
      <c r="F6" s="203">
        <v>6418</v>
      </c>
      <c r="G6" s="203">
        <v>470473</v>
      </c>
      <c r="H6" s="203">
        <v>59191</v>
      </c>
      <c r="I6" s="203">
        <v>285299</v>
      </c>
      <c r="J6" s="203">
        <v>5212</v>
      </c>
      <c r="K6" s="203">
        <v>3765</v>
      </c>
      <c r="L6" s="203">
        <v>106184</v>
      </c>
      <c r="M6" s="203">
        <v>119802</v>
      </c>
      <c r="N6" s="203">
        <v>937098</v>
      </c>
    </row>
    <row r="7" spans="1:17" hidden="1" x14ac:dyDescent="0.2">
      <c r="A7" s="90" t="s">
        <v>1569</v>
      </c>
      <c r="B7" s="90" t="s">
        <v>1873</v>
      </c>
      <c r="C7" s="203">
        <v>34500</v>
      </c>
      <c r="D7" s="203" t="s">
        <v>2032</v>
      </c>
      <c r="E7" s="203">
        <v>42978</v>
      </c>
      <c r="F7" s="203">
        <v>558</v>
      </c>
      <c r="G7" s="203">
        <v>85500</v>
      </c>
      <c r="H7" s="203">
        <v>6384</v>
      </c>
      <c r="I7" s="203">
        <v>19926</v>
      </c>
      <c r="J7" s="203">
        <v>300</v>
      </c>
      <c r="K7" s="203" t="s">
        <v>2032</v>
      </c>
      <c r="L7" s="203">
        <v>1312</v>
      </c>
      <c r="M7" s="203">
        <v>2044</v>
      </c>
      <c r="N7" s="203">
        <v>113422</v>
      </c>
    </row>
    <row r="8" spans="1:17" hidden="1" x14ac:dyDescent="0.2">
      <c r="A8" s="90" t="s">
        <v>1569</v>
      </c>
      <c r="B8" s="90" t="s">
        <v>1874</v>
      </c>
      <c r="C8" s="203">
        <v>14310</v>
      </c>
      <c r="D8" s="203" t="s">
        <v>2032</v>
      </c>
      <c r="E8" s="203">
        <v>12985</v>
      </c>
      <c r="F8" s="203">
        <v>17</v>
      </c>
      <c r="G8" s="203">
        <v>27312</v>
      </c>
      <c r="H8" s="203">
        <v>1735</v>
      </c>
      <c r="I8" s="203">
        <v>3374</v>
      </c>
      <c r="J8" s="203">
        <v>114</v>
      </c>
      <c r="K8" s="203" t="s">
        <v>2032</v>
      </c>
      <c r="L8" s="203">
        <v>4491</v>
      </c>
      <c r="M8" s="203">
        <v>4978</v>
      </c>
      <c r="N8" s="203">
        <v>37026</v>
      </c>
    </row>
    <row r="9" spans="1:17" hidden="1" x14ac:dyDescent="0.2">
      <c r="A9" s="90" t="s">
        <v>1569</v>
      </c>
      <c r="B9" s="90" t="s">
        <v>1875</v>
      </c>
      <c r="C9" s="203">
        <v>227822</v>
      </c>
      <c r="D9" s="203" t="s">
        <v>2032</v>
      </c>
      <c r="E9" s="203">
        <v>84862</v>
      </c>
      <c r="F9" s="203">
        <v>750</v>
      </c>
      <c r="G9" s="203">
        <v>313434</v>
      </c>
      <c r="H9" s="203">
        <v>18377</v>
      </c>
      <c r="I9" s="203">
        <v>36859</v>
      </c>
      <c r="J9" s="203">
        <v>12938</v>
      </c>
      <c r="K9" s="203" t="s">
        <v>2032</v>
      </c>
      <c r="L9" s="203">
        <v>29018</v>
      </c>
      <c r="M9" s="203">
        <v>43293</v>
      </c>
      <c r="N9" s="203">
        <v>410626</v>
      </c>
    </row>
    <row r="10" spans="1:17" hidden="1" x14ac:dyDescent="0.2">
      <c r="A10" s="90" t="s">
        <v>1569</v>
      </c>
      <c r="B10" s="90" t="s">
        <v>1876</v>
      </c>
      <c r="C10" s="203">
        <v>597246</v>
      </c>
      <c r="D10" s="203">
        <v>41826</v>
      </c>
      <c r="E10" s="203">
        <v>511441</v>
      </c>
      <c r="F10" s="203">
        <v>3</v>
      </c>
      <c r="G10" s="203">
        <v>1153203</v>
      </c>
      <c r="H10" s="203">
        <v>278932</v>
      </c>
      <c r="I10" s="203">
        <v>166028</v>
      </c>
      <c r="J10" s="203">
        <v>148361</v>
      </c>
      <c r="K10" s="203">
        <v>9099</v>
      </c>
      <c r="L10" s="203">
        <v>156384</v>
      </c>
      <c r="M10" s="203">
        <v>416713</v>
      </c>
      <c r="N10" s="203">
        <v>1913541</v>
      </c>
    </row>
    <row r="11" spans="1:17" hidden="1" x14ac:dyDescent="0.2">
      <c r="A11" s="90" t="s">
        <v>1569</v>
      </c>
      <c r="B11" s="90" t="s">
        <v>1877</v>
      </c>
      <c r="C11" s="203">
        <v>83467</v>
      </c>
      <c r="D11" s="203">
        <v>12277</v>
      </c>
      <c r="E11" s="203">
        <v>61356</v>
      </c>
      <c r="F11" s="203">
        <v>219</v>
      </c>
      <c r="G11" s="203">
        <v>157342</v>
      </c>
      <c r="H11" s="203">
        <v>8251</v>
      </c>
      <c r="I11" s="203">
        <v>1421</v>
      </c>
      <c r="J11" s="203">
        <v>15585</v>
      </c>
      <c r="K11" s="203" t="s">
        <v>2032</v>
      </c>
      <c r="L11" s="203">
        <v>18879</v>
      </c>
      <c r="M11" s="203">
        <v>37093</v>
      </c>
      <c r="N11" s="203">
        <v>207678</v>
      </c>
    </row>
    <row r="12" spans="1:17" hidden="1" x14ac:dyDescent="0.2">
      <c r="A12" s="90" t="s">
        <v>1569</v>
      </c>
      <c r="B12" s="90" t="s">
        <v>1878</v>
      </c>
      <c r="C12" s="203">
        <v>253376</v>
      </c>
      <c r="D12" s="203" t="s">
        <v>2032</v>
      </c>
      <c r="E12" s="203">
        <v>358786</v>
      </c>
      <c r="F12" s="203">
        <v>1004</v>
      </c>
      <c r="G12" s="203">
        <v>632623</v>
      </c>
      <c r="H12" s="203">
        <v>41373</v>
      </c>
      <c r="I12" s="203">
        <v>52854</v>
      </c>
      <c r="J12" s="203">
        <v>11421</v>
      </c>
      <c r="K12" s="203">
        <v>3970</v>
      </c>
      <c r="L12" s="203">
        <v>50391</v>
      </c>
      <c r="M12" s="203">
        <v>80404</v>
      </c>
      <c r="N12" s="203">
        <v>815965</v>
      </c>
    </row>
    <row r="13" spans="1:17" hidden="1" x14ac:dyDescent="0.2">
      <c r="A13" s="90" t="s">
        <v>1569</v>
      </c>
      <c r="B13" s="90" t="s">
        <v>1879</v>
      </c>
      <c r="C13" s="203">
        <v>97180</v>
      </c>
      <c r="D13" s="203">
        <v>10971</v>
      </c>
      <c r="E13" s="203">
        <v>63104</v>
      </c>
      <c r="F13" s="203">
        <v>3830</v>
      </c>
      <c r="G13" s="203">
        <v>175293</v>
      </c>
      <c r="H13" s="203">
        <v>19306</v>
      </c>
      <c r="I13" s="203">
        <v>53348</v>
      </c>
      <c r="J13" s="203">
        <v>16086</v>
      </c>
      <c r="K13" s="203">
        <v>425</v>
      </c>
      <c r="L13" s="203">
        <v>22249</v>
      </c>
      <c r="M13" s="203">
        <v>48697</v>
      </c>
      <c r="N13" s="203">
        <v>286709</v>
      </c>
    </row>
    <row r="14" spans="1:17" hidden="1" x14ac:dyDescent="0.2">
      <c r="A14" s="90" t="s">
        <v>1569</v>
      </c>
      <c r="B14" s="90" t="s">
        <v>1880</v>
      </c>
      <c r="C14" s="203">
        <v>17535</v>
      </c>
      <c r="D14" s="203">
        <v>3849</v>
      </c>
      <c r="E14" s="203">
        <v>16089</v>
      </c>
      <c r="F14" s="203">
        <v>600</v>
      </c>
      <c r="G14" s="203">
        <v>41578</v>
      </c>
      <c r="H14" s="203">
        <v>1647</v>
      </c>
      <c r="I14" s="203">
        <v>8925</v>
      </c>
      <c r="J14" s="203">
        <v>1963</v>
      </c>
      <c r="K14" s="203" t="s">
        <v>2032</v>
      </c>
      <c r="L14" s="203">
        <v>76</v>
      </c>
      <c r="M14" s="203">
        <v>2465</v>
      </c>
      <c r="N14" s="203">
        <v>54190</v>
      </c>
      <c r="Q14" s="49"/>
    </row>
    <row r="15" spans="1:17" hidden="1" x14ac:dyDescent="0.2">
      <c r="A15" s="90" t="s">
        <v>1569</v>
      </c>
      <c r="B15" s="90" t="s">
        <v>1881</v>
      </c>
      <c r="C15" s="203">
        <v>156320</v>
      </c>
      <c r="D15" s="203">
        <v>19926</v>
      </c>
      <c r="E15" s="203">
        <v>139382</v>
      </c>
      <c r="F15" s="203">
        <v>5014</v>
      </c>
      <c r="G15" s="203">
        <v>320642</v>
      </c>
      <c r="H15" s="203">
        <v>45064</v>
      </c>
      <c r="I15" s="203">
        <v>164837</v>
      </c>
      <c r="J15" s="203">
        <v>23793</v>
      </c>
      <c r="K15" s="203">
        <v>518</v>
      </c>
      <c r="L15" s="203">
        <v>111132</v>
      </c>
      <c r="M15" s="203">
        <v>161433</v>
      </c>
      <c r="N15" s="203">
        <v>665986</v>
      </c>
    </row>
    <row r="16" spans="1:17" hidden="1" x14ac:dyDescent="0.2">
      <c r="A16" s="90" t="s">
        <v>1569</v>
      </c>
      <c r="B16" s="90" t="s">
        <v>1882</v>
      </c>
      <c r="C16" s="203">
        <v>82568</v>
      </c>
      <c r="D16" s="203">
        <v>8557</v>
      </c>
      <c r="E16" s="203">
        <v>89240</v>
      </c>
      <c r="F16" s="203">
        <v>2225</v>
      </c>
      <c r="G16" s="203">
        <v>182590</v>
      </c>
      <c r="H16" s="203">
        <v>16313</v>
      </c>
      <c r="I16" s="203">
        <v>38153</v>
      </c>
      <c r="J16" s="203">
        <v>29316</v>
      </c>
      <c r="K16" s="203">
        <v>1275</v>
      </c>
      <c r="L16" s="203">
        <v>8013</v>
      </c>
      <c r="M16" s="203">
        <v>42953</v>
      </c>
      <c r="N16" s="203">
        <v>275659</v>
      </c>
    </row>
    <row r="17" spans="1:14" hidden="1" x14ac:dyDescent="0.2">
      <c r="A17" s="90" t="s">
        <v>1569</v>
      </c>
      <c r="B17" s="90" t="s">
        <v>1883</v>
      </c>
      <c r="C17" s="203" t="s">
        <v>2009</v>
      </c>
      <c r="D17" s="203">
        <v>6737</v>
      </c>
      <c r="E17" s="203">
        <v>60429</v>
      </c>
      <c r="F17" s="203">
        <v>8</v>
      </c>
      <c r="G17" s="203">
        <v>144141</v>
      </c>
      <c r="H17" s="203">
        <v>26724</v>
      </c>
      <c r="I17" s="203">
        <v>19028</v>
      </c>
      <c r="J17" s="203">
        <v>12170</v>
      </c>
      <c r="K17" s="203" t="s">
        <v>2032</v>
      </c>
      <c r="L17" s="203">
        <v>22493</v>
      </c>
      <c r="M17" s="203">
        <v>36360</v>
      </c>
      <c r="N17" s="203">
        <v>229934</v>
      </c>
    </row>
    <row r="18" spans="1:14" hidden="1" x14ac:dyDescent="0.2">
      <c r="A18" s="90" t="s">
        <v>1569</v>
      </c>
      <c r="B18" s="90" t="s">
        <v>1884</v>
      </c>
      <c r="C18" s="203">
        <v>64983</v>
      </c>
      <c r="D18" s="203" t="s">
        <v>2032</v>
      </c>
      <c r="E18" s="203">
        <v>24012</v>
      </c>
      <c r="F18" s="203">
        <v>1810</v>
      </c>
      <c r="G18" s="203">
        <v>90805</v>
      </c>
      <c r="H18" s="203">
        <v>2475</v>
      </c>
      <c r="I18" s="203">
        <v>11777</v>
      </c>
      <c r="J18" s="203">
        <v>2537</v>
      </c>
      <c r="K18" s="203" t="s">
        <v>2032</v>
      </c>
      <c r="L18" s="203">
        <v>3641</v>
      </c>
      <c r="M18" s="203">
        <v>6658</v>
      </c>
      <c r="N18" s="203">
        <v>111235</v>
      </c>
    </row>
    <row r="19" spans="1:14" hidden="1" x14ac:dyDescent="0.2">
      <c r="A19" s="90" t="s">
        <v>1569</v>
      </c>
      <c r="B19" s="90" t="s">
        <v>1885</v>
      </c>
      <c r="C19" s="203">
        <v>464595</v>
      </c>
      <c r="D19" s="203">
        <v>87741</v>
      </c>
      <c r="E19" s="203">
        <v>589174</v>
      </c>
      <c r="F19" s="203">
        <v>13488</v>
      </c>
      <c r="G19" s="203">
        <v>1161038</v>
      </c>
      <c r="H19" s="203">
        <v>117448</v>
      </c>
      <c r="I19" s="203">
        <v>253441</v>
      </c>
      <c r="J19" s="203">
        <v>91437</v>
      </c>
      <c r="K19" s="203">
        <v>5129</v>
      </c>
      <c r="L19" s="203">
        <v>295235</v>
      </c>
      <c r="M19" s="203">
        <v>427483</v>
      </c>
      <c r="N19" s="203">
        <v>1923728</v>
      </c>
    </row>
    <row r="20" spans="1:14" hidden="1" x14ac:dyDescent="0.2">
      <c r="A20" s="90" t="s">
        <v>1569</v>
      </c>
      <c r="B20" s="90" t="s">
        <v>1886</v>
      </c>
      <c r="C20" s="203">
        <v>191829</v>
      </c>
      <c r="D20" s="203">
        <v>18581</v>
      </c>
      <c r="E20" s="203">
        <v>131755</v>
      </c>
      <c r="F20" s="203">
        <v>819</v>
      </c>
      <c r="G20" s="203">
        <v>345957</v>
      </c>
      <c r="H20" s="203">
        <v>31470</v>
      </c>
      <c r="I20" s="203">
        <v>105020</v>
      </c>
      <c r="J20" s="203">
        <v>59477</v>
      </c>
      <c r="K20" s="203">
        <v>2522</v>
      </c>
      <c r="L20" s="203">
        <v>31371</v>
      </c>
      <c r="M20" s="203">
        <v>107304</v>
      </c>
      <c r="N20" s="203">
        <v>575881</v>
      </c>
    </row>
    <row r="21" spans="1:14" hidden="1" x14ac:dyDescent="0.2">
      <c r="A21" s="90" t="s">
        <v>1569</v>
      </c>
      <c r="B21" s="90" t="s">
        <v>1887</v>
      </c>
      <c r="C21" s="203">
        <v>32489</v>
      </c>
      <c r="D21" s="203">
        <v>3296</v>
      </c>
      <c r="E21" s="203">
        <v>32421</v>
      </c>
      <c r="F21" s="203">
        <v>292</v>
      </c>
      <c r="G21" s="203">
        <v>69658</v>
      </c>
      <c r="H21" s="203">
        <v>5751</v>
      </c>
      <c r="I21" s="203">
        <v>7635</v>
      </c>
      <c r="J21" s="203">
        <v>9372</v>
      </c>
      <c r="K21" s="203" t="s">
        <v>2032</v>
      </c>
      <c r="L21" s="203">
        <v>17076</v>
      </c>
      <c r="M21" s="203">
        <v>27261</v>
      </c>
      <c r="N21" s="203">
        <v>110993</v>
      </c>
    </row>
    <row r="22" spans="1:14" hidden="1" x14ac:dyDescent="0.2">
      <c r="A22" s="90" t="s">
        <v>1569</v>
      </c>
      <c r="B22" s="90" t="s">
        <v>1888</v>
      </c>
      <c r="C22" s="203">
        <v>27056</v>
      </c>
      <c r="D22" s="203">
        <v>791</v>
      </c>
      <c r="E22" s="203">
        <v>16215</v>
      </c>
      <c r="F22" s="203">
        <v>148</v>
      </c>
      <c r="G22" s="203">
        <v>44210</v>
      </c>
      <c r="H22" s="203">
        <v>2239</v>
      </c>
      <c r="I22" s="203">
        <v>8594</v>
      </c>
      <c r="J22" s="203">
        <v>3699</v>
      </c>
      <c r="K22" s="203" t="s">
        <v>2032</v>
      </c>
      <c r="L22" s="203">
        <v>1971</v>
      </c>
      <c r="M22" s="203">
        <v>5857</v>
      </c>
      <c r="N22" s="203">
        <v>60713</v>
      </c>
    </row>
    <row r="23" spans="1:14" hidden="1" x14ac:dyDescent="0.2">
      <c r="A23" s="90" t="s">
        <v>1569</v>
      </c>
      <c r="B23" s="90" t="s">
        <v>1889</v>
      </c>
      <c r="C23" s="203">
        <v>811764</v>
      </c>
      <c r="D23" s="203">
        <v>79980</v>
      </c>
      <c r="E23" s="203">
        <v>1029035</v>
      </c>
      <c r="F23" s="203" t="s">
        <v>2032</v>
      </c>
      <c r="G23" s="203">
        <v>1920779</v>
      </c>
      <c r="H23" s="203">
        <v>225961</v>
      </c>
      <c r="I23" s="203">
        <v>589035</v>
      </c>
      <c r="J23" s="203">
        <v>107910</v>
      </c>
      <c r="K23" s="203">
        <v>16771</v>
      </c>
      <c r="L23" s="203">
        <v>221288</v>
      </c>
      <c r="M23" s="203">
        <v>418675</v>
      </c>
      <c r="N23" s="203">
        <v>3102878</v>
      </c>
    </row>
    <row r="24" spans="1:14" hidden="1" x14ac:dyDescent="0.2">
      <c r="A24" s="90" t="s">
        <v>1569</v>
      </c>
      <c r="B24" s="90" t="s">
        <v>1890</v>
      </c>
      <c r="C24" s="203">
        <v>34059</v>
      </c>
      <c r="D24" s="203">
        <v>2264</v>
      </c>
      <c r="E24" s="203">
        <v>20199</v>
      </c>
      <c r="F24" s="203">
        <v>119</v>
      </c>
      <c r="G24" s="203">
        <v>56641</v>
      </c>
      <c r="H24" s="203">
        <v>1171</v>
      </c>
      <c r="I24" s="203">
        <v>807</v>
      </c>
      <c r="J24" s="203">
        <v>328</v>
      </c>
      <c r="K24" s="203" t="s">
        <v>2032</v>
      </c>
      <c r="L24" s="203">
        <v>15266</v>
      </c>
      <c r="M24" s="203">
        <v>15731</v>
      </c>
      <c r="N24" s="203">
        <v>74213</v>
      </c>
    </row>
    <row r="25" spans="1:14" hidden="1" x14ac:dyDescent="0.2">
      <c r="A25" s="90" t="s">
        <v>1569</v>
      </c>
      <c r="B25" s="90" t="s">
        <v>1891</v>
      </c>
      <c r="C25" s="203">
        <v>509785</v>
      </c>
      <c r="D25" s="203">
        <v>39725</v>
      </c>
      <c r="E25" s="203">
        <v>414467</v>
      </c>
      <c r="F25" s="203">
        <v>18149</v>
      </c>
      <c r="G25" s="203">
        <v>1082936</v>
      </c>
      <c r="H25" s="203">
        <v>140765</v>
      </c>
      <c r="I25" s="203">
        <v>196005</v>
      </c>
      <c r="J25" s="203">
        <v>113073</v>
      </c>
      <c r="K25" s="203">
        <v>2070</v>
      </c>
      <c r="L25" s="203">
        <v>456325</v>
      </c>
      <c r="M25" s="203">
        <v>631081</v>
      </c>
      <c r="N25" s="203">
        <v>1991202</v>
      </c>
    </row>
    <row r="26" spans="1:14" hidden="1" x14ac:dyDescent="0.2">
      <c r="A26" s="90" t="s">
        <v>1569</v>
      </c>
      <c r="B26" s="90" t="s">
        <v>1892</v>
      </c>
      <c r="C26" s="203">
        <v>48474</v>
      </c>
      <c r="D26" s="203" t="s">
        <v>2032</v>
      </c>
      <c r="E26" s="203">
        <v>50864</v>
      </c>
      <c r="F26" s="203">
        <v>1821</v>
      </c>
      <c r="G26" s="203">
        <v>106780</v>
      </c>
      <c r="H26" s="203">
        <v>15749</v>
      </c>
      <c r="I26" s="203">
        <v>15564</v>
      </c>
      <c r="J26" s="203">
        <v>6462</v>
      </c>
      <c r="K26" s="203" t="s">
        <v>2032</v>
      </c>
      <c r="L26" s="203">
        <v>7324</v>
      </c>
      <c r="M26" s="203">
        <v>14856</v>
      </c>
      <c r="N26" s="203">
        <v>179603</v>
      </c>
    </row>
    <row r="27" spans="1:14" hidden="1" x14ac:dyDescent="0.2">
      <c r="A27" s="90" t="s">
        <v>1569</v>
      </c>
      <c r="B27" s="90" t="s">
        <v>824</v>
      </c>
      <c r="C27" s="203">
        <v>350358</v>
      </c>
      <c r="D27" s="203">
        <v>43516</v>
      </c>
      <c r="E27" s="203">
        <v>356613</v>
      </c>
      <c r="F27" s="203" t="s">
        <v>2032</v>
      </c>
      <c r="G27" s="203">
        <v>750487</v>
      </c>
      <c r="H27" s="203">
        <v>64791</v>
      </c>
      <c r="I27" s="203">
        <v>192849</v>
      </c>
      <c r="J27" s="203">
        <v>48469</v>
      </c>
      <c r="K27" s="203">
        <v>2556</v>
      </c>
      <c r="L27" s="203">
        <v>134200</v>
      </c>
      <c r="M27" s="203">
        <v>208310</v>
      </c>
      <c r="N27" s="203">
        <v>1196374</v>
      </c>
    </row>
    <row r="28" spans="1:14" hidden="1" x14ac:dyDescent="0.2">
      <c r="A28" s="90" t="s">
        <v>1569</v>
      </c>
      <c r="B28" s="90" t="s">
        <v>1893</v>
      </c>
      <c r="C28" s="203">
        <v>53120</v>
      </c>
      <c r="D28" s="203">
        <v>6436</v>
      </c>
      <c r="E28" s="203">
        <v>48211</v>
      </c>
      <c r="F28" s="203">
        <v>1286</v>
      </c>
      <c r="G28" s="203">
        <v>109053</v>
      </c>
      <c r="H28" s="203">
        <v>4864</v>
      </c>
      <c r="I28" s="203">
        <v>23001</v>
      </c>
      <c r="J28" s="203">
        <v>10908</v>
      </c>
      <c r="K28" s="203" t="s">
        <v>2032</v>
      </c>
      <c r="L28" s="203">
        <v>12791</v>
      </c>
      <c r="M28" s="203">
        <v>24807</v>
      </c>
      <c r="N28" s="203">
        <v>161651</v>
      </c>
    </row>
    <row r="29" spans="1:14" hidden="1" x14ac:dyDescent="0.2">
      <c r="A29" s="90" t="s">
        <v>1569</v>
      </c>
      <c r="B29" s="90" t="s">
        <v>1894</v>
      </c>
      <c r="C29" s="203">
        <v>375357</v>
      </c>
      <c r="D29" s="203">
        <v>63810</v>
      </c>
      <c r="E29" s="203">
        <v>658763</v>
      </c>
      <c r="F29" s="203" t="s">
        <v>2032</v>
      </c>
      <c r="G29" s="203">
        <v>1097930</v>
      </c>
      <c r="H29" s="203">
        <v>147051</v>
      </c>
      <c r="I29" s="203">
        <v>301423</v>
      </c>
      <c r="J29" s="203">
        <v>201514</v>
      </c>
      <c r="K29" s="203">
        <v>3308</v>
      </c>
      <c r="L29" s="203">
        <v>365169</v>
      </c>
      <c r="M29" s="203">
        <v>664420</v>
      </c>
      <c r="N29" s="203">
        <v>2116395</v>
      </c>
    </row>
    <row r="30" spans="1:14" hidden="1" x14ac:dyDescent="0.2">
      <c r="A30" s="90" t="s">
        <v>1569</v>
      </c>
      <c r="B30" s="90" t="s">
        <v>1895</v>
      </c>
      <c r="C30" s="203">
        <v>90088</v>
      </c>
      <c r="D30" s="203">
        <v>527</v>
      </c>
      <c r="E30" s="203">
        <v>9761</v>
      </c>
      <c r="F30" s="203">
        <v>357</v>
      </c>
      <c r="G30" s="203">
        <v>100733</v>
      </c>
      <c r="H30" s="203">
        <v>981</v>
      </c>
      <c r="I30" s="203">
        <v>202</v>
      </c>
      <c r="J30" s="203">
        <v>38</v>
      </c>
      <c r="K30" s="203" t="s">
        <v>2032</v>
      </c>
      <c r="L30" s="203">
        <v>5276</v>
      </c>
      <c r="M30" s="203">
        <v>5314</v>
      </c>
      <c r="N30" s="203">
        <v>107230</v>
      </c>
    </row>
    <row r="31" spans="1:14" hidden="1" x14ac:dyDescent="0.2">
      <c r="A31" s="90" t="s">
        <v>1569</v>
      </c>
      <c r="B31" s="90" t="s">
        <v>1896</v>
      </c>
      <c r="C31" s="203">
        <v>78903</v>
      </c>
      <c r="D31" s="203">
        <v>7131</v>
      </c>
      <c r="E31" s="203">
        <v>130151</v>
      </c>
      <c r="F31" s="203">
        <v>963</v>
      </c>
      <c r="G31" s="203">
        <v>218075</v>
      </c>
      <c r="H31" s="203">
        <v>13545</v>
      </c>
      <c r="I31" s="203">
        <v>31224</v>
      </c>
      <c r="J31" s="203">
        <v>12570</v>
      </c>
      <c r="K31" s="203" t="s">
        <v>2032</v>
      </c>
      <c r="L31" s="203">
        <v>62380</v>
      </c>
      <c r="M31" s="203">
        <v>80337</v>
      </c>
      <c r="N31" s="203">
        <v>338350</v>
      </c>
    </row>
    <row r="32" spans="1:14" hidden="1" x14ac:dyDescent="0.2">
      <c r="A32" s="90" t="s">
        <v>1569</v>
      </c>
      <c r="B32" s="90" t="s">
        <v>1897</v>
      </c>
      <c r="C32" s="203">
        <v>139324</v>
      </c>
      <c r="D32" s="203">
        <v>5029</v>
      </c>
      <c r="E32" s="203">
        <v>62021</v>
      </c>
      <c r="F32" s="203">
        <v>4692</v>
      </c>
      <c r="G32" s="203">
        <v>211585</v>
      </c>
      <c r="H32" s="203">
        <v>35356</v>
      </c>
      <c r="I32" s="203">
        <v>56207</v>
      </c>
      <c r="J32" s="203">
        <v>19262</v>
      </c>
      <c r="K32" s="203">
        <v>434</v>
      </c>
      <c r="L32" s="203">
        <v>21271</v>
      </c>
      <c r="M32" s="203">
        <v>51457</v>
      </c>
      <c r="N32" s="203">
        <v>344360</v>
      </c>
    </row>
    <row r="33" spans="1:14" hidden="1" x14ac:dyDescent="0.2">
      <c r="A33" s="90" t="s">
        <v>1569</v>
      </c>
      <c r="B33" s="90" t="s">
        <v>1898</v>
      </c>
      <c r="C33" s="203">
        <v>349986</v>
      </c>
      <c r="D33" s="203">
        <v>22144</v>
      </c>
      <c r="E33" s="203">
        <v>202720</v>
      </c>
      <c r="F33" s="203">
        <v>3631</v>
      </c>
      <c r="G33" s="203">
        <v>578481</v>
      </c>
      <c r="H33" s="203">
        <v>84504</v>
      </c>
      <c r="I33" s="203">
        <v>211877</v>
      </c>
      <c r="J33" s="203">
        <v>51511</v>
      </c>
      <c r="K33" s="203">
        <v>673</v>
      </c>
      <c r="L33" s="203">
        <v>83508</v>
      </c>
      <c r="M33" s="203">
        <v>163618</v>
      </c>
      <c r="N33" s="203">
        <v>1010554</v>
      </c>
    </row>
    <row r="34" spans="1:14" hidden="1" x14ac:dyDescent="0.2">
      <c r="A34" s="90" t="s">
        <v>1569</v>
      </c>
      <c r="B34" s="90" t="s">
        <v>1899</v>
      </c>
      <c r="C34" s="203">
        <v>194103</v>
      </c>
      <c r="D34" s="203">
        <v>17659</v>
      </c>
      <c r="E34" s="203">
        <v>141560</v>
      </c>
      <c r="F34" s="203" t="s">
        <v>2032</v>
      </c>
      <c r="G34" s="203">
        <v>354244</v>
      </c>
      <c r="H34" s="203">
        <v>25057</v>
      </c>
      <c r="I34" s="203">
        <v>53</v>
      </c>
      <c r="J34" s="203">
        <v>23843</v>
      </c>
      <c r="K34" s="203">
        <v>23801</v>
      </c>
      <c r="L34" s="203">
        <v>42762</v>
      </c>
      <c r="M34" s="203">
        <v>95605</v>
      </c>
      <c r="N34" s="203">
        <v>469760</v>
      </c>
    </row>
    <row r="35" spans="1:14" hidden="1" x14ac:dyDescent="0.2">
      <c r="A35" s="90" t="s">
        <v>1569</v>
      </c>
      <c r="B35" s="90" t="s">
        <v>981</v>
      </c>
      <c r="C35" s="203">
        <v>111042</v>
      </c>
      <c r="D35" s="203">
        <v>18311</v>
      </c>
      <c r="E35" s="203">
        <v>110420</v>
      </c>
      <c r="F35" s="203" t="s">
        <v>2032</v>
      </c>
      <c r="G35" s="203">
        <v>242009</v>
      </c>
      <c r="H35" s="203">
        <v>14108</v>
      </c>
      <c r="I35" s="203">
        <v>15068</v>
      </c>
      <c r="J35" s="203">
        <v>5504</v>
      </c>
      <c r="K35" s="203" t="s">
        <v>2032</v>
      </c>
      <c r="L35" s="203">
        <v>34929</v>
      </c>
      <c r="M35" s="203">
        <v>41379</v>
      </c>
      <c r="N35" s="203">
        <v>311619</v>
      </c>
    </row>
    <row r="36" spans="1:14" hidden="1" x14ac:dyDescent="0.2">
      <c r="A36" s="90" t="s">
        <v>1569</v>
      </c>
      <c r="B36" s="90" t="s">
        <v>1900</v>
      </c>
      <c r="C36" s="203">
        <v>52291</v>
      </c>
      <c r="D36" s="203">
        <v>308</v>
      </c>
      <c r="E36" s="203">
        <v>28993</v>
      </c>
      <c r="F36" s="203">
        <v>478</v>
      </c>
      <c r="G36" s="203">
        <v>82420</v>
      </c>
      <c r="H36" s="203">
        <v>7033</v>
      </c>
      <c r="I36" s="203">
        <v>19491</v>
      </c>
      <c r="J36" s="203">
        <v>10962</v>
      </c>
      <c r="K36" s="203">
        <v>20</v>
      </c>
      <c r="L36" s="203">
        <v>7955</v>
      </c>
      <c r="M36" s="203">
        <v>20431</v>
      </c>
      <c r="N36" s="203">
        <v>128043</v>
      </c>
    </row>
    <row r="37" spans="1:14" hidden="1" x14ac:dyDescent="0.2">
      <c r="A37" s="90" t="s">
        <v>1569</v>
      </c>
      <c r="B37" s="90" t="s">
        <v>1901</v>
      </c>
      <c r="C37" s="203">
        <v>84599</v>
      </c>
      <c r="D37" s="203">
        <v>7779</v>
      </c>
      <c r="E37" s="203">
        <v>87001</v>
      </c>
      <c r="F37" s="203" t="s">
        <v>2032</v>
      </c>
      <c r="G37" s="203">
        <v>179379</v>
      </c>
      <c r="H37" s="203">
        <v>18708</v>
      </c>
      <c r="I37" s="203">
        <v>38475</v>
      </c>
      <c r="J37" s="203">
        <v>15274</v>
      </c>
      <c r="K37" s="203">
        <v>1373</v>
      </c>
      <c r="L37" s="203">
        <v>29548</v>
      </c>
      <c r="M37" s="203">
        <v>52667</v>
      </c>
      <c r="N37" s="203">
        <v>281566</v>
      </c>
    </row>
    <row r="38" spans="1:14" hidden="1" x14ac:dyDescent="0.2">
      <c r="A38" s="90" t="s">
        <v>1569</v>
      </c>
      <c r="B38" s="90" t="s">
        <v>1902</v>
      </c>
      <c r="C38" s="203">
        <v>38364</v>
      </c>
      <c r="D38" s="203">
        <v>3033</v>
      </c>
      <c r="E38" s="203">
        <v>21171</v>
      </c>
      <c r="F38" s="203">
        <v>2391</v>
      </c>
      <c r="G38" s="203">
        <v>64959</v>
      </c>
      <c r="H38" s="203">
        <v>7379</v>
      </c>
      <c r="I38" s="203">
        <v>24992</v>
      </c>
      <c r="J38" s="203">
        <v>5940</v>
      </c>
      <c r="K38" s="203" t="s">
        <v>2032</v>
      </c>
      <c r="L38" s="203">
        <v>3129</v>
      </c>
      <c r="M38" s="203">
        <v>10560</v>
      </c>
      <c r="N38" s="203">
        <v>106424</v>
      </c>
    </row>
    <row r="39" spans="1:14" hidden="1" x14ac:dyDescent="0.2">
      <c r="A39" s="90" t="s">
        <v>1569</v>
      </c>
      <c r="B39" s="90" t="s">
        <v>1903</v>
      </c>
      <c r="C39" s="203">
        <v>63720</v>
      </c>
      <c r="D39" s="203">
        <v>5600</v>
      </c>
      <c r="E39" s="203">
        <v>28635</v>
      </c>
      <c r="F39" s="203">
        <v>2392</v>
      </c>
      <c r="G39" s="203">
        <v>100589</v>
      </c>
      <c r="H39" s="203">
        <v>11543</v>
      </c>
      <c r="I39" s="203">
        <v>36272</v>
      </c>
      <c r="J39" s="203">
        <v>12178</v>
      </c>
      <c r="K39" s="203" t="s">
        <v>2032</v>
      </c>
      <c r="L39" s="203">
        <v>628</v>
      </c>
      <c r="M39" s="203">
        <v>13833</v>
      </c>
      <c r="N39" s="203">
        <v>161234</v>
      </c>
    </row>
    <row r="40" spans="1:14" hidden="1" x14ac:dyDescent="0.2">
      <c r="A40" s="90" t="s">
        <v>1569</v>
      </c>
      <c r="B40" s="90" t="s">
        <v>1904</v>
      </c>
      <c r="C40" s="203">
        <v>1648288</v>
      </c>
      <c r="D40" s="203">
        <v>254177</v>
      </c>
      <c r="E40" s="203">
        <v>2569265</v>
      </c>
      <c r="F40" s="203" t="s">
        <v>2032</v>
      </c>
      <c r="G40" s="203">
        <v>4471730</v>
      </c>
      <c r="H40" s="203">
        <v>544482</v>
      </c>
      <c r="I40" s="203">
        <v>593124</v>
      </c>
      <c r="J40" s="203">
        <v>648188</v>
      </c>
      <c r="K40" s="203">
        <v>49503</v>
      </c>
      <c r="L40" s="203">
        <v>1820141</v>
      </c>
      <c r="M40" s="203">
        <v>2703230</v>
      </c>
      <c r="N40" s="203">
        <v>8127168</v>
      </c>
    </row>
    <row r="41" spans="1:14" hidden="1" x14ac:dyDescent="0.2">
      <c r="A41" s="90" t="s">
        <v>1569</v>
      </c>
      <c r="B41" s="90" t="s">
        <v>1905</v>
      </c>
      <c r="C41" s="203">
        <v>80103</v>
      </c>
      <c r="D41" s="203">
        <v>11733</v>
      </c>
      <c r="E41" s="203">
        <v>94693</v>
      </c>
      <c r="F41" s="203">
        <v>797</v>
      </c>
      <c r="G41" s="203">
        <v>187326</v>
      </c>
      <c r="H41" s="203">
        <v>10337</v>
      </c>
      <c r="I41" s="203">
        <v>29316</v>
      </c>
      <c r="J41" s="203">
        <v>17944</v>
      </c>
      <c r="K41" s="203" t="s">
        <v>2032</v>
      </c>
      <c r="L41" s="203">
        <v>23059</v>
      </c>
      <c r="M41" s="203">
        <v>42586</v>
      </c>
      <c r="N41" s="203">
        <v>268323</v>
      </c>
    </row>
    <row r="42" spans="1:14" hidden="1" x14ac:dyDescent="0.2">
      <c r="A42" s="90" t="s">
        <v>1569</v>
      </c>
      <c r="B42" s="90" t="s">
        <v>1906</v>
      </c>
      <c r="C42" s="203">
        <v>454287</v>
      </c>
      <c r="D42" s="203" t="s">
        <v>2032</v>
      </c>
      <c r="E42" s="203">
        <v>394988</v>
      </c>
      <c r="F42" s="203">
        <v>8789</v>
      </c>
      <c r="G42" s="203">
        <v>890700</v>
      </c>
      <c r="H42" s="203">
        <v>136674</v>
      </c>
      <c r="I42" s="203">
        <v>232877</v>
      </c>
      <c r="J42" s="203">
        <v>73857</v>
      </c>
      <c r="K42" s="203">
        <v>1259</v>
      </c>
      <c r="L42" s="203">
        <v>333851</v>
      </c>
      <c r="M42" s="203">
        <v>468759</v>
      </c>
      <c r="N42" s="203">
        <v>1669768</v>
      </c>
    </row>
    <row r="43" spans="1:14" hidden="1" x14ac:dyDescent="0.2">
      <c r="A43" s="90" t="s">
        <v>1569</v>
      </c>
      <c r="B43" s="90" t="s">
        <v>1907</v>
      </c>
      <c r="C43" s="203">
        <v>145855</v>
      </c>
      <c r="D43" s="203">
        <v>24181</v>
      </c>
      <c r="E43" s="203">
        <v>212190</v>
      </c>
      <c r="F43" s="203">
        <v>796</v>
      </c>
      <c r="G43" s="203">
        <v>384092</v>
      </c>
      <c r="H43" s="203">
        <v>22013</v>
      </c>
      <c r="I43" s="203">
        <v>114999</v>
      </c>
      <c r="J43" s="203">
        <v>32948</v>
      </c>
      <c r="K43" s="203">
        <v>3636</v>
      </c>
      <c r="L43" s="203">
        <v>239704</v>
      </c>
      <c r="M43" s="203">
        <v>294352</v>
      </c>
      <c r="N43" s="203">
        <v>797392</v>
      </c>
    </row>
    <row r="44" spans="1:14" hidden="1" x14ac:dyDescent="0.2">
      <c r="A44" s="90" t="s">
        <v>1569</v>
      </c>
      <c r="B44" s="90" t="s">
        <v>1197</v>
      </c>
      <c r="C44" s="203">
        <v>106605</v>
      </c>
      <c r="D44" s="203">
        <v>17680</v>
      </c>
      <c r="E44" s="203">
        <v>214644</v>
      </c>
      <c r="F44" s="203">
        <v>3697</v>
      </c>
      <c r="G44" s="203">
        <v>342626</v>
      </c>
      <c r="H44" s="203">
        <v>26858</v>
      </c>
      <c r="I44" s="203">
        <v>66438</v>
      </c>
      <c r="J44" s="203">
        <v>8279</v>
      </c>
      <c r="K44" s="203" t="s">
        <v>2032</v>
      </c>
      <c r="L44" s="203">
        <v>3585</v>
      </c>
      <c r="M44" s="203">
        <v>14807</v>
      </c>
      <c r="N44" s="203">
        <v>450372</v>
      </c>
    </row>
    <row r="45" spans="1:14" hidden="1" x14ac:dyDescent="0.2">
      <c r="A45" s="90" t="s">
        <v>1569</v>
      </c>
      <c r="B45" s="90" t="s">
        <v>1908</v>
      </c>
      <c r="C45" s="203">
        <v>88309</v>
      </c>
      <c r="D45" s="203">
        <v>9625</v>
      </c>
      <c r="E45" s="203">
        <v>78307</v>
      </c>
      <c r="F45" s="203">
        <v>571</v>
      </c>
      <c r="G45" s="203">
        <v>176842</v>
      </c>
      <c r="H45" s="203">
        <v>11720</v>
      </c>
      <c r="I45" s="203">
        <v>22877</v>
      </c>
      <c r="J45" s="203">
        <v>15186</v>
      </c>
      <c r="K45" s="203">
        <v>1349</v>
      </c>
      <c r="L45" s="203">
        <v>35833</v>
      </c>
      <c r="M45" s="203">
        <v>53626</v>
      </c>
      <c r="N45" s="203">
        <v>264025</v>
      </c>
    </row>
    <row r="46" spans="1:14" hidden="1" x14ac:dyDescent="0.2">
      <c r="A46" s="90" t="s">
        <v>1569</v>
      </c>
      <c r="B46" s="90" t="s">
        <v>1909</v>
      </c>
      <c r="C46" s="203">
        <v>51974</v>
      </c>
      <c r="D46" s="203">
        <v>2801</v>
      </c>
      <c r="E46" s="203">
        <v>82628</v>
      </c>
      <c r="F46" s="203">
        <v>3307</v>
      </c>
      <c r="G46" s="203">
        <v>146190</v>
      </c>
      <c r="H46" s="203">
        <v>6321</v>
      </c>
      <c r="I46" s="203">
        <v>10839</v>
      </c>
      <c r="J46" s="203">
        <v>6511</v>
      </c>
      <c r="K46" s="203">
        <v>194</v>
      </c>
      <c r="L46" s="203">
        <v>2073</v>
      </c>
      <c r="M46" s="203">
        <v>10075</v>
      </c>
      <c r="N46" s="203">
        <v>190637</v>
      </c>
    </row>
    <row r="47" spans="1:14" hidden="1" x14ac:dyDescent="0.2">
      <c r="A47" s="90" t="s">
        <v>1569</v>
      </c>
      <c r="B47" s="90" t="s">
        <v>1910</v>
      </c>
      <c r="C47" s="203">
        <v>178211</v>
      </c>
      <c r="D47" s="203">
        <v>20457</v>
      </c>
      <c r="E47" s="203">
        <v>226207</v>
      </c>
      <c r="F47" s="203">
        <v>1147</v>
      </c>
      <c r="G47" s="203">
        <v>426022</v>
      </c>
      <c r="H47" s="203">
        <v>32064</v>
      </c>
      <c r="I47" s="203">
        <v>18873</v>
      </c>
      <c r="J47" s="203">
        <v>12557</v>
      </c>
      <c r="K47" s="203">
        <v>2032</v>
      </c>
      <c r="L47" s="203">
        <v>93943</v>
      </c>
      <c r="M47" s="203">
        <v>115499</v>
      </c>
      <c r="N47" s="203">
        <v>585491</v>
      </c>
    </row>
    <row r="48" spans="1:14" hidden="1" x14ac:dyDescent="0.2">
      <c r="A48" s="90" t="s">
        <v>1569</v>
      </c>
      <c r="B48" s="90" t="s">
        <v>1911</v>
      </c>
      <c r="C48" s="203">
        <v>55989</v>
      </c>
      <c r="D48" s="203">
        <v>3837</v>
      </c>
      <c r="E48" s="203">
        <v>25940</v>
      </c>
      <c r="F48" s="203">
        <v>1031</v>
      </c>
      <c r="G48" s="203">
        <v>86797</v>
      </c>
      <c r="H48" s="203">
        <v>10097</v>
      </c>
      <c r="I48" s="203">
        <v>55322</v>
      </c>
      <c r="J48" s="203">
        <v>5532</v>
      </c>
      <c r="K48" s="203">
        <v>85</v>
      </c>
      <c r="L48" s="203">
        <v>5802</v>
      </c>
      <c r="M48" s="203">
        <v>14915</v>
      </c>
      <c r="N48" s="203">
        <v>163635</v>
      </c>
    </row>
    <row r="49" spans="1:14" hidden="1" x14ac:dyDescent="0.2">
      <c r="A49" s="90" t="s">
        <v>1569</v>
      </c>
      <c r="B49" s="90" t="s">
        <v>1912</v>
      </c>
      <c r="C49" s="203">
        <v>191922</v>
      </c>
      <c r="D49" s="203">
        <v>23272</v>
      </c>
      <c r="E49" s="203">
        <v>155773</v>
      </c>
      <c r="F49" s="203">
        <v>1711</v>
      </c>
      <c r="G49" s="203">
        <v>372678</v>
      </c>
      <c r="H49" s="203">
        <v>18953</v>
      </c>
      <c r="I49" s="203">
        <v>143134</v>
      </c>
      <c r="J49" s="203">
        <v>18632</v>
      </c>
      <c r="K49" s="203">
        <v>1822</v>
      </c>
      <c r="L49" s="203">
        <v>51603</v>
      </c>
      <c r="M49" s="203">
        <v>78530</v>
      </c>
      <c r="N49" s="203">
        <v>606822</v>
      </c>
    </row>
    <row r="50" spans="1:14" hidden="1" x14ac:dyDescent="0.2">
      <c r="A50" s="90" t="s">
        <v>1569</v>
      </c>
      <c r="B50" s="90" t="s">
        <v>1913</v>
      </c>
      <c r="C50" s="203">
        <v>56383</v>
      </c>
      <c r="D50" s="203" t="s">
        <v>2032</v>
      </c>
      <c r="E50" s="203">
        <v>50731</v>
      </c>
      <c r="F50" s="203" t="s">
        <v>2032</v>
      </c>
      <c r="G50" s="203">
        <v>113501</v>
      </c>
      <c r="H50" s="203">
        <v>1158</v>
      </c>
      <c r="I50" s="203">
        <v>21200</v>
      </c>
      <c r="J50" s="203">
        <v>37</v>
      </c>
      <c r="K50" s="203" t="s">
        <v>2032</v>
      </c>
      <c r="L50" s="203">
        <v>677</v>
      </c>
      <c r="M50" s="203">
        <v>885</v>
      </c>
      <c r="N50" s="203">
        <v>136573</v>
      </c>
    </row>
    <row r="51" spans="1:14" hidden="1" x14ac:dyDescent="0.2">
      <c r="A51" s="90" t="s">
        <v>1569</v>
      </c>
      <c r="B51" s="90" t="s">
        <v>1914</v>
      </c>
      <c r="C51" s="203">
        <v>171762</v>
      </c>
      <c r="D51" s="203">
        <v>13652</v>
      </c>
      <c r="E51" s="203">
        <v>76109</v>
      </c>
      <c r="F51" s="203">
        <v>4216</v>
      </c>
      <c r="G51" s="203">
        <v>268284</v>
      </c>
      <c r="H51" s="203">
        <v>11913</v>
      </c>
      <c r="I51" s="203">
        <v>62274</v>
      </c>
      <c r="J51" s="203">
        <v>2419</v>
      </c>
      <c r="K51" s="203">
        <v>529</v>
      </c>
      <c r="L51" s="203">
        <v>55507</v>
      </c>
      <c r="M51" s="203">
        <v>58528</v>
      </c>
      <c r="N51" s="203">
        <v>401124</v>
      </c>
    </row>
    <row r="52" spans="1:14" hidden="1" x14ac:dyDescent="0.2">
      <c r="A52" s="90" t="s">
        <v>1569</v>
      </c>
      <c r="B52" s="90" t="s">
        <v>1915</v>
      </c>
      <c r="C52" s="203">
        <v>220291</v>
      </c>
      <c r="D52" s="203">
        <v>21231</v>
      </c>
      <c r="E52" s="203">
        <v>176085</v>
      </c>
      <c r="F52" s="203" t="s">
        <v>2032</v>
      </c>
      <c r="G52" s="203">
        <v>417607</v>
      </c>
      <c r="H52" s="203">
        <v>27963</v>
      </c>
      <c r="I52" s="203">
        <v>92930</v>
      </c>
      <c r="J52" s="203">
        <v>26500</v>
      </c>
      <c r="K52" s="203">
        <v>880</v>
      </c>
      <c r="L52" s="203">
        <v>115912</v>
      </c>
      <c r="M52" s="203">
        <v>154304</v>
      </c>
      <c r="N52" s="203">
        <v>681855</v>
      </c>
    </row>
    <row r="53" spans="1:14" hidden="1" x14ac:dyDescent="0.2">
      <c r="A53" s="90" t="s">
        <v>1569</v>
      </c>
      <c r="B53" s="90" t="s">
        <v>1916</v>
      </c>
      <c r="C53" s="203">
        <v>70471</v>
      </c>
      <c r="D53" s="203">
        <v>5981</v>
      </c>
      <c r="E53" s="203">
        <v>46428</v>
      </c>
      <c r="F53" s="203">
        <v>11254</v>
      </c>
      <c r="G53" s="203">
        <v>134134</v>
      </c>
      <c r="H53" s="203">
        <v>12078</v>
      </c>
      <c r="I53" s="203">
        <v>58415</v>
      </c>
      <c r="J53" s="203">
        <v>9230</v>
      </c>
      <c r="K53" s="203">
        <v>86</v>
      </c>
      <c r="L53" s="203">
        <v>14027</v>
      </c>
      <c r="M53" s="203">
        <v>26396</v>
      </c>
      <c r="N53" s="203">
        <v>227970</v>
      </c>
    </row>
    <row r="54" spans="1:14" hidden="1" x14ac:dyDescent="0.2">
      <c r="A54" s="90" t="s">
        <v>1569</v>
      </c>
      <c r="B54" s="90" t="s">
        <v>1917</v>
      </c>
      <c r="C54" s="203">
        <v>32218</v>
      </c>
      <c r="D54" s="203">
        <v>1711</v>
      </c>
      <c r="E54" s="203">
        <v>31294</v>
      </c>
      <c r="F54" s="203">
        <v>406</v>
      </c>
      <c r="G54" s="203">
        <v>68897</v>
      </c>
      <c r="H54" s="203">
        <v>756</v>
      </c>
      <c r="I54" s="203">
        <v>12805</v>
      </c>
      <c r="J54" s="203">
        <v>2352</v>
      </c>
      <c r="K54" s="203" t="s">
        <v>2032</v>
      </c>
      <c r="L54" s="203">
        <v>7185</v>
      </c>
      <c r="M54" s="203">
        <v>9750</v>
      </c>
      <c r="N54" s="203">
        <v>91995</v>
      </c>
    </row>
    <row r="55" spans="1:14" hidden="1" x14ac:dyDescent="0.2">
      <c r="A55" s="90" t="s">
        <v>1569</v>
      </c>
      <c r="B55" s="90" t="s">
        <v>1918</v>
      </c>
      <c r="C55" s="203">
        <v>21552</v>
      </c>
      <c r="D55" s="203">
        <v>3379</v>
      </c>
      <c r="E55" s="203">
        <v>13849</v>
      </c>
      <c r="F55" s="203" t="s">
        <v>2032</v>
      </c>
      <c r="G55" s="203">
        <v>38780</v>
      </c>
      <c r="H55" s="203">
        <v>2505</v>
      </c>
      <c r="I55" s="203">
        <v>16118</v>
      </c>
      <c r="J55" s="203">
        <v>1467</v>
      </c>
      <c r="K55" s="203" t="s">
        <v>2032</v>
      </c>
      <c r="L55" s="203">
        <v>4757</v>
      </c>
      <c r="M55" s="203">
        <v>6368</v>
      </c>
      <c r="N55" s="203">
        <v>63627</v>
      </c>
    </row>
    <row r="56" spans="1:14" hidden="1" x14ac:dyDescent="0.2">
      <c r="A56" s="90" t="s">
        <v>1569</v>
      </c>
      <c r="B56" s="90" t="s">
        <v>1919</v>
      </c>
      <c r="C56" s="203">
        <v>-1</v>
      </c>
      <c r="D56" s="203">
        <v>-1</v>
      </c>
      <c r="E56" s="203">
        <v>-1</v>
      </c>
      <c r="F56" s="203">
        <v>-1</v>
      </c>
      <c r="G56" s="203">
        <v>-1</v>
      </c>
      <c r="H56" s="203">
        <v>-1</v>
      </c>
      <c r="I56" s="203">
        <v>-1</v>
      </c>
      <c r="J56" s="203">
        <v>-1</v>
      </c>
      <c r="K56" s="203">
        <v>-1</v>
      </c>
      <c r="L56" s="203">
        <v>5244</v>
      </c>
      <c r="M56" s="203">
        <v>-1</v>
      </c>
      <c r="N56" s="203">
        <v>17149</v>
      </c>
    </row>
    <row r="57" spans="1:14" hidden="1" x14ac:dyDescent="0.2">
      <c r="A57" s="90" t="s">
        <v>1569</v>
      </c>
      <c r="B57" s="90" t="s">
        <v>1920</v>
      </c>
      <c r="C57" s="203">
        <v>124401</v>
      </c>
      <c r="D57" s="203">
        <v>9536</v>
      </c>
      <c r="E57" s="203">
        <v>79229</v>
      </c>
      <c r="F57" s="203" t="s">
        <v>2032</v>
      </c>
      <c r="G57" s="203">
        <v>213166</v>
      </c>
      <c r="H57" s="203">
        <v>27143</v>
      </c>
      <c r="I57" s="203">
        <v>56342</v>
      </c>
      <c r="J57" s="203">
        <v>29604</v>
      </c>
      <c r="K57" s="203">
        <v>3186</v>
      </c>
      <c r="L57" s="203">
        <v>45374</v>
      </c>
      <c r="M57" s="203">
        <v>85278</v>
      </c>
      <c r="N57" s="203">
        <v>374815</v>
      </c>
    </row>
    <row r="58" spans="1:14" hidden="1" x14ac:dyDescent="0.2">
      <c r="A58" s="90" t="s">
        <v>1569</v>
      </c>
      <c r="B58" s="90" t="s">
        <v>1921</v>
      </c>
      <c r="C58" s="203">
        <v>238335</v>
      </c>
      <c r="D58" s="203" t="s">
        <v>2032</v>
      </c>
      <c r="E58" s="203">
        <v>378982</v>
      </c>
      <c r="F58" s="203">
        <v>4574</v>
      </c>
      <c r="G58" s="203">
        <v>663709</v>
      </c>
      <c r="H58" s="203">
        <v>51858</v>
      </c>
      <c r="I58" s="203">
        <v>161382</v>
      </c>
      <c r="J58" s="203">
        <v>49659</v>
      </c>
      <c r="K58" s="203">
        <v>2263</v>
      </c>
      <c r="L58" s="203">
        <v>276108</v>
      </c>
      <c r="M58" s="203">
        <v>338553</v>
      </c>
      <c r="N58" s="203">
        <v>1205226</v>
      </c>
    </row>
    <row r="59" spans="1:14" hidden="1" x14ac:dyDescent="0.2">
      <c r="A59" s="90" t="s">
        <v>1569</v>
      </c>
      <c r="B59" s="90" t="s">
        <v>1922</v>
      </c>
      <c r="C59" s="203">
        <v>33869</v>
      </c>
      <c r="D59" s="203">
        <v>5126</v>
      </c>
      <c r="E59" s="203">
        <v>39609</v>
      </c>
      <c r="F59" s="203">
        <v>722</v>
      </c>
      <c r="G59" s="203">
        <v>79326</v>
      </c>
      <c r="H59" s="203">
        <v>4693</v>
      </c>
      <c r="I59" s="203">
        <v>4808</v>
      </c>
      <c r="J59" s="203">
        <v>3136</v>
      </c>
      <c r="K59" s="203" t="s">
        <v>2032</v>
      </c>
      <c r="L59" s="203">
        <v>2962</v>
      </c>
      <c r="M59" s="203">
        <v>6734</v>
      </c>
      <c r="N59" s="203">
        <v>94925</v>
      </c>
    </row>
    <row r="60" spans="1:14" hidden="1" x14ac:dyDescent="0.2">
      <c r="A60" s="90" t="s">
        <v>1569</v>
      </c>
      <c r="B60" s="90" t="s">
        <v>1923</v>
      </c>
      <c r="C60" s="203">
        <v>3017164</v>
      </c>
      <c r="D60" s="203">
        <v>422150</v>
      </c>
      <c r="E60" s="203">
        <v>5717566</v>
      </c>
      <c r="F60" s="203">
        <v>53920</v>
      </c>
      <c r="G60" s="203">
        <v>9210800</v>
      </c>
      <c r="H60" s="203">
        <v>534735</v>
      </c>
      <c r="I60" s="203" t="s">
        <v>2032</v>
      </c>
      <c r="J60" s="203">
        <v>590156</v>
      </c>
      <c r="K60" s="203" t="s">
        <v>2032</v>
      </c>
      <c r="L60" s="203">
        <v>551642</v>
      </c>
      <c r="M60" s="203">
        <v>1398512</v>
      </c>
      <c r="N60" s="203">
        <v>10887333</v>
      </c>
    </row>
    <row r="61" spans="1:14" hidden="1" x14ac:dyDescent="0.2">
      <c r="A61" s="90" t="s">
        <v>1569</v>
      </c>
      <c r="B61" s="90" t="s">
        <v>1924</v>
      </c>
      <c r="C61" s="203">
        <v>18364</v>
      </c>
      <c r="D61" s="203" t="s">
        <v>2032</v>
      </c>
      <c r="E61" s="203">
        <v>13055</v>
      </c>
      <c r="F61" s="203">
        <v>3646</v>
      </c>
      <c r="G61" s="203">
        <v>35065</v>
      </c>
      <c r="H61" s="203">
        <v>1923</v>
      </c>
      <c r="I61" s="203">
        <v>8328</v>
      </c>
      <c r="J61" s="203">
        <v>73</v>
      </c>
      <c r="K61" s="203" t="s">
        <v>2032</v>
      </c>
      <c r="L61" s="203">
        <v>625</v>
      </c>
      <c r="M61" s="203">
        <v>841</v>
      </c>
      <c r="N61" s="203">
        <v>47643</v>
      </c>
    </row>
    <row r="62" spans="1:14" hidden="1" x14ac:dyDescent="0.2">
      <c r="A62" s="90" t="s">
        <v>1569</v>
      </c>
      <c r="B62" s="90" t="s">
        <v>1925</v>
      </c>
      <c r="C62" s="203">
        <v>103559</v>
      </c>
      <c r="D62" s="203" t="s">
        <v>2032</v>
      </c>
      <c r="E62" s="203">
        <v>98627</v>
      </c>
      <c r="F62" s="203">
        <v>2633</v>
      </c>
      <c r="G62" s="203">
        <v>218647</v>
      </c>
      <c r="H62" s="203">
        <v>12793</v>
      </c>
      <c r="I62" s="203">
        <v>35505</v>
      </c>
      <c r="J62" s="203">
        <v>21277</v>
      </c>
      <c r="K62" s="203">
        <v>511</v>
      </c>
      <c r="L62" s="203">
        <v>89257</v>
      </c>
      <c r="M62" s="203">
        <v>113443</v>
      </c>
      <c r="N62" s="203">
        <v>377999</v>
      </c>
    </row>
    <row r="63" spans="1:14" hidden="1" x14ac:dyDescent="0.2">
      <c r="A63" s="90" t="s">
        <v>1569</v>
      </c>
      <c r="B63" s="90" t="s">
        <v>1926</v>
      </c>
      <c r="C63" s="203">
        <v>98531</v>
      </c>
      <c r="D63" s="203">
        <v>10917</v>
      </c>
      <c r="E63" s="203">
        <v>100535</v>
      </c>
      <c r="F63" s="203">
        <v>5111</v>
      </c>
      <c r="G63" s="203">
        <v>215094</v>
      </c>
      <c r="H63" s="203">
        <v>12874</v>
      </c>
      <c r="I63" s="203">
        <v>34114</v>
      </c>
      <c r="J63" s="203">
        <v>7117</v>
      </c>
      <c r="K63" s="203" t="s">
        <v>2032</v>
      </c>
      <c r="L63" s="203">
        <v>73322</v>
      </c>
      <c r="M63" s="203">
        <v>81661</v>
      </c>
      <c r="N63" s="203">
        <v>342521</v>
      </c>
    </row>
    <row r="64" spans="1:14" hidden="1" x14ac:dyDescent="0.2">
      <c r="A64" s="91" t="s">
        <v>2125</v>
      </c>
      <c r="B64" s="91" t="s">
        <v>2019</v>
      </c>
      <c r="C64" s="204">
        <v>40744</v>
      </c>
      <c r="D64" s="204">
        <v>3168</v>
      </c>
      <c r="E64" s="204">
        <v>29411</v>
      </c>
      <c r="F64" s="204">
        <v>435</v>
      </c>
      <c r="G64" s="204">
        <v>73758</v>
      </c>
      <c r="H64" s="204">
        <v>4067</v>
      </c>
      <c r="I64" s="204">
        <v>14767</v>
      </c>
      <c r="J64" s="204">
        <v>34</v>
      </c>
      <c r="K64" s="204" t="s">
        <v>2032</v>
      </c>
      <c r="L64" s="204">
        <v>3266</v>
      </c>
      <c r="M64" s="204">
        <v>3325</v>
      </c>
      <c r="N64" s="204">
        <v>95912</v>
      </c>
    </row>
    <row r="65" spans="1:14" hidden="1" x14ac:dyDescent="0.2">
      <c r="A65" s="91" t="s">
        <v>2125</v>
      </c>
      <c r="B65" s="91" t="s">
        <v>2020</v>
      </c>
      <c r="C65" s="204">
        <v>121315</v>
      </c>
      <c r="D65" s="204">
        <v>9275</v>
      </c>
      <c r="E65" s="204">
        <v>166029</v>
      </c>
      <c r="F65" s="204">
        <v>14939</v>
      </c>
      <c r="G65" s="204">
        <v>311962</v>
      </c>
      <c r="H65" s="204">
        <v>4614</v>
      </c>
      <c r="I65" s="204">
        <v>8879</v>
      </c>
      <c r="J65" s="204">
        <v>74</v>
      </c>
      <c r="K65" s="204" t="s">
        <v>2032</v>
      </c>
      <c r="L65" s="204">
        <v>2472</v>
      </c>
      <c r="M65" s="204">
        <v>2986</v>
      </c>
      <c r="N65" s="204">
        <v>331735</v>
      </c>
    </row>
    <row r="66" spans="1:14" hidden="1" x14ac:dyDescent="0.2">
      <c r="A66" s="91" t="s">
        <v>2125</v>
      </c>
      <c r="B66" s="91" t="s">
        <v>2021</v>
      </c>
      <c r="C66" s="204">
        <v>232312</v>
      </c>
      <c r="D66" s="204">
        <v>28474</v>
      </c>
      <c r="E66" s="204">
        <v>194074</v>
      </c>
      <c r="F66" s="204">
        <v>4026</v>
      </c>
      <c r="G66" s="204">
        <v>470246</v>
      </c>
      <c r="H66" s="204">
        <v>40512</v>
      </c>
      <c r="I66" s="204">
        <v>120258</v>
      </c>
      <c r="J66" s="204">
        <v>12076</v>
      </c>
      <c r="K66" s="204" t="s">
        <v>2032</v>
      </c>
      <c r="L66" s="204">
        <v>81160</v>
      </c>
      <c r="M66" s="204">
        <v>95378</v>
      </c>
      <c r="N66" s="204">
        <v>725076</v>
      </c>
    </row>
    <row r="67" spans="1:14" hidden="1" x14ac:dyDescent="0.2">
      <c r="A67" s="91" t="s">
        <v>2125</v>
      </c>
      <c r="B67" s="91" t="s">
        <v>2022</v>
      </c>
      <c r="C67" s="204">
        <v>41567</v>
      </c>
      <c r="D67" s="204">
        <v>137</v>
      </c>
      <c r="E67" s="204">
        <v>27404</v>
      </c>
      <c r="F67" s="204">
        <v>616</v>
      </c>
      <c r="G67" s="204">
        <v>70275</v>
      </c>
      <c r="H67" s="204">
        <v>1766</v>
      </c>
      <c r="I67" s="204">
        <v>11271</v>
      </c>
      <c r="J67" s="204">
        <v>866</v>
      </c>
      <c r="K67" s="204">
        <v>128</v>
      </c>
      <c r="L67" s="204">
        <v>3980</v>
      </c>
      <c r="M67" s="204">
        <v>5336</v>
      </c>
      <c r="N67" s="204">
        <v>88310</v>
      </c>
    </row>
    <row r="68" spans="1:14" x14ac:dyDescent="0.2">
      <c r="A68" s="91" t="s">
        <v>2125</v>
      </c>
      <c r="B68" s="91" t="s">
        <v>2023</v>
      </c>
      <c r="C68" s="204">
        <v>237991</v>
      </c>
      <c r="D68" s="204">
        <v>18449</v>
      </c>
      <c r="E68" s="204">
        <v>153803</v>
      </c>
      <c r="F68" s="204">
        <v>7057</v>
      </c>
      <c r="G68" s="204">
        <v>441199</v>
      </c>
      <c r="H68" s="204">
        <v>40239</v>
      </c>
      <c r="I68" s="204">
        <v>20293</v>
      </c>
      <c r="J68" s="204">
        <v>2790</v>
      </c>
      <c r="K68" s="204" t="s">
        <v>2032</v>
      </c>
      <c r="L68" s="204">
        <v>100849</v>
      </c>
      <c r="M68" s="204">
        <v>113677</v>
      </c>
      <c r="N68" s="204">
        <v>608603</v>
      </c>
    </row>
    <row r="69" spans="1:14" hidden="1" x14ac:dyDescent="0.2">
      <c r="A69" s="91" t="s">
        <v>2125</v>
      </c>
      <c r="B69" s="91" t="s">
        <v>2024</v>
      </c>
      <c r="C69" s="204">
        <v>163700</v>
      </c>
      <c r="D69" s="204">
        <v>10331</v>
      </c>
      <c r="E69" s="204">
        <v>131445</v>
      </c>
      <c r="F69" s="204">
        <v>2579</v>
      </c>
      <c r="G69" s="204">
        <v>314651</v>
      </c>
      <c r="H69" s="204">
        <v>22388</v>
      </c>
      <c r="I69" s="204">
        <v>78209</v>
      </c>
      <c r="J69" s="204">
        <v>17818</v>
      </c>
      <c r="K69" s="204">
        <v>311</v>
      </c>
      <c r="L69" s="204">
        <v>40944</v>
      </c>
      <c r="M69" s="204">
        <v>60025</v>
      </c>
      <c r="N69" s="204">
        <v>474537</v>
      </c>
    </row>
    <row r="70" spans="1:14" hidden="1" x14ac:dyDescent="0.2">
      <c r="A70" s="91" t="s">
        <v>2125</v>
      </c>
      <c r="B70" s="91" t="s">
        <v>2025</v>
      </c>
      <c r="C70" s="204">
        <v>172664</v>
      </c>
      <c r="D70" s="204">
        <v>9146</v>
      </c>
      <c r="E70" s="204">
        <v>108530</v>
      </c>
      <c r="F70" s="204">
        <v>5401</v>
      </c>
      <c r="G70" s="204">
        <v>295741</v>
      </c>
      <c r="H70" s="204">
        <v>30912</v>
      </c>
      <c r="I70" s="204">
        <v>34957</v>
      </c>
      <c r="J70" s="204">
        <v>42077</v>
      </c>
      <c r="K70" s="204">
        <v>1537</v>
      </c>
      <c r="L70" s="204">
        <v>8924</v>
      </c>
      <c r="M70" s="204">
        <v>58380</v>
      </c>
      <c r="N70" s="204">
        <v>416500</v>
      </c>
    </row>
    <row r="71" spans="1:14" hidden="1" x14ac:dyDescent="0.2">
      <c r="A71" s="91" t="s">
        <v>2125</v>
      </c>
      <c r="B71" s="91" t="s">
        <v>2026</v>
      </c>
      <c r="C71" s="204">
        <v>122167</v>
      </c>
      <c r="D71" s="204" t="s">
        <v>2032</v>
      </c>
      <c r="E71" s="204">
        <v>59109</v>
      </c>
      <c r="F71" s="204">
        <v>4261</v>
      </c>
      <c r="G71" s="204">
        <v>191931</v>
      </c>
      <c r="H71" s="204">
        <v>10692</v>
      </c>
      <c r="I71" s="204">
        <v>52073</v>
      </c>
      <c r="J71" s="204">
        <v>116</v>
      </c>
      <c r="K71" s="204" t="s">
        <v>2032</v>
      </c>
      <c r="L71" s="204">
        <v>68850</v>
      </c>
      <c r="M71" s="204">
        <v>70048</v>
      </c>
      <c r="N71" s="204">
        <v>323721</v>
      </c>
    </row>
    <row r="72" spans="1:14" hidden="1" x14ac:dyDescent="0.2">
      <c r="A72" s="91" t="s">
        <v>2125</v>
      </c>
      <c r="B72" s="91" t="s">
        <v>2027</v>
      </c>
      <c r="C72" s="204">
        <v>109930</v>
      </c>
      <c r="D72" s="204">
        <v>8476</v>
      </c>
      <c r="E72" s="204">
        <v>53880</v>
      </c>
      <c r="F72" s="204">
        <v>3310</v>
      </c>
      <c r="G72" s="204">
        <v>180111</v>
      </c>
      <c r="H72" s="204">
        <v>8894</v>
      </c>
      <c r="I72" s="204">
        <v>44315</v>
      </c>
      <c r="J72" s="204">
        <v>4162</v>
      </c>
      <c r="K72" s="204">
        <v>1083</v>
      </c>
      <c r="L72" s="204">
        <v>9859</v>
      </c>
      <c r="M72" s="204">
        <v>16456</v>
      </c>
      <c r="N72" s="204">
        <v>249120</v>
      </c>
    </row>
    <row r="73" spans="1:14" hidden="1" x14ac:dyDescent="0.2">
      <c r="A73" s="91" t="s">
        <v>2125</v>
      </c>
      <c r="B73" s="91" t="s">
        <v>2028</v>
      </c>
      <c r="C73" s="204">
        <v>191361</v>
      </c>
      <c r="D73" s="204">
        <v>8552</v>
      </c>
      <c r="E73" s="204">
        <v>164339</v>
      </c>
      <c r="F73" s="204">
        <v>4911</v>
      </c>
      <c r="G73" s="204">
        <v>369973</v>
      </c>
      <c r="H73" s="204">
        <v>10659</v>
      </c>
      <c r="I73" s="204">
        <v>36826</v>
      </c>
      <c r="J73" s="204">
        <v>9076</v>
      </c>
      <c r="K73" s="204" t="s">
        <v>2032</v>
      </c>
      <c r="L73" s="204">
        <v>16813</v>
      </c>
      <c r="M73" s="204">
        <v>27015</v>
      </c>
      <c r="N73" s="204">
        <v>443368</v>
      </c>
    </row>
    <row r="74" spans="1:14" hidden="1" x14ac:dyDescent="0.2">
      <c r="A74" s="91" t="s">
        <v>2125</v>
      </c>
      <c r="B74" s="91" t="s">
        <v>2029</v>
      </c>
      <c r="C74" s="204">
        <v>49770</v>
      </c>
      <c r="D74" s="204">
        <v>4653</v>
      </c>
      <c r="E74" s="204">
        <v>37140</v>
      </c>
      <c r="F74" s="204">
        <v>1831</v>
      </c>
      <c r="G74" s="204">
        <v>93873</v>
      </c>
      <c r="H74" s="204">
        <v>8332</v>
      </c>
      <c r="I74" s="204">
        <v>25750</v>
      </c>
      <c r="J74" s="204">
        <v>7789</v>
      </c>
      <c r="K74" s="204" t="s">
        <v>2032</v>
      </c>
      <c r="L74" s="204">
        <v>5687</v>
      </c>
      <c r="M74" s="204">
        <v>14633</v>
      </c>
      <c r="N74" s="204">
        <v>142944</v>
      </c>
    </row>
    <row r="75" spans="1:14" hidden="1" x14ac:dyDescent="0.2">
      <c r="A75" s="91" t="s">
        <v>2125</v>
      </c>
      <c r="B75" s="91" t="s">
        <v>2030</v>
      </c>
      <c r="C75" s="204">
        <v>139532</v>
      </c>
      <c r="D75" s="204">
        <v>18607</v>
      </c>
      <c r="E75" s="204">
        <v>133653</v>
      </c>
      <c r="F75" s="204">
        <v>4120</v>
      </c>
      <c r="G75" s="204">
        <v>295912</v>
      </c>
      <c r="H75" s="204">
        <v>12329</v>
      </c>
      <c r="I75" s="204">
        <v>34557</v>
      </c>
      <c r="J75" s="204">
        <v>14103</v>
      </c>
      <c r="K75" s="204">
        <v>1351</v>
      </c>
      <c r="L75" s="204">
        <v>7630</v>
      </c>
      <c r="M75" s="204">
        <v>24497</v>
      </c>
      <c r="N75" s="204">
        <v>365882</v>
      </c>
    </row>
    <row r="76" spans="1:14" x14ac:dyDescent="0.2">
      <c r="A76" s="92" t="s">
        <v>1951</v>
      </c>
      <c r="B76" s="92" t="s">
        <v>2010</v>
      </c>
      <c r="C76" s="205">
        <v>328891</v>
      </c>
      <c r="D76" s="205">
        <v>43294</v>
      </c>
      <c r="E76" s="205">
        <v>635304</v>
      </c>
      <c r="F76" s="205">
        <v>4517</v>
      </c>
      <c r="G76" s="205">
        <v>1012006</v>
      </c>
      <c r="H76" s="205">
        <v>123323</v>
      </c>
      <c r="I76" s="205">
        <v>191958</v>
      </c>
      <c r="J76" s="205">
        <v>52700</v>
      </c>
      <c r="K76" s="205">
        <v>5585</v>
      </c>
      <c r="L76" s="205">
        <v>100728</v>
      </c>
      <c r="M76" s="205">
        <v>190453</v>
      </c>
      <c r="N76" s="195">
        <v>1486300</v>
      </c>
    </row>
    <row r="77" spans="1:14" hidden="1" x14ac:dyDescent="0.2">
      <c r="A77" s="92" t="s">
        <v>1951</v>
      </c>
      <c r="B77" s="92" t="s">
        <v>1939</v>
      </c>
      <c r="C77" s="205">
        <v>36928</v>
      </c>
      <c r="D77" s="205">
        <v>3607</v>
      </c>
      <c r="E77" s="205">
        <v>45718</v>
      </c>
      <c r="F77" s="205" t="s">
        <v>2031</v>
      </c>
      <c r="G77" s="205">
        <v>92598</v>
      </c>
      <c r="H77" s="205">
        <v>826</v>
      </c>
      <c r="I77" s="205">
        <v>11</v>
      </c>
      <c r="J77" s="205">
        <v>1686</v>
      </c>
      <c r="K77" s="205" t="s">
        <v>2032</v>
      </c>
      <c r="L77" s="205">
        <v>154</v>
      </c>
      <c r="M77" s="205">
        <v>2677</v>
      </c>
      <c r="N77" s="195">
        <v>95275</v>
      </c>
    </row>
    <row r="78" spans="1:14" hidden="1" x14ac:dyDescent="0.2">
      <c r="A78" s="92" t="s">
        <v>1951</v>
      </c>
      <c r="B78" s="92" t="s">
        <v>2011</v>
      </c>
      <c r="C78" s="205">
        <v>8583</v>
      </c>
      <c r="D78" s="205">
        <v>779</v>
      </c>
      <c r="E78" s="205">
        <v>5126</v>
      </c>
      <c r="F78" s="205">
        <v>772</v>
      </c>
      <c r="G78" s="205">
        <v>20325</v>
      </c>
      <c r="H78" s="205">
        <v>601</v>
      </c>
      <c r="I78" s="205">
        <v>936</v>
      </c>
      <c r="J78" s="205">
        <v>1543</v>
      </c>
      <c r="K78" s="205">
        <v>120</v>
      </c>
      <c r="L78" s="205">
        <v>10683</v>
      </c>
      <c r="M78" s="205">
        <v>12666</v>
      </c>
      <c r="N78" s="195">
        <v>34208</v>
      </c>
    </row>
    <row r="79" spans="1:14" hidden="1" x14ac:dyDescent="0.2">
      <c r="A79" s="92" t="s">
        <v>1951</v>
      </c>
      <c r="B79" s="92" t="s">
        <v>2012</v>
      </c>
      <c r="C79" s="205">
        <v>113953</v>
      </c>
      <c r="D79" s="205">
        <v>11205</v>
      </c>
      <c r="E79" s="205">
        <v>103808</v>
      </c>
      <c r="F79" s="205">
        <v>1593</v>
      </c>
      <c r="G79" s="205">
        <v>230559</v>
      </c>
      <c r="H79" s="205">
        <v>32166</v>
      </c>
      <c r="I79" s="205">
        <v>97133</v>
      </c>
      <c r="J79" s="205">
        <v>10982</v>
      </c>
      <c r="K79" s="205" t="s">
        <v>2032</v>
      </c>
      <c r="L79" s="205">
        <v>30629</v>
      </c>
      <c r="M79" s="205">
        <v>48809</v>
      </c>
      <c r="N79" s="195">
        <v>401469</v>
      </c>
    </row>
    <row r="80" spans="1:14" x14ac:dyDescent="0.2">
      <c r="A80" s="92" t="s">
        <v>1951</v>
      </c>
      <c r="B80" s="92" t="s">
        <v>2013</v>
      </c>
      <c r="C80" s="205">
        <v>203769</v>
      </c>
      <c r="D80" s="205">
        <v>19694</v>
      </c>
      <c r="E80" s="205">
        <v>156309</v>
      </c>
      <c r="F80" s="205">
        <v>803</v>
      </c>
      <c r="G80" s="205">
        <v>380581</v>
      </c>
      <c r="H80" s="205">
        <v>49386</v>
      </c>
      <c r="I80" s="205">
        <v>168413</v>
      </c>
      <c r="J80" s="205">
        <v>32374</v>
      </c>
      <c r="K80" s="205">
        <v>574</v>
      </c>
      <c r="L80" s="205">
        <v>100423</v>
      </c>
      <c r="M80" s="205">
        <v>148011</v>
      </c>
      <c r="N80" s="195">
        <v>782596</v>
      </c>
    </row>
    <row r="81" spans="1:14" hidden="1" x14ac:dyDescent="0.2">
      <c r="A81" s="92" t="s">
        <v>1951</v>
      </c>
      <c r="B81" s="92" t="s">
        <v>2014</v>
      </c>
      <c r="C81" s="205">
        <v>34542</v>
      </c>
      <c r="D81" s="205">
        <v>3694</v>
      </c>
      <c r="E81" s="205">
        <v>37631</v>
      </c>
      <c r="F81" s="205">
        <v>449</v>
      </c>
      <c r="G81" s="205">
        <v>78253</v>
      </c>
      <c r="H81" s="205">
        <v>2849</v>
      </c>
      <c r="I81" s="205">
        <v>11904</v>
      </c>
      <c r="J81" s="205">
        <v>3519</v>
      </c>
      <c r="K81" s="205">
        <v>312</v>
      </c>
      <c r="L81" s="205">
        <v>18085</v>
      </c>
      <c r="M81" s="205">
        <v>22345</v>
      </c>
      <c r="N81" s="195">
        <v>114945</v>
      </c>
    </row>
    <row r="82" spans="1:14" hidden="1" x14ac:dyDescent="0.2">
      <c r="A82" s="92" t="s">
        <v>1951</v>
      </c>
      <c r="B82" s="92" t="s">
        <v>2123</v>
      </c>
      <c r="C82" s="205">
        <v>115660</v>
      </c>
      <c r="D82" s="205">
        <v>14932</v>
      </c>
      <c r="E82" s="205">
        <v>192972</v>
      </c>
      <c r="F82" s="205">
        <v>42</v>
      </c>
      <c r="G82" s="205">
        <v>323616</v>
      </c>
      <c r="H82" s="205">
        <v>40320</v>
      </c>
      <c r="I82" s="205">
        <v>101275</v>
      </c>
      <c r="J82" s="205">
        <v>33248</v>
      </c>
      <c r="K82" s="205">
        <v>1551</v>
      </c>
      <c r="L82" s="205">
        <v>17884</v>
      </c>
      <c r="M82" s="205">
        <v>69760</v>
      </c>
      <c r="N82" s="195">
        <v>517894</v>
      </c>
    </row>
    <row r="83" spans="1:14" hidden="1" x14ac:dyDescent="0.2">
      <c r="A83" s="92" t="s">
        <v>1951</v>
      </c>
      <c r="B83" s="92" t="s">
        <v>2015</v>
      </c>
      <c r="C83" s="205">
        <v>13147</v>
      </c>
      <c r="D83" s="205">
        <v>982</v>
      </c>
      <c r="E83" s="205">
        <v>6345</v>
      </c>
      <c r="F83" s="205">
        <v>377</v>
      </c>
      <c r="G83" s="205">
        <v>20851</v>
      </c>
      <c r="H83" s="205">
        <v>519</v>
      </c>
      <c r="I83" s="205">
        <v>6288</v>
      </c>
      <c r="J83" s="205">
        <v>1</v>
      </c>
      <c r="K83" s="205" t="s">
        <v>2032</v>
      </c>
      <c r="L83" s="205">
        <v>1089</v>
      </c>
      <c r="M83" s="205">
        <v>1102</v>
      </c>
      <c r="N83" s="195">
        <v>28748</v>
      </c>
    </row>
    <row r="84" spans="1:14" hidden="1" x14ac:dyDescent="0.2">
      <c r="A84" s="92" t="s">
        <v>1951</v>
      </c>
      <c r="B84" s="92" t="s">
        <v>2016</v>
      </c>
      <c r="C84" s="205">
        <v>14735</v>
      </c>
      <c r="D84" s="205">
        <v>1602</v>
      </c>
      <c r="E84" s="205">
        <v>8429</v>
      </c>
      <c r="F84" s="205">
        <v>350</v>
      </c>
      <c r="G84" s="205">
        <v>25216</v>
      </c>
      <c r="H84" s="205">
        <v>981</v>
      </c>
      <c r="I84" s="205">
        <v>3838</v>
      </c>
      <c r="J84" s="205">
        <v>32</v>
      </c>
      <c r="K84" s="205" t="s">
        <v>2032</v>
      </c>
      <c r="L84" s="205">
        <v>732</v>
      </c>
      <c r="M84" s="205">
        <v>819</v>
      </c>
      <c r="N84" s="195">
        <v>30852</v>
      </c>
    </row>
    <row r="85" spans="1:14" hidden="1" x14ac:dyDescent="0.2">
      <c r="A85" s="92" t="s">
        <v>1951</v>
      </c>
      <c r="B85" s="92" t="s">
        <v>2017</v>
      </c>
      <c r="C85" s="205">
        <v>47805</v>
      </c>
      <c r="D85" s="205">
        <v>2786</v>
      </c>
      <c r="E85" s="205">
        <v>49647</v>
      </c>
      <c r="F85" s="205">
        <v>1019</v>
      </c>
      <c r="G85" s="205">
        <v>101257</v>
      </c>
      <c r="H85" s="205">
        <v>12285</v>
      </c>
      <c r="I85" s="205">
        <v>5313</v>
      </c>
      <c r="J85" s="205">
        <v>7948</v>
      </c>
      <c r="K85" s="205">
        <v>186</v>
      </c>
      <c r="L85" s="205">
        <v>14322</v>
      </c>
      <c r="M85" s="205">
        <v>25992</v>
      </c>
      <c r="N85" s="195">
        <v>141311</v>
      </c>
    </row>
    <row r="86" spans="1:14" hidden="1" x14ac:dyDescent="0.2">
      <c r="A86" s="92" t="s">
        <v>1951</v>
      </c>
      <c r="B86" s="92" t="s">
        <v>2018</v>
      </c>
      <c r="C86" s="205">
        <v>54768</v>
      </c>
      <c r="D86" s="205">
        <v>5643</v>
      </c>
      <c r="E86" s="205">
        <v>21839</v>
      </c>
      <c r="F86" s="205">
        <v>2160</v>
      </c>
      <c r="G86" s="205">
        <v>84410</v>
      </c>
      <c r="H86" s="205">
        <v>8396</v>
      </c>
      <c r="I86" s="205">
        <v>27487</v>
      </c>
      <c r="J86" s="205">
        <v>6498</v>
      </c>
      <c r="K86" s="205" t="s">
        <v>2032</v>
      </c>
      <c r="L86" s="205">
        <v>104</v>
      </c>
      <c r="M86" s="205">
        <v>7016</v>
      </c>
      <c r="N86" s="195">
        <v>128670</v>
      </c>
    </row>
    <row r="87" spans="1:14" x14ac:dyDescent="0.2">
      <c r="C87" s="48"/>
    </row>
  </sheetData>
  <autoFilter ref="L6:L86">
    <filterColumn colId="0">
      <dynamicFilter type="aboveAverage"/>
    </filterColumn>
  </autoFilter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7"/>
  <sheetViews>
    <sheetView zoomScale="94" workbookViewId="0">
      <pane xSplit="2" ySplit="6" topLeftCell="F21" activePane="bottomRight" state="frozen"/>
      <selection activeCell="F13" sqref="F13"/>
      <selection pane="topRight" activeCell="F13" sqref="F13"/>
      <selection pane="bottomLeft" activeCell="F13" sqref="F13"/>
      <selection pane="bottomRight" activeCell="K6" sqref="K6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11.5" customWidth="1"/>
    <col min="4" max="4" width="11.5" bestFit="1" customWidth="1"/>
    <col min="5" max="5" width="8.83203125" bestFit="1" customWidth="1"/>
    <col min="6" max="6" width="11.5" bestFit="1" customWidth="1"/>
    <col min="7" max="7" width="8.83203125" bestFit="1" customWidth="1"/>
    <col min="8" max="8" width="11.5" bestFit="1" customWidth="1"/>
    <col min="9" max="9" width="18.6640625" bestFit="1" customWidth="1"/>
    <col min="10" max="10" width="12" bestFit="1" customWidth="1"/>
    <col min="11" max="11" width="12.6640625" bestFit="1" customWidth="1"/>
  </cols>
  <sheetData>
    <row r="1" spans="1:14" s="78" customFormat="1" x14ac:dyDescent="0.2">
      <c r="A1" s="78" t="s">
        <v>2009</v>
      </c>
    </row>
    <row r="2" spans="1:14" s="31" customFormat="1" ht="36" customHeight="1" x14ac:dyDescent="0.2">
      <c r="A2" s="28" t="s">
        <v>1980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51"/>
      <c r="M2" s="51"/>
      <c r="N2" s="51"/>
    </row>
    <row r="3" spans="1:14" s="78" customFormat="1" x14ac:dyDescent="0.2"/>
    <row r="4" spans="1:14" s="78" customFormat="1" x14ac:dyDescent="0.2">
      <c r="C4" s="76" t="s">
        <v>1981</v>
      </c>
      <c r="D4" s="76"/>
      <c r="E4" s="76"/>
      <c r="F4" s="76"/>
      <c r="G4" s="76"/>
      <c r="H4" s="76"/>
      <c r="I4" s="99"/>
      <c r="J4" s="74"/>
      <c r="K4" s="75"/>
    </row>
    <row r="5" spans="1:14" s="78" customFormat="1" x14ac:dyDescent="0.2">
      <c r="C5" s="124" t="s">
        <v>1982</v>
      </c>
      <c r="D5" s="124"/>
      <c r="E5" s="125" t="s">
        <v>1983</v>
      </c>
      <c r="F5" s="125"/>
      <c r="G5" s="126" t="s">
        <v>1984</v>
      </c>
      <c r="H5" s="126"/>
      <c r="I5" s="99"/>
      <c r="J5" s="74"/>
      <c r="K5" s="75"/>
    </row>
    <row r="6" spans="1:14" s="78" customFormat="1" ht="45" x14ac:dyDescent="0.2">
      <c r="A6" s="232" t="s">
        <v>1729</v>
      </c>
      <c r="B6" s="232" t="s">
        <v>2318</v>
      </c>
      <c r="C6" s="128" t="s">
        <v>1985</v>
      </c>
      <c r="D6" s="128" t="s">
        <v>1986</v>
      </c>
      <c r="E6" s="138" t="s">
        <v>1985</v>
      </c>
      <c r="F6" s="138" t="s">
        <v>1986</v>
      </c>
      <c r="G6" s="139" t="s">
        <v>1985</v>
      </c>
      <c r="H6" s="139" t="s">
        <v>1986</v>
      </c>
      <c r="I6" s="176" t="s">
        <v>2344</v>
      </c>
      <c r="J6" s="251" t="s">
        <v>2345</v>
      </c>
      <c r="K6" s="252" t="s">
        <v>2346</v>
      </c>
    </row>
    <row r="7" spans="1:14" s="78" customFormat="1" x14ac:dyDescent="0.2">
      <c r="A7" s="90" t="s">
        <v>1569</v>
      </c>
      <c r="B7" s="90" t="s">
        <v>1872</v>
      </c>
      <c r="C7" s="105">
        <v>0.38738713108332273</v>
      </c>
      <c r="D7" s="105">
        <v>0.12334936732130274</v>
      </c>
      <c r="E7" s="105">
        <v>5.0025604776056692E-2</v>
      </c>
      <c r="F7" s="105">
        <v>0</v>
      </c>
      <c r="G7" s="105">
        <v>0.35941008346719305</v>
      </c>
      <c r="H7" s="105">
        <v>7.9827813352124757E-2</v>
      </c>
      <c r="I7" s="140">
        <v>0.76054138469547106</v>
      </c>
      <c r="J7" s="140">
        <v>5.9489976003351916</v>
      </c>
      <c r="K7" s="141">
        <v>2.838121519841041</v>
      </c>
    </row>
    <row r="8" spans="1:14" s="78" customFormat="1" x14ac:dyDescent="0.2">
      <c r="A8" s="90" t="s">
        <v>1569</v>
      </c>
      <c r="B8" s="90" t="s">
        <v>1873</v>
      </c>
      <c r="C8" s="105">
        <v>0.33717395914328124</v>
      </c>
      <c r="D8" s="105">
        <v>6.9272637308263232E-2</v>
      </c>
      <c r="E8" s="105">
        <v>8.7226973916731468E-2</v>
      </c>
      <c r="F8" s="105">
        <v>0</v>
      </c>
      <c r="G8" s="105">
        <v>0.43422633773945007</v>
      </c>
      <c r="H8" s="105">
        <v>7.2100091892273982E-2</v>
      </c>
      <c r="I8" s="140">
        <v>5.3857504215851601E-2</v>
      </c>
      <c r="J8" s="140">
        <v>2.9885645025295111</v>
      </c>
      <c r="K8" s="141">
        <v>3.983759764419601</v>
      </c>
    </row>
    <row r="9" spans="1:14" s="78" customFormat="1" x14ac:dyDescent="0.2">
      <c r="A9" s="90" t="s">
        <v>1569</v>
      </c>
      <c r="B9" s="90" t="s">
        <v>1874</v>
      </c>
      <c r="C9" s="105">
        <v>0.41850155706173292</v>
      </c>
      <c r="D9" s="105">
        <v>0.10577028759846126</v>
      </c>
      <c r="E9" s="105">
        <v>0</v>
      </c>
      <c r="F9" s="105">
        <v>0</v>
      </c>
      <c r="G9" s="105">
        <v>0.42429016303352263</v>
      </c>
      <c r="H9" s="105">
        <v>5.1437992306283202E-2</v>
      </c>
      <c r="I9" s="140">
        <v>0.14218388506469395</v>
      </c>
      <c r="J9" s="140">
        <v>1.057553340378738</v>
      </c>
      <c r="K9" s="141">
        <v>13.46713120509912</v>
      </c>
    </row>
    <row r="10" spans="1:14" s="78" customFormat="1" x14ac:dyDescent="0.2">
      <c r="A10" s="90" t="s">
        <v>1569</v>
      </c>
      <c r="B10" s="90" t="s">
        <v>1875</v>
      </c>
      <c r="C10" s="105">
        <v>0.60633738854562436</v>
      </c>
      <c r="D10" s="105">
        <v>0.12226401095035243</v>
      </c>
      <c r="E10" s="105">
        <v>0</v>
      </c>
      <c r="F10" s="105">
        <v>0</v>
      </c>
      <c r="G10" s="105">
        <v>0.2333250182292666</v>
      </c>
      <c r="H10" s="105">
        <v>3.8073582274756622E-2</v>
      </c>
      <c r="I10" s="140">
        <v>0.35045128910834988</v>
      </c>
      <c r="J10" s="140">
        <v>3.3239648682559597</v>
      </c>
      <c r="K10" s="141">
        <v>2.9594692006838339</v>
      </c>
    </row>
    <row r="11" spans="1:14" s="78" customFormat="1" x14ac:dyDescent="0.2">
      <c r="A11" s="90" t="s">
        <v>1569</v>
      </c>
      <c r="B11" s="90" t="s">
        <v>1876</v>
      </c>
      <c r="C11" s="105">
        <v>0.35524326974141102</v>
      </c>
      <c r="D11" s="105">
        <v>0.16386950864527389</v>
      </c>
      <c r="E11" s="105">
        <v>2.5146173924153834E-2</v>
      </c>
      <c r="F11" s="105">
        <v>1.1208043716150969E-2</v>
      </c>
      <c r="G11" s="105">
        <v>0.35616199034691481</v>
      </c>
      <c r="H11" s="105">
        <v>8.8371013626095493E-2</v>
      </c>
      <c r="I11" s="140">
        <v>1.6352202985449467</v>
      </c>
      <c r="J11" s="140">
        <v>7.5089116137437415</v>
      </c>
      <c r="K11" s="141">
        <v>2.5761219644627422</v>
      </c>
    </row>
    <row r="12" spans="1:14" s="78" customFormat="1" x14ac:dyDescent="0.2">
      <c r="A12" s="90" t="s">
        <v>1569</v>
      </c>
      <c r="B12" s="90" t="s">
        <v>1877</v>
      </c>
      <c r="C12" s="105">
        <v>0.38780394653087208</v>
      </c>
      <c r="D12" s="105">
        <v>0.14349458943348187</v>
      </c>
      <c r="E12" s="105">
        <v>6.471674092934436E-2</v>
      </c>
      <c r="F12" s="105">
        <v>1.3430935709739019E-2</v>
      </c>
      <c r="G12" s="105">
        <v>0.31933163590070018</v>
      </c>
      <c r="H12" s="105">
        <v>7.1222151495862501E-2</v>
      </c>
      <c r="I12" s="140">
        <v>0.41624211683910495</v>
      </c>
      <c r="J12" s="140">
        <v>2.3304755706174114</v>
      </c>
      <c r="K12" s="141">
        <v>6.1333602981538728</v>
      </c>
    </row>
    <row r="13" spans="1:14" s="78" customFormat="1" x14ac:dyDescent="0.2">
      <c r="A13" s="90" t="s">
        <v>1569</v>
      </c>
      <c r="B13" s="90" t="s">
        <v>1878</v>
      </c>
      <c r="C13" s="105">
        <v>0.3033854269741727</v>
      </c>
      <c r="D13" s="105">
        <v>9.7767799892023513E-2</v>
      </c>
      <c r="E13" s="105">
        <v>3.0804963118588897E-2</v>
      </c>
      <c r="F13" s="105">
        <v>0</v>
      </c>
      <c r="G13" s="105">
        <v>0.46294997458911147</v>
      </c>
      <c r="H13" s="105">
        <v>0.1050918354261034</v>
      </c>
      <c r="I13" s="140">
        <v>0.41082395740723709</v>
      </c>
      <c r="J13" s="140">
        <v>4.1691703199566712</v>
      </c>
      <c r="K13" s="141">
        <v>3.9238361939543975</v>
      </c>
    </row>
    <row r="14" spans="1:14" s="78" customFormat="1" x14ac:dyDescent="0.2">
      <c r="A14" s="90" t="s">
        <v>1569</v>
      </c>
      <c r="B14" s="90" t="s">
        <v>1879</v>
      </c>
      <c r="C14" s="105">
        <v>0.42865901725497063</v>
      </c>
      <c r="D14" s="105">
        <v>0.13879886718635953</v>
      </c>
      <c r="E14" s="105">
        <v>6.3986452950278827E-2</v>
      </c>
      <c r="F14" s="105">
        <v>7.5910192403141511E-5</v>
      </c>
      <c r="G14" s="105">
        <v>0.31227701380981576</v>
      </c>
      <c r="H14" s="105">
        <v>5.620273860617208E-2</v>
      </c>
      <c r="I14" s="140">
        <v>0.58971626481950179</v>
      </c>
      <c r="J14" s="140">
        <v>3.4720200540101964</v>
      </c>
      <c r="K14" s="141">
        <v>3.4045983907027684</v>
      </c>
    </row>
    <row r="15" spans="1:14" s="78" customFormat="1" x14ac:dyDescent="0.2">
      <c r="A15" s="90" t="s">
        <v>1569</v>
      </c>
      <c r="B15" s="90" t="s">
        <v>1880</v>
      </c>
      <c r="C15" s="105">
        <v>0.37565713980732796</v>
      </c>
      <c r="D15" s="105">
        <v>9.2279774771168568E-2</v>
      </c>
      <c r="E15" s="105">
        <v>7.1144557414671891E-2</v>
      </c>
      <c r="F15" s="105">
        <v>3.1569396632241883E-2</v>
      </c>
      <c r="G15" s="105">
        <v>0.3258079150321565</v>
      </c>
      <c r="H15" s="105">
        <v>0.10354121634243321</v>
      </c>
      <c r="I15" s="140">
        <v>0.10442260442260443</v>
      </c>
      <c r="J15" s="140">
        <v>2.2956028128441921</v>
      </c>
      <c r="K15" s="141">
        <v>5.9486067540136558</v>
      </c>
    </row>
    <row r="16" spans="1:14" s="78" customFormat="1" x14ac:dyDescent="0.2">
      <c r="A16" s="90" t="s">
        <v>1569</v>
      </c>
      <c r="B16" s="90" t="s">
        <v>1881</v>
      </c>
      <c r="C16" s="105">
        <v>0.39780057536086788</v>
      </c>
      <c r="D16" s="105">
        <v>9.7466004283523644E-2</v>
      </c>
      <c r="E16" s="105">
        <v>5.7434701610756971E-2</v>
      </c>
      <c r="F16" s="105">
        <v>5.6965795176600305E-3</v>
      </c>
      <c r="G16" s="105">
        <v>0.38247557250940983</v>
      </c>
      <c r="H16" s="105">
        <v>5.9126566717781694E-2</v>
      </c>
      <c r="I16" s="140">
        <v>1.3979666946664704</v>
      </c>
      <c r="J16" s="140">
        <v>5.7672610130155793</v>
      </c>
      <c r="K16" s="141">
        <v>4.4207881246752931</v>
      </c>
    </row>
    <row r="17" spans="1:11" s="78" customFormat="1" x14ac:dyDescent="0.2">
      <c r="A17" s="90" t="s">
        <v>1569</v>
      </c>
      <c r="B17" s="90" t="s">
        <v>1882</v>
      </c>
      <c r="C17" s="105">
        <v>0.31124109444737064</v>
      </c>
      <c r="D17" s="105">
        <v>0.146541734815513</v>
      </c>
      <c r="E17" s="105">
        <v>4.7043495134865415E-2</v>
      </c>
      <c r="F17" s="105">
        <v>3.9919053031353089E-4</v>
      </c>
      <c r="G17" s="105">
        <v>0.40931444570731573</v>
      </c>
      <c r="H17" s="105">
        <v>8.5460039364621737E-2</v>
      </c>
      <c r="I17" s="140">
        <v>0.5981062452133955</v>
      </c>
      <c r="J17" s="140">
        <v>3.8384599317691288</v>
      </c>
      <c r="K17" s="141">
        <v>6.9874990477365149</v>
      </c>
    </row>
    <row r="18" spans="1:11" s="78" customFormat="1" x14ac:dyDescent="0.2">
      <c r="A18" s="90" t="s">
        <v>1569</v>
      </c>
      <c r="B18" s="90" t="s">
        <v>1883</v>
      </c>
      <c r="C18" s="105">
        <v>0.4118932005064489</v>
      </c>
      <c r="D18" s="105">
        <v>0.12085205849206239</v>
      </c>
      <c r="E18" s="105">
        <v>4.661694934119906E-2</v>
      </c>
      <c r="F18" s="105">
        <v>2.5044175142264829E-4</v>
      </c>
      <c r="G18" s="105">
        <v>0.34816968820001948</v>
      </c>
      <c r="H18" s="105">
        <v>7.2217661708847553E-2</v>
      </c>
      <c r="I18" s="140">
        <v>0.41695335076372642</v>
      </c>
      <c r="J18" s="140">
        <v>2.6367368469336268</v>
      </c>
      <c r="K18" s="141">
        <v>4.7430262597093078</v>
      </c>
    </row>
    <row r="19" spans="1:11" s="78" customFormat="1" x14ac:dyDescent="0.2">
      <c r="A19" s="90" t="s">
        <v>1569</v>
      </c>
      <c r="B19" s="90" t="s">
        <v>1884</v>
      </c>
      <c r="C19" s="105">
        <v>0.58992078206640819</v>
      </c>
      <c r="D19" s="105">
        <v>0.14026630709590426</v>
      </c>
      <c r="E19" s="105">
        <v>0</v>
      </c>
      <c r="F19" s="105">
        <v>0</v>
      </c>
      <c r="G19" s="105">
        <v>0.2216753750210686</v>
      </c>
      <c r="H19" s="105">
        <v>4.8137535816618914E-2</v>
      </c>
      <c r="I19" s="140">
        <v>0.11638639303569556</v>
      </c>
      <c r="J19" s="140">
        <v>1.9444638674264938</v>
      </c>
      <c r="K19" s="141">
        <v>12.610832921292758</v>
      </c>
    </row>
    <row r="20" spans="1:11" s="78" customFormat="1" x14ac:dyDescent="0.2">
      <c r="A20" s="90" t="s">
        <v>1569</v>
      </c>
      <c r="B20" s="90" t="s">
        <v>1885</v>
      </c>
      <c r="C20" s="105">
        <v>0.25293602333750909</v>
      </c>
      <c r="D20" s="105">
        <v>0.154064353356519</v>
      </c>
      <c r="E20" s="105">
        <v>7.4845599250116079E-2</v>
      </c>
      <c r="F20" s="105">
        <v>2.0183791644400838E-3</v>
      </c>
      <c r="G20" s="105">
        <v>0.4173918756734501</v>
      </c>
      <c r="H20" s="105">
        <v>9.8743769217965682E-2</v>
      </c>
      <c r="I20" s="140">
        <v>1.2998935717326523</v>
      </c>
      <c r="J20" s="140">
        <v>5.8496867968132333</v>
      </c>
      <c r="K20" s="141">
        <v>5.695977289928722</v>
      </c>
    </row>
    <row r="21" spans="1:11" s="78" customFormat="1" x14ac:dyDescent="0.2">
      <c r="A21" s="90" t="s">
        <v>1569</v>
      </c>
      <c r="B21" s="90" t="s">
        <v>1886</v>
      </c>
      <c r="C21" s="105">
        <v>0.45762424561249687</v>
      </c>
      <c r="D21" s="105">
        <v>0.10300878231262695</v>
      </c>
      <c r="E21" s="105">
        <v>5.0031417590928356E-2</v>
      </c>
      <c r="F21" s="105">
        <v>4.2727923662560464E-3</v>
      </c>
      <c r="G21" s="105">
        <v>0.32332646530182807</v>
      </c>
      <c r="H21" s="105">
        <v>6.1736296815863692E-2</v>
      </c>
      <c r="I21" s="140">
        <v>0.64956747561942696</v>
      </c>
      <c r="J21" s="140">
        <v>3.4861101862669726</v>
      </c>
      <c r="K21" s="141">
        <v>6.0594098433530537</v>
      </c>
    </row>
    <row r="22" spans="1:11" s="78" customFormat="1" x14ac:dyDescent="0.2">
      <c r="A22" s="90" t="s">
        <v>1569</v>
      </c>
      <c r="B22" s="90" t="s">
        <v>1887</v>
      </c>
      <c r="C22" s="105">
        <v>0.37762073717854733</v>
      </c>
      <c r="D22" s="105">
        <v>9.8715655514177644E-2</v>
      </c>
      <c r="E22" s="105">
        <v>4.546520833944228E-2</v>
      </c>
      <c r="F22" s="105">
        <v>2.8589860129607366E-3</v>
      </c>
      <c r="G22" s="105">
        <v>0.3925021259126763</v>
      </c>
      <c r="H22" s="105">
        <v>8.2837287042195701E-2</v>
      </c>
      <c r="I22" s="140">
        <v>0.65306758019308631</v>
      </c>
      <c r="J22" s="140">
        <v>2.6589607838439977</v>
      </c>
      <c r="K22" s="141">
        <v>5.8519636373464996</v>
      </c>
    </row>
    <row r="23" spans="1:11" s="78" customFormat="1" x14ac:dyDescent="0.2">
      <c r="A23" s="90" t="s">
        <v>1569</v>
      </c>
      <c r="B23" s="90" t="s">
        <v>1888</v>
      </c>
      <c r="C23" s="105">
        <v>0.46845354273523671</v>
      </c>
      <c r="D23" s="105">
        <v>0.145590304570832</v>
      </c>
      <c r="E23" s="105">
        <v>1.7951976760019972E-2</v>
      </c>
      <c r="F23" s="105">
        <v>0</v>
      </c>
      <c r="G23" s="105">
        <v>0.29140756207162632</v>
      </c>
      <c r="H23" s="105">
        <v>7.659661386228496E-2</v>
      </c>
      <c r="I23" s="140">
        <v>9.7831896839714036E-2</v>
      </c>
      <c r="J23" s="140">
        <v>1.0141143849802901</v>
      </c>
      <c r="K23" s="141">
        <v>9.5496516396817821</v>
      </c>
    </row>
    <row r="24" spans="1:11" s="78" customFormat="1" x14ac:dyDescent="0.2">
      <c r="A24" s="90" t="s">
        <v>1569</v>
      </c>
      <c r="B24" s="90" t="s">
        <v>1889</v>
      </c>
      <c r="C24" s="105">
        <v>0.23641970263106793</v>
      </c>
      <c r="D24" s="105">
        <v>0.18620257718352815</v>
      </c>
      <c r="E24" s="105">
        <v>3.8961275607448852E-2</v>
      </c>
      <c r="F24" s="105">
        <v>2.6780800914628909E-3</v>
      </c>
      <c r="G24" s="105">
        <v>0.443708516180154</v>
      </c>
      <c r="H24" s="105">
        <v>9.2029848306338216E-2</v>
      </c>
      <c r="I24" s="140">
        <v>1.4086414394772877</v>
      </c>
      <c r="J24" s="140">
        <v>10.439702710795743</v>
      </c>
      <c r="K24" s="141">
        <v>3.4069850635442323</v>
      </c>
    </row>
    <row r="25" spans="1:11" s="78" customFormat="1" x14ac:dyDescent="0.2">
      <c r="A25" s="90" t="s">
        <v>1569</v>
      </c>
      <c r="B25" s="90" t="s">
        <v>1890</v>
      </c>
      <c r="C25" s="105">
        <v>0.49175542266728001</v>
      </c>
      <c r="D25" s="105">
        <v>0.11082410388875129</v>
      </c>
      <c r="E25" s="105">
        <v>2.0823750044230566E-2</v>
      </c>
      <c r="F25" s="105">
        <v>1.923144970100138E-2</v>
      </c>
      <c r="G25" s="105">
        <v>0.27766179540709812</v>
      </c>
      <c r="H25" s="105">
        <v>7.9703478291638652E-2</v>
      </c>
      <c r="I25" s="140">
        <v>0.28934831791344012</v>
      </c>
      <c r="J25" s="140">
        <v>1.3650376147295233</v>
      </c>
      <c r="K25" s="141">
        <v>9.4518076347809679</v>
      </c>
    </row>
    <row r="26" spans="1:11" s="78" customFormat="1" x14ac:dyDescent="0.2">
      <c r="A26" s="90" t="s">
        <v>1569</v>
      </c>
      <c r="B26" s="90" t="s">
        <v>1891</v>
      </c>
      <c r="C26" s="105">
        <v>0.43123020569992854</v>
      </c>
      <c r="D26" s="105">
        <v>9.7605025846052337E-2</v>
      </c>
      <c r="E26" s="105">
        <v>3.8835988825459529E-2</v>
      </c>
      <c r="F26" s="105">
        <v>2.3735006125664825E-3</v>
      </c>
      <c r="G26" s="105">
        <v>0.35108825210560002</v>
      </c>
      <c r="H26" s="105">
        <v>7.8867026910393087E-2</v>
      </c>
      <c r="I26" s="140">
        <v>1.7217106860586615</v>
      </c>
      <c r="J26" s="140">
        <v>5.4323831037559032</v>
      </c>
      <c r="K26" s="141">
        <v>4.207648947721025</v>
      </c>
    </row>
    <row r="27" spans="1:11" s="78" customFormat="1" x14ac:dyDescent="0.2">
      <c r="A27" s="90" t="s">
        <v>1569</v>
      </c>
      <c r="B27" s="90" t="s">
        <v>1892</v>
      </c>
      <c r="C27" s="105">
        <v>0.38577008501187104</v>
      </c>
      <c r="D27" s="105">
        <v>7.8291337979627784E-2</v>
      </c>
      <c r="E27" s="105">
        <v>4.2122999157540017E-2</v>
      </c>
      <c r="F27" s="105">
        <v>6.8737075897985752E-3</v>
      </c>
      <c r="G27" s="105">
        <v>0.39212682852109981</v>
      </c>
      <c r="H27" s="105">
        <v>9.4815041740062805E-2</v>
      </c>
      <c r="I27" s="140">
        <v>0.23138024483693112</v>
      </c>
      <c r="J27" s="140">
        <v>2.7972930878734075</v>
      </c>
      <c r="K27" s="141">
        <v>4.9240602885252471</v>
      </c>
    </row>
    <row r="28" spans="1:11" s="78" customFormat="1" x14ac:dyDescent="0.2">
      <c r="A28" s="90" t="s">
        <v>1569</v>
      </c>
      <c r="B28" s="90" t="s">
        <v>824</v>
      </c>
      <c r="C28" s="105">
        <v>0.33701849598993722</v>
      </c>
      <c r="D28" s="105">
        <v>0.12982236867527353</v>
      </c>
      <c r="E28" s="105">
        <v>5.7983682595434696E-2</v>
      </c>
      <c r="F28" s="105">
        <v>0</v>
      </c>
      <c r="G28" s="105">
        <v>0.38502065991815981</v>
      </c>
      <c r="H28" s="105">
        <v>9.0154792821194776E-2</v>
      </c>
      <c r="I28" s="140">
        <v>0.97965537350213505</v>
      </c>
      <c r="J28" s="140">
        <v>5.6263944017005585</v>
      </c>
      <c r="K28" s="141">
        <v>3.1273456293767667</v>
      </c>
    </row>
    <row r="29" spans="1:11" s="78" customFormat="1" x14ac:dyDescent="0.2">
      <c r="A29" s="90" t="s">
        <v>1569</v>
      </c>
      <c r="B29" s="90" t="s">
        <v>1893</v>
      </c>
      <c r="C29" s="105">
        <v>0.389024469457255</v>
      </c>
      <c r="D29" s="105">
        <v>0.10389080145127914</v>
      </c>
      <c r="E29" s="105">
        <v>5.5870535507158967E-2</v>
      </c>
      <c r="F29" s="105">
        <v>3.8509005539729231E-3</v>
      </c>
      <c r="G29" s="105">
        <v>0.36049996752252544</v>
      </c>
      <c r="H29" s="105">
        <v>8.6863325507808509E-2</v>
      </c>
      <c r="I29" s="140">
        <v>0.42371086477530873</v>
      </c>
      <c r="J29" s="140">
        <v>2.7610466804447711</v>
      </c>
      <c r="K29" s="141">
        <v>6.0905469189797774</v>
      </c>
    </row>
    <row r="30" spans="1:11" s="78" customFormat="1" x14ac:dyDescent="0.2">
      <c r="A30" s="90" t="s">
        <v>1569</v>
      </c>
      <c r="B30" s="90" t="s">
        <v>1894</v>
      </c>
      <c r="C30" s="105">
        <v>0.23768273022870309</v>
      </c>
      <c r="D30" s="105">
        <v>0.10419425646443763</v>
      </c>
      <c r="E30" s="105">
        <v>5.6418897379614363E-2</v>
      </c>
      <c r="F30" s="105">
        <v>1.6995619028535517E-3</v>
      </c>
      <c r="G30" s="105">
        <v>0.49027715792445786</v>
      </c>
      <c r="H30" s="105">
        <v>0.10972739609993351</v>
      </c>
      <c r="I30" s="140">
        <v>1.6309788278613071</v>
      </c>
      <c r="J30" s="140">
        <v>5.1952009818962868</v>
      </c>
      <c r="K30" s="141">
        <v>3.804686743259174</v>
      </c>
    </row>
    <row r="31" spans="1:11" s="78" customFormat="1" x14ac:dyDescent="0.2">
      <c r="A31" s="90" t="s">
        <v>1569</v>
      </c>
      <c r="B31" s="90" t="s">
        <v>1895</v>
      </c>
      <c r="C31" s="105">
        <v>0.76288156531441775</v>
      </c>
      <c r="D31" s="105">
        <v>0.13462381445763927</v>
      </c>
      <c r="E31" s="105">
        <v>4.5728062485056193E-3</v>
      </c>
      <c r="F31" s="105">
        <v>6.7745277755638803E-4</v>
      </c>
      <c r="G31" s="105">
        <v>7.9441300709332904E-2</v>
      </c>
      <c r="H31" s="105">
        <v>1.7803060492548019E-2</v>
      </c>
      <c r="I31" s="140">
        <v>0.14270752208824555</v>
      </c>
      <c r="J31" s="140">
        <v>2.879662701076886</v>
      </c>
      <c r="K31" s="141">
        <v>5.4728620721812922</v>
      </c>
    </row>
    <row r="32" spans="1:11" s="78" customFormat="1" x14ac:dyDescent="0.2">
      <c r="A32" s="90" t="s">
        <v>1569</v>
      </c>
      <c r="B32" s="90" t="s">
        <v>1896</v>
      </c>
      <c r="C32" s="105">
        <v>0.27181811874089323</v>
      </c>
      <c r="D32" s="105">
        <v>9.3160950112172444E-2</v>
      </c>
      <c r="E32" s="105">
        <v>3.2893123944769523E-2</v>
      </c>
      <c r="F32" s="105">
        <v>9.2513356615861421E-5</v>
      </c>
      <c r="G32" s="105">
        <v>0.49175474709161138</v>
      </c>
      <c r="H32" s="105">
        <v>0.1102805467539376</v>
      </c>
      <c r="I32" s="140">
        <v>0.63194286028931701</v>
      </c>
      <c r="J32" s="140">
        <v>2.661511716629827</v>
      </c>
      <c r="K32" s="141">
        <v>3.788686271612236</v>
      </c>
    </row>
    <row r="33" spans="1:11" s="78" customFormat="1" x14ac:dyDescent="0.2">
      <c r="A33" s="90" t="s">
        <v>1569</v>
      </c>
      <c r="B33" s="90" t="s">
        <v>1897</v>
      </c>
      <c r="C33" s="105">
        <v>0.49553722852684934</v>
      </c>
      <c r="D33" s="105">
        <v>0.17956719354182213</v>
      </c>
      <c r="E33" s="105">
        <v>2.2231482648007984E-2</v>
      </c>
      <c r="F33" s="105">
        <v>2.1368970897496778E-3</v>
      </c>
      <c r="G33" s="105">
        <v>0.24900423502960645</v>
      </c>
      <c r="H33" s="105">
        <v>5.1522963163964451E-2</v>
      </c>
      <c r="I33" s="140">
        <v>0.8486912635450512</v>
      </c>
      <c r="J33" s="140">
        <v>5.6796028434299286</v>
      </c>
      <c r="K33" s="141">
        <v>3.6423016610523868</v>
      </c>
    </row>
    <row r="34" spans="1:11" s="78" customFormat="1" x14ac:dyDescent="0.2">
      <c r="A34" s="90" t="s">
        <v>1569</v>
      </c>
      <c r="B34" s="90" t="s">
        <v>1898</v>
      </c>
      <c r="C34" s="105">
        <v>0.44348786639993043</v>
      </c>
      <c r="D34" s="105">
        <v>0.16534226319909542</v>
      </c>
      <c r="E34" s="105">
        <v>3.3455684091502132E-2</v>
      </c>
      <c r="F34" s="105">
        <v>5.0656693050360963E-3</v>
      </c>
      <c r="G34" s="105">
        <v>0.28428111681308166</v>
      </c>
      <c r="H34" s="105">
        <v>6.8367400191354261E-2</v>
      </c>
      <c r="I34" s="140">
        <v>1.4542400298637466</v>
      </c>
      <c r="J34" s="140">
        <v>8.9818239994311675</v>
      </c>
      <c r="K34" s="141">
        <v>2.8401540145306434</v>
      </c>
    </row>
    <row r="35" spans="1:11" s="78" customFormat="1" x14ac:dyDescent="0.2">
      <c r="A35" s="90" t="s">
        <v>1569</v>
      </c>
      <c r="B35" s="90" t="s">
        <v>1899</v>
      </c>
      <c r="C35" s="105">
        <v>0.40367709907676286</v>
      </c>
      <c r="D35" s="105">
        <v>0.14568863529584911</v>
      </c>
      <c r="E35" s="105">
        <v>4.4695773260651758E-2</v>
      </c>
      <c r="F35" s="105">
        <v>5.2841317551695051E-3</v>
      </c>
      <c r="G35" s="105">
        <v>0.2796287805457911</v>
      </c>
      <c r="H35" s="105">
        <v>0.1210255800657757</v>
      </c>
      <c r="I35" s="140">
        <v>0.72165609903381644</v>
      </c>
      <c r="J35" s="140">
        <v>3.5458937198067635</v>
      </c>
      <c r="K35" s="141">
        <v>4.4199016519073568</v>
      </c>
    </row>
    <row r="36" spans="1:11" s="78" customFormat="1" x14ac:dyDescent="0.2">
      <c r="A36" s="90" t="s">
        <v>1569</v>
      </c>
      <c r="B36" s="90" t="s">
        <v>981</v>
      </c>
      <c r="C36" s="105">
        <v>0.35813873955783176</v>
      </c>
      <c r="D36" s="105">
        <v>0.10497428818090444</v>
      </c>
      <c r="E36" s="105">
        <v>4.91214607149262E-2</v>
      </c>
      <c r="F36" s="105">
        <v>2.7246604079692042E-2</v>
      </c>
      <c r="G36" s="105">
        <v>0.37772810116234939</v>
      </c>
      <c r="H36" s="105">
        <v>8.2790806304296152E-2</v>
      </c>
      <c r="I36" s="140">
        <v>0.2495943541333655</v>
      </c>
      <c r="J36" s="140">
        <v>1.8796573875802998</v>
      </c>
      <c r="K36" s="141">
        <v>4.5174363565764599</v>
      </c>
    </row>
    <row r="37" spans="1:11" s="78" customFormat="1" x14ac:dyDescent="0.2">
      <c r="A37" s="90" t="s">
        <v>1569</v>
      </c>
      <c r="B37" s="90" t="s">
        <v>1900</v>
      </c>
      <c r="C37" s="105">
        <v>0.52340915776056474</v>
      </c>
      <c r="D37" s="105">
        <v>0.1174747524267085</v>
      </c>
      <c r="E37" s="105">
        <v>3.7258554760270617E-3</v>
      </c>
      <c r="F37" s="105">
        <v>4.9024414158250809E-5</v>
      </c>
      <c r="G37" s="105">
        <v>0.26232964016080007</v>
      </c>
      <c r="H37" s="105">
        <v>9.3011569761741353E-2</v>
      </c>
      <c r="I37" s="140">
        <v>0.34682895362259797</v>
      </c>
      <c r="J37" s="140">
        <v>2.1736096964758604</v>
      </c>
      <c r="K37" s="141">
        <v>5.1705911295424194</v>
      </c>
    </row>
    <row r="38" spans="1:11" s="78" customFormat="1" x14ac:dyDescent="0.2">
      <c r="A38" s="90" t="s">
        <v>1569</v>
      </c>
      <c r="B38" s="90" t="s">
        <v>1901</v>
      </c>
      <c r="C38" s="105">
        <v>0.37172690225723187</v>
      </c>
      <c r="D38" s="105">
        <v>9.9894636495910891E-2</v>
      </c>
      <c r="E38" s="105">
        <v>4.3366280333818341E-2</v>
      </c>
      <c r="F38" s="105">
        <v>0</v>
      </c>
      <c r="G38" s="105">
        <v>0.39266023336064981</v>
      </c>
      <c r="H38" s="105">
        <v>9.2351947552389069E-2</v>
      </c>
      <c r="I38" s="140">
        <v>0.64703858864577324</v>
      </c>
      <c r="J38" s="140">
        <v>3.4591692568522183</v>
      </c>
      <c r="K38" s="141">
        <v>4.3954951947323186</v>
      </c>
    </row>
    <row r="39" spans="1:11" s="78" customFormat="1" x14ac:dyDescent="0.2">
      <c r="A39" s="90" t="s">
        <v>1569</v>
      </c>
      <c r="B39" s="90" t="s">
        <v>1902</v>
      </c>
      <c r="C39" s="105">
        <v>0.43717235647615393</v>
      </c>
      <c r="D39" s="105">
        <v>0.1759845288326301</v>
      </c>
      <c r="E39" s="105">
        <v>4.3632527809742999E-2</v>
      </c>
      <c r="F39" s="105">
        <v>4.8427311085538936E-3</v>
      </c>
      <c r="G39" s="105">
        <v>0.29174657972126328</v>
      </c>
      <c r="H39" s="105">
        <v>4.6621276051655801E-2</v>
      </c>
      <c r="I39" s="140">
        <v>0.48746710981858471</v>
      </c>
      <c r="J39" s="140">
        <v>4.9127083044822966</v>
      </c>
      <c r="K39" s="141">
        <v>4.484665113132376</v>
      </c>
    </row>
    <row r="40" spans="1:11" s="78" customFormat="1" x14ac:dyDescent="0.2">
      <c r="A40" s="90" t="s">
        <v>1569</v>
      </c>
      <c r="B40" s="90" t="s">
        <v>1903</v>
      </c>
      <c r="C40" s="105">
        <v>0.49702414373947218</v>
      </c>
      <c r="D40" s="105">
        <v>0.15347863815017099</v>
      </c>
      <c r="E40" s="105">
        <v>5.2483283140217447E-2</v>
      </c>
      <c r="F40" s="105">
        <v>4.6858251237813283E-3</v>
      </c>
      <c r="G40" s="105">
        <v>0.24816497371241897</v>
      </c>
      <c r="H40" s="105">
        <v>4.4163136133939053E-2</v>
      </c>
      <c r="I40" s="140">
        <v>0.30489310116817281</v>
      </c>
      <c r="J40" s="140">
        <v>3.5537579898611416</v>
      </c>
      <c r="K40" s="141">
        <v>4.4812942679583712</v>
      </c>
    </row>
    <row r="41" spans="1:11" s="78" customFormat="1" x14ac:dyDescent="0.2">
      <c r="A41" s="90" t="s">
        <v>1569</v>
      </c>
      <c r="B41" s="90" t="s">
        <v>1904</v>
      </c>
      <c r="C41" s="105">
        <v>0.21647885717608173</v>
      </c>
      <c r="D41" s="105">
        <v>0.15212300384862235</v>
      </c>
      <c r="E41" s="105">
        <v>5.036328221963312E-2</v>
      </c>
      <c r="F41" s="105">
        <v>6.4775825016268876E-3</v>
      </c>
      <c r="G41" s="105">
        <v>0.47684251956178036</v>
      </c>
      <c r="H41" s="105">
        <v>9.7714754692255573E-2</v>
      </c>
      <c r="I41" s="140">
        <v>2.610290603077428</v>
      </c>
      <c r="J41" s="140">
        <v>7.8477489004012151</v>
      </c>
      <c r="K41" s="141">
        <v>4.7289055671052944</v>
      </c>
    </row>
    <row r="42" spans="1:11" s="78" customFormat="1" x14ac:dyDescent="0.2">
      <c r="A42" s="90" t="s">
        <v>1569</v>
      </c>
      <c r="B42" s="90" t="s">
        <v>1905</v>
      </c>
      <c r="C42" s="105">
        <v>0.32081338558615552</v>
      </c>
      <c r="D42" s="105">
        <v>0.10862654064515437</v>
      </c>
      <c r="E42" s="105">
        <v>5.8001704828739765E-2</v>
      </c>
      <c r="F42" s="105">
        <v>4.9000423526636607E-3</v>
      </c>
      <c r="G42" s="105">
        <v>0.42628224029507478</v>
      </c>
      <c r="H42" s="105">
        <v>8.1376086292211935E-2</v>
      </c>
      <c r="I42" s="140">
        <v>0.47813443811961781</v>
      </c>
      <c r="J42" s="140">
        <v>3.0125972582437939</v>
      </c>
      <c r="K42" s="141">
        <v>7.7983996899259473</v>
      </c>
    </row>
    <row r="43" spans="1:11" s="78" customFormat="1" x14ac:dyDescent="0.2">
      <c r="A43" s="90" t="s">
        <v>1569</v>
      </c>
      <c r="B43" s="90" t="s">
        <v>1906</v>
      </c>
      <c r="C43" s="105">
        <v>0.35768433762832197</v>
      </c>
      <c r="D43" s="105">
        <v>0.15785842198319983</v>
      </c>
      <c r="E43" s="105">
        <v>3.4941703303063384E-2</v>
      </c>
      <c r="F43" s="105">
        <v>1.2676155436674829E-3</v>
      </c>
      <c r="G43" s="105">
        <v>0.37884455197677663</v>
      </c>
      <c r="H43" s="105">
        <v>6.9403369564970688E-2</v>
      </c>
      <c r="I43" s="140">
        <v>2.1284878150669071</v>
      </c>
      <c r="J43" s="140">
        <v>7.5818935572194652</v>
      </c>
      <c r="K43" s="141">
        <v>2.5072938276455172</v>
      </c>
    </row>
    <row r="44" spans="1:11" s="78" customFormat="1" x14ac:dyDescent="0.2">
      <c r="A44" s="90" t="s">
        <v>1569</v>
      </c>
      <c r="B44" s="90" t="s">
        <v>1907</v>
      </c>
      <c r="C44" s="105">
        <v>0.28255534683668826</v>
      </c>
      <c r="D44" s="105">
        <v>9.9038265319470686E-2</v>
      </c>
      <c r="E44" s="105">
        <v>5.5338987928607683E-2</v>
      </c>
      <c r="F44" s="105">
        <v>7.9246309774845241E-3</v>
      </c>
      <c r="G44" s="105">
        <v>0.44611041635053605</v>
      </c>
      <c r="H44" s="105">
        <v>0.10903235258721281</v>
      </c>
      <c r="I44" s="140">
        <v>1.512320434040979</v>
      </c>
      <c r="J44" s="140">
        <v>4.0968371729793054</v>
      </c>
      <c r="K44" s="141">
        <v>3.4000215703192409</v>
      </c>
    </row>
    <row r="45" spans="1:11" s="78" customFormat="1" x14ac:dyDescent="0.2">
      <c r="A45" s="90" t="s">
        <v>1569</v>
      </c>
      <c r="B45" s="90" t="s">
        <v>1197</v>
      </c>
      <c r="C45" s="105">
        <v>0.18030324935310935</v>
      </c>
      <c r="D45" s="105">
        <v>0.13423165323710864</v>
      </c>
      <c r="E45" s="105">
        <v>3.1431361730627952E-2</v>
      </c>
      <c r="F45" s="105">
        <v>2.0732955869813441E-2</v>
      </c>
      <c r="G45" s="105">
        <v>0.42957669600417786</v>
      </c>
      <c r="H45" s="105">
        <v>0.20372408380516274</v>
      </c>
      <c r="I45" s="140">
        <v>0.18376667700899782</v>
      </c>
      <c r="J45" s="140">
        <v>5.5894756438101147</v>
      </c>
      <c r="K45" s="141">
        <v>4.6278876129066635</v>
      </c>
    </row>
    <row r="46" spans="1:11" s="78" customFormat="1" x14ac:dyDescent="0.2">
      <c r="A46" s="90" t="s">
        <v>1569</v>
      </c>
      <c r="B46" s="90" t="s">
        <v>1908</v>
      </c>
      <c r="C46" s="105">
        <v>0.35787359354520232</v>
      </c>
      <c r="D46" s="105">
        <v>0.14319596461663289</v>
      </c>
      <c r="E46" s="105">
        <v>5.4612717812540783E-2</v>
      </c>
      <c r="F46" s="105">
        <v>0</v>
      </c>
      <c r="G46" s="105">
        <v>0.34727447075311646</v>
      </c>
      <c r="H46" s="105">
        <v>9.7043253272507526E-2</v>
      </c>
      <c r="I46" s="140">
        <v>0.92552769196251361</v>
      </c>
      <c r="J46" s="140">
        <v>4.556790528296025</v>
      </c>
      <c r="K46" s="141">
        <v>2.90848593883155</v>
      </c>
    </row>
    <row r="47" spans="1:11" s="78" customFormat="1" x14ac:dyDescent="0.2">
      <c r="A47" s="90" t="s">
        <v>1569</v>
      </c>
      <c r="B47" s="90" t="s">
        <v>1909</v>
      </c>
      <c r="C47" s="105">
        <v>0.32627380770434417</v>
      </c>
      <c r="D47" s="105">
        <v>5.1985764502958449E-2</v>
      </c>
      <c r="E47" s="105">
        <v>1.6811860003056702E-2</v>
      </c>
      <c r="F47" s="105">
        <v>3.5734299833336974E-3</v>
      </c>
      <c r="G47" s="105">
        <v>0.50055675640269859</v>
      </c>
      <c r="H47" s="105">
        <v>0.10079838140360836</v>
      </c>
      <c r="I47" s="140">
        <v>0.25458634456966694</v>
      </c>
      <c r="J47" s="140">
        <v>4.8172284833476526</v>
      </c>
      <c r="K47" s="141">
        <v>2.7030324648415576</v>
      </c>
    </row>
    <row r="48" spans="1:11" s="78" customFormat="1" x14ac:dyDescent="0.2">
      <c r="A48" s="90" t="s">
        <v>1569</v>
      </c>
      <c r="B48" s="90" t="s">
        <v>1910</v>
      </c>
      <c r="C48" s="105">
        <v>0.29030185348631948</v>
      </c>
      <c r="D48" s="105">
        <v>0.12914151220947337</v>
      </c>
      <c r="E48" s="105">
        <v>4.3304501323918797E-2</v>
      </c>
      <c r="F48" s="105">
        <v>4.8437775816416589E-3</v>
      </c>
      <c r="G48" s="105">
        <v>0.43667196234186523</v>
      </c>
      <c r="H48" s="105">
        <v>9.5736393056781402E-2</v>
      </c>
      <c r="I48" s="140">
        <v>0.67610489960779718</v>
      </c>
      <c r="J48" s="140">
        <v>3.4273312650002925</v>
      </c>
      <c r="K48" s="141">
        <v>3.7857063558620032</v>
      </c>
    </row>
    <row r="49" spans="1:11" s="78" customFormat="1" x14ac:dyDescent="0.2">
      <c r="A49" s="90" t="s">
        <v>1569</v>
      </c>
      <c r="B49" s="90" t="s">
        <v>1911</v>
      </c>
      <c r="C49" s="105">
        <v>0.44227316185901172</v>
      </c>
      <c r="D49" s="105">
        <v>0.21053797542149569</v>
      </c>
      <c r="E49" s="105">
        <v>4.1100202877597185E-2</v>
      </c>
      <c r="F49" s="105">
        <v>3.6378051908681763E-3</v>
      </c>
      <c r="G49" s="105">
        <v>0.25054217288902364</v>
      </c>
      <c r="H49" s="105">
        <v>5.190868176200359E-2</v>
      </c>
      <c r="I49" s="140">
        <v>0.71610332245054731</v>
      </c>
      <c r="J49" s="140">
        <v>7.8564912617630114</v>
      </c>
      <c r="K49" s="141">
        <v>3.4832584715983743</v>
      </c>
    </row>
    <row r="50" spans="1:11" s="78" customFormat="1" x14ac:dyDescent="0.2">
      <c r="A50" s="90" t="s">
        <v>1569</v>
      </c>
      <c r="B50" s="90" t="s">
        <v>1912</v>
      </c>
      <c r="C50" s="105">
        <v>0.38043545652308697</v>
      </c>
      <c r="D50" s="105">
        <v>0.13692053471063464</v>
      </c>
      <c r="E50" s="105">
        <v>5.7522636784404002E-2</v>
      </c>
      <c r="F50" s="105">
        <v>5.2107060735860598E-3</v>
      </c>
      <c r="G50" s="105">
        <v>0.34435408001250783</v>
      </c>
      <c r="H50" s="105">
        <v>7.5556585895780487E-2</v>
      </c>
      <c r="I50" s="140">
        <v>0.5493798227265414</v>
      </c>
      <c r="J50" s="140">
        <v>4.2452026332174366</v>
      </c>
      <c r="K50" s="141">
        <v>4.5272847721407592</v>
      </c>
    </row>
    <row r="51" spans="1:11" s="78" customFormat="1" x14ac:dyDescent="0.2">
      <c r="A51" s="90" t="s">
        <v>1569</v>
      </c>
      <c r="B51" s="90" t="s">
        <v>1913</v>
      </c>
      <c r="C51" s="105">
        <v>0.39172342093902257</v>
      </c>
      <c r="D51" s="105">
        <v>0.10503872212579625</v>
      </c>
      <c r="E51" s="105">
        <v>5.4845331759191547E-2</v>
      </c>
      <c r="F51" s="105">
        <v>1.4273001999982379E-3</v>
      </c>
      <c r="G51" s="105">
        <v>0.39553836530074626</v>
      </c>
      <c r="H51" s="105">
        <v>5.142685967524515E-2</v>
      </c>
      <c r="I51" s="140">
        <v>6.6354264292408623E-3</v>
      </c>
      <c r="J51" s="140">
        <v>1.0239775070290533</v>
      </c>
      <c r="K51" s="141">
        <v>8.7546586807055569</v>
      </c>
    </row>
    <row r="52" spans="1:11" s="78" customFormat="1" x14ac:dyDescent="0.2">
      <c r="A52" s="90" t="s">
        <v>1569</v>
      </c>
      <c r="B52" s="90" t="s">
        <v>1914</v>
      </c>
      <c r="C52" s="105">
        <v>0.55045636521453178</v>
      </c>
      <c r="D52" s="105">
        <v>0.10631952065401513</v>
      </c>
      <c r="E52" s="105">
        <v>4.9922951327416712E-2</v>
      </c>
      <c r="F52" s="105">
        <v>2.2789582560616083E-3</v>
      </c>
      <c r="G52" s="105">
        <v>0.23271758124524419</v>
      </c>
      <c r="H52" s="105">
        <v>5.8304623302730542E-2</v>
      </c>
      <c r="I52" s="140">
        <v>0.63559358846270797</v>
      </c>
      <c r="J52" s="140">
        <v>4.3560662004256985</v>
      </c>
      <c r="K52" s="141">
        <v>4.5155662588127363</v>
      </c>
    </row>
    <row r="53" spans="1:11" s="78" customFormat="1" x14ac:dyDescent="0.2">
      <c r="A53" s="90" t="s">
        <v>1569</v>
      </c>
      <c r="B53" s="90" t="s">
        <v>1915</v>
      </c>
      <c r="C53" s="105">
        <v>0.38742166678240547</v>
      </c>
      <c r="D53" s="105">
        <v>0.14008625334345448</v>
      </c>
      <c r="E53" s="105">
        <v>4.5664943355834556E-2</v>
      </c>
      <c r="F53" s="105">
        <v>5.1747216880943091E-3</v>
      </c>
      <c r="G53" s="105">
        <v>0.34199378841829758</v>
      </c>
      <c r="H53" s="105">
        <v>7.9658626411913597E-2</v>
      </c>
      <c r="I53" s="140">
        <v>1.1012118011447167</v>
      </c>
      <c r="J53" s="140">
        <v>4.8661523529495723</v>
      </c>
      <c r="K53" s="141">
        <v>4.3256821464974227</v>
      </c>
    </row>
    <row r="54" spans="1:11" s="78" customFormat="1" x14ac:dyDescent="0.2">
      <c r="A54" s="90" t="s">
        <v>1569</v>
      </c>
      <c r="B54" s="90" t="s">
        <v>1916</v>
      </c>
      <c r="C54" s="105">
        <v>0.45346679687500002</v>
      </c>
      <c r="D54" s="105">
        <v>0.12002766927083333</v>
      </c>
      <c r="E54" s="105">
        <v>4.7656249999999997E-2</v>
      </c>
      <c r="F54" s="105">
        <v>1.0172526041666667E-3</v>
      </c>
      <c r="G54" s="105">
        <v>0.3193359375</v>
      </c>
      <c r="H54" s="105">
        <v>5.8496093749999999E-2</v>
      </c>
      <c r="I54" s="140">
        <v>0.3903752015025807</v>
      </c>
      <c r="J54" s="140">
        <v>3.3714894183415414</v>
      </c>
      <c r="K54" s="141">
        <v>2.6362021318594553</v>
      </c>
    </row>
    <row r="55" spans="1:11" s="78" customFormat="1" x14ac:dyDescent="0.2">
      <c r="A55" s="90" t="s">
        <v>1569</v>
      </c>
      <c r="B55" s="90" t="s">
        <v>1917</v>
      </c>
      <c r="C55" s="105">
        <v>0.36419667908559866</v>
      </c>
      <c r="D55" s="105">
        <v>0.12977017309844688</v>
      </c>
      <c r="E55" s="105">
        <v>2.4899192002821091E-2</v>
      </c>
      <c r="F55" s="105">
        <v>1.3338852858654155E-3</v>
      </c>
      <c r="G55" s="105">
        <v>0.39397145178847953</v>
      </c>
      <c r="H55" s="105">
        <v>8.582861873878847E-2</v>
      </c>
      <c r="I55" s="140">
        <v>0.15236041442032722</v>
      </c>
      <c r="J55" s="140">
        <v>1.4375791102151798</v>
      </c>
      <c r="K55" s="141">
        <v>8.9809989673351804</v>
      </c>
    </row>
    <row r="56" spans="1:11" s="78" customFormat="1" x14ac:dyDescent="0.2">
      <c r="A56" s="90" t="s">
        <v>1569</v>
      </c>
      <c r="B56" s="90" t="s">
        <v>1918</v>
      </c>
      <c r="C56" s="105">
        <v>0.45533780299123261</v>
      </c>
      <c r="D56" s="105">
        <v>0.10041258380608561</v>
      </c>
      <c r="E56" s="105">
        <v>8.3109850438370297E-2</v>
      </c>
      <c r="F56" s="105">
        <v>4.0226921093347084E-3</v>
      </c>
      <c r="G56" s="105">
        <v>0.30489943269726666</v>
      </c>
      <c r="H56" s="105">
        <v>5.2217637957710158E-2</v>
      </c>
      <c r="I56" s="140">
        <v>0.17777281482929008</v>
      </c>
      <c r="J56" s="140">
        <v>1.7762485692750063</v>
      </c>
      <c r="K56" s="141">
        <v>7.031213164222736</v>
      </c>
    </row>
    <row r="57" spans="1:11" s="78" customFormat="1" x14ac:dyDescent="0.2">
      <c r="A57" s="90" t="s">
        <v>1569</v>
      </c>
      <c r="B57" s="90" t="s">
        <v>1919</v>
      </c>
      <c r="C57" s="105">
        <v>-1</v>
      </c>
      <c r="D57" s="105">
        <v>-1</v>
      </c>
      <c r="E57" s="105">
        <v>-1</v>
      </c>
      <c r="F57" s="105">
        <v>-1</v>
      </c>
      <c r="G57" s="105">
        <v>-1</v>
      </c>
      <c r="H57" s="105">
        <v>-1</v>
      </c>
      <c r="I57" s="140">
        <v>-1</v>
      </c>
      <c r="J57" s="140">
        <v>-1</v>
      </c>
      <c r="K57" s="141">
        <v>-1</v>
      </c>
    </row>
    <row r="58" spans="1:11" s="78" customFormat="1" x14ac:dyDescent="0.2">
      <c r="A58" s="90" t="s">
        <v>1569</v>
      </c>
      <c r="B58" s="90" t="s">
        <v>1920</v>
      </c>
      <c r="C58" s="105">
        <v>0.4128238086749294</v>
      </c>
      <c r="D58" s="105">
        <v>0.17076363022245575</v>
      </c>
      <c r="E58" s="105">
        <v>4.3041573234005426E-2</v>
      </c>
      <c r="F58" s="105">
        <v>1.6935158514960172E-3</v>
      </c>
      <c r="G58" s="105">
        <v>0.26971937363369392</v>
      </c>
      <c r="H58" s="105">
        <v>0.1019580983834195</v>
      </c>
      <c r="I58" s="140">
        <v>2.5271299451770632</v>
      </c>
      <c r="J58" s="140">
        <v>11.107275151874351</v>
      </c>
      <c r="K58" s="141">
        <v>3.3444712724944305</v>
      </c>
    </row>
    <row r="59" spans="1:11" s="78" customFormat="1" x14ac:dyDescent="0.2">
      <c r="A59" s="90" t="s">
        <v>1569</v>
      </c>
      <c r="B59" s="90" t="s">
        <v>1921</v>
      </c>
      <c r="C59" s="105">
        <v>0.26191526651128544</v>
      </c>
      <c r="D59" s="105">
        <v>0.10067730805041168</v>
      </c>
      <c r="E59" s="105">
        <v>6.0434377795493134E-2</v>
      </c>
      <c r="F59" s="105">
        <v>4.0620226743018492E-4</v>
      </c>
      <c r="G59" s="105">
        <v>0.50288601386260323</v>
      </c>
      <c r="H59" s="105">
        <v>7.3680831512776351E-2</v>
      </c>
      <c r="I59" s="140">
        <v>1.5389332339357795</v>
      </c>
      <c r="J59" s="140">
        <v>5.4784992181533871</v>
      </c>
      <c r="K59" s="141">
        <v>3.6691350833785532</v>
      </c>
    </row>
    <row r="60" spans="1:11" s="78" customFormat="1" x14ac:dyDescent="0.2">
      <c r="A60" s="90" t="s">
        <v>1569</v>
      </c>
      <c r="B60" s="90" t="s">
        <v>1922</v>
      </c>
      <c r="C60" s="105">
        <v>0.31303750445269962</v>
      </c>
      <c r="D60" s="105">
        <v>0.11784387562973894</v>
      </c>
      <c r="E60" s="105">
        <v>6.4704086306040409E-2</v>
      </c>
      <c r="F60" s="105">
        <v>5.0887995521856392E-4</v>
      </c>
      <c r="G60" s="105">
        <v>0.42135260292097093</v>
      </c>
      <c r="H60" s="105">
        <v>8.2553050735331535E-2</v>
      </c>
      <c r="I60" s="140">
        <v>0.14932257134620927</v>
      </c>
      <c r="J60" s="140">
        <v>2.1049072000354792</v>
      </c>
      <c r="K60" s="141">
        <v>-1.0534632604687912E-5</v>
      </c>
    </row>
    <row r="61" spans="1:11" s="78" customFormat="1" x14ac:dyDescent="0.2">
      <c r="A61" s="90" t="s">
        <v>1569</v>
      </c>
      <c r="B61" s="90" t="s">
        <v>1923</v>
      </c>
      <c r="C61" s="105">
        <v>0.19667943666401658</v>
      </c>
      <c r="D61" s="105">
        <v>0.13281750989419977</v>
      </c>
      <c r="E61" s="105">
        <v>4.5189081870680846E-2</v>
      </c>
      <c r="F61" s="105">
        <v>9.1286551751251516E-4</v>
      </c>
      <c r="G61" s="105">
        <v>0.52193869527612025</v>
      </c>
      <c r="H61" s="105">
        <v>0.10246241077747005</v>
      </c>
      <c r="I61" s="140">
        <v>1.3879207765541155</v>
      </c>
      <c r="J61" s="140">
        <v>10.804880953444266</v>
      </c>
      <c r="K61" s="141">
        <v>1.8410060572226459</v>
      </c>
    </row>
    <row r="62" spans="1:11" s="78" customFormat="1" x14ac:dyDescent="0.2">
      <c r="A62" s="90" t="s">
        <v>1569</v>
      </c>
      <c r="B62" s="90" t="s">
        <v>1924</v>
      </c>
      <c r="C62" s="105">
        <v>0.40987937235430788</v>
      </c>
      <c r="D62" s="105">
        <v>0.1746077214424393</v>
      </c>
      <c r="E62" s="105">
        <v>0</v>
      </c>
      <c r="F62" s="105">
        <v>0</v>
      </c>
      <c r="G62" s="105">
        <v>0.34297717941373057</v>
      </c>
      <c r="H62" s="105">
        <v>7.2535726789522262E-2</v>
      </c>
      <c r="I62" s="140">
        <v>4.1078493625750986E-2</v>
      </c>
      <c r="J62" s="140">
        <v>2.3271137595857958</v>
      </c>
      <c r="K62" s="141">
        <v>10.257561446592364</v>
      </c>
    </row>
    <row r="63" spans="1:11" s="78" customFormat="1" x14ac:dyDescent="0.2">
      <c r="A63" s="90" t="s">
        <v>1569</v>
      </c>
      <c r="B63" s="90" t="s">
        <v>1925</v>
      </c>
      <c r="C63" s="105">
        <v>0.36688207907720105</v>
      </c>
      <c r="D63" s="105">
        <v>0.11285757302017464</v>
      </c>
      <c r="E63" s="105">
        <v>4.4490769694021728E-2</v>
      </c>
      <c r="F63" s="105">
        <v>1.8877539202742454E-2</v>
      </c>
      <c r="G63" s="105">
        <v>0.36607601973455633</v>
      </c>
      <c r="H63" s="105">
        <v>9.0816019271303824E-2</v>
      </c>
      <c r="I63" s="140">
        <v>0.90766018050310437</v>
      </c>
      <c r="J63" s="140">
        <v>3.0243791205274273</v>
      </c>
      <c r="K63" s="141">
        <v>4.9533993476173217</v>
      </c>
    </row>
    <row r="64" spans="1:11" s="78" customFormat="1" x14ac:dyDescent="0.2">
      <c r="A64" s="90" t="s">
        <v>1569</v>
      </c>
      <c r="B64" s="90" t="s">
        <v>1926</v>
      </c>
      <c r="C64" s="105">
        <v>0.34677092907521084</v>
      </c>
      <c r="D64" s="105">
        <v>0.12246229456670302</v>
      </c>
      <c r="E64" s="105">
        <v>5.0189777267683575E-2</v>
      </c>
      <c r="F64" s="105">
        <v>1.8001457260825877E-3</v>
      </c>
      <c r="G64" s="105">
        <v>0.39246986660824923</v>
      </c>
      <c r="H64" s="105">
        <v>8.6306986756070736E-2</v>
      </c>
      <c r="I64" s="140">
        <v>0.9996572365924421</v>
      </c>
      <c r="J64" s="140">
        <v>4.1929880400053863</v>
      </c>
      <c r="K64" s="141">
        <v>5.2557886961675342</v>
      </c>
    </row>
    <row r="65" spans="1:11" s="78" customFormat="1" x14ac:dyDescent="0.2">
      <c r="A65" s="91" t="s">
        <v>2125</v>
      </c>
      <c r="B65" s="91" t="s">
        <v>2019</v>
      </c>
      <c r="C65" s="133">
        <v>0.43523860180298135</v>
      </c>
      <c r="D65" s="133">
        <v>0.12043969832112707</v>
      </c>
      <c r="E65" s="133">
        <v>3.9237347080725009E-2</v>
      </c>
      <c r="F65" s="133">
        <v>3.9687410498752095E-3</v>
      </c>
      <c r="G65" s="133">
        <v>0.32154985475226056</v>
      </c>
      <c r="H65" s="133">
        <v>7.9565756993030839E-2</v>
      </c>
      <c r="I65" s="142">
        <v>4.2753725681809414E-2</v>
      </c>
      <c r="J65" s="142">
        <v>1.2332617556672796</v>
      </c>
      <c r="K65" s="143">
        <v>12.298388105763618</v>
      </c>
    </row>
    <row r="66" spans="1:11" s="78" customFormat="1" x14ac:dyDescent="0.2">
      <c r="A66" s="91" t="s">
        <v>2125</v>
      </c>
      <c r="B66" s="91" t="s">
        <v>2020</v>
      </c>
      <c r="C66" s="133">
        <v>0.35854749695737631</v>
      </c>
      <c r="D66" s="133">
        <v>5.0445183889096787E-2</v>
      </c>
      <c r="E66" s="133">
        <v>3.1201642511100098E-2</v>
      </c>
      <c r="F66" s="133">
        <v>6.7426564043436199E-5</v>
      </c>
      <c r="G66" s="133">
        <v>0.47134202461743852</v>
      </c>
      <c r="H66" s="133">
        <v>8.8396225460944847E-2</v>
      </c>
      <c r="I66" s="142">
        <v>5.8423009195852083E-2</v>
      </c>
      <c r="J66" s="142">
        <v>6.4906084914889455</v>
      </c>
      <c r="K66" s="143">
        <v>2.4932792741194025</v>
      </c>
    </row>
    <row r="67" spans="1:11" s="78" customFormat="1" x14ac:dyDescent="0.2">
      <c r="A67" s="91" t="s">
        <v>2125</v>
      </c>
      <c r="B67" s="91" t="s">
        <v>2021</v>
      </c>
      <c r="C67" s="133">
        <v>0.39853801169590641</v>
      </c>
      <c r="D67" s="133">
        <v>0.11219496108692785</v>
      </c>
      <c r="E67" s="133">
        <v>6.1594776414721011E-2</v>
      </c>
      <c r="F67" s="133">
        <v>1.0047047443169327E-3</v>
      </c>
      <c r="G67" s="133">
        <v>0.35205997449764764</v>
      </c>
      <c r="H67" s="133">
        <v>7.4607571560480146E-2</v>
      </c>
      <c r="I67" s="142">
        <v>0.63276543799591323</v>
      </c>
      <c r="J67" s="142">
        <v>4.8103654167661807</v>
      </c>
      <c r="K67" s="143">
        <v>3.0291900435264716</v>
      </c>
    </row>
    <row r="68" spans="1:11" s="78" customFormat="1" x14ac:dyDescent="0.2">
      <c r="A68" s="91" t="s">
        <v>2125</v>
      </c>
      <c r="B68" s="91" t="s">
        <v>2022</v>
      </c>
      <c r="C68" s="133">
        <v>0.53255773571800658</v>
      </c>
      <c r="D68" s="133">
        <v>6.8921108988829083E-2</v>
      </c>
      <c r="E68" s="133">
        <v>1.7653527811541355E-3</v>
      </c>
      <c r="F68" s="133">
        <v>2.1705157145337733E-4</v>
      </c>
      <c r="G68" s="133">
        <v>0.31089020084505414</v>
      </c>
      <c r="H68" s="133">
        <v>8.5648550095502693E-2</v>
      </c>
      <c r="I68" s="142">
        <v>7.8973463377092365E-2</v>
      </c>
      <c r="J68" s="142">
        <v>1.3069989787914218</v>
      </c>
      <c r="K68" s="143">
        <v>9.8545578077227951</v>
      </c>
    </row>
    <row r="69" spans="1:11" s="78" customFormat="1" x14ac:dyDescent="0.2">
      <c r="A69" s="91" t="s">
        <v>2125</v>
      </c>
      <c r="B69" s="91" t="s">
        <v>2023</v>
      </c>
      <c r="C69" s="133">
        <v>0.4432933651518734</v>
      </c>
      <c r="D69" s="133">
        <v>0.13682866008682659</v>
      </c>
      <c r="E69" s="133">
        <v>3.4048112947691979E-2</v>
      </c>
      <c r="F69" s="133">
        <v>1.0922794538846488E-2</v>
      </c>
      <c r="G69" s="133">
        <v>0.30099965142610602</v>
      </c>
      <c r="H69" s="133">
        <v>7.3907415848655553E-2</v>
      </c>
      <c r="I69" s="142">
        <v>0.60890455351355988</v>
      </c>
      <c r="J69" s="142">
        <v>3.259948256745103</v>
      </c>
      <c r="K69" s="143">
        <v>5.3619765265698653</v>
      </c>
    </row>
    <row r="70" spans="1:11" s="78" customFormat="1" x14ac:dyDescent="0.2">
      <c r="A70" s="91" t="s">
        <v>2125</v>
      </c>
      <c r="B70" s="91" t="s">
        <v>2024</v>
      </c>
      <c r="C70" s="133">
        <v>0.40281724259843654</v>
      </c>
      <c r="D70" s="133">
        <v>0.13306773690895521</v>
      </c>
      <c r="E70" s="133">
        <v>3.0640704998101325E-2</v>
      </c>
      <c r="F70" s="133">
        <v>3.1786457855936309E-3</v>
      </c>
      <c r="G70" s="133">
        <v>0.37041862535845699</v>
      </c>
      <c r="H70" s="133">
        <v>5.9877044350456335E-2</v>
      </c>
      <c r="I70" s="142">
        <v>0.53794036726024574</v>
      </c>
      <c r="J70" s="142">
        <v>4.2527714795264515</v>
      </c>
      <c r="K70" s="143">
        <v>5.7132742020116449</v>
      </c>
    </row>
    <row r="71" spans="1:11" s="78" customFormat="1" x14ac:dyDescent="0.2">
      <c r="A71" s="91" t="s">
        <v>2125</v>
      </c>
      <c r="B71" s="91" t="s">
        <v>2025</v>
      </c>
      <c r="C71" s="133">
        <v>0.44739615623062617</v>
      </c>
      <c r="D71" s="133">
        <v>0.14729971757250121</v>
      </c>
      <c r="E71" s="133">
        <v>2.5346145897912793E-2</v>
      </c>
      <c r="F71" s="133">
        <v>6.1548529310463595E-3</v>
      </c>
      <c r="G71" s="133">
        <v>0.30050630295515601</v>
      </c>
      <c r="H71" s="133">
        <v>7.3296824412757464E-2</v>
      </c>
      <c r="I71" s="142">
        <v>0.63928340688341123</v>
      </c>
      <c r="J71" s="142">
        <v>4.5608348572617468</v>
      </c>
      <c r="K71" s="143">
        <v>7.5316950780312126</v>
      </c>
    </row>
    <row r="72" spans="1:11" s="78" customFormat="1" x14ac:dyDescent="0.2">
      <c r="A72" s="91" t="s">
        <v>2125</v>
      </c>
      <c r="B72" s="91" t="s">
        <v>2026</v>
      </c>
      <c r="C72" s="133">
        <v>0.57334150370330905</v>
      </c>
      <c r="D72" s="133">
        <v>7.762561943837587E-2</v>
      </c>
      <c r="E72" s="133">
        <v>3.3228539457558479E-2</v>
      </c>
      <c r="F72" s="133">
        <v>8.4190334097085308E-4</v>
      </c>
      <c r="G72" s="133">
        <v>0.25800074599030215</v>
      </c>
      <c r="H72" s="133">
        <v>5.6961688069483665E-2</v>
      </c>
      <c r="I72" s="142">
        <v>1.4726175710051086</v>
      </c>
      <c r="J72" s="142">
        <v>6.8055794983917419</v>
      </c>
      <c r="K72" s="143">
        <v>3.295424146101118</v>
      </c>
    </row>
    <row r="73" spans="1:11" s="78" customFormat="1" x14ac:dyDescent="0.2">
      <c r="A73" s="91" t="s">
        <v>2125</v>
      </c>
      <c r="B73" s="91" t="s">
        <v>2027</v>
      </c>
      <c r="C73" s="133">
        <v>0.49794527703934155</v>
      </c>
      <c r="D73" s="133">
        <v>0.14012165817303784</v>
      </c>
      <c r="E73" s="133">
        <v>4.7664929245556806E-2</v>
      </c>
      <c r="F73" s="133">
        <v>1.5323357672707011E-3</v>
      </c>
      <c r="G73" s="133">
        <v>0.26651033746212693</v>
      </c>
      <c r="H73" s="133">
        <v>4.6225462312666145E-2</v>
      </c>
      <c r="I73" s="142">
        <v>0.18300915268185811</v>
      </c>
      <c r="J73" s="142">
        <v>2.7704934440996896</v>
      </c>
      <c r="K73" s="143">
        <v>7.5747350674373797</v>
      </c>
    </row>
    <row r="74" spans="1:11" s="78" customFormat="1" x14ac:dyDescent="0.2">
      <c r="A74" s="91" t="s">
        <v>2125</v>
      </c>
      <c r="B74" s="91" t="s">
        <v>2028</v>
      </c>
      <c r="C74" s="133">
        <v>0.45217322073729177</v>
      </c>
      <c r="D74" s="133">
        <v>7.3180106080405871E-2</v>
      </c>
      <c r="E74" s="133">
        <v>2.3478251320514371E-2</v>
      </c>
      <c r="F74" s="133">
        <v>0</v>
      </c>
      <c r="G74" s="133">
        <v>0.37052095801807539</v>
      </c>
      <c r="H74" s="133">
        <v>8.0647463843712588E-2</v>
      </c>
      <c r="I74" s="142">
        <v>0.1599912349795384</v>
      </c>
      <c r="J74" s="142">
        <v>2.6257632378459368</v>
      </c>
      <c r="K74" s="143">
        <v>5.4160268670720484</v>
      </c>
    </row>
    <row r="75" spans="1:11" s="78" customFormat="1" x14ac:dyDescent="0.2">
      <c r="A75" s="91" t="s">
        <v>2125</v>
      </c>
      <c r="B75" s="91" t="s">
        <v>2029</v>
      </c>
      <c r="C75" s="133">
        <v>0.45332721732577569</v>
      </c>
      <c r="D75" s="133">
        <v>9.0232954359293599E-2</v>
      </c>
      <c r="E75" s="133">
        <v>4.9790854384412921E-2</v>
      </c>
      <c r="F75" s="133">
        <v>1.0266155543177922E-3</v>
      </c>
      <c r="G75" s="133">
        <v>0.34266024485873114</v>
      </c>
      <c r="H75" s="133">
        <v>6.2962113517468846E-2</v>
      </c>
      <c r="I75" s="142">
        <v>0.32521391265696187</v>
      </c>
      <c r="J75" s="142">
        <v>3.1768863207023004</v>
      </c>
      <c r="K75" s="143">
        <v>7.5072895679426912</v>
      </c>
    </row>
    <row r="76" spans="1:11" s="78" customFormat="1" x14ac:dyDescent="0.2">
      <c r="A76" s="91" t="s">
        <v>2125</v>
      </c>
      <c r="B76" s="91" t="s">
        <v>2030</v>
      </c>
      <c r="C76" s="133">
        <v>0.39786560289521306</v>
      </c>
      <c r="D76" s="133">
        <v>8.0324340626199489E-2</v>
      </c>
      <c r="E76" s="133">
        <v>6.0522564018204751E-2</v>
      </c>
      <c r="F76" s="133">
        <v>3.2454625212480124E-3</v>
      </c>
      <c r="G76" s="133">
        <v>0.39168311674069201</v>
      </c>
      <c r="H76" s="133">
        <v>6.6358913198442726E-2</v>
      </c>
      <c r="I76" s="142">
        <v>0.10552638267259984</v>
      </c>
      <c r="J76" s="142">
        <v>1.5761196858805639</v>
      </c>
      <c r="K76" s="143">
        <v>7.4413526765459901</v>
      </c>
    </row>
    <row r="77" spans="1:11" s="78" customFormat="1" x14ac:dyDescent="0.2">
      <c r="A77" s="92" t="s">
        <v>1951</v>
      </c>
      <c r="B77" s="92" t="s">
        <v>2010</v>
      </c>
      <c r="C77" s="136">
        <v>0.17938458881436919</v>
      </c>
      <c r="D77" s="136">
        <v>0.14706165526372994</v>
      </c>
      <c r="E77" s="136">
        <v>4.0288281063118304E-2</v>
      </c>
      <c r="F77" s="136">
        <v>2.6839002708714437E-3</v>
      </c>
      <c r="G77" s="136">
        <v>0.52053372294883615</v>
      </c>
      <c r="H77" s="136">
        <v>0.11004785163907496</v>
      </c>
      <c r="I77" s="144">
        <v>3.1971830985915495</v>
      </c>
      <c r="J77" s="144">
        <v>24.950897278785945</v>
      </c>
      <c r="K77" s="145">
        <v>1.9333250353226132</v>
      </c>
    </row>
    <row r="78" spans="1:11" s="78" customFormat="1" x14ac:dyDescent="0.2">
      <c r="A78" s="92" t="s">
        <v>1951</v>
      </c>
      <c r="B78" s="92" t="s">
        <v>1939</v>
      </c>
      <c r="C78" s="136">
        <v>0.33611584524596244</v>
      </c>
      <c r="D78" s="136">
        <v>9.201998771057239E-2</v>
      </c>
      <c r="E78" s="136">
        <v>3.1848167599967538E-2</v>
      </c>
      <c r="F78" s="136">
        <v>9.9706676869210347E-3</v>
      </c>
      <c r="G78" s="136">
        <v>0.38406780054027106</v>
      </c>
      <c r="H78" s="136">
        <v>0.14597753121630552</v>
      </c>
      <c r="I78" s="144">
        <v>0.1428952706309384</v>
      </c>
      <c r="J78" s="144">
        <v>5.0856731077185868</v>
      </c>
      <c r="K78" s="145">
        <v>5.4360430333245864</v>
      </c>
    </row>
    <row r="79" spans="1:11" s="78" customFormat="1" x14ac:dyDescent="0.2">
      <c r="A79" s="92" t="s">
        <v>1951</v>
      </c>
      <c r="B79" s="92" t="s">
        <v>2011</v>
      </c>
      <c r="C79" s="136">
        <v>0.46576477084483708</v>
      </c>
      <c r="D79" s="136">
        <v>0.12665654334621756</v>
      </c>
      <c r="E79" s="136">
        <v>4.7004417448923246E-2</v>
      </c>
      <c r="F79" s="136">
        <v>6.7642186637217007E-3</v>
      </c>
      <c r="G79" s="136">
        <v>0.30970458310325788</v>
      </c>
      <c r="H79" s="136">
        <v>4.4105466593042521E-2</v>
      </c>
      <c r="I79" s="144">
        <v>2.6937473415567843</v>
      </c>
      <c r="J79" s="144">
        <v>7.2752020416843894</v>
      </c>
      <c r="K79" s="145">
        <v>9.0419200187090745</v>
      </c>
    </row>
    <row r="80" spans="1:11" s="78" customFormat="1" x14ac:dyDescent="0.2">
      <c r="A80" s="92" t="s">
        <v>1951</v>
      </c>
      <c r="B80" s="92" t="s">
        <v>2012</v>
      </c>
      <c r="C80" s="136">
        <v>0.41455499943223012</v>
      </c>
      <c r="D80" s="136">
        <v>8.3130246412131056E-2</v>
      </c>
      <c r="E80" s="136">
        <v>4.4993579832813609E-2</v>
      </c>
      <c r="F80" s="136">
        <v>3.9438169859280416E-3</v>
      </c>
      <c r="G80" s="136">
        <v>0.3777591432789148</v>
      </c>
      <c r="H80" s="136">
        <v>7.5618214057982414E-2</v>
      </c>
      <c r="I80" s="144">
        <v>1.2096106664023196</v>
      </c>
      <c r="J80" s="144">
        <v>9.9494188495948048</v>
      </c>
      <c r="K80" s="145">
        <v>4.5607008262157231</v>
      </c>
    </row>
    <row r="81" spans="1:11" s="78" customFormat="1" x14ac:dyDescent="0.2">
      <c r="A81" s="92" t="s">
        <v>1951</v>
      </c>
      <c r="B81" s="92" t="s">
        <v>2013</v>
      </c>
      <c r="C81" s="136">
        <v>0.33231781173967539</v>
      </c>
      <c r="D81" s="136">
        <v>0.20423833247316811</v>
      </c>
      <c r="E81" s="136">
        <v>5.1338697955615471E-2</v>
      </c>
      <c r="F81" s="136">
        <v>5.1873229200678306E-4</v>
      </c>
      <c r="G81" s="136">
        <v>0.34069125685937879</v>
      </c>
      <c r="H81" s="136">
        <v>7.0895168680155468E-2</v>
      </c>
      <c r="I81" s="144">
        <v>1.3486318781947899</v>
      </c>
      <c r="J81" s="144">
        <v>7.1307802348996345</v>
      </c>
      <c r="K81" s="145">
        <v>5.7627933186471694</v>
      </c>
    </row>
    <row r="82" spans="1:11" s="78" customFormat="1" x14ac:dyDescent="0.2">
      <c r="A82" s="92" t="s">
        <v>1951</v>
      </c>
      <c r="B82" s="92" t="s">
        <v>2014</v>
      </c>
      <c r="C82" s="136">
        <v>0.34966454453187817</v>
      </c>
      <c r="D82" s="136">
        <v>0.10563222481447797</v>
      </c>
      <c r="E82" s="136">
        <v>4.7622813608024568E-2</v>
      </c>
      <c r="F82" s="136">
        <v>1.0676578749653999E-3</v>
      </c>
      <c r="G82" s="136">
        <v>0.41545072297573388</v>
      </c>
      <c r="H82" s="136">
        <v>8.0562036194920056E-2</v>
      </c>
      <c r="I82" s="144">
        <v>2.0947782881784942</v>
      </c>
      <c r="J82" s="144">
        <v>10.775757007593512</v>
      </c>
      <c r="K82" s="145">
        <v>6.1356996824568268</v>
      </c>
    </row>
    <row r="83" spans="1:11" s="78" customFormat="1" x14ac:dyDescent="0.2">
      <c r="A83" s="92" t="s">
        <v>1951</v>
      </c>
      <c r="B83" s="92" t="s">
        <v>2123</v>
      </c>
      <c r="C83" s="136">
        <v>0.22891916282404717</v>
      </c>
      <c r="D83" s="136">
        <v>0.12853716729920511</v>
      </c>
      <c r="E83" s="136">
        <v>4.2195670717385121E-2</v>
      </c>
      <c r="F83" s="136">
        <v>3.9528501316586518E-3</v>
      </c>
      <c r="G83" s="136">
        <v>0.44300663856300454</v>
      </c>
      <c r="H83" s="136">
        <v>0.15338851046469942</v>
      </c>
      <c r="I83" s="144">
        <v>1.8479470198675496</v>
      </c>
      <c r="J83" s="144">
        <v>13.719046357615895</v>
      </c>
      <c r="K83" s="145">
        <v>3.8776351917573866</v>
      </c>
    </row>
    <row r="84" spans="1:11" s="78" customFormat="1" x14ac:dyDescent="0.2">
      <c r="A84" s="92" t="s">
        <v>1951</v>
      </c>
      <c r="B84" s="92" t="s">
        <v>2015</v>
      </c>
      <c r="C84" s="136">
        <v>0.59665917749340625</v>
      </c>
      <c r="D84" s="136">
        <v>4.547230633974797E-2</v>
      </c>
      <c r="E84" s="136">
        <v>4.4593142522223309E-2</v>
      </c>
      <c r="F84" s="136">
        <v>3.3701279671778843E-3</v>
      </c>
      <c r="G84" s="136">
        <v>0.231220084008987</v>
      </c>
      <c r="H84" s="136">
        <v>7.8685161668457557E-2</v>
      </c>
      <c r="I84" s="144">
        <v>0.20780690175372429</v>
      </c>
      <c r="J84" s="144">
        <v>5.4210824061851781</v>
      </c>
      <c r="K84" s="145">
        <v>6.6736468623904273</v>
      </c>
    </row>
    <row r="85" spans="1:11" s="78" customFormat="1" x14ac:dyDescent="0.2">
      <c r="A85" s="92" t="s">
        <v>1951</v>
      </c>
      <c r="B85" s="92" t="s">
        <v>2016</v>
      </c>
      <c r="C85" s="136">
        <v>0.50993297262375836</v>
      </c>
      <c r="D85" s="136">
        <v>8.5035936364370512E-2</v>
      </c>
      <c r="E85" s="136">
        <v>5.6650246305418719E-2</v>
      </c>
      <c r="F85" s="136">
        <v>8.035209561495598E-3</v>
      </c>
      <c r="G85" s="136">
        <v>0.29722199790034726</v>
      </c>
      <c r="H85" s="136">
        <v>4.3123637244609547E-2</v>
      </c>
      <c r="I85" s="144">
        <v>5.3931252469379694E-2</v>
      </c>
      <c r="J85" s="144">
        <v>2.0316080600553139</v>
      </c>
      <c r="K85" s="145">
        <v>9.036496823544665</v>
      </c>
    </row>
    <row r="86" spans="1:11" s="78" customFormat="1" x14ac:dyDescent="0.2">
      <c r="A86" s="92" t="s">
        <v>1951</v>
      </c>
      <c r="B86" s="92" t="s">
        <v>2017</v>
      </c>
      <c r="C86" s="136">
        <v>0.36479179552664659</v>
      </c>
      <c r="D86" s="136">
        <v>0.11212314691035336</v>
      </c>
      <c r="E86" s="136">
        <v>2.61178395418903E-2</v>
      </c>
      <c r="F86" s="136">
        <v>1.6760110935972385E-3</v>
      </c>
      <c r="G86" s="136">
        <v>0.39342365170893273</v>
      </c>
      <c r="H86" s="136">
        <v>0.10186755521857978</v>
      </c>
      <c r="I86" s="144">
        <v>1.9309115221751727</v>
      </c>
      <c r="J86" s="144">
        <v>10.497808483767923</v>
      </c>
      <c r="K86" s="145">
        <v>5.776783123748328</v>
      </c>
    </row>
    <row r="87" spans="1:11" x14ac:dyDescent="0.2">
      <c r="A87" s="32" t="s">
        <v>1951</v>
      </c>
      <c r="B87" s="32" t="s">
        <v>2018</v>
      </c>
      <c r="C87" s="43">
        <v>0.56993313069908813</v>
      </c>
      <c r="D87" s="43">
        <v>9.5939209726443764E-2</v>
      </c>
      <c r="E87" s="43">
        <v>6.5252279635258356E-2</v>
      </c>
      <c r="F87" s="43">
        <v>3.3556231003039512E-3</v>
      </c>
      <c r="G87" s="43">
        <v>0.20883890577507599</v>
      </c>
      <c r="H87" s="43">
        <v>5.6680851063829786E-2</v>
      </c>
      <c r="I87" s="67">
        <v>0.72787633571947297</v>
      </c>
      <c r="J87" s="67">
        <v>13.348895113600996</v>
      </c>
      <c r="K87" s="77">
        <v>3.2533923991606435</v>
      </c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zoomScale="63" zoomScaleNormal="90" workbookViewId="0">
      <pane xSplit="2" ySplit="5" topLeftCell="I18" activePane="bottomRight" state="frozen"/>
      <selection activeCell="F13" sqref="F13"/>
      <selection pane="topRight" activeCell="F13" sqref="F13"/>
      <selection pane="bottomLeft" activeCell="F13" sqref="F13"/>
      <selection pane="bottomRight" activeCell="Q24" sqref="Q24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7" bestFit="1" customWidth="1"/>
    <col min="4" max="4" width="9.33203125" bestFit="1" customWidth="1"/>
    <col min="5" max="5" width="7" bestFit="1" customWidth="1"/>
    <col min="6" max="6" width="15.1640625" bestFit="1" customWidth="1"/>
    <col min="7" max="7" width="18" bestFit="1" customWidth="1"/>
    <col min="8" max="9" width="12" bestFit="1" customWidth="1"/>
    <col min="10" max="10" width="21.83203125" bestFit="1" customWidth="1"/>
    <col min="11" max="11" width="22.1640625" bestFit="1" customWidth="1"/>
    <col min="12" max="12" width="23.33203125" bestFit="1" customWidth="1"/>
    <col min="13" max="13" width="12.83203125" bestFit="1" customWidth="1"/>
    <col min="14" max="14" width="15.33203125" bestFit="1" customWidth="1"/>
  </cols>
  <sheetData>
    <row r="1" spans="1:14" s="78" customFormat="1" x14ac:dyDescent="0.2">
      <c r="A1" s="78" t="s">
        <v>2009</v>
      </c>
    </row>
    <row r="2" spans="1:14" s="31" customFormat="1" ht="36" customHeight="1" x14ac:dyDescent="0.2">
      <c r="A2" s="28" t="s">
        <v>1987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78" customFormat="1" x14ac:dyDescent="0.2"/>
    <row r="4" spans="1:14" s="78" customFormat="1" x14ac:dyDescent="0.2">
      <c r="C4" s="124" t="s">
        <v>1988</v>
      </c>
      <c r="D4" s="124"/>
      <c r="E4" s="124"/>
      <c r="F4" s="124"/>
      <c r="G4" s="125" t="s">
        <v>2201</v>
      </c>
      <c r="H4" s="125"/>
      <c r="I4" s="126" t="s">
        <v>1989</v>
      </c>
      <c r="J4" s="126"/>
      <c r="K4" s="126"/>
      <c r="L4" s="126"/>
      <c r="M4" s="127" t="s">
        <v>1990</v>
      </c>
      <c r="N4" s="127"/>
    </row>
    <row r="5" spans="1:14" s="78" customFormat="1" x14ac:dyDescent="0.2">
      <c r="A5" s="232" t="s">
        <v>1729</v>
      </c>
      <c r="B5" s="232" t="s">
        <v>2318</v>
      </c>
      <c r="C5" s="128" t="s">
        <v>1992</v>
      </c>
      <c r="D5" s="128" t="s">
        <v>1993</v>
      </c>
      <c r="E5" s="128" t="s">
        <v>1942</v>
      </c>
      <c r="F5" s="128" t="s">
        <v>2302</v>
      </c>
      <c r="G5" s="129" t="s">
        <v>2301</v>
      </c>
      <c r="H5" s="129" t="s">
        <v>1973</v>
      </c>
      <c r="I5" s="130" t="s">
        <v>1991</v>
      </c>
      <c r="J5" s="130" t="s">
        <v>2303</v>
      </c>
      <c r="K5" s="130" t="s">
        <v>2304</v>
      </c>
      <c r="L5" s="130" t="s">
        <v>2305</v>
      </c>
      <c r="M5" s="93" t="s">
        <v>2306</v>
      </c>
      <c r="N5" s="93" t="s">
        <v>2307</v>
      </c>
    </row>
    <row r="6" spans="1:14" s="78" customFormat="1" x14ac:dyDescent="0.2">
      <c r="A6" s="90" t="s">
        <v>1569</v>
      </c>
      <c r="B6" s="90" t="s">
        <v>1919</v>
      </c>
      <c r="C6" s="106">
        <v>-1</v>
      </c>
      <c r="D6" s="106">
        <v>-1</v>
      </c>
      <c r="E6" s="106">
        <v>-1</v>
      </c>
      <c r="F6" s="105">
        <v>0.41099655921077693</v>
      </c>
      <c r="G6" s="106">
        <v>542142</v>
      </c>
      <c r="H6" s="131">
        <v>3.4416906844758191</v>
      </c>
      <c r="I6" s="106">
        <v>75190</v>
      </c>
      <c r="J6" s="105">
        <v>0.47733015070910728</v>
      </c>
      <c r="K6" s="106">
        <v>25400</v>
      </c>
      <c r="L6" s="106">
        <v>13111</v>
      </c>
      <c r="M6" s="106">
        <v>217</v>
      </c>
      <c r="N6" s="106">
        <v>298</v>
      </c>
    </row>
    <row r="7" spans="1:14" s="78" customFormat="1" x14ac:dyDescent="0.2">
      <c r="A7" s="90" t="s">
        <v>1569</v>
      </c>
      <c r="B7" s="90" t="s">
        <v>1888</v>
      </c>
      <c r="C7" s="106">
        <v>3481</v>
      </c>
      <c r="D7" s="106">
        <v>1177</v>
      </c>
      <c r="E7" s="106">
        <v>4658</v>
      </c>
      <c r="F7" s="105">
        <v>0.56476602023608768</v>
      </c>
      <c r="G7" s="106">
        <v>34676</v>
      </c>
      <c r="H7" s="131">
        <v>0.91368043844856661</v>
      </c>
      <c r="I7" s="106">
        <v>3122</v>
      </c>
      <c r="J7" s="105">
        <v>8.2261804384485659E-2</v>
      </c>
      <c r="K7" s="106">
        <v>1967</v>
      </c>
      <c r="L7" s="106">
        <v>756</v>
      </c>
      <c r="M7" s="106">
        <v>355</v>
      </c>
      <c r="N7" s="106">
        <v>281</v>
      </c>
    </row>
    <row r="8" spans="1:14" s="78" customFormat="1" x14ac:dyDescent="0.2">
      <c r="A8" s="90" t="s">
        <v>1569</v>
      </c>
      <c r="B8" s="90" t="s">
        <v>1917</v>
      </c>
      <c r="C8" s="106">
        <v>4249</v>
      </c>
      <c r="D8" s="106">
        <v>871</v>
      </c>
      <c r="E8" s="106">
        <v>5120</v>
      </c>
      <c r="F8" s="105">
        <v>0.57401959384193535</v>
      </c>
      <c r="G8" s="106">
        <v>35331</v>
      </c>
      <c r="H8" s="131">
        <v>1.0091399845762761</v>
      </c>
      <c r="I8" s="106">
        <v>3964</v>
      </c>
      <c r="J8" s="105">
        <v>0.11322155893861929</v>
      </c>
      <c r="K8" s="106">
        <v>700</v>
      </c>
      <c r="L8" s="106">
        <v>415</v>
      </c>
      <c r="M8" s="106">
        <v>0</v>
      </c>
      <c r="N8" s="106">
        <v>18</v>
      </c>
    </row>
    <row r="9" spans="1:14" s="78" customFormat="1" x14ac:dyDescent="0.2">
      <c r="A9" s="90" t="s">
        <v>1569</v>
      </c>
      <c r="B9" s="90" t="s">
        <v>1918</v>
      </c>
      <c r="C9" s="106">
        <v>5881</v>
      </c>
      <c r="D9" s="106">
        <v>1579</v>
      </c>
      <c r="E9" s="106">
        <v>7460</v>
      </c>
      <c r="F9" s="105">
        <v>0.45607317764196381</v>
      </c>
      <c r="G9" s="106">
        <v>262026</v>
      </c>
      <c r="H9" s="131">
        <v>2.1210669041162422</v>
      </c>
      <c r="I9" s="106">
        <v>57977</v>
      </c>
      <c r="J9" s="105">
        <v>0.46931638806815884</v>
      </c>
      <c r="K9" s="106">
        <v>9768</v>
      </c>
      <c r="L9" s="106">
        <v>2746</v>
      </c>
      <c r="M9" s="106">
        <v>14</v>
      </c>
      <c r="N9" s="106">
        <v>257</v>
      </c>
    </row>
    <row r="10" spans="1:14" s="78" customFormat="1" x14ac:dyDescent="0.2">
      <c r="A10" s="90" t="s">
        <v>1569</v>
      </c>
      <c r="B10" s="90" t="s">
        <v>1911</v>
      </c>
      <c r="C10" s="106">
        <v>6873</v>
      </c>
      <c r="D10" s="106">
        <v>917</v>
      </c>
      <c r="E10" s="106">
        <v>7790</v>
      </c>
      <c r="F10" s="105">
        <v>0.64471660204994585</v>
      </c>
      <c r="G10" s="106">
        <v>2108588</v>
      </c>
      <c r="H10" s="131">
        <v>8.2742940557848961</v>
      </c>
      <c r="I10" s="106">
        <v>89398</v>
      </c>
      <c r="J10" s="105">
        <v>0.35080600857021771</v>
      </c>
      <c r="K10" s="106">
        <v>14596</v>
      </c>
      <c r="L10" s="106">
        <v>3209</v>
      </c>
      <c r="M10" s="106">
        <v>67620</v>
      </c>
      <c r="N10" s="106">
        <v>68360</v>
      </c>
    </row>
    <row r="11" spans="1:14" s="78" customFormat="1" x14ac:dyDescent="0.2">
      <c r="A11" s="90" t="s">
        <v>1569</v>
      </c>
      <c r="B11" s="90" t="s">
        <v>1924</v>
      </c>
      <c r="C11" s="106">
        <v>7618</v>
      </c>
      <c r="D11" s="106">
        <v>2656</v>
      </c>
      <c r="E11" s="106">
        <v>10274</v>
      </c>
      <c r="F11" s="105">
        <v>0.70607311982404564</v>
      </c>
      <c r="G11" s="106">
        <v>127855</v>
      </c>
      <c r="H11" s="131">
        <v>1.4347352828960658</v>
      </c>
      <c r="I11" s="106">
        <v>25688</v>
      </c>
      <c r="J11" s="105">
        <v>0.2882599815966066</v>
      </c>
      <c r="K11" s="106">
        <v>7644</v>
      </c>
      <c r="L11" s="106">
        <v>2340</v>
      </c>
      <c r="M11" s="106">
        <v>103</v>
      </c>
      <c r="N11" s="106">
        <v>355</v>
      </c>
    </row>
    <row r="12" spans="1:14" s="78" customFormat="1" x14ac:dyDescent="0.2">
      <c r="A12" s="90" t="s">
        <v>1569</v>
      </c>
      <c r="B12" s="90" t="s">
        <v>1880</v>
      </c>
      <c r="C12" s="106">
        <v>8183</v>
      </c>
      <c r="D12" s="106">
        <v>2738</v>
      </c>
      <c r="E12" s="106">
        <v>10921</v>
      </c>
      <c r="F12" s="105">
        <v>0.3731312016513893</v>
      </c>
      <c r="G12" s="106">
        <v>440041</v>
      </c>
      <c r="H12" s="131">
        <v>2.2483879538510276</v>
      </c>
      <c r="I12" s="106">
        <v>77891</v>
      </c>
      <c r="J12" s="105">
        <v>0.39798379267706963</v>
      </c>
      <c r="K12" s="106">
        <v>30863</v>
      </c>
      <c r="L12" s="106">
        <v>4905</v>
      </c>
      <c r="M12" s="106">
        <v>357</v>
      </c>
      <c r="N12" s="106">
        <v>341</v>
      </c>
    </row>
    <row r="13" spans="1:14" s="78" customFormat="1" x14ac:dyDescent="0.2">
      <c r="A13" s="90" t="s">
        <v>1569</v>
      </c>
      <c r="B13" s="90" t="s">
        <v>1902</v>
      </c>
      <c r="C13" s="106">
        <v>8890</v>
      </c>
      <c r="D13" s="106">
        <v>2442</v>
      </c>
      <c r="E13" s="106">
        <v>11332</v>
      </c>
      <c r="F13" s="105">
        <v>0.48538939414122578</v>
      </c>
      <c r="G13" s="106">
        <v>297928</v>
      </c>
      <c r="H13" s="131">
        <v>3.6078811291279655</v>
      </c>
      <c r="I13" s="106">
        <v>50856</v>
      </c>
      <c r="J13" s="105">
        <v>0.61586155951415045</v>
      </c>
      <c r="K13" s="106">
        <v>10140</v>
      </c>
      <c r="L13" s="106">
        <v>780</v>
      </c>
      <c r="M13" s="106">
        <v>15592</v>
      </c>
      <c r="N13" s="106">
        <v>15659</v>
      </c>
    </row>
    <row r="14" spans="1:14" s="78" customFormat="1" x14ac:dyDescent="0.2">
      <c r="A14" s="90" t="s">
        <v>1569</v>
      </c>
      <c r="B14" s="90" t="s">
        <v>1916</v>
      </c>
      <c r="C14" s="106">
        <v>11933</v>
      </c>
      <c r="D14" s="106">
        <v>1931</v>
      </c>
      <c r="E14" s="106">
        <v>13864</v>
      </c>
      <c r="F14" s="105">
        <v>0.46263661780903159</v>
      </c>
      <c r="G14" s="106">
        <v>76884</v>
      </c>
      <c r="H14" s="131">
        <v>3.256968567313395</v>
      </c>
      <c r="I14" s="106">
        <v>8539</v>
      </c>
      <c r="J14" s="105">
        <v>0.36173006862662033</v>
      </c>
      <c r="K14" s="106">
        <v>5836</v>
      </c>
      <c r="L14" s="106">
        <v>924</v>
      </c>
      <c r="M14" s="106">
        <v>3823</v>
      </c>
      <c r="N14" s="106">
        <v>3822</v>
      </c>
    </row>
    <row r="15" spans="1:14" s="78" customFormat="1" x14ac:dyDescent="0.2">
      <c r="A15" s="90" t="s">
        <v>1569</v>
      </c>
      <c r="B15" s="90" t="s">
        <v>1197</v>
      </c>
      <c r="C15" s="106">
        <v>14016</v>
      </c>
      <c r="D15" s="106">
        <v>2753</v>
      </c>
      <c r="E15" s="106">
        <v>16769</v>
      </c>
      <c r="F15" s="105">
        <v>0.72908890947980987</v>
      </c>
      <c r="G15" s="106">
        <v>408275</v>
      </c>
      <c r="H15" s="131">
        <v>3.5355525342708938</v>
      </c>
      <c r="I15" s="106">
        <v>30805</v>
      </c>
      <c r="J15" s="105">
        <v>0.26676307836192487</v>
      </c>
      <c r="K15" s="106">
        <v>23210</v>
      </c>
      <c r="L15" s="106">
        <v>4309</v>
      </c>
      <c r="M15" s="106">
        <v>0</v>
      </c>
      <c r="N15" s="106">
        <v>129</v>
      </c>
    </row>
    <row r="16" spans="1:14" s="78" customFormat="1" x14ac:dyDescent="0.2">
      <c r="A16" s="90" t="s">
        <v>1569</v>
      </c>
      <c r="B16" s="90" t="s">
        <v>1890</v>
      </c>
      <c r="C16" s="106">
        <v>12895</v>
      </c>
      <c r="D16" s="106">
        <v>3975</v>
      </c>
      <c r="E16" s="106">
        <v>16870</v>
      </c>
      <c r="F16" s="105">
        <v>0.49868411891666087</v>
      </c>
      <c r="G16" s="106">
        <v>180771</v>
      </c>
      <c r="H16" s="131">
        <v>2.5171760774211518</v>
      </c>
      <c r="I16" s="106">
        <v>19855</v>
      </c>
      <c r="J16" s="105">
        <v>0.276474274176704</v>
      </c>
      <c r="K16" s="106">
        <v>23466</v>
      </c>
      <c r="L16" s="106">
        <v>913</v>
      </c>
      <c r="M16" s="106">
        <v>2</v>
      </c>
      <c r="N16" s="106">
        <v>253</v>
      </c>
    </row>
    <row r="17" spans="1:14" s="78" customFormat="1" x14ac:dyDescent="0.2">
      <c r="A17" s="90" t="s">
        <v>1569</v>
      </c>
      <c r="B17" s="90" t="s">
        <v>1905</v>
      </c>
      <c r="C17" s="106">
        <v>12391</v>
      </c>
      <c r="D17" s="106">
        <v>5177</v>
      </c>
      <c r="E17" s="106">
        <v>17568</v>
      </c>
      <c r="F17" s="105">
        <v>0.4201756800146782</v>
      </c>
      <c r="G17" s="106">
        <v>162689</v>
      </c>
      <c r="H17" s="131">
        <v>1.8656139626622632</v>
      </c>
      <c r="I17" s="106">
        <v>48998</v>
      </c>
      <c r="J17" s="105">
        <v>0.56187789550938028</v>
      </c>
      <c r="K17" s="106">
        <v>34654</v>
      </c>
      <c r="L17" s="106">
        <v>14344</v>
      </c>
      <c r="M17" s="106">
        <v>13963</v>
      </c>
      <c r="N17" s="106">
        <v>14399</v>
      </c>
    </row>
    <row r="18" spans="1:14" s="78" customFormat="1" x14ac:dyDescent="0.2">
      <c r="A18" s="90" t="s">
        <v>1569</v>
      </c>
      <c r="B18" s="90" t="s">
        <v>1908</v>
      </c>
      <c r="C18" s="106">
        <v>13279</v>
      </c>
      <c r="D18" s="106">
        <v>4634</v>
      </c>
      <c r="E18" s="106">
        <v>17913</v>
      </c>
      <c r="F18" s="105">
        <v>0.52211306506310529</v>
      </c>
      <c r="G18" s="106">
        <v>98644</v>
      </c>
      <c r="H18" s="131">
        <v>1.7243645771422578</v>
      </c>
      <c r="I18" s="106">
        <v>43078</v>
      </c>
      <c r="J18" s="105">
        <v>0.75303289864699507</v>
      </c>
      <c r="K18" s="106">
        <v>12851</v>
      </c>
      <c r="L18" s="106">
        <v>3212</v>
      </c>
      <c r="M18" s="106">
        <v>1</v>
      </c>
      <c r="N18" s="106">
        <v>13</v>
      </c>
    </row>
    <row r="19" spans="1:14" s="78" customFormat="1" x14ac:dyDescent="0.2">
      <c r="A19" s="90" t="s">
        <v>1569</v>
      </c>
      <c r="B19" s="90" t="s">
        <v>1920</v>
      </c>
      <c r="C19" s="106">
        <v>14911</v>
      </c>
      <c r="D19" s="106">
        <v>3047</v>
      </c>
      <c r="E19" s="106">
        <v>17958</v>
      </c>
      <c r="F19" s="105">
        <v>0.62821261327008449</v>
      </c>
      <c r="G19" s="106">
        <v>1262216</v>
      </c>
      <c r="H19" s="131">
        <v>3.8381560542480084</v>
      </c>
      <c r="I19" s="106">
        <v>236732</v>
      </c>
      <c r="J19" s="105">
        <v>0.71985647387946239</v>
      </c>
      <c r="K19" s="106">
        <v>110738</v>
      </c>
      <c r="L19" s="106">
        <v>7147</v>
      </c>
      <c r="M19" s="106">
        <v>36302</v>
      </c>
      <c r="N19" s="106">
        <v>28814</v>
      </c>
    </row>
    <row r="20" spans="1:14" s="78" customFormat="1" x14ac:dyDescent="0.2">
      <c r="A20" s="90" t="s">
        <v>1569</v>
      </c>
      <c r="B20" s="90" t="s">
        <v>1874</v>
      </c>
      <c r="C20" s="106">
        <v>14825</v>
      </c>
      <c r="D20" s="106">
        <v>5272</v>
      </c>
      <c r="E20" s="106">
        <v>20097</v>
      </c>
      <c r="F20" s="105">
        <v>0.61835549932503198</v>
      </c>
      <c r="G20" s="106">
        <v>516959</v>
      </c>
      <c r="H20" s="131">
        <v>3.1294243702820337</v>
      </c>
      <c r="I20" s="106">
        <v>101198</v>
      </c>
      <c r="J20" s="105">
        <v>0.61260465031811273</v>
      </c>
      <c r="K20" s="106">
        <v>95737</v>
      </c>
      <c r="L20" s="106">
        <v>5461</v>
      </c>
      <c r="M20" s="106">
        <v>32971</v>
      </c>
      <c r="N20" s="106">
        <v>33201</v>
      </c>
    </row>
    <row r="21" spans="1:14" s="78" customFormat="1" x14ac:dyDescent="0.2">
      <c r="A21" s="90" t="s">
        <v>1569</v>
      </c>
      <c r="B21" s="90" t="s">
        <v>1913</v>
      </c>
      <c r="C21" s="106">
        <v>16388</v>
      </c>
      <c r="D21" s="106">
        <v>4976</v>
      </c>
      <c r="E21" s="106">
        <v>21364</v>
      </c>
      <c r="F21" s="105">
        <v>0.51527202165632557</v>
      </c>
      <c r="G21" s="106">
        <v>60961</v>
      </c>
      <c r="H21" s="131">
        <v>1.4603885681431616</v>
      </c>
      <c r="I21" s="106">
        <v>3981</v>
      </c>
      <c r="J21" s="105">
        <v>9.5369283472678049E-2</v>
      </c>
      <c r="K21" s="106">
        <v>1563</v>
      </c>
      <c r="L21" s="106">
        <v>327</v>
      </c>
      <c r="M21" s="106">
        <v>6682</v>
      </c>
      <c r="N21" s="106">
        <v>6320</v>
      </c>
    </row>
    <row r="22" spans="1:14" s="78" customFormat="1" x14ac:dyDescent="0.2">
      <c r="A22" s="90" t="s">
        <v>1569</v>
      </c>
      <c r="B22" s="90" t="s">
        <v>1873</v>
      </c>
      <c r="C22" s="106">
        <v>16293</v>
      </c>
      <c r="D22" s="106">
        <v>5141</v>
      </c>
      <c r="E22" s="106">
        <v>21434</v>
      </c>
      <c r="F22" s="105">
        <v>7.7804503240462355E-2</v>
      </c>
      <c r="G22" s="106">
        <v>36864</v>
      </c>
      <c r="H22" s="131">
        <v>0.61575466025255565</v>
      </c>
      <c r="I22" s="106">
        <v>5268</v>
      </c>
      <c r="J22" s="105">
        <v>8.79935858889557E-2</v>
      </c>
      <c r="K22" s="106">
        <v>2208</v>
      </c>
      <c r="L22" s="106">
        <v>234</v>
      </c>
      <c r="M22" s="106">
        <v>10</v>
      </c>
      <c r="N22" s="106">
        <v>267</v>
      </c>
    </row>
    <row r="23" spans="1:14" s="78" customFormat="1" x14ac:dyDescent="0.2">
      <c r="A23" s="90" t="s">
        <v>1569</v>
      </c>
      <c r="B23" s="90" t="s">
        <v>1895</v>
      </c>
      <c r="C23" s="106">
        <v>16200</v>
      </c>
      <c r="D23" s="106">
        <v>5265</v>
      </c>
      <c r="E23" s="106">
        <v>21465</v>
      </c>
      <c r="F23" s="105">
        <v>0.72818023073895011</v>
      </c>
      <c r="G23" s="106">
        <v>1106403</v>
      </c>
      <c r="H23" s="131">
        <v>3.722517739444652</v>
      </c>
      <c r="I23" s="106">
        <v>178152</v>
      </c>
      <c r="J23" s="105">
        <v>0.59939640467130295</v>
      </c>
      <c r="K23" s="106">
        <v>82732</v>
      </c>
      <c r="L23" s="106">
        <v>121732</v>
      </c>
      <c r="M23" s="106">
        <v>1141</v>
      </c>
      <c r="N23" s="106">
        <v>2524</v>
      </c>
    </row>
    <row r="24" spans="1:14" s="78" customFormat="1" x14ac:dyDescent="0.2">
      <c r="A24" s="90" t="s">
        <v>1569</v>
      </c>
      <c r="B24" s="90" t="s">
        <v>1887</v>
      </c>
      <c r="C24" s="106">
        <v>16050</v>
      </c>
      <c r="D24" s="106">
        <v>5459</v>
      </c>
      <c r="E24" s="106">
        <v>21509</v>
      </c>
      <c r="F24" s="105">
        <v>0.31029852667978736</v>
      </c>
      <c r="G24" s="106">
        <v>133051</v>
      </c>
      <c r="H24" s="131">
        <v>2.4472750013795133</v>
      </c>
      <c r="I24" s="106">
        <v>6808</v>
      </c>
      <c r="J24" s="105">
        <v>0.12522302131807897</v>
      </c>
      <c r="K24" s="106">
        <v>4360</v>
      </c>
      <c r="L24" s="106">
        <v>705</v>
      </c>
      <c r="M24" s="106">
        <v>41</v>
      </c>
      <c r="N24" s="106">
        <v>30</v>
      </c>
    </row>
    <row r="25" spans="1:14" s="78" customFormat="1" x14ac:dyDescent="0.2">
      <c r="A25" s="90" t="s">
        <v>1569</v>
      </c>
      <c r="B25" s="90" t="s">
        <v>1903</v>
      </c>
      <c r="C25" s="106">
        <v>22884</v>
      </c>
      <c r="D25" s="106">
        <v>5110</v>
      </c>
      <c r="E25" s="106">
        <v>27994</v>
      </c>
      <c r="F25" s="105">
        <v>0.50615889540926984</v>
      </c>
      <c r="G25" s="106">
        <v>1051020</v>
      </c>
      <c r="H25" s="131">
        <v>2.8673852726692366</v>
      </c>
      <c r="I25" s="106">
        <v>317518</v>
      </c>
      <c r="J25" s="105">
        <v>0.86625034443435012</v>
      </c>
      <c r="K25" s="106">
        <v>89117</v>
      </c>
      <c r="L25" s="106">
        <v>17765</v>
      </c>
      <c r="M25" s="106">
        <v>418</v>
      </c>
      <c r="N25" s="106">
        <v>855</v>
      </c>
    </row>
    <row r="26" spans="1:14" s="78" customFormat="1" x14ac:dyDescent="0.2">
      <c r="A26" s="90" t="s">
        <v>1569</v>
      </c>
      <c r="B26" s="90" t="s">
        <v>1884</v>
      </c>
      <c r="C26" s="106">
        <v>29868</v>
      </c>
      <c r="D26" s="106">
        <v>0</v>
      </c>
      <c r="E26" s="106">
        <v>29868</v>
      </c>
      <c r="F26" s="105">
        <v>0.53242687599289784</v>
      </c>
      <c r="G26" s="106">
        <v>213050</v>
      </c>
      <c r="H26" s="131">
        <v>3.318225710992742</v>
      </c>
      <c r="I26" s="106">
        <v>12240</v>
      </c>
      <c r="J26" s="105">
        <v>0.19063638912251191</v>
      </c>
      <c r="K26" s="106">
        <v>5600</v>
      </c>
      <c r="L26" s="106">
        <v>2150</v>
      </c>
      <c r="M26" s="106">
        <v>10484</v>
      </c>
      <c r="N26" s="106">
        <v>10338</v>
      </c>
    </row>
    <row r="27" spans="1:14" s="78" customFormat="1" x14ac:dyDescent="0.2">
      <c r="A27" s="90" t="s">
        <v>1569</v>
      </c>
      <c r="B27" s="90" t="s">
        <v>1909</v>
      </c>
      <c r="C27" s="106">
        <v>25017</v>
      </c>
      <c r="D27" s="106">
        <v>7133</v>
      </c>
      <c r="E27" s="106">
        <v>32150</v>
      </c>
      <c r="F27" s="105">
        <v>0.45189431704885347</v>
      </c>
      <c r="G27" s="106">
        <v>530498</v>
      </c>
      <c r="H27" s="131">
        <v>2.4948644632141312</v>
      </c>
      <c r="I27" s="106">
        <v>126932</v>
      </c>
      <c r="J27" s="105">
        <v>0.59694501401456013</v>
      </c>
      <c r="K27" s="106">
        <v>50388</v>
      </c>
      <c r="L27" s="106">
        <v>3900</v>
      </c>
      <c r="M27" s="106">
        <v>291</v>
      </c>
      <c r="N27" s="106">
        <v>1543</v>
      </c>
    </row>
    <row r="28" spans="1:14" s="78" customFormat="1" x14ac:dyDescent="0.2">
      <c r="A28" s="90" t="s">
        <v>1569</v>
      </c>
      <c r="B28" s="90" t="s">
        <v>1922</v>
      </c>
      <c r="C28" s="106">
        <v>28336</v>
      </c>
      <c r="D28" s="106">
        <v>4080</v>
      </c>
      <c r="E28" s="106">
        <v>32416</v>
      </c>
      <c r="F28" s="105">
        <v>0.68464652330606179</v>
      </c>
      <c r="G28" s="106">
        <v>186749</v>
      </c>
      <c r="H28" s="131">
        <v>3.1897279109091841</v>
      </c>
      <c r="I28" s="106">
        <v>23714</v>
      </c>
      <c r="J28" s="105">
        <v>0.40504210292585446</v>
      </c>
      <c r="K28" s="106">
        <v>9847</v>
      </c>
      <c r="L28" s="106">
        <v>857</v>
      </c>
      <c r="M28" s="106">
        <v>26</v>
      </c>
      <c r="N28" s="106">
        <v>76</v>
      </c>
    </row>
    <row r="29" spans="1:14" s="78" customFormat="1" x14ac:dyDescent="0.2">
      <c r="A29" s="90" t="s">
        <v>1569</v>
      </c>
      <c r="B29" s="90" t="s">
        <v>1892</v>
      </c>
      <c r="C29" s="106">
        <v>25258</v>
      </c>
      <c r="D29" s="106">
        <v>8927</v>
      </c>
      <c r="E29" s="106">
        <v>34185</v>
      </c>
      <c r="F29" s="105">
        <v>0.64969622583614606</v>
      </c>
      <c r="G29" s="106">
        <v>2761627</v>
      </c>
      <c r="H29" s="131">
        <v>6.7790782448603863</v>
      </c>
      <c r="I29" s="106">
        <v>339183</v>
      </c>
      <c r="J29" s="105">
        <v>0.83260632095734888</v>
      </c>
      <c r="K29" s="106">
        <v>75751</v>
      </c>
      <c r="L29" s="106">
        <v>298</v>
      </c>
      <c r="M29" s="106">
        <v>692</v>
      </c>
      <c r="N29" s="106">
        <v>463</v>
      </c>
    </row>
    <row r="30" spans="1:14" s="78" customFormat="1" x14ac:dyDescent="0.2">
      <c r="A30" s="90" t="s">
        <v>1569</v>
      </c>
      <c r="B30" s="90" t="s">
        <v>1882</v>
      </c>
      <c r="C30" s="106">
        <v>30845</v>
      </c>
      <c r="D30" s="106">
        <v>4968</v>
      </c>
      <c r="E30" s="106">
        <v>35813</v>
      </c>
      <c r="F30" s="105">
        <v>0.57644278540161664</v>
      </c>
      <c r="G30" s="106">
        <v>73462</v>
      </c>
      <c r="H30" s="131">
        <v>1.9728227300802965</v>
      </c>
      <c r="I30" s="106">
        <v>40578</v>
      </c>
      <c r="J30" s="105">
        <v>1.0897225877487444</v>
      </c>
      <c r="K30" s="106">
        <v>11471</v>
      </c>
      <c r="L30" s="106">
        <v>7914</v>
      </c>
      <c r="M30" s="106">
        <v>4</v>
      </c>
      <c r="N30" s="106">
        <v>21</v>
      </c>
    </row>
    <row r="31" spans="1:14" s="78" customFormat="1" x14ac:dyDescent="0.2">
      <c r="A31" s="90" t="s">
        <v>1569</v>
      </c>
      <c r="B31" s="90" t="s">
        <v>1883</v>
      </c>
      <c r="C31" s="106">
        <v>36641</v>
      </c>
      <c r="D31" s="106">
        <v>0</v>
      </c>
      <c r="E31" s="106">
        <v>36641</v>
      </c>
      <c r="F31" s="105">
        <v>0.45806948956555255</v>
      </c>
      <c r="G31" s="106">
        <v>241213</v>
      </c>
      <c r="H31" s="131">
        <v>1.8974175430868345</v>
      </c>
      <c r="I31" s="106">
        <v>8123</v>
      </c>
      <c r="J31" s="105">
        <v>6.3896733188071778E-2</v>
      </c>
      <c r="K31" s="106">
        <v>4299</v>
      </c>
      <c r="L31" s="106">
        <v>2567</v>
      </c>
      <c r="M31" s="106">
        <v>18273</v>
      </c>
      <c r="N31" s="106">
        <v>18554</v>
      </c>
    </row>
    <row r="32" spans="1:14" s="78" customFormat="1" x14ac:dyDescent="0.2">
      <c r="A32" s="90" t="s">
        <v>1569</v>
      </c>
      <c r="B32" s="90" t="s">
        <v>1897</v>
      </c>
      <c r="C32" s="106">
        <v>31946</v>
      </c>
      <c r="D32" s="106">
        <v>5756</v>
      </c>
      <c r="E32" s="106">
        <v>37702</v>
      </c>
      <c r="F32" s="105">
        <v>0.62182711814088498</v>
      </c>
      <c r="G32" s="106">
        <v>273820</v>
      </c>
      <c r="H32" s="131">
        <v>4.5161715953884976</v>
      </c>
      <c r="I32" s="106">
        <v>892</v>
      </c>
      <c r="J32" s="105">
        <v>1.4711946034206924E-2</v>
      </c>
      <c r="K32" s="106">
        <v>840</v>
      </c>
      <c r="L32" s="106">
        <v>52</v>
      </c>
      <c r="M32" s="106">
        <v>24481</v>
      </c>
      <c r="N32" s="106">
        <v>24694</v>
      </c>
    </row>
    <row r="33" spans="1:14" s="78" customFormat="1" x14ac:dyDescent="0.2">
      <c r="A33" s="90" t="s">
        <v>1569</v>
      </c>
      <c r="B33" s="90" t="s">
        <v>1879</v>
      </c>
      <c r="C33" s="106">
        <v>31892</v>
      </c>
      <c r="D33" s="106">
        <v>8190</v>
      </c>
      <c r="E33" s="106">
        <v>40082</v>
      </c>
      <c r="F33" s="105">
        <v>0.61873061300672827</v>
      </c>
      <c r="G33" s="106">
        <v>562206</v>
      </c>
      <c r="H33" s="131">
        <v>4.9968980810765169</v>
      </c>
      <c r="I33" s="106">
        <v>131262</v>
      </c>
      <c r="J33" s="105">
        <v>1.1666592599834682</v>
      </c>
      <c r="K33" s="106">
        <v>23110</v>
      </c>
      <c r="L33" s="106">
        <v>2472</v>
      </c>
      <c r="M33" s="106">
        <v>419</v>
      </c>
      <c r="N33" s="106">
        <v>414</v>
      </c>
    </row>
    <row r="34" spans="1:14" s="78" customFormat="1" x14ac:dyDescent="0.2">
      <c r="A34" s="90" t="s">
        <v>1569</v>
      </c>
      <c r="B34" s="90" t="s">
        <v>1893</v>
      </c>
      <c r="C34" s="106">
        <v>28905</v>
      </c>
      <c r="D34" s="106">
        <v>11179</v>
      </c>
      <c r="E34" s="106">
        <v>40084</v>
      </c>
      <c r="F34" s="105">
        <v>0.3137152777777778</v>
      </c>
      <c r="G34" s="106">
        <v>257940</v>
      </c>
      <c r="H34" s="131">
        <v>1.9470108695652173</v>
      </c>
      <c r="I34" s="106">
        <v>80799</v>
      </c>
      <c r="J34" s="105">
        <v>0.6098958333333333</v>
      </c>
      <c r="K34" s="106">
        <v>27688</v>
      </c>
      <c r="L34" s="106">
        <v>3860</v>
      </c>
      <c r="M34" s="106">
        <v>52</v>
      </c>
      <c r="N34" s="106">
        <v>55</v>
      </c>
    </row>
    <row r="35" spans="1:14" s="78" customFormat="1" x14ac:dyDescent="0.2">
      <c r="A35" s="90" t="s">
        <v>1569</v>
      </c>
      <c r="B35" s="90" t="s">
        <v>1899</v>
      </c>
      <c r="C35" s="106">
        <v>31915</v>
      </c>
      <c r="D35" s="106">
        <v>9646</v>
      </c>
      <c r="E35" s="106">
        <v>41561</v>
      </c>
      <c r="F35" s="105">
        <v>0.28950146273788341</v>
      </c>
      <c r="G35" s="106">
        <v>223426</v>
      </c>
      <c r="H35" s="131">
        <v>1.3476852549989444</v>
      </c>
      <c r="I35" s="106">
        <v>138181</v>
      </c>
      <c r="J35" s="105">
        <v>0.83349518955273394</v>
      </c>
      <c r="K35" s="106">
        <v>21574</v>
      </c>
      <c r="L35" s="106">
        <v>3203</v>
      </c>
      <c r="M35" s="106">
        <v>0</v>
      </c>
      <c r="N35" s="106">
        <v>69</v>
      </c>
    </row>
    <row r="36" spans="1:14" s="78" customFormat="1" x14ac:dyDescent="0.2">
      <c r="A36" s="90" t="s">
        <v>1569</v>
      </c>
      <c r="B36" s="90" t="s">
        <v>1914</v>
      </c>
      <c r="C36" s="106">
        <v>37422</v>
      </c>
      <c r="D36" s="106">
        <v>9886</v>
      </c>
      <c r="E36" s="106">
        <v>47308</v>
      </c>
      <c r="F36" s="105">
        <v>0.9783051537991444</v>
      </c>
      <c r="G36" s="106">
        <v>115109</v>
      </c>
      <c r="H36" s="131">
        <v>1.9540469885244789</v>
      </c>
      <c r="I36" s="106">
        <v>15834</v>
      </c>
      <c r="J36" s="105">
        <v>0.26879201466693825</v>
      </c>
      <c r="K36" s="106">
        <v>6942</v>
      </c>
      <c r="L36" s="106">
        <v>1678</v>
      </c>
      <c r="M36" s="106">
        <v>7874</v>
      </c>
      <c r="N36" s="106">
        <v>7874</v>
      </c>
    </row>
    <row r="37" spans="1:14" s="78" customFormat="1" x14ac:dyDescent="0.2">
      <c r="A37" s="90" t="s">
        <v>1569</v>
      </c>
      <c r="B37" s="90" t="s">
        <v>981</v>
      </c>
      <c r="C37" s="106">
        <v>37240</v>
      </c>
      <c r="D37" s="106">
        <v>10755</v>
      </c>
      <c r="E37" s="106">
        <v>47995</v>
      </c>
      <c r="F37" s="105">
        <v>0.663390542648992</v>
      </c>
      <c r="G37" s="106">
        <v>200380</v>
      </c>
      <c r="H37" s="131">
        <v>2.4617614899812033</v>
      </c>
      <c r="I37" s="106">
        <v>16847</v>
      </c>
      <c r="J37" s="105">
        <v>0.20697322997162057</v>
      </c>
      <c r="K37" s="106">
        <v>9981</v>
      </c>
      <c r="L37" s="106">
        <v>1601</v>
      </c>
      <c r="M37" s="106">
        <v>0</v>
      </c>
      <c r="N37" s="106">
        <v>24</v>
      </c>
    </row>
    <row r="38" spans="1:14" s="78" customFormat="1" x14ac:dyDescent="0.2">
      <c r="A38" s="90" t="s">
        <v>1569</v>
      </c>
      <c r="B38" s="90" t="s">
        <v>1925</v>
      </c>
      <c r="C38" s="106">
        <v>37195</v>
      </c>
      <c r="D38" s="106">
        <v>11673</v>
      </c>
      <c r="E38" s="106">
        <v>48868</v>
      </c>
      <c r="F38" s="105">
        <v>0.52310390989244338</v>
      </c>
      <c r="G38" s="106">
        <v>117985</v>
      </c>
      <c r="H38" s="131">
        <v>5.4463832340857685</v>
      </c>
      <c r="I38" s="106">
        <v>3444</v>
      </c>
      <c r="J38" s="105">
        <v>0.15898075058856115</v>
      </c>
      <c r="K38" s="106">
        <v>2272</v>
      </c>
      <c r="L38" s="106">
        <v>802</v>
      </c>
      <c r="M38" s="106">
        <v>10</v>
      </c>
      <c r="N38" s="106">
        <v>8</v>
      </c>
    </row>
    <row r="39" spans="1:14" s="78" customFormat="1" x14ac:dyDescent="0.2">
      <c r="A39" s="90" t="s">
        <v>1569</v>
      </c>
      <c r="B39" s="90" t="s">
        <v>1907</v>
      </c>
      <c r="C39" s="106">
        <v>40770</v>
      </c>
      <c r="D39" s="106">
        <v>12035</v>
      </c>
      <c r="E39" s="106">
        <v>52805</v>
      </c>
      <c r="F39" s="105">
        <v>0.61701564910733964</v>
      </c>
      <c r="G39" s="106">
        <v>110986</v>
      </c>
      <c r="H39" s="131">
        <v>2.4462420101388584</v>
      </c>
      <c r="I39" s="106">
        <v>23726</v>
      </c>
      <c r="J39" s="105">
        <v>0.52294467709940484</v>
      </c>
      <c r="K39" s="106">
        <v>13726</v>
      </c>
      <c r="L39" s="106">
        <v>1515</v>
      </c>
      <c r="M39" s="106">
        <v>10433</v>
      </c>
      <c r="N39" s="106">
        <v>10031</v>
      </c>
    </row>
    <row r="40" spans="1:14" s="78" customFormat="1" x14ac:dyDescent="0.2">
      <c r="A40" s="90" t="s">
        <v>1569</v>
      </c>
      <c r="B40" s="90" t="s">
        <v>1901</v>
      </c>
      <c r="C40" s="106">
        <v>40698</v>
      </c>
      <c r="D40" s="106">
        <v>13300</v>
      </c>
      <c r="E40" s="106">
        <v>53998</v>
      </c>
      <c r="F40" s="105">
        <v>0.89775734956860964</v>
      </c>
      <c r="G40" s="106">
        <v>3391653</v>
      </c>
      <c r="H40" s="131">
        <v>3.2750450219919758</v>
      </c>
      <c r="I40" s="106">
        <v>1181215</v>
      </c>
      <c r="J40" s="105">
        <v>1.1406038016425182</v>
      </c>
      <c r="K40" s="106">
        <v>250727</v>
      </c>
      <c r="L40" s="106">
        <v>81623</v>
      </c>
      <c r="M40" s="106">
        <v>3786</v>
      </c>
      <c r="N40" s="106">
        <v>2392</v>
      </c>
    </row>
    <row r="41" spans="1:14" s="78" customFormat="1" x14ac:dyDescent="0.2">
      <c r="A41" s="90" t="s">
        <v>1569</v>
      </c>
      <c r="B41" s="90" t="s">
        <v>1875</v>
      </c>
      <c r="C41" s="106">
        <v>46591</v>
      </c>
      <c r="D41" s="106">
        <v>9750</v>
      </c>
      <c r="E41" s="106">
        <v>56341</v>
      </c>
      <c r="F41" s="105">
        <v>0.19724477079052849</v>
      </c>
      <c r="G41" s="106">
        <v>195064</v>
      </c>
      <c r="H41" s="131">
        <v>2.1900816239460181</v>
      </c>
      <c r="I41" s="106">
        <v>38998</v>
      </c>
      <c r="J41" s="105">
        <v>0.43785015774641561</v>
      </c>
      <c r="K41" s="106">
        <v>14261</v>
      </c>
      <c r="L41" s="106">
        <v>4128</v>
      </c>
      <c r="M41" s="106">
        <v>44</v>
      </c>
      <c r="N41" s="106">
        <v>144</v>
      </c>
    </row>
    <row r="42" spans="1:14" s="78" customFormat="1" x14ac:dyDescent="0.2">
      <c r="A42" s="90" t="s">
        <v>1569</v>
      </c>
      <c r="B42" s="90" t="s">
        <v>1900</v>
      </c>
      <c r="C42" s="106">
        <v>44255</v>
      </c>
      <c r="D42" s="106">
        <v>13375</v>
      </c>
      <c r="E42" s="106">
        <v>57630</v>
      </c>
      <c r="F42" s="105">
        <v>0.44742111691814501</v>
      </c>
      <c r="G42" s="106">
        <v>857974</v>
      </c>
      <c r="H42" s="131">
        <v>3.8957912373825665</v>
      </c>
      <c r="I42" s="106">
        <v>277777</v>
      </c>
      <c r="J42" s="105">
        <v>1.2612983639905373</v>
      </c>
      <c r="K42" s="106">
        <v>72699</v>
      </c>
      <c r="L42" s="106">
        <v>13059</v>
      </c>
      <c r="M42" s="106">
        <v>1752</v>
      </c>
      <c r="N42" s="106">
        <v>1007</v>
      </c>
    </row>
    <row r="43" spans="1:14" s="78" customFormat="1" x14ac:dyDescent="0.2">
      <c r="A43" s="90" t="s">
        <v>1569</v>
      </c>
      <c r="B43" s="90" t="s">
        <v>1896</v>
      </c>
      <c r="C43" s="106">
        <v>47226</v>
      </c>
      <c r="D43" s="106">
        <v>11007</v>
      </c>
      <c r="E43" s="106">
        <v>58233</v>
      </c>
      <c r="F43" s="105">
        <v>0.2713013008898662</v>
      </c>
      <c r="G43" s="106">
        <v>418004</v>
      </c>
      <c r="H43" s="131">
        <v>2.1476191454818223</v>
      </c>
      <c r="I43" s="106">
        <v>71776</v>
      </c>
      <c r="J43" s="105">
        <v>0.36877042273782856</v>
      </c>
      <c r="K43" s="106">
        <v>24427</v>
      </c>
      <c r="L43" s="106">
        <v>1961</v>
      </c>
      <c r="M43" s="106">
        <v>743</v>
      </c>
      <c r="N43" s="106">
        <v>212</v>
      </c>
    </row>
    <row r="44" spans="1:14" s="78" customFormat="1" x14ac:dyDescent="0.2">
      <c r="A44" s="90" t="s">
        <v>1569</v>
      </c>
      <c r="B44" s="90" t="s">
        <v>1926</v>
      </c>
      <c r="C44" s="106">
        <v>45431</v>
      </c>
      <c r="D44" s="106">
        <v>14674</v>
      </c>
      <c r="E44" s="106">
        <v>60105</v>
      </c>
      <c r="F44" s="105">
        <v>0.20811666149550109</v>
      </c>
      <c r="G44" s="106">
        <v>300004</v>
      </c>
      <c r="H44" s="131">
        <v>3.7232888613093391</v>
      </c>
      <c r="I44" s="106">
        <v>23409</v>
      </c>
      <c r="J44" s="105">
        <v>0.2905243561898852</v>
      </c>
      <c r="K44" s="106">
        <v>7407</v>
      </c>
      <c r="L44" s="106">
        <v>321</v>
      </c>
      <c r="M44" s="106">
        <v>6</v>
      </c>
      <c r="N44" s="106">
        <v>147</v>
      </c>
    </row>
    <row r="45" spans="1:14" s="78" customFormat="1" x14ac:dyDescent="0.2">
      <c r="A45" s="90" t="s">
        <v>1569</v>
      </c>
      <c r="B45" s="90" t="s">
        <v>1877</v>
      </c>
      <c r="C45" s="106">
        <v>45659</v>
      </c>
      <c r="D45" s="106">
        <v>17262</v>
      </c>
      <c r="E45" s="106">
        <v>62921</v>
      </c>
      <c r="F45" s="105">
        <v>0.3091593172364992</v>
      </c>
      <c r="G45" s="106">
        <v>142133</v>
      </c>
      <c r="H45" s="131">
        <v>2.4530643240537788</v>
      </c>
      <c r="I45" s="106">
        <v>14341</v>
      </c>
      <c r="J45" s="105">
        <v>0.24751039850882794</v>
      </c>
      <c r="K45" s="106">
        <v>2123</v>
      </c>
      <c r="L45" s="106">
        <v>939</v>
      </c>
      <c r="M45" s="106">
        <v>20</v>
      </c>
      <c r="N45" s="106">
        <v>99</v>
      </c>
    </row>
    <row r="46" spans="1:14" s="78" customFormat="1" x14ac:dyDescent="0.2">
      <c r="A46" s="90" t="s">
        <v>1569</v>
      </c>
      <c r="B46" s="90" t="s">
        <v>1872</v>
      </c>
      <c r="C46" s="106">
        <v>54725</v>
      </c>
      <c r="D46" s="106">
        <v>10016</v>
      </c>
      <c r="E46" s="106">
        <v>64741</v>
      </c>
      <c r="F46" s="105">
        <v>0.81240208217516552</v>
      </c>
      <c r="G46" s="106">
        <v>107847</v>
      </c>
      <c r="H46" s="131">
        <v>2.7251983625612777</v>
      </c>
      <c r="I46" s="106">
        <v>8872</v>
      </c>
      <c r="J46" s="105">
        <v>0.22418759791782483</v>
      </c>
      <c r="K46" s="106">
        <v>2442</v>
      </c>
      <c r="L46" s="106">
        <v>217</v>
      </c>
      <c r="M46" s="106">
        <v>20</v>
      </c>
      <c r="N46" s="106">
        <v>100</v>
      </c>
    </row>
    <row r="47" spans="1:14" s="78" customFormat="1" x14ac:dyDescent="0.2">
      <c r="A47" s="90" t="s">
        <v>1569</v>
      </c>
      <c r="B47" s="90" t="s">
        <v>1910</v>
      </c>
      <c r="C47" s="106">
        <v>54250</v>
      </c>
      <c r="D47" s="106">
        <v>12912</v>
      </c>
      <c r="E47" s="106">
        <v>67162</v>
      </c>
      <c r="F47" s="105">
        <v>0.39315108587484632</v>
      </c>
      <c r="G47" s="106">
        <v>508263</v>
      </c>
      <c r="H47" s="131">
        <v>2.9752561025580988</v>
      </c>
      <c r="I47" s="106">
        <v>95508</v>
      </c>
      <c r="J47" s="105">
        <v>0.55908212843177429</v>
      </c>
      <c r="K47" s="106">
        <v>16917</v>
      </c>
      <c r="L47" s="106">
        <v>2019</v>
      </c>
      <c r="M47" s="106">
        <v>0</v>
      </c>
      <c r="N47" s="106">
        <v>0</v>
      </c>
    </row>
    <row r="48" spans="1:14" s="78" customFormat="1" x14ac:dyDescent="0.2">
      <c r="A48" s="90" t="s">
        <v>1569</v>
      </c>
      <c r="B48" s="90" t="s">
        <v>1898</v>
      </c>
      <c r="C48" s="106">
        <v>58161</v>
      </c>
      <c r="D48" s="106">
        <v>11453</v>
      </c>
      <c r="E48" s="106">
        <v>69614</v>
      </c>
      <c r="F48" s="105">
        <v>0.37401574803149606</v>
      </c>
      <c r="G48" s="106">
        <v>95954</v>
      </c>
      <c r="H48" s="131">
        <v>4.6069713846744769</v>
      </c>
      <c r="I48" s="106">
        <v>9450</v>
      </c>
      <c r="J48" s="105">
        <v>0.45371615133474169</v>
      </c>
      <c r="K48" s="106">
        <v>6225</v>
      </c>
      <c r="L48" s="106">
        <v>680</v>
      </c>
      <c r="M48" s="106">
        <v>3515</v>
      </c>
      <c r="N48" s="106">
        <v>4250</v>
      </c>
    </row>
    <row r="49" spans="1:14" s="78" customFormat="1" x14ac:dyDescent="0.2">
      <c r="A49" s="90" t="s">
        <v>1569</v>
      </c>
      <c r="B49" s="90" t="s">
        <v>1878</v>
      </c>
      <c r="C49" s="106">
        <v>58307</v>
      </c>
      <c r="D49" s="106">
        <v>14720</v>
      </c>
      <c r="E49" s="106">
        <v>73027</v>
      </c>
      <c r="F49" s="105">
        <v>0.81232379340016647</v>
      </c>
      <c r="G49" s="106">
        <v>533842</v>
      </c>
      <c r="H49" s="131">
        <v>3.7346494756651252</v>
      </c>
      <c r="I49" s="106">
        <v>109591</v>
      </c>
      <c r="J49" s="105">
        <v>0.76667622758722009</v>
      </c>
      <c r="K49" s="106">
        <v>39940</v>
      </c>
      <c r="L49" s="106">
        <v>7086</v>
      </c>
      <c r="M49" s="106">
        <v>111</v>
      </c>
      <c r="N49" s="106">
        <v>140</v>
      </c>
    </row>
    <row r="50" spans="1:14" s="78" customFormat="1" x14ac:dyDescent="0.2">
      <c r="A50" s="90" t="s">
        <v>1569</v>
      </c>
      <c r="B50" s="90" t="s">
        <v>1881</v>
      </c>
      <c r="C50" s="106">
        <v>69521</v>
      </c>
      <c r="D50" s="106">
        <v>14672</v>
      </c>
      <c r="E50" s="106">
        <v>84193</v>
      </c>
      <c r="F50" s="105">
        <v>0.16017994376757264</v>
      </c>
      <c r="G50" s="106">
        <v>183986</v>
      </c>
      <c r="H50" s="131">
        <v>1.3794639175257732</v>
      </c>
      <c r="I50" s="106">
        <v>29315</v>
      </c>
      <c r="J50" s="105">
        <v>0.2197938144329897</v>
      </c>
      <c r="K50" s="106">
        <v>39379</v>
      </c>
      <c r="L50" s="106">
        <v>11568</v>
      </c>
      <c r="M50" s="106">
        <v>36</v>
      </c>
      <c r="N50" s="106">
        <v>241</v>
      </c>
    </row>
    <row r="51" spans="1:14" s="78" customFormat="1" x14ac:dyDescent="0.2">
      <c r="A51" s="90" t="s">
        <v>1569</v>
      </c>
      <c r="B51" s="90" t="s">
        <v>1921</v>
      </c>
      <c r="C51" s="106">
        <v>65097</v>
      </c>
      <c r="D51" s="106">
        <v>26404</v>
      </c>
      <c r="E51" s="106">
        <v>91501</v>
      </c>
      <c r="F51" s="105">
        <v>0.5137483167542678</v>
      </c>
      <c r="G51" s="106">
        <v>436519</v>
      </c>
      <c r="H51" s="131">
        <v>4.7404435081012988</v>
      </c>
      <c r="I51" s="106">
        <v>97513</v>
      </c>
      <c r="J51" s="105">
        <v>1.0589570392250554</v>
      </c>
      <c r="K51" s="106">
        <v>74035</v>
      </c>
      <c r="L51" s="106">
        <v>26468</v>
      </c>
      <c r="M51" s="106">
        <v>25583</v>
      </c>
      <c r="N51" s="106">
        <v>25337</v>
      </c>
    </row>
    <row r="52" spans="1:14" s="78" customFormat="1" x14ac:dyDescent="0.2">
      <c r="A52" s="90" t="s">
        <v>1569</v>
      </c>
      <c r="B52" s="90" t="s">
        <v>824</v>
      </c>
      <c r="C52" s="106">
        <v>73389</v>
      </c>
      <c r="D52" s="106">
        <v>22700</v>
      </c>
      <c r="E52" s="106">
        <v>96089</v>
      </c>
      <c r="F52" s="105">
        <v>0.73408172877920674</v>
      </c>
      <c r="G52" s="106">
        <v>384074</v>
      </c>
      <c r="H52" s="131">
        <v>2.7409971310714947</v>
      </c>
      <c r="I52" s="106">
        <v>59134</v>
      </c>
      <c r="J52" s="105">
        <v>0.42201795578139051</v>
      </c>
      <c r="K52" s="106">
        <v>28613</v>
      </c>
      <c r="L52" s="106">
        <v>702</v>
      </c>
      <c r="M52" s="106">
        <v>630</v>
      </c>
      <c r="N52" s="106">
        <v>34</v>
      </c>
    </row>
    <row r="53" spans="1:14" s="78" customFormat="1" x14ac:dyDescent="0.2">
      <c r="A53" s="90" t="s">
        <v>1569</v>
      </c>
      <c r="B53" s="90" t="s">
        <v>1906</v>
      </c>
      <c r="C53" s="106">
        <v>80760</v>
      </c>
      <c r="D53" s="106">
        <v>17776</v>
      </c>
      <c r="E53" s="106">
        <v>98536</v>
      </c>
      <c r="F53" s="105">
        <v>0.20503719478829288</v>
      </c>
      <c r="G53" s="106">
        <v>79746</v>
      </c>
      <c r="H53" s="131">
        <v>1.1793779670792848</v>
      </c>
      <c r="I53" s="106">
        <v>31566</v>
      </c>
      <c r="J53" s="105">
        <v>0.46683526332135411</v>
      </c>
      <c r="K53" s="106">
        <v>1726</v>
      </c>
      <c r="L53" s="106">
        <v>273</v>
      </c>
      <c r="M53" s="106">
        <v>3934</v>
      </c>
      <c r="N53" s="106">
        <v>2662</v>
      </c>
    </row>
    <row r="54" spans="1:14" s="78" customFormat="1" x14ac:dyDescent="0.2">
      <c r="A54" s="90" t="s">
        <v>1569</v>
      </c>
      <c r="B54" s="90" t="s">
        <v>1886</v>
      </c>
      <c r="C54" s="106">
        <v>69759</v>
      </c>
      <c r="D54" s="106">
        <v>32389</v>
      </c>
      <c r="E54" s="106">
        <v>102148</v>
      </c>
      <c r="F54" s="105">
        <v>8.0008750957135943E-2</v>
      </c>
      <c r="G54" s="106">
        <v>85989</v>
      </c>
      <c r="H54" s="131">
        <v>1.3437250949322581</v>
      </c>
      <c r="I54" s="106">
        <v>20000</v>
      </c>
      <c r="J54" s="105">
        <v>0.31253418342631223</v>
      </c>
      <c r="K54" s="106">
        <v>2500</v>
      </c>
      <c r="L54" s="106">
        <v>1000</v>
      </c>
      <c r="M54" s="106">
        <v>8</v>
      </c>
      <c r="N54" s="106">
        <v>162</v>
      </c>
    </row>
    <row r="55" spans="1:14" s="78" customFormat="1" x14ac:dyDescent="0.2">
      <c r="A55" s="90" t="s">
        <v>1569</v>
      </c>
      <c r="B55" s="90" t="s">
        <v>1915</v>
      </c>
      <c r="C55" s="106">
        <v>63445</v>
      </c>
      <c r="D55" s="106">
        <v>39416</v>
      </c>
      <c r="E55" s="106">
        <v>102861</v>
      </c>
      <c r="F55" s="105">
        <v>0.20825772591496608</v>
      </c>
      <c r="G55" s="106">
        <v>89776</v>
      </c>
      <c r="H55" s="131">
        <v>2.5062393568018759</v>
      </c>
      <c r="I55" s="106">
        <v>5673</v>
      </c>
      <c r="J55" s="105">
        <v>0.15837078808520141</v>
      </c>
      <c r="K55" s="106">
        <v>5317</v>
      </c>
      <c r="L55" s="106">
        <v>281</v>
      </c>
      <c r="M55" s="106">
        <v>0</v>
      </c>
      <c r="N55" s="106">
        <v>72</v>
      </c>
    </row>
    <row r="56" spans="1:14" s="78" customFormat="1" x14ac:dyDescent="0.2">
      <c r="A56" s="90" t="s">
        <v>1569</v>
      </c>
      <c r="B56" s="90" t="s">
        <v>1912</v>
      </c>
      <c r="C56" s="106">
        <v>89196</v>
      </c>
      <c r="D56" s="106">
        <v>26920</v>
      </c>
      <c r="E56" s="106">
        <v>116116</v>
      </c>
      <c r="F56" s="105">
        <v>-1</v>
      </c>
      <c r="G56" s="106">
        <v>-1</v>
      </c>
      <c r="H56" s="131">
        <v>-1</v>
      </c>
      <c r="I56" s="106">
        <v>-1</v>
      </c>
      <c r="J56" s="105">
        <v>-1</v>
      </c>
      <c r="K56" s="106">
        <v>-1</v>
      </c>
      <c r="L56" s="106">
        <v>-1</v>
      </c>
      <c r="M56" s="106">
        <v>-1</v>
      </c>
      <c r="N56" s="106">
        <v>-1</v>
      </c>
    </row>
    <row r="57" spans="1:14" s="78" customFormat="1" x14ac:dyDescent="0.2">
      <c r="A57" s="90" t="s">
        <v>1569</v>
      </c>
      <c r="B57" s="90" t="s">
        <v>1876</v>
      </c>
      <c r="C57" s="106">
        <v>138400</v>
      </c>
      <c r="D57" s="106">
        <v>25897</v>
      </c>
      <c r="E57" s="106">
        <v>164297</v>
      </c>
      <c r="F57" s="105">
        <v>0.53216772855237815</v>
      </c>
      <c r="G57" s="106">
        <v>212099</v>
      </c>
      <c r="H57" s="131">
        <v>6.2853459771818043</v>
      </c>
      <c r="I57" s="106">
        <v>14296</v>
      </c>
      <c r="J57" s="105">
        <v>0.42364794784412507</v>
      </c>
      <c r="K57" s="106">
        <v>4630</v>
      </c>
      <c r="L57" s="106">
        <v>410</v>
      </c>
      <c r="M57" s="106">
        <v>1436</v>
      </c>
      <c r="N57" s="106">
        <v>298</v>
      </c>
    </row>
    <row r="58" spans="1:14" s="78" customFormat="1" x14ac:dyDescent="0.2">
      <c r="A58" s="90" t="s">
        <v>1569</v>
      </c>
      <c r="B58" s="90" t="s">
        <v>1891</v>
      </c>
      <c r="C58" s="106">
        <v>146991</v>
      </c>
      <c r="D58" s="106">
        <v>38538</v>
      </c>
      <c r="E58" s="106">
        <v>185529</v>
      </c>
      <c r="F58" s="105">
        <v>0.41592876104585619</v>
      </c>
      <c r="G58" s="106">
        <v>614431</v>
      </c>
      <c r="H58" s="131">
        <v>2.7929697443543402</v>
      </c>
      <c r="I58" s="106">
        <v>160563</v>
      </c>
      <c r="J58" s="105">
        <v>0.72985835848576308</v>
      </c>
      <c r="K58" s="106">
        <v>48862</v>
      </c>
      <c r="L58" s="106">
        <v>5783</v>
      </c>
      <c r="M58" s="106">
        <v>0</v>
      </c>
      <c r="N58" s="106">
        <v>0</v>
      </c>
    </row>
    <row r="59" spans="1:14" s="78" customFormat="1" x14ac:dyDescent="0.2">
      <c r="A59" s="90" t="s">
        <v>1569</v>
      </c>
      <c r="B59" s="90" t="s">
        <v>1885</v>
      </c>
      <c r="C59" s="106">
        <v>179165</v>
      </c>
      <c r="D59" s="106">
        <v>27429</v>
      </c>
      <c r="E59" s="106">
        <v>206594</v>
      </c>
      <c r="F59" s="105">
        <v>0.71880612901079899</v>
      </c>
      <c r="G59" s="106">
        <v>185000</v>
      </c>
      <c r="H59" s="131">
        <v>4.1022684435771781</v>
      </c>
      <c r="I59" s="106">
        <v>17888</v>
      </c>
      <c r="J59" s="105">
        <v>0.39665609685788411</v>
      </c>
      <c r="K59" s="106">
        <v>12272</v>
      </c>
      <c r="L59" s="106">
        <v>1924</v>
      </c>
      <c r="M59" s="106">
        <v>87</v>
      </c>
      <c r="N59" s="106">
        <v>103</v>
      </c>
    </row>
    <row r="60" spans="1:14" s="78" customFormat="1" x14ac:dyDescent="0.2">
      <c r="A60" s="90" t="s">
        <v>1569</v>
      </c>
      <c r="B60" s="90" t="s">
        <v>1889</v>
      </c>
      <c r="C60" s="106">
        <v>162784</v>
      </c>
      <c r="D60" s="106">
        <v>53645</v>
      </c>
      <c r="E60" s="106">
        <v>216429</v>
      </c>
      <c r="F60" s="105">
        <v>0.40606829285720664</v>
      </c>
      <c r="G60" s="106">
        <v>3385289</v>
      </c>
      <c r="H60" s="131">
        <v>3.3596514994080175</v>
      </c>
      <c r="I60" s="106">
        <v>417465</v>
      </c>
      <c r="J60" s="105">
        <v>0.41430345037022481</v>
      </c>
      <c r="K60" s="106">
        <v>110578</v>
      </c>
      <c r="L60" s="106">
        <v>17770</v>
      </c>
      <c r="M60" s="106">
        <v>1191</v>
      </c>
      <c r="N60" s="106">
        <v>20887</v>
      </c>
    </row>
    <row r="61" spans="1:14" s="78" customFormat="1" x14ac:dyDescent="0.2">
      <c r="A61" s="90" t="s">
        <v>1569</v>
      </c>
      <c r="B61" s="90" t="s">
        <v>1894</v>
      </c>
      <c r="C61" s="106">
        <v>205084</v>
      </c>
      <c r="D61" s="106">
        <v>59586</v>
      </c>
      <c r="E61" s="106">
        <v>264670</v>
      </c>
      <c r="F61" s="105">
        <v>0.50183168075025641</v>
      </c>
      <c r="G61" s="106">
        <v>60286</v>
      </c>
      <c r="H61" s="131">
        <v>2.9446588189322522</v>
      </c>
      <c r="I61" s="106">
        <v>15643</v>
      </c>
      <c r="J61" s="105">
        <v>0.76407951936697116</v>
      </c>
      <c r="K61" s="106">
        <v>8372</v>
      </c>
      <c r="L61" s="106">
        <v>2015</v>
      </c>
      <c r="M61" s="106">
        <v>61</v>
      </c>
      <c r="N61" s="106">
        <v>168</v>
      </c>
    </row>
    <row r="62" spans="1:14" s="78" customFormat="1" x14ac:dyDescent="0.2">
      <c r="A62" s="90" t="s">
        <v>1569</v>
      </c>
      <c r="B62" s="90" t="s">
        <v>1923</v>
      </c>
      <c r="C62" s="106">
        <v>332855</v>
      </c>
      <c r="D62" s="106">
        <v>76312</v>
      </c>
      <c r="E62" s="106">
        <v>409167</v>
      </c>
      <c r="F62" s="105">
        <v>0.39099404723804648</v>
      </c>
      <c r="G62" s="106">
        <v>280344</v>
      </c>
      <c r="H62" s="131">
        <v>2.2430391090059527</v>
      </c>
      <c r="I62" s="106">
        <v>93635</v>
      </c>
      <c r="J62" s="105">
        <v>0.74917589451449784</v>
      </c>
      <c r="K62" s="106">
        <v>43527</v>
      </c>
      <c r="L62" s="106">
        <v>6523</v>
      </c>
      <c r="M62" s="106">
        <v>22142</v>
      </c>
      <c r="N62" s="106">
        <v>22207</v>
      </c>
    </row>
    <row r="63" spans="1:14" s="78" customFormat="1" x14ac:dyDescent="0.2">
      <c r="A63" s="90" t="s">
        <v>1569</v>
      </c>
      <c r="B63" s="90" t="s">
        <v>1904</v>
      </c>
      <c r="C63" s="106">
        <v>576228</v>
      </c>
      <c r="D63" s="106">
        <v>353494</v>
      </c>
      <c r="E63" s="106">
        <v>929722</v>
      </c>
      <c r="F63" s="105">
        <v>0.73577837897391329</v>
      </c>
      <c r="G63" s="106">
        <v>215347</v>
      </c>
      <c r="H63" s="131">
        <v>2.6361811259777936</v>
      </c>
      <c r="I63" s="106">
        <v>35814</v>
      </c>
      <c r="J63" s="105">
        <v>0.43841888136713636</v>
      </c>
      <c r="K63" s="106">
        <v>8486</v>
      </c>
      <c r="L63" s="106">
        <v>1788</v>
      </c>
      <c r="M63" s="106">
        <v>178</v>
      </c>
      <c r="N63" s="106">
        <v>117</v>
      </c>
    </row>
    <row r="64" spans="1:14" s="78" customFormat="1" x14ac:dyDescent="0.2">
      <c r="A64" s="91" t="s">
        <v>2125</v>
      </c>
      <c r="B64" s="91" t="s">
        <v>2019</v>
      </c>
      <c r="C64" s="132">
        <v>25914</v>
      </c>
      <c r="D64" s="132">
        <v>6475</v>
      </c>
      <c r="E64" s="132">
        <v>32389</v>
      </c>
      <c r="F64" s="133">
        <v>0.416466292062594</v>
      </c>
      <c r="G64" s="132">
        <v>-1</v>
      </c>
      <c r="H64" s="134">
        <v>-1</v>
      </c>
      <c r="I64" s="132">
        <v>9054</v>
      </c>
      <c r="J64" s="133">
        <v>0.11641871648815111</v>
      </c>
      <c r="K64" s="132">
        <v>5227</v>
      </c>
      <c r="L64" s="132">
        <v>1586</v>
      </c>
      <c r="M64" s="132">
        <v>0</v>
      </c>
      <c r="N64" s="132">
        <v>11</v>
      </c>
    </row>
    <row r="65" spans="1:14" s="78" customFormat="1" x14ac:dyDescent="0.2">
      <c r="A65" s="91" t="s">
        <v>2125</v>
      </c>
      <c r="B65" s="91" t="s">
        <v>2020</v>
      </c>
      <c r="C65" s="132">
        <v>30929</v>
      </c>
      <c r="D65" s="132">
        <v>7055</v>
      </c>
      <c r="E65" s="132">
        <v>37984</v>
      </c>
      <c r="F65" s="133">
        <v>0.74318137350811975</v>
      </c>
      <c r="G65" s="132">
        <v>93283</v>
      </c>
      <c r="H65" s="134">
        <v>1.8251418509098023</v>
      </c>
      <c r="I65" s="132">
        <v>36819</v>
      </c>
      <c r="J65" s="133">
        <v>0.72038739972608101</v>
      </c>
      <c r="K65" s="132">
        <v>15688</v>
      </c>
      <c r="L65" s="132">
        <v>1147</v>
      </c>
      <c r="M65" s="132">
        <v>0</v>
      </c>
      <c r="N65" s="132">
        <v>0</v>
      </c>
    </row>
    <row r="66" spans="1:14" s="78" customFormat="1" x14ac:dyDescent="0.2">
      <c r="A66" s="91" t="s">
        <v>2125</v>
      </c>
      <c r="B66" s="91" t="s">
        <v>2021</v>
      </c>
      <c r="C66" s="132">
        <v>60946</v>
      </c>
      <c r="D66" s="132">
        <v>15101</v>
      </c>
      <c r="E66" s="132">
        <v>76047</v>
      </c>
      <c r="F66" s="133">
        <v>0.50451795239232544</v>
      </c>
      <c r="G66" s="132">
        <v>409993</v>
      </c>
      <c r="H66" s="134">
        <v>2.720013003210997</v>
      </c>
      <c r="I66" s="132">
        <v>33278</v>
      </c>
      <c r="J66" s="133">
        <v>0.22077594671337208</v>
      </c>
      <c r="K66" s="132">
        <v>11430</v>
      </c>
      <c r="L66" s="132">
        <v>3752</v>
      </c>
      <c r="M66" s="132">
        <v>37170</v>
      </c>
      <c r="N66" s="132">
        <v>38214</v>
      </c>
    </row>
    <row r="67" spans="1:14" s="78" customFormat="1" x14ac:dyDescent="0.2">
      <c r="A67" s="91" t="s">
        <v>2125</v>
      </c>
      <c r="B67" s="91" t="s">
        <v>2022</v>
      </c>
      <c r="C67" s="132">
        <v>6925</v>
      </c>
      <c r="D67" s="132">
        <v>2603</v>
      </c>
      <c r="E67" s="132">
        <v>9528</v>
      </c>
      <c r="F67" s="133">
        <v>0.14101558453091007</v>
      </c>
      <c r="G67" s="132">
        <v>106992</v>
      </c>
      <c r="H67" s="134">
        <v>1.5834949013571713</v>
      </c>
      <c r="I67" s="132">
        <v>21265</v>
      </c>
      <c r="J67" s="133">
        <v>0.31472464368700698</v>
      </c>
      <c r="K67" s="132">
        <v>4788</v>
      </c>
      <c r="L67" s="132">
        <v>1522</v>
      </c>
      <c r="M67" s="132">
        <v>6441</v>
      </c>
      <c r="N67" s="132">
        <v>6257</v>
      </c>
    </row>
    <row r="68" spans="1:14" s="78" customFormat="1" x14ac:dyDescent="0.2">
      <c r="A68" s="91" t="s">
        <v>2125</v>
      </c>
      <c r="B68" s="91" t="s">
        <v>2023</v>
      </c>
      <c r="C68" s="132">
        <v>64640</v>
      </c>
      <c r="D68" s="132">
        <v>14138</v>
      </c>
      <c r="E68" s="132">
        <v>78778</v>
      </c>
      <c r="F68" s="133">
        <v>0.42196999319731537</v>
      </c>
      <c r="G68" s="132">
        <v>612486</v>
      </c>
      <c r="H68" s="134">
        <v>3.280747331151475</v>
      </c>
      <c r="I68" s="132">
        <v>88634</v>
      </c>
      <c r="J68" s="133">
        <v>0.47476311123728515</v>
      </c>
      <c r="K68" s="132">
        <v>30472</v>
      </c>
      <c r="L68" s="132">
        <v>8944</v>
      </c>
      <c r="M68" s="132">
        <v>250</v>
      </c>
      <c r="N68" s="132">
        <v>348</v>
      </c>
    </row>
    <row r="69" spans="1:14" s="78" customFormat="1" x14ac:dyDescent="0.2">
      <c r="A69" s="91" t="s">
        <v>2125</v>
      </c>
      <c r="B69" s="91" t="s">
        <v>2024</v>
      </c>
      <c r="C69" s="132">
        <v>36303</v>
      </c>
      <c r="D69" s="132">
        <v>13391</v>
      </c>
      <c r="E69" s="132">
        <v>49694</v>
      </c>
      <c r="F69" s="133">
        <v>0.44535457910255144</v>
      </c>
      <c r="G69" s="132">
        <v>340821</v>
      </c>
      <c r="H69" s="134">
        <v>3.0544168914619609</v>
      </c>
      <c r="I69" s="132">
        <v>43142</v>
      </c>
      <c r="J69" s="133">
        <v>0.38663595709023774</v>
      </c>
      <c r="K69" s="132">
        <v>12487</v>
      </c>
      <c r="L69" s="132">
        <v>5311</v>
      </c>
      <c r="M69" s="132">
        <v>507</v>
      </c>
      <c r="N69" s="132">
        <v>1465</v>
      </c>
    </row>
    <row r="70" spans="1:14" s="78" customFormat="1" x14ac:dyDescent="0.2">
      <c r="A70" s="91" t="s">
        <v>2125</v>
      </c>
      <c r="B70" s="91" t="s">
        <v>2025</v>
      </c>
      <c r="C70" s="132">
        <v>63001</v>
      </c>
      <c r="D70" s="132">
        <v>8833</v>
      </c>
      <c r="E70" s="132">
        <v>71834</v>
      </c>
      <c r="F70" s="133">
        <v>0.78660987067596722</v>
      </c>
      <c r="G70" s="132">
        <v>434545</v>
      </c>
      <c r="H70" s="134">
        <v>4.7584345331303863</v>
      </c>
      <c r="I70" s="132">
        <v>124762</v>
      </c>
      <c r="J70" s="133">
        <v>1.3661917850220651</v>
      </c>
      <c r="K70" s="132">
        <v>40929</v>
      </c>
      <c r="L70" s="132">
        <v>731</v>
      </c>
      <c r="M70" s="132">
        <v>31044</v>
      </c>
      <c r="N70" s="132">
        <v>30386</v>
      </c>
    </row>
    <row r="71" spans="1:14" s="78" customFormat="1" x14ac:dyDescent="0.2">
      <c r="A71" s="91" t="s">
        <v>2125</v>
      </c>
      <c r="B71" s="91" t="s">
        <v>2026</v>
      </c>
      <c r="C71" s="132">
        <v>28832</v>
      </c>
      <c r="D71" s="132">
        <v>7056</v>
      </c>
      <c r="E71" s="132">
        <v>35888</v>
      </c>
      <c r="F71" s="133">
        <v>0.75447263859398317</v>
      </c>
      <c r="G71" s="132">
        <v>255832</v>
      </c>
      <c r="H71" s="134">
        <v>5.3783505371370905</v>
      </c>
      <c r="I71" s="132">
        <v>85978</v>
      </c>
      <c r="J71" s="133">
        <v>1.8075136123783295</v>
      </c>
      <c r="K71" s="132">
        <v>2510</v>
      </c>
      <c r="L71" s="132">
        <v>154</v>
      </c>
      <c r="M71" s="132">
        <v>18</v>
      </c>
      <c r="N71" s="132">
        <v>201</v>
      </c>
    </row>
    <row r="72" spans="1:14" s="78" customFormat="1" x14ac:dyDescent="0.2">
      <c r="A72" s="91" t="s">
        <v>2125</v>
      </c>
      <c r="B72" s="91" t="s">
        <v>2027</v>
      </c>
      <c r="C72" s="132">
        <v>40541</v>
      </c>
      <c r="D72" s="132">
        <v>11508</v>
      </c>
      <c r="E72" s="132">
        <v>52049</v>
      </c>
      <c r="F72" s="133">
        <v>0.57884318108519894</v>
      </c>
      <c r="G72" s="132">
        <v>432232</v>
      </c>
      <c r="H72" s="134">
        <v>4.8069039913700111</v>
      </c>
      <c r="I72" s="132">
        <v>123637</v>
      </c>
      <c r="J72" s="133">
        <v>1.3749819281798064</v>
      </c>
      <c r="K72" s="132">
        <v>63837</v>
      </c>
      <c r="L72" s="132">
        <v>21821</v>
      </c>
      <c r="M72" s="132">
        <v>10509</v>
      </c>
      <c r="N72" s="132">
        <v>9543</v>
      </c>
    </row>
    <row r="73" spans="1:14" s="78" customFormat="1" x14ac:dyDescent="0.2">
      <c r="A73" s="91" t="s">
        <v>2125</v>
      </c>
      <c r="B73" s="91" t="s">
        <v>2028</v>
      </c>
      <c r="C73" s="132">
        <v>46233</v>
      </c>
      <c r="D73" s="132">
        <v>20656</v>
      </c>
      <c r="E73" s="132">
        <v>66889</v>
      </c>
      <c r="F73" s="133">
        <v>0.39613746868577993</v>
      </c>
      <c r="G73" s="132">
        <v>349529</v>
      </c>
      <c r="H73" s="134">
        <v>2.0700194844035935</v>
      </c>
      <c r="I73" s="132">
        <v>324291</v>
      </c>
      <c r="J73" s="133">
        <v>1.9205521962890799</v>
      </c>
      <c r="K73" s="132">
        <v>50077</v>
      </c>
      <c r="L73" s="132">
        <v>42199</v>
      </c>
      <c r="M73" s="132">
        <v>34676</v>
      </c>
      <c r="N73" s="132">
        <v>33829</v>
      </c>
    </row>
    <row r="74" spans="1:14" s="78" customFormat="1" x14ac:dyDescent="0.2">
      <c r="A74" s="91" t="s">
        <v>2125</v>
      </c>
      <c r="B74" s="91" t="s">
        <v>2029</v>
      </c>
      <c r="C74" s="132">
        <v>17619</v>
      </c>
      <c r="D74" s="132">
        <v>5093</v>
      </c>
      <c r="E74" s="132">
        <v>22712</v>
      </c>
      <c r="F74" s="133">
        <v>0.50476719635515055</v>
      </c>
      <c r="G74" s="132">
        <v>221282</v>
      </c>
      <c r="H74" s="134">
        <v>4.9179242138015331</v>
      </c>
      <c r="I74" s="132">
        <v>18792</v>
      </c>
      <c r="J74" s="133">
        <v>0.41764640515612844</v>
      </c>
      <c r="K74" s="132">
        <v>5820</v>
      </c>
      <c r="L74" s="132">
        <v>973</v>
      </c>
      <c r="M74" s="132">
        <v>35</v>
      </c>
      <c r="N74" s="132">
        <v>151</v>
      </c>
    </row>
    <row r="75" spans="1:14" s="78" customFormat="1" x14ac:dyDescent="0.2">
      <c r="A75" s="91" t="s">
        <v>2125</v>
      </c>
      <c r="B75" s="91" t="s">
        <v>2030</v>
      </c>
      <c r="C75" s="132">
        <v>92129</v>
      </c>
      <c r="D75" s="132">
        <v>29917</v>
      </c>
      <c r="E75" s="132">
        <v>122046</v>
      </c>
      <c r="F75" s="133">
        <v>0.52574082131118582</v>
      </c>
      <c r="G75" s="132">
        <v>420949</v>
      </c>
      <c r="H75" s="134">
        <v>1.8133332758969765</v>
      </c>
      <c r="I75" s="132">
        <v>90232</v>
      </c>
      <c r="J75" s="133">
        <v>0.38869480186610722</v>
      </c>
      <c r="K75" s="132">
        <v>24520</v>
      </c>
      <c r="L75" s="132">
        <v>12431</v>
      </c>
      <c r="M75" s="132">
        <v>153</v>
      </c>
      <c r="N75" s="132">
        <v>68</v>
      </c>
    </row>
    <row r="76" spans="1:14" s="78" customFormat="1" x14ac:dyDescent="0.2">
      <c r="A76" s="92" t="s">
        <v>1951</v>
      </c>
      <c r="B76" s="92" t="s">
        <v>2010</v>
      </c>
      <c r="C76" s="135">
        <v>32547</v>
      </c>
      <c r="D76" s="135">
        <v>6795</v>
      </c>
      <c r="E76" s="135">
        <v>39342</v>
      </c>
      <c r="F76" s="136">
        <v>0.66044419077036709</v>
      </c>
      <c r="G76" s="135">
        <v>657976</v>
      </c>
      <c r="H76" s="137">
        <v>11.045610972149944</v>
      </c>
      <c r="I76" s="135">
        <v>33228</v>
      </c>
      <c r="J76" s="136">
        <v>0.55780691299165674</v>
      </c>
      <c r="K76" s="135">
        <v>22880</v>
      </c>
      <c r="L76" s="135">
        <v>4888</v>
      </c>
      <c r="M76" s="135">
        <v>0</v>
      </c>
      <c r="N76" s="135">
        <v>405</v>
      </c>
    </row>
    <row r="77" spans="1:14" s="78" customFormat="1" x14ac:dyDescent="0.2">
      <c r="A77" s="92" t="s">
        <v>1951</v>
      </c>
      <c r="B77" s="92" t="s">
        <v>1939</v>
      </c>
      <c r="C77" s="135">
        <v>8238</v>
      </c>
      <c r="D77" s="135">
        <v>374</v>
      </c>
      <c r="E77" s="135">
        <v>8612</v>
      </c>
      <c r="F77" s="136">
        <v>0.45969894309811038</v>
      </c>
      <c r="G77" s="135">
        <v>62161</v>
      </c>
      <c r="H77" s="137">
        <v>3.3180847656667023</v>
      </c>
      <c r="I77" s="135">
        <v>20885</v>
      </c>
      <c r="J77" s="136">
        <v>1.1148179780079002</v>
      </c>
      <c r="K77" s="135">
        <v>411</v>
      </c>
      <c r="L77" s="135">
        <v>119</v>
      </c>
      <c r="M77" s="135">
        <v>0</v>
      </c>
      <c r="N77" s="135">
        <v>275</v>
      </c>
    </row>
    <row r="78" spans="1:14" s="78" customFormat="1" x14ac:dyDescent="0.2">
      <c r="A78" s="92" t="s">
        <v>1951</v>
      </c>
      <c r="B78" s="92" t="s">
        <v>2011</v>
      </c>
      <c r="C78" s="135">
        <v>8771</v>
      </c>
      <c r="D78" s="135">
        <v>2247</v>
      </c>
      <c r="E78" s="135">
        <v>11018</v>
      </c>
      <c r="F78" s="136">
        <v>2.343258188005104</v>
      </c>
      <c r="G78" s="135">
        <v>34327</v>
      </c>
      <c r="H78" s="137">
        <v>7.300510421097405</v>
      </c>
      <c r="I78" s="135">
        <v>15168</v>
      </c>
      <c r="J78" s="136">
        <v>3.2258613356018717</v>
      </c>
      <c r="K78" s="135">
        <v>3358</v>
      </c>
      <c r="L78" s="135">
        <v>16</v>
      </c>
      <c r="M78" s="135">
        <v>2660</v>
      </c>
      <c r="N78" s="135">
        <v>2592</v>
      </c>
    </row>
    <row r="79" spans="1:14" s="78" customFormat="1" x14ac:dyDescent="0.2">
      <c r="A79" s="92" t="s">
        <v>1951</v>
      </c>
      <c r="B79" s="92" t="s">
        <v>2012</v>
      </c>
      <c r="C79" s="135">
        <v>27089</v>
      </c>
      <c r="D79" s="135">
        <v>7391</v>
      </c>
      <c r="E79" s="135">
        <v>34480</v>
      </c>
      <c r="F79" s="136">
        <v>0.85450174716859562</v>
      </c>
      <c r="G79" s="135">
        <v>347194</v>
      </c>
      <c r="H79" s="137">
        <v>8.6043468563356544</v>
      </c>
      <c r="I79" s="135">
        <v>53163</v>
      </c>
      <c r="J79" s="136">
        <v>1.3175138162622984</v>
      </c>
      <c r="K79" s="135">
        <v>22706</v>
      </c>
      <c r="L79" s="135">
        <v>1902</v>
      </c>
      <c r="M79" s="135">
        <v>179</v>
      </c>
      <c r="N79" s="135">
        <v>277</v>
      </c>
    </row>
    <row r="80" spans="1:14" s="78" customFormat="1" x14ac:dyDescent="0.2">
      <c r="A80" s="92" t="s">
        <v>1951</v>
      </c>
      <c r="B80" s="92" t="s">
        <v>2013</v>
      </c>
      <c r="C80" s="135">
        <v>69735</v>
      </c>
      <c r="D80" s="135">
        <v>13222</v>
      </c>
      <c r="E80" s="135">
        <v>82957</v>
      </c>
      <c r="F80" s="136">
        <v>0.75587932464077123</v>
      </c>
      <c r="G80" s="135">
        <v>315277</v>
      </c>
      <c r="H80" s="137">
        <v>2.8727095463284402</v>
      </c>
      <c r="I80" s="135">
        <v>97833</v>
      </c>
      <c r="J80" s="136">
        <v>0.8914249788152967</v>
      </c>
      <c r="K80" s="135">
        <v>8903</v>
      </c>
      <c r="L80" s="135">
        <v>10356</v>
      </c>
      <c r="M80" s="135">
        <v>1376</v>
      </c>
      <c r="N80" s="135">
        <v>782</v>
      </c>
    </row>
    <row r="81" spans="1:14" s="78" customFormat="1" x14ac:dyDescent="0.2">
      <c r="A81" s="92" t="s">
        <v>1951</v>
      </c>
      <c r="B81" s="92" t="s">
        <v>2014</v>
      </c>
      <c r="C81" s="135">
        <v>16812</v>
      </c>
      <c r="D81" s="135">
        <v>-1</v>
      </c>
      <c r="E81" s="135">
        <v>16812</v>
      </c>
      <c r="F81" s="136">
        <v>1.5760757476328864</v>
      </c>
      <c r="G81" s="135">
        <v>117070</v>
      </c>
      <c r="H81" s="137">
        <v>10.974969532202119</v>
      </c>
      <c r="I81" s="135">
        <v>6204</v>
      </c>
      <c r="J81" s="136">
        <v>0.58160682478672543</v>
      </c>
      <c r="K81" s="135">
        <v>4110</v>
      </c>
      <c r="L81" s="135">
        <v>774</v>
      </c>
      <c r="M81" s="135">
        <v>11215</v>
      </c>
      <c r="N81" s="135">
        <v>11189</v>
      </c>
    </row>
    <row r="82" spans="1:14" s="78" customFormat="1" x14ac:dyDescent="0.2">
      <c r="A82" s="92" t="s">
        <v>1951</v>
      </c>
      <c r="B82" s="92" t="s">
        <v>2123</v>
      </c>
      <c r="C82" s="135">
        <v>34002</v>
      </c>
      <c r="D82" s="135">
        <v>9046</v>
      </c>
      <c r="E82" s="135">
        <v>43048</v>
      </c>
      <c r="F82" s="136">
        <v>1.1403443708609271</v>
      </c>
      <c r="G82" s="135">
        <v>277105</v>
      </c>
      <c r="H82" s="137">
        <v>7.3405298013245037</v>
      </c>
      <c r="I82" s="135">
        <v>20748</v>
      </c>
      <c r="J82" s="136">
        <v>0.5496158940397351</v>
      </c>
      <c r="K82" s="135">
        <v>11960</v>
      </c>
      <c r="L82" s="135">
        <v>208</v>
      </c>
      <c r="M82" s="135">
        <v>19</v>
      </c>
      <c r="N82" s="135">
        <v>212</v>
      </c>
    </row>
    <row r="83" spans="1:14" s="78" customFormat="1" x14ac:dyDescent="0.2">
      <c r="A83" s="92" t="s">
        <v>1951</v>
      </c>
      <c r="B83" s="92" t="s">
        <v>2015</v>
      </c>
      <c r="C83" s="135">
        <v>6735</v>
      </c>
      <c r="D83" s="135">
        <v>841</v>
      </c>
      <c r="E83" s="135">
        <v>7576</v>
      </c>
      <c r="F83" s="136">
        <v>1.4286253064303225</v>
      </c>
      <c r="G83" s="135">
        <v>51592</v>
      </c>
      <c r="H83" s="137">
        <v>9.7288327361870639</v>
      </c>
      <c r="I83" s="135">
        <v>2175</v>
      </c>
      <c r="J83" s="136">
        <v>0.410145200829719</v>
      </c>
      <c r="K83" s="135">
        <v>256</v>
      </c>
      <c r="L83" s="135">
        <v>117</v>
      </c>
      <c r="M83" s="135">
        <v>0</v>
      </c>
      <c r="N83" s="135">
        <v>0</v>
      </c>
    </row>
    <row r="84" spans="1:14" s="78" customFormat="1" x14ac:dyDescent="0.2">
      <c r="A84" s="92" t="s">
        <v>1951</v>
      </c>
      <c r="B84" s="92" t="s">
        <v>2016</v>
      </c>
      <c r="C84" s="135">
        <v>7273</v>
      </c>
      <c r="D84" s="135">
        <v>853</v>
      </c>
      <c r="E84" s="135">
        <v>8126</v>
      </c>
      <c r="F84" s="136">
        <v>0.53509811668642171</v>
      </c>
      <c r="G84" s="135">
        <v>29998</v>
      </c>
      <c r="H84" s="137">
        <v>1.975372053206901</v>
      </c>
      <c r="I84" s="135">
        <v>19243</v>
      </c>
      <c r="J84" s="136">
        <v>1.2671539575925195</v>
      </c>
      <c r="K84" s="135">
        <v>4563</v>
      </c>
      <c r="L84" s="135">
        <v>447</v>
      </c>
      <c r="M84" s="135">
        <v>20</v>
      </c>
      <c r="N84" s="135">
        <v>15</v>
      </c>
    </row>
    <row r="85" spans="1:14" s="78" customFormat="1" x14ac:dyDescent="0.2">
      <c r="A85" s="92" t="s">
        <v>1951</v>
      </c>
      <c r="B85" s="92" t="s">
        <v>2017</v>
      </c>
      <c r="C85" s="135">
        <v>5115</v>
      </c>
      <c r="D85" s="135">
        <v>1168</v>
      </c>
      <c r="E85" s="135">
        <v>6283</v>
      </c>
      <c r="F85" s="136">
        <v>0.46675581308966646</v>
      </c>
      <c r="G85" s="135">
        <v>86180</v>
      </c>
      <c r="H85" s="137">
        <v>6.4021989451006611</v>
      </c>
      <c r="I85" s="135">
        <v>6283</v>
      </c>
      <c r="J85" s="136">
        <v>0.46675581308966646</v>
      </c>
      <c r="K85" s="135">
        <v>1428</v>
      </c>
      <c r="L85" s="135">
        <v>92</v>
      </c>
      <c r="M85" s="135">
        <v>366</v>
      </c>
      <c r="N85" s="135">
        <v>92</v>
      </c>
    </row>
    <row r="86" spans="1:14" s="78" customFormat="1" x14ac:dyDescent="0.2">
      <c r="A86" s="92" t="s">
        <v>1951</v>
      </c>
      <c r="B86" s="92" t="s">
        <v>2018</v>
      </c>
      <c r="C86" s="135">
        <v>13443</v>
      </c>
      <c r="D86" s="135">
        <v>3449</v>
      </c>
      <c r="E86" s="135">
        <v>16892</v>
      </c>
      <c r="F86" s="136">
        <v>1.7524639485423799</v>
      </c>
      <c r="G86" s="135">
        <v>101471</v>
      </c>
      <c r="H86" s="137">
        <v>10.527129370266625</v>
      </c>
      <c r="I86" s="135">
        <v>20650</v>
      </c>
      <c r="J86" s="136">
        <v>2.1423384168482209</v>
      </c>
      <c r="K86" s="135">
        <v>2536</v>
      </c>
      <c r="L86" s="135">
        <v>1103</v>
      </c>
      <c r="M86" s="135">
        <v>6401</v>
      </c>
      <c r="N86" s="135">
        <v>6538</v>
      </c>
    </row>
  </sheetData>
  <sortState ref="A6:E63">
    <sortCondition ref="E63"/>
  </sortState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1" workbookViewId="0">
      <selection activeCell="AL54" sqref="AL54"/>
    </sheetView>
  </sheetViews>
  <sheetFormatPr baseColWidth="10" defaultRowHeight="15" x14ac:dyDescent="0.2"/>
  <sheetData/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abSelected="1" zoomScale="75"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3" sqref="F3"/>
    </sheetView>
  </sheetViews>
  <sheetFormatPr baseColWidth="10" defaultColWidth="7.5" defaultRowHeight="15" x14ac:dyDescent="0.2"/>
  <cols>
    <col min="1" max="1" width="10.6640625" style="70" customWidth="1"/>
    <col min="2" max="2" width="21.1640625" style="70" customWidth="1"/>
    <col min="3" max="3" width="5.83203125" style="70" bestFit="1" customWidth="1"/>
    <col min="4" max="4" width="11.6640625" style="70" bestFit="1" customWidth="1"/>
    <col min="5" max="5" width="8.5" style="70" bestFit="1" customWidth="1"/>
    <col min="6" max="6" width="22.1640625" style="70" bestFit="1" customWidth="1"/>
    <col min="7" max="7" width="23.33203125" style="70" bestFit="1" customWidth="1"/>
    <col min="8" max="8" width="6.83203125" style="81" bestFit="1" customWidth="1"/>
    <col min="9" max="9" width="6" style="70" bestFit="1" customWidth="1"/>
    <col min="10" max="10" width="11.6640625" style="70" bestFit="1" customWidth="1"/>
    <col min="11" max="11" width="8.5" style="70" bestFit="1" customWidth="1"/>
    <col min="12" max="12" width="22.1640625" style="70" bestFit="1" customWidth="1"/>
    <col min="13" max="13" width="23.33203125" style="70" bestFit="1" customWidth="1"/>
    <col min="14" max="14" width="7" style="70" bestFit="1" customWidth="1"/>
    <col min="15" max="15" width="10" style="70" bestFit="1" customWidth="1"/>
    <col min="16" max="16" width="6" style="70" bestFit="1" customWidth="1"/>
    <col min="17" max="17" width="11.33203125" style="70" bestFit="1" customWidth="1"/>
    <col min="18" max="16384" width="7.5" style="70"/>
  </cols>
  <sheetData>
    <row r="1" spans="1:19" x14ac:dyDescent="0.2">
      <c r="A1" s="68" t="s">
        <v>2009</v>
      </c>
      <c r="B1" s="68"/>
      <c r="C1" s="68"/>
      <c r="D1" s="68"/>
      <c r="E1" s="68"/>
      <c r="F1" s="68"/>
      <c r="G1" s="68"/>
      <c r="H1" s="52"/>
      <c r="I1" s="68"/>
      <c r="J1" s="68"/>
      <c r="K1" s="68"/>
      <c r="L1" s="68"/>
      <c r="M1" s="68"/>
      <c r="N1" s="68"/>
      <c r="O1" s="79"/>
      <c r="P1" s="68"/>
      <c r="Q1" s="206"/>
    </row>
    <row r="2" spans="1:19" s="31" customFormat="1" ht="36" customHeight="1" x14ac:dyDescent="0.2">
      <c r="A2" s="28" t="s">
        <v>1994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9" x14ac:dyDescent="0.2">
      <c r="A3" s="49"/>
      <c r="B3" s="49"/>
      <c r="C3" s="49"/>
      <c r="D3" s="49"/>
      <c r="E3" s="49"/>
      <c r="F3" s="49"/>
      <c r="G3" s="49"/>
      <c r="H3" s="71"/>
      <c r="I3" s="49"/>
      <c r="J3" s="49"/>
      <c r="K3" s="49"/>
      <c r="L3" s="49"/>
      <c r="M3" s="49"/>
      <c r="N3" s="49"/>
      <c r="O3" s="80"/>
      <c r="P3" s="49"/>
      <c r="Q3" s="49"/>
    </row>
    <row r="4" spans="1:19" x14ac:dyDescent="0.2">
      <c r="A4" s="49"/>
      <c r="B4" s="181"/>
      <c r="C4" s="182" t="s">
        <v>1995</v>
      </c>
      <c r="D4" s="182"/>
      <c r="E4" s="182"/>
      <c r="F4" s="182"/>
      <c r="G4" s="182"/>
      <c r="H4" s="182"/>
      <c r="I4" s="183" t="s">
        <v>1996</v>
      </c>
      <c r="J4" s="183"/>
      <c r="K4" s="183"/>
      <c r="L4" s="183"/>
      <c r="M4" s="183"/>
      <c r="N4" s="183"/>
      <c r="O4" s="184"/>
      <c r="P4" s="185" t="s">
        <v>1998</v>
      </c>
      <c r="Q4" s="185"/>
    </row>
    <row r="5" spans="1:19" x14ac:dyDescent="0.2">
      <c r="A5" s="222" t="s">
        <v>1729</v>
      </c>
      <c r="B5" s="221" t="s">
        <v>2318</v>
      </c>
      <c r="C5" s="186" t="s">
        <v>1967</v>
      </c>
      <c r="D5" s="186" t="s">
        <v>1977</v>
      </c>
      <c r="E5" s="186" t="s">
        <v>1999</v>
      </c>
      <c r="F5" s="186" t="s">
        <v>2304</v>
      </c>
      <c r="G5" s="186" t="s">
        <v>2305</v>
      </c>
      <c r="H5" s="187" t="s">
        <v>1942</v>
      </c>
      <c r="I5" s="188" t="s">
        <v>1967</v>
      </c>
      <c r="J5" s="188" t="s">
        <v>1977</v>
      </c>
      <c r="K5" s="188" t="s">
        <v>1999</v>
      </c>
      <c r="L5" s="188" t="s">
        <v>2304</v>
      </c>
      <c r="M5" s="188" t="s">
        <v>2305</v>
      </c>
      <c r="N5" s="188" t="s">
        <v>1942</v>
      </c>
      <c r="O5" s="189" t="s">
        <v>1973</v>
      </c>
      <c r="P5" s="190" t="s">
        <v>2000</v>
      </c>
      <c r="Q5" s="190" t="s">
        <v>1997</v>
      </c>
    </row>
    <row r="6" spans="1:19" x14ac:dyDescent="0.2">
      <c r="A6" s="90" t="s">
        <v>1569</v>
      </c>
      <c r="B6" s="90" t="s">
        <v>1872</v>
      </c>
      <c r="C6" s="191">
        <v>768</v>
      </c>
      <c r="D6" s="191">
        <v>71</v>
      </c>
      <c r="E6" s="191">
        <v>949</v>
      </c>
      <c r="F6" s="191">
        <v>128</v>
      </c>
      <c r="G6" s="191">
        <v>362</v>
      </c>
      <c r="H6" s="191">
        <v>1788</v>
      </c>
      <c r="I6" s="191">
        <v>8403</v>
      </c>
      <c r="J6" s="191">
        <v>1315</v>
      </c>
      <c r="K6" s="191">
        <v>36621</v>
      </c>
      <c r="L6" s="191">
        <v>717</v>
      </c>
      <c r="M6" s="191">
        <v>1630</v>
      </c>
      <c r="N6" s="191">
        <v>46339</v>
      </c>
      <c r="O6" s="192">
        <v>0.30169601875061036</v>
      </c>
      <c r="P6" s="191">
        <v>232</v>
      </c>
      <c r="Q6" s="191">
        <v>3224</v>
      </c>
    </row>
    <row r="7" spans="1:19" x14ac:dyDescent="0.2">
      <c r="A7" s="90" t="s">
        <v>1569</v>
      </c>
      <c r="B7" s="90" t="s">
        <v>1873</v>
      </c>
      <c r="C7" s="191">
        <v>77</v>
      </c>
      <c r="D7" s="191">
        <v>0</v>
      </c>
      <c r="E7" s="191">
        <v>361</v>
      </c>
      <c r="F7" s="191">
        <v>4</v>
      </c>
      <c r="G7" s="191">
        <v>0</v>
      </c>
      <c r="H7" s="191">
        <v>438</v>
      </c>
      <c r="I7" s="191">
        <v>4343</v>
      </c>
      <c r="J7" s="191">
        <v>0</v>
      </c>
      <c r="K7" s="191">
        <v>6889</v>
      </c>
      <c r="L7" s="191">
        <v>27</v>
      </c>
      <c r="M7" s="191">
        <v>0</v>
      </c>
      <c r="N7" s="191">
        <v>11232</v>
      </c>
      <c r="O7" s="192">
        <v>0.30003205470669941</v>
      </c>
      <c r="P7" s="191">
        <v>0</v>
      </c>
      <c r="Q7" s="191">
        <v>0</v>
      </c>
    </row>
    <row r="8" spans="1:19" x14ac:dyDescent="0.2">
      <c r="A8" s="90" t="s">
        <v>1569</v>
      </c>
      <c r="B8" s="90" t="s">
        <v>1874</v>
      </c>
      <c r="C8" s="191">
        <v>20</v>
      </c>
      <c r="D8" s="191">
        <v>0</v>
      </c>
      <c r="E8" s="191">
        <v>275</v>
      </c>
      <c r="F8" s="191">
        <v>0</v>
      </c>
      <c r="G8" s="191">
        <v>13</v>
      </c>
      <c r="H8" s="191">
        <v>295</v>
      </c>
      <c r="I8" s="191">
        <v>270</v>
      </c>
      <c r="J8" s="191">
        <v>0</v>
      </c>
      <c r="K8" s="191">
        <v>4434</v>
      </c>
      <c r="L8" s="191">
        <v>0</v>
      </c>
      <c r="M8" s="191">
        <v>35</v>
      </c>
      <c r="N8" s="191">
        <v>4704</v>
      </c>
      <c r="O8" s="192">
        <v>0.13360220398193642</v>
      </c>
      <c r="P8" s="191">
        <v>135</v>
      </c>
      <c r="Q8" s="191">
        <v>0</v>
      </c>
    </row>
    <row r="9" spans="1:19" x14ac:dyDescent="0.2">
      <c r="A9" s="90" t="s">
        <v>1569</v>
      </c>
      <c r="B9" s="90" t="s">
        <v>1875</v>
      </c>
      <c r="C9" s="191">
        <v>959</v>
      </c>
      <c r="D9" s="191">
        <v>0</v>
      </c>
      <c r="E9" s="191">
        <v>231</v>
      </c>
      <c r="F9" s="191">
        <v>27</v>
      </c>
      <c r="G9" s="191">
        <v>0</v>
      </c>
      <c r="H9" s="191">
        <v>1190</v>
      </c>
      <c r="I9" s="191">
        <v>15627</v>
      </c>
      <c r="J9" s="191">
        <v>0</v>
      </c>
      <c r="K9" s="191">
        <v>4505</v>
      </c>
      <c r="L9" s="191">
        <v>197</v>
      </c>
      <c r="M9" s="191">
        <v>0</v>
      </c>
      <c r="N9" s="191">
        <v>20132</v>
      </c>
      <c r="O9" s="192">
        <v>0.17397766946662518</v>
      </c>
      <c r="P9" s="191">
        <v>0</v>
      </c>
      <c r="Q9" s="191">
        <v>0</v>
      </c>
    </row>
    <row r="10" spans="1:19" x14ac:dyDescent="0.2">
      <c r="A10" s="90" t="s">
        <v>1569</v>
      </c>
      <c r="B10" s="90" t="s">
        <v>1876</v>
      </c>
      <c r="C10" s="191">
        <v>794</v>
      </c>
      <c r="D10" s="191">
        <v>50</v>
      </c>
      <c r="E10" s="191">
        <v>4364</v>
      </c>
      <c r="F10" s="191">
        <v>149</v>
      </c>
      <c r="G10" s="191">
        <v>2</v>
      </c>
      <c r="H10" s="191">
        <v>5208</v>
      </c>
      <c r="I10" s="191">
        <v>6871</v>
      </c>
      <c r="J10" s="191">
        <v>458</v>
      </c>
      <c r="K10" s="191">
        <v>96733</v>
      </c>
      <c r="L10" s="191">
        <v>619</v>
      </c>
      <c r="M10" s="191">
        <v>120</v>
      </c>
      <c r="N10" s="191">
        <v>104062</v>
      </c>
      <c r="O10" s="192">
        <v>0.41813462342087498</v>
      </c>
      <c r="P10" s="191">
        <v>1527</v>
      </c>
      <c r="Q10" s="191">
        <v>25507</v>
      </c>
    </row>
    <row r="11" spans="1:19" x14ac:dyDescent="0.2">
      <c r="A11" s="90" t="s">
        <v>1569</v>
      </c>
      <c r="B11" s="90" t="s">
        <v>1877</v>
      </c>
      <c r="C11" s="191">
        <v>196</v>
      </c>
      <c r="D11" s="191">
        <v>143</v>
      </c>
      <c r="E11" s="191">
        <v>919</v>
      </c>
      <c r="F11" s="191">
        <v>22</v>
      </c>
      <c r="G11" s="191">
        <v>14</v>
      </c>
      <c r="H11" s="191">
        <v>1258</v>
      </c>
      <c r="I11" s="191">
        <v>3928</v>
      </c>
      <c r="J11" s="191">
        <v>3710</v>
      </c>
      <c r="K11" s="191">
        <v>19681</v>
      </c>
      <c r="L11" s="191">
        <v>253</v>
      </c>
      <c r="M11" s="191">
        <v>337</v>
      </c>
      <c r="N11" s="191">
        <v>27319</v>
      </c>
      <c r="O11" s="192">
        <v>0.30540401556141844</v>
      </c>
      <c r="P11" s="191">
        <v>97</v>
      </c>
      <c r="Q11" s="191">
        <v>918</v>
      </c>
    </row>
    <row r="12" spans="1:19" x14ac:dyDescent="0.2">
      <c r="A12" s="90" t="s">
        <v>1569</v>
      </c>
      <c r="B12" s="90" t="s">
        <v>1878</v>
      </c>
      <c r="C12" s="191">
        <v>668</v>
      </c>
      <c r="D12" s="191">
        <v>503</v>
      </c>
      <c r="E12" s="191">
        <v>1956</v>
      </c>
      <c r="F12" s="191">
        <v>536</v>
      </c>
      <c r="G12" s="191">
        <v>46</v>
      </c>
      <c r="H12" s="191">
        <v>3127</v>
      </c>
      <c r="I12" s="191">
        <v>6126</v>
      </c>
      <c r="J12" s="191">
        <v>7446</v>
      </c>
      <c r="K12" s="191">
        <v>51362</v>
      </c>
      <c r="L12" s="191">
        <v>8592</v>
      </c>
      <c r="M12" s="191">
        <v>326</v>
      </c>
      <c r="N12" s="191">
        <v>64934</v>
      </c>
      <c r="O12" s="192">
        <v>0.33801658485291747</v>
      </c>
      <c r="P12" s="191">
        <v>361</v>
      </c>
      <c r="Q12" s="191">
        <v>5754</v>
      </c>
    </row>
    <row r="13" spans="1:19" x14ac:dyDescent="0.2">
      <c r="A13" s="90" t="s">
        <v>1569</v>
      </c>
      <c r="B13" s="90" t="s">
        <v>1879</v>
      </c>
      <c r="C13" s="191">
        <v>100</v>
      </c>
      <c r="D13" s="191">
        <v>16</v>
      </c>
      <c r="E13" s="191">
        <v>261</v>
      </c>
      <c r="F13" s="191">
        <v>48</v>
      </c>
      <c r="G13" s="191">
        <v>5</v>
      </c>
      <c r="H13" s="191">
        <v>377</v>
      </c>
      <c r="I13" s="191">
        <v>532</v>
      </c>
      <c r="J13" s="191">
        <v>140</v>
      </c>
      <c r="K13" s="191">
        <v>6547</v>
      </c>
      <c r="L13" s="191">
        <v>222</v>
      </c>
      <c r="M13" s="191">
        <v>15</v>
      </c>
      <c r="N13" s="191">
        <v>7219</v>
      </c>
      <c r="O13" s="192">
        <v>8.7518942838091779E-2</v>
      </c>
      <c r="P13" s="191">
        <v>1235</v>
      </c>
      <c r="Q13" s="191">
        <v>22730</v>
      </c>
    </row>
    <row r="14" spans="1:19" x14ac:dyDescent="0.2">
      <c r="A14" s="90" t="s">
        <v>1569</v>
      </c>
      <c r="B14" s="90" t="s">
        <v>1880</v>
      </c>
      <c r="C14" s="191">
        <v>121</v>
      </c>
      <c r="D14" s="191">
        <v>58</v>
      </c>
      <c r="E14" s="191">
        <v>117</v>
      </c>
      <c r="F14" s="191">
        <v>11</v>
      </c>
      <c r="G14" s="191">
        <v>8</v>
      </c>
      <c r="H14" s="191">
        <v>296</v>
      </c>
      <c r="I14" s="191">
        <v>1099</v>
      </c>
      <c r="J14" s="191">
        <v>398</v>
      </c>
      <c r="K14" s="191">
        <v>3686</v>
      </c>
      <c r="L14" s="191">
        <v>104</v>
      </c>
      <c r="M14" s="191">
        <v>42</v>
      </c>
      <c r="N14" s="191">
        <v>5183</v>
      </c>
      <c r="O14" s="192">
        <v>0.2173712464351619</v>
      </c>
      <c r="P14" s="191">
        <v>83</v>
      </c>
      <c r="Q14" s="191">
        <v>495</v>
      </c>
      <c r="S14" s="49"/>
    </row>
    <row r="15" spans="1:19" x14ac:dyDescent="0.2">
      <c r="A15" s="90" t="s">
        <v>1569</v>
      </c>
      <c r="B15" s="90" t="s">
        <v>1881</v>
      </c>
      <c r="C15" s="191">
        <v>481</v>
      </c>
      <c r="D15" s="191">
        <v>22</v>
      </c>
      <c r="E15" s="191">
        <v>1206</v>
      </c>
      <c r="F15" s="191">
        <v>171</v>
      </c>
      <c r="G15" s="191">
        <v>35</v>
      </c>
      <c r="H15" s="191">
        <v>1709</v>
      </c>
      <c r="I15" s="191">
        <v>6525</v>
      </c>
      <c r="J15" s="191">
        <v>608</v>
      </c>
      <c r="K15" s="191">
        <v>22676</v>
      </c>
      <c r="L15" s="191">
        <v>326</v>
      </c>
      <c r="M15" s="191">
        <v>332</v>
      </c>
      <c r="N15" s="191">
        <v>29809</v>
      </c>
      <c r="O15" s="192">
        <v>0.25789232353119296</v>
      </c>
      <c r="P15" s="191">
        <v>380</v>
      </c>
      <c r="Q15" s="191">
        <v>14333</v>
      </c>
    </row>
    <row r="16" spans="1:19" x14ac:dyDescent="0.2">
      <c r="A16" s="90" t="s">
        <v>1569</v>
      </c>
      <c r="B16" s="90" t="s">
        <v>1882</v>
      </c>
      <c r="C16" s="191">
        <v>260</v>
      </c>
      <c r="D16" s="191">
        <v>35</v>
      </c>
      <c r="E16" s="191">
        <v>589</v>
      </c>
      <c r="F16" s="191">
        <v>52</v>
      </c>
      <c r="G16" s="191">
        <v>42</v>
      </c>
      <c r="H16" s="191">
        <v>884</v>
      </c>
      <c r="I16" s="191">
        <v>2942</v>
      </c>
      <c r="J16" s="191">
        <v>725</v>
      </c>
      <c r="K16" s="191">
        <v>17770</v>
      </c>
      <c r="L16" s="191">
        <v>313</v>
      </c>
      <c r="M16" s="191">
        <v>69</v>
      </c>
      <c r="N16" s="191">
        <v>21437</v>
      </c>
      <c r="O16" s="192">
        <v>0.31702159124519375</v>
      </c>
      <c r="P16" s="191">
        <v>346</v>
      </c>
      <c r="Q16" s="191">
        <v>5583</v>
      </c>
    </row>
    <row r="17" spans="1:17" x14ac:dyDescent="0.2">
      <c r="A17" s="90" t="s">
        <v>1569</v>
      </c>
      <c r="B17" s="90" t="s">
        <v>1883</v>
      </c>
      <c r="C17" s="191">
        <v>19</v>
      </c>
      <c r="D17" s="191">
        <v>14</v>
      </c>
      <c r="E17" s="191">
        <v>468</v>
      </c>
      <c r="F17" s="191">
        <v>2</v>
      </c>
      <c r="G17" s="191">
        <v>0</v>
      </c>
      <c r="H17" s="191">
        <v>501</v>
      </c>
      <c r="I17" s="191">
        <v>1146</v>
      </c>
      <c r="J17" s="191">
        <v>171</v>
      </c>
      <c r="K17" s="191">
        <v>14431</v>
      </c>
      <c r="L17" s="191">
        <v>28</v>
      </c>
      <c r="M17" s="191">
        <v>0</v>
      </c>
      <c r="N17" s="191">
        <v>15748</v>
      </c>
      <c r="O17" s="192">
        <v>0.17920910384068278</v>
      </c>
      <c r="P17" s="191">
        <v>593</v>
      </c>
      <c r="Q17" s="191">
        <v>7864</v>
      </c>
    </row>
    <row r="18" spans="1:17" x14ac:dyDescent="0.2">
      <c r="A18" s="90" t="s">
        <v>1569</v>
      </c>
      <c r="B18" s="90" t="s">
        <v>1884</v>
      </c>
      <c r="C18" s="191">
        <v>41</v>
      </c>
      <c r="D18" s="191">
        <v>43</v>
      </c>
      <c r="E18" s="191">
        <v>870</v>
      </c>
      <c r="F18" s="191">
        <v>23</v>
      </c>
      <c r="G18" s="191">
        <v>11</v>
      </c>
      <c r="H18" s="191">
        <v>954</v>
      </c>
      <c r="I18" s="191">
        <v>1002</v>
      </c>
      <c r="J18" s="191">
        <v>851</v>
      </c>
      <c r="K18" s="191">
        <v>4650</v>
      </c>
      <c r="L18" s="191">
        <v>146</v>
      </c>
      <c r="M18" s="191">
        <v>71</v>
      </c>
      <c r="N18" s="191">
        <v>6503</v>
      </c>
      <c r="O18" s="192">
        <v>0.11262751346576837</v>
      </c>
      <c r="P18" s="191">
        <v>42</v>
      </c>
      <c r="Q18" s="191">
        <v>386</v>
      </c>
    </row>
    <row r="19" spans="1:17" x14ac:dyDescent="0.2">
      <c r="A19" s="90" t="s">
        <v>1569</v>
      </c>
      <c r="B19" s="90" t="s">
        <v>1885</v>
      </c>
      <c r="C19" s="191">
        <v>1092</v>
      </c>
      <c r="D19" s="191">
        <v>697</v>
      </c>
      <c r="E19" s="191">
        <v>2505</v>
      </c>
      <c r="F19" s="191">
        <v>210</v>
      </c>
      <c r="G19" s="191">
        <v>233</v>
      </c>
      <c r="H19" s="191">
        <v>4294</v>
      </c>
      <c r="I19" s="191">
        <v>16564</v>
      </c>
      <c r="J19" s="191">
        <v>22249</v>
      </c>
      <c r="K19" s="191">
        <v>74670</v>
      </c>
      <c r="L19" s="191">
        <v>1398</v>
      </c>
      <c r="M19" s="191">
        <v>4005</v>
      </c>
      <c r="N19" s="191">
        <v>113483</v>
      </c>
      <c r="O19" s="192">
        <v>0.34124786124317025</v>
      </c>
      <c r="P19" s="191">
        <v>11409</v>
      </c>
      <c r="Q19" s="191">
        <v>65193</v>
      </c>
    </row>
    <row r="20" spans="1:17" x14ac:dyDescent="0.2">
      <c r="A20" s="90" t="s">
        <v>1569</v>
      </c>
      <c r="B20" s="90" t="s">
        <v>1886</v>
      </c>
      <c r="C20" s="191">
        <v>1614</v>
      </c>
      <c r="D20" s="191">
        <v>414</v>
      </c>
      <c r="E20" s="191">
        <v>1968</v>
      </c>
      <c r="F20" s="191">
        <v>908</v>
      </c>
      <c r="G20" s="191">
        <v>32</v>
      </c>
      <c r="H20" s="191">
        <v>3996</v>
      </c>
      <c r="I20" s="191">
        <v>21764</v>
      </c>
      <c r="J20" s="191">
        <v>5242</v>
      </c>
      <c r="K20" s="191">
        <v>48872</v>
      </c>
      <c r="L20" s="191">
        <v>1241</v>
      </c>
      <c r="M20" s="191">
        <v>141</v>
      </c>
      <c r="N20" s="191">
        <v>75878</v>
      </c>
      <c r="O20" s="192">
        <v>0.46585788135905404</v>
      </c>
      <c r="P20" s="191">
        <v>1449</v>
      </c>
      <c r="Q20" s="191">
        <v>13437</v>
      </c>
    </row>
    <row r="21" spans="1:17" x14ac:dyDescent="0.2">
      <c r="A21" s="90" t="s">
        <v>1569</v>
      </c>
      <c r="B21" s="90" t="s">
        <v>1887</v>
      </c>
      <c r="C21" s="191">
        <v>119</v>
      </c>
      <c r="D21" s="191">
        <v>110</v>
      </c>
      <c r="E21" s="191">
        <v>791</v>
      </c>
      <c r="F21" s="191">
        <v>11</v>
      </c>
      <c r="G21" s="191">
        <v>90</v>
      </c>
      <c r="H21" s="191">
        <v>1020</v>
      </c>
      <c r="I21" s="191">
        <v>695</v>
      </c>
      <c r="J21" s="191">
        <v>847</v>
      </c>
      <c r="K21" s="191">
        <v>24283</v>
      </c>
      <c r="L21" s="191">
        <v>25</v>
      </c>
      <c r="M21" s="191">
        <v>150</v>
      </c>
      <c r="N21" s="191">
        <v>25825</v>
      </c>
      <c r="O21" s="192">
        <v>0.62218420989230727</v>
      </c>
      <c r="P21" s="191">
        <v>992</v>
      </c>
      <c r="Q21" s="191">
        <v>7586</v>
      </c>
    </row>
    <row r="22" spans="1:17" x14ac:dyDescent="0.2">
      <c r="A22" s="90" t="s">
        <v>1569</v>
      </c>
      <c r="B22" s="90" t="s">
        <v>1888</v>
      </c>
      <c r="C22" s="191">
        <v>3</v>
      </c>
      <c r="D22" s="191">
        <v>0</v>
      </c>
      <c r="E22" s="191">
        <v>98</v>
      </c>
      <c r="F22" s="191">
        <v>0</v>
      </c>
      <c r="G22" s="191">
        <v>0</v>
      </c>
      <c r="H22" s="191">
        <v>101</v>
      </c>
      <c r="I22" s="191">
        <v>49</v>
      </c>
      <c r="J22" s="191">
        <v>0</v>
      </c>
      <c r="K22" s="191">
        <v>3160</v>
      </c>
      <c r="L22" s="191">
        <v>0</v>
      </c>
      <c r="M22" s="191">
        <v>0</v>
      </c>
      <c r="N22" s="191">
        <v>3209</v>
      </c>
      <c r="O22" s="192">
        <v>5.3588724491499949E-2</v>
      </c>
      <c r="P22" s="191">
        <v>146</v>
      </c>
      <c r="Q22" s="191">
        <v>928</v>
      </c>
    </row>
    <row r="23" spans="1:17" x14ac:dyDescent="0.2">
      <c r="A23" s="90" t="s">
        <v>1569</v>
      </c>
      <c r="B23" s="90" t="s">
        <v>1889</v>
      </c>
      <c r="C23" s="191">
        <v>1882</v>
      </c>
      <c r="D23" s="191">
        <v>1288</v>
      </c>
      <c r="E23" s="191">
        <v>3216</v>
      </c>
      <c r="F23" s="191">
        <v>221</v>
      </c>
      <c r="G23" s="191">
        <v>13</v>
      </c>
      <c r="H23" s="191">
        <v>6386</v>
      </c>
      <c r="I23" s="191">
        <v>16591</v>
      </c>
      <c r="J23" s="191">
        <v>10946</v>
      </c>
      <c r="K23" s="191">
        <v>92499</v>
      </c>
      <c r="L23" s="191">
        <v>948</v>
      </c>
      <c r="M23" s="191">
        <v>66</v>
      </c>
      <c r="N23" s="191">
        <v>120036</v>
      </c>
      <c r="O23" s="192">
        <v>0.42451098623228639</v>
      </c>
      <c r="P23" s="191">
        <v>11637</v>
      </c>
      <c r="Q23" s="191">
        <v>46365</v>
      </c>
    </row>
    <row r="24" spans="1:17" x14ac:dyDescent="0.2">
      <c r="A24" s="90" t="s">
        <v>1569</v>
      </c>
      <c r="B24" s="90" t="s">
        <v>1890</v>
      </c>
      <c r="C24" s="191">
        <v>57</v>
      </c>
      <c r="D24" s="191">
        <v>0</v>
      </c>
      <c r="E24" s="191">
        <v>491</v>
      </c>
      <c r="F24" s="191">
        <v>2</v>
      </c>
      <c r="G24" s="191">
        <v>0</v>
      </c>
      <c r="H24" s="191">
        <v>548</v>
      </c>
      <c r="I24" s="191">
        <v>777</v>
      </c>
      <c r="J24" s="191">
        <v>0</v>
      </c>
      <c r="K24" s="191">
        <v>11360</v>
      </c>
      <c r="L24" s="191">
        <v>14</v>
      </c>
      <c r="M24" s="191">
        <v>0</v>
      </c>
      <c r="N24" s="191">
        <v>12137</v>
      </c>
      <c r="O24" s="192">
        <v>0.2178838144477955</v>
      </c>
      <c r="P24" s="191">
        <v>400</v>
      </c>
      <c r="Q24" s="191">
        <v>2550</v>
      </c>
    </row>
    <row r="25" spans="1:17" x14ac:dyDescent="0.2">
      <c r="A25" s="90" t="s">
        <v>1569</v>
      </c>
      <c r="B25" s="90" t="s">
        <v>1891</v>
      </c>
      <c r="C25" s="191">
        <v>2516</v>
      </c>
      <c r="D25" s="191">
        <v>350</v>
      </c>
      <c r="E25" s="191">
        <v>2306</v>
      </c>
      <c r="F25" s="191">
        <v>683</v>
      </c>
      <c r="G25" s="191">
        <v>461</v>
      </c>
      <c r="H25" s="191">
        <v>5172</v>
      </c>
      <c r="I25" s="191">
        <v>33080</v>
      </c>
      <c r="J25" s="191">
        <v>2515</v>
      </c>
      <c r="K25" s="191">
        <v>70328</v>
      </c>
      <c r="L25" s="191">
        <v>1646</v>
      </c>
      <c r="M25" s="191">
        <v>1958</v>
      </c>
      <c r="N25" s="191">
        <v>105923</v>
      </c>
      <c r="O25" s="192">
        <v>0.29385262842510884</v>
      </c>
      <c r="P25" s="191">
        <v>3794</v>
      </c>
      <c r="Q25" s="191">
        <v>47185</v>
      </c>
    </row>
    <row r="26" spans="1:17" x14ac:dyDescent="0.2">
      <c r="A26" s="90" t="s">
        <v>1569</v>
      </c>
      <c r="B26" s="90" t="s">
        <v>1892</v>
      </c>
      <c r="C26" s="191">
        <v>2</v>
      </c>
      <c r="D26" s="191">
        <v>0</v>
      </c>
      <c r="E26" s="191">
        <v>268</v>
      </c>
      <c r="F26" s="191">
        <v>2</v>
      </c>
      <c r="G26" s="191">
        <v>0</v>
      </c>
      <c r="H26" s="191">
        <v>270</v>
      </c>
      <c r="I26" s="191">
        <v>16</v>
      </c>
      <c r="J26" s="191">
        <v>0</v>
      </c>
      <c r="K26" s="191">
        <v>3618</v>
      </c>
      <c r="L26" s="191">
        <v>16</v>
      </c>
      <c r="M26" s="191">
        <v>0</v>
      </c>
      <c r="N26" s="191">
        <v>3634</v>
      </c>
      <c r="O26" s="192">
        <v>5.7961305963602723E-2</v>
      </c>
      <c r="P26" s="191">
        <v>610</v>
      </c>
      <c r="Q26" s="191">
        <v>6363</v>
      </c>
    </row>
    <row r="27" spans="1:17" x14ac:dyDescent="0.2">
      <c r="A27" s="90" t="s">
        <v>1569</v>
      </c>
      <c r="B27" s="90" t="s">
        <v>824</v>
      </c>
      <c r="C27" s="191">
        <v>3405</v>
      </c>
      <c r="D27" s="191">
        <v>616</v>
      </c>
      <c r="E27" s="191">
        <v>2934</v>
      </c>
      <c r="F27" s="191">
        <v>2616</v>
      </c>
      <c r="G27" s="191">
        <v>379</v>
      </c>
      <c r="H27" s="191">
        <v>6955</v>
      </c>
      <c r="I27" s="191">
        <v>16512</v>
      </c>
      <c r="J27" s="191">
        <v>6467</v>
      </c>
      <c r="K27" s="191">
        <v>88099</v>
      </c>
      <c r="L27" s="191">
        <v>3379</v>
      </c>
      <c r="M27" s="191">
        <v>415</v>
      </c>
      <c r="N27" s="191">
        <v>111078</v>
      </c>
      <c r="O27" s="192">
        <v>0.53272265119178941</v>
      </c>
      <c r="P27" s="191">
        <v>405</v>
      </c>
      <c r="Q27" s="191">
        <v>6936</v>
      </c>
    </row>
    <row r="28" spans="1:17" x14ac:dyDescent="0.2">
      <c r="A28" s="90" t="s">
        <v>1569</v>
      </c>
      <c r="B28" s="90" t="s">
        <v>1893</v>
      </c>
      <c r="C28" s="191">
        <v>80</v>
      </c>
      <c r="D28" s="191">
        <v>55</v>
      </c>
      <c r="E28" s="191">
        <v>213</v>
      </c>
      <c r="F28" s="191">
        <v>12</v>
      </c>
      <c r="G28" s="191">
        <v>230</v>
      </c>
      <c r="H28" s="191">
        <v>348</v>
      </c>
      <c r="I28" s="191">
        <v>1327</v>
      </c>
      <c r="J28" s="191">
        <v>1079</v>
      </c>
      <c r="K28" s="191">
        <v>4616</v>
      </c>
      <c r="L28" s="191">
        <v>120</v>
      </c>
      <c r="M28" s="191">
        <v>9001</v>
      </c>
      <c r="N28" s="191">
        <v>7022</v>
      </c>
      <c r="O28" s="192">
        <v>0.121257123122086</v>
      </c>
      <c r="P28" s="191">
        <v>300</v>
      </c>
      <c r="Q28" s="191">
        <v>7400</v>
      </c>
    </row>
    <row r="29" spans="1:17" x14ac:dyDescent="0.2">
      <c r="A29" s="90" t="s">
        <v>1569</v>
      </c>
      <c r="B29" s="90" t="s">
        <v>1894</v>
      </c>
      <c r="C29" s="191">
        <v>1435</v>
      </c>
      <c r="D29" s="191">
        <v>432</v>
      </c>
      <c r="E29" s="191">
        <v>2343</v>
      </c>
      <c r="F29" s="191">
        <v>150</v>
      </c>
      <c r="G29" s="191">
        <v>50</v>
      </c>
      <c r="H29" s="191">
        <v>4210</v>
      </c>
      <c r="I29" s="191">
        <v>12886</v>
      </c>
      <c r="J29" s="191">
        <v>5121</v>
      </c>
      <c r="K29" s="191">
        <v>74109</v>
      </c>
      <c r="L29" s="191">
        <v>716</v>
      </c>
      <c r="M29" s="191">
        <v>931</v>
      </c>
      <c r="N29" s="191">
        <v>92116</v>
      </c>
      <c r="O29" s="192">
        <v>0.22649173362707398</v>
      </c>
      <c r="P29" s="191">
        <v>5602</v>
      </c>
      <c r="Q29" s="191">
        <v>32694</v>
      </c>
    </row>
    <row r="30" spans="1:17" x14ac:dyDescent="0.2">
      <c r="A30" s="90" t="s">
        <v>1569</v>
      </c>
      <c r="B30" s="90" t="s">
        <v>1895</v>
      </c>
      <c r="C30" s="191">
        <v>116</v>
      </c>
      <c r="D30" s="191">
        <v>4</v>
      </c>
      <c r="E30" s="191">
        <v>229</v>
      </c>
      <c r="F30" s="191">
        <v>26</v>
      </c>
      <c r="G30" s="191">
        <v>0</v>
      </c>
      <c r="H30" s="191">
        <v>349</v>
      </c>
      <c r="I30" s="191">
        <v>4117</v>
      </c>
      <c r="J30" s="191">
        <v>291</v>
      </c>
      <c r="K30" s="191">
        <v>4930</v>
      </c>
      <c r="L30" s="191">
        <v>61</v>
      </c>
      <c r="M30" s="191">
        <v>0</v>
      </c>
      <c r="N30" s="191">
        <v>9471</v>
      </c>
      <c r="O30" s="192">
        <v>0.24817881662386668</v>
      </c>
      <c r="P30" s="191">
        <v>290</v>
      </c>
      <c r="Q30" s="191">
        <v>4117</v>
      </c>
    </row>
    <row r="31" spans="1:17" x14ac:dyDescent="0.2">
      <c r="A31" s="90" t="s">
        <v>1569</v>
      </c>
      <c r="B31" s="90" t="s">
        <v>1896</v>
      </c>
      <c r="C31" s="191">
        <v>72</v>
      </c>
      <c r="D31" s="191">
        <v>34</v>
      </c>
      <c r="E31" s="191">
        <v>585</v>
      </c>
      <c r="F31" s="191">
        <v>5</v>
      </c>
      <c r="G31" s="191">
        <v>5</v>
      </c>
      <c r="H31" s="191">
        <v>691</v>
      </c>
      <c r="I31" s="191">
        <v>495</v>
      </c>
      <c r="J31" s="191">
        <v>277</v>
      </c>
      <c r="K31" s="191">
        <v>16888</v>
      </c>
      <c r="L31" s="191">
        <v>72</v>
      </c>
      <c r="M31" s="191">
        <v>72</v>
      </c>
      <c r="N31" s="191">
        <v>17660</v>
      </c>
      <c r="O31" s="192">
        <v>0.14320931590385677</v>
      </c>
      <c r="P31" s="191">
        <v>588</v>
      </c>
      <c r="Q31" s="191">
        <v>4344</v>
      </c>
    </row>
    <row r="32" spans="1:17" x14ac:dyDescent="0.2">
      <c r="A32" s="90" t="s">
        <v>1569</v>
      </c>
      <c r="B32" s="90" t="s">
        <v>1897</v>
      </c>
      <c r="C32" s="191">
        <v>383</v>
      </c>
      <c r="D32" s="191">
        <v>80</v>
      </c>
      <c r="E32" s="191">
        <v>554</v>
      </c>
      <c r="F32" s="191">
        <v>8</v>
      </c>
      <c r="G32" s="191">
        <v>2</v>
      </c>
      <c r="H32" s="191">
        <v>1017</v>
      </c>
      <c r="I32" s="191">
        <v>4517</v>
      </c>
      <c r="J32" s="191">
        <v>795</v>
      </c>
      <c r="K32" s="191">
        <v>13357</v>
      </c>
      <c r="L32" s="191">
        <v>155</v>
      </c>
      <c r="M32" s="191">
        <v>15</v>
      </c>
      <c r="N32" s="191">
        <v>18669</v>
      </c>
      <c r="O32" s="192">
        <v>0.31284981734088546</v>
      </c>
      <c r="P32" s="191">
        <v>1340</v>
      </c>
      <c r="Q32" s="191">
        <v>19543</v>
      </c>
    </row>
    <row r="33" spans="1:17" x14ac:dyDescent="0.2">
      <c r="A33" s="90" t="s">
        <v>1569</v>
      </c>
      <c r="B33" s="90" t="s">
        <v>1898</v>
      </c>
      <c r="C33" s="191">
        <v>476</v>
      </c>
      <c r="D33" s="191">
        <v>67</v>
      </c>
      <c r="E33" s="191">
        <v>804</v>
      </c>
      <c r="F33" s="191">
        <v>36</v>
      </c>
      <c r="G33" s="191">
        <v>1</v>
      </c>
      <c r="H33" s="191">
        <v>1347</v>
      </c>
      <c r="I33" s="191">
        <v>5725</v>
      </c>
      <c r="J33" s="191">
        <v>737</v>
      </c>
      <c r="K33" s="191">
        <v>24129</v>
      </c>
      <c r="L33" s="191">
        <v>121</v>
      </c>
      <c r="M33" s="191">
        <v>6</v>
      </c>
      <c r="N33" s="191">
        <v>30591</v>
      </c>
      <c r="O33" s="192">
        <v>0.27991435394877706</v>
      </c>
      <c r="P33" s="191">
        <v>4872</v>
      </c>
      <c r="Q33" s="191">
        <v>0</v>
      </c>
    </row>
    <row r="34" spans="1:17" x14ac:dyDescent="0.2">
      <c r="A34" s="90" t="s">
        <v>1569</v>
      </c>
      <c r="B34" s="90" t="s">
        <v>1899</v>
      </c>
      <c r="C34" s="191">
        <v>350</v>
      </c>
      <c r="D34" s="191">
        <v>333</v>
      </c>
      <c r="E34" s="191">
        <v>479</v>
      </c>
      <c r="F34" s="191">
        <v>49</v>
      </c>
      <c r="G34" s="191">
        <v>84</v>
      </c>
      <c r="H34" s="191">
        <v>1162</v>
      </c>
      <c r="I34" s="191">
        <v>4089</v>
      </c>
      <c r="J34" s="191">
        <v>3186</v>
      </c>
      <c r="K34" s="191">
        <v>11315</v>
      </c>
      <c r="L34" s="191">
        <v>247</v>
      </c>
      <c r="M34" s="191">
        <v>258</v>
      </c>
      <c r="N34" s="191">
        <v>18590</v>
      </c>
      <c r="O34" s="192">
        <v>0.14320048067294211</v>
      </c>
      <c r="P34" s="191">
        <v>920</v>
      </c>
      <c r="Q34" s="191">
        <v>7803</v>
      </c>
    </row>
    <row r="35" spans="1:17" x14ac:dyDescent="0.2">
      <c r="A35" s="90" t="s">
        <v>1569</v>
      </c>
      <c r="B35" s="90" t="s">
        <v>981</v>
      </c>
      <c r="C35" s="191">
        <v>87</v>
      </c>
      <c r="D35" s="191">
        <v>36</v>
      </c>
      <c r="E35" s="191">
        <v>600</v>
      </c>
      <c r="F35" s="191">
        <v>49</v>
      </c>
      <c r="G35" s="191">
        <v>0</v>
      </c>
      <c r="H35" s="191">
        <v>723</v>
      </c>
      <c r="I35" s="191">
        <v>1314</v>
      </c>
      <c r="J35" s="191">
        <v>408</v>
      </c>
      <c r="K35" s="191">
        <v>14295</v>
      </c>
      <c r="L35" s="191">
        <v>137</v>
      </c>
      <c r="M35" s="191">
        <v>0</v>
      </c>
      <c r="N35" s="191">
        <v>16017</v>
      </c>
      <c r="O35" s="192">
        <v>9.0334333476210893E-2</v>
      </c>
      <c r="P35" s="191">
        <v>281</v>
      </c>
      <c r="Q35" s="191">
        <v>6009</v>
      </c>
    </row>
    <row r="36" spans="1:17" x14ac:dyDescent="0.2">
      <c r="A36" s="90" t="s">
        <v>1569</v>
      </c>
      <c r="B36" s="90" t="s">
        <v>1900</v>
      </c>
      <c r="C36" s="191">
        <v>120</v>
      </c>
      <c r="D36" s="191">
        <v>5</v>
      </c>
      <c r="E36" s="191">
        <v>217</v>
      </c>
      <c r="F36" s="191">
        <v>50</v>
      </c>
      <c r="G36" s="191">
        <v>17</v>
      </c>
      <c r="H36" s="191">
        <v>342</v>
      </c>
      <c r="I36" s="191">
        <v>561</v>
      </c>
      <c r="J36" s="191">
        <v>63</v>
      </c>
      <c r="K36" s="191">
        <v>5512</v>
      </c>
      <c r="L36" s="191">
        <v>205</v>
      </c>
      <c r="M36" s="191">
        <v>51</v>
      </c>
      <c r="N36" s="191">
        <v>6136</v>
      </c>
      <c r="O36" s="192">
        <v>0.10339714208681586</v>
      </c>
      <c r="P36" s="191">
        <v>355</v>
      </c>
      <c r="Q36" s="191">
        <v>2019</v>
      </c>
    </row>
    <row r="37" spans="1:17" x14ac:dyDescent="0.2">
      <c r="A37" s="90" t="s">
        <v>1569</v>
      </c>
      <c r="B37" s="90" t="s">
        <v>1901</v>
      </c>
      <c r="C37" s="191">
        <v>115</v>
      </c>
      <c r="D37" s="191">
        <v>106</v>
      </c>
      <c r="E37" s="191">
        <v>461</v>
      </c>
      <c r="F37" s="191">
        <v>14</v>
      </c>
      <c r="G37" s="191">
        <v>5</v>
      </c>
      <c r="H37" s="191">
        <v>682</v>
      </c>
      <c r="I37" s="191">
        <v>1189</v>
      </c>
      <c r="J37" s="191">
        <v>1771</v>
      </c>
      <c r="K37" s="191">
        <v>12022</v>
      </c>
      <c r="L37" s="191">
        <v>59</v>
      </c>
      <c r="M37" s="191">
        <v>17</v>
      </c>
      <c r="N37" s="191">
        <v>14982</v>
      </c>
      <c r="O37" s="192">
        <v>0.18787384789014985</v>
      </c>
      <c r="P37" s="191">
        <v>88</v>
      </c>
      <c r="Q37" s="191">
        <v>728</v>
      </c>
    </row>
    <row r="38" spans="1:17" x14ac:dyDescent="0.2">
      <c r="A38" s="90" t="s">
        <v>1569</v>
      </c>
      <c r="B38" s="90" t="s">
        <v>1902</v>
      </c>
      <c r="C38" s="191">
        <v>194</v>
      </c>
      <c r="D38" s="191">
        <v>60</v>
      </c>
      <c r="E38" s="191">
        <v>431</v>
      </c>
      <c r="F38" s="191">
        <v>40</v>
      </c>
      <c r="G38" s="191">
        <v>5</v>
      </c>
      <c r="H38" s="191">
        <v>685</v>
      </c>
      <c r="I38" s="191">
        <v>3457</v>
      </c>
      <c r="J38" s="191">
        <v>2099</v>
      </c>
      <c r="K38" s="191">
        <v>8847</v>
      </c>
      <c r="L38" s="191">
        <v>225</v>
      </c>
      <c r="M38" s="191">
        <v>16</v>
      </c>
      <c r="N38" s="191">
        <v>14403</v>
      </c>
      <c r="O38" s="192">
        <v>0.67391914654688378</v>
      </c>
      <c r="P38" s="191">
        <v>411</v>
      </c>
      <c r="Q38" s="191">
        <v>4120</v>
      </c>
    </row>
    <row r="39" spans="1:17" x14ac:dyDescent="0.2">
      <c r="A39" s="90" t="s">
        <v>1569</v>
      </c>
      <c r="B39" s="90" t="s">
        <v>1903</v>
      </c>
      <c r="C39" s="191">
        <v>62</v>
      </c>
      <c r="D39" s="191">
        <v>30</v>
      </c>
      <c r="E39" s="191">
        <v>522</v>
      </c>
      <c r="F39" s="191">
        <v>48</v>
      </c>
      <c r="G39" s="191">
        <v>3</v>
      </c>
      <c r="H39" s="191">
        <v>614</v>
      </c>
      <c r="I39" s="191">
        <v>320</v>
      </c>
      <c r="J39" s="191">
        <v>324</v>
      </c>
      <c r="K39" s="191">
        <v>5819</v>
      </c>
      <c r="L39" s="191">
        <v>168</v>
      </c>
      <c r="M39" s="191">
        <v>8</v>
      </c>
      <c r="N39" s="191">
        <v>6463</v>
      </c>
      <c r="O39" s="192">
        <v>0.1428887267581968</v>
      </c>
      <c r="P39" s="191">
        <v>438</v>
      </c>
      <c r="Q39" s="191">
        <v>1350</v>
      </c>
    </row>
    <row r="40" spans="1:17" x14ac:dyDescent="0.2">
      <c r="A40" s="90" t="s">
        <v>1569</v>
      </c>
      <c r="B40" s="90" t="s">
        <v>1904</v>
      </c>
      <c r="C40" s="191">
        <v>3611</v>
      </c>
      <c r="D40" s="191">
        <v>3989</v>
      </c>
      <c r="E40" s="191">
        <v>17385</v>
      </c>
      <c r="F40" s="191">
        <v>2147</v>
      </c>
      <c r="G40" s="191">
        <v>425</v>
      </c>
      <c r="H40" s="191">
        <v>24985</v>
      </c>
      <c r="I40" s="191">
        <v>35366</v>
      </c>
      <c r="J40" s="191">
        <v>47293</v>
      </c>
      <c r="K40" s="191">
        <v>305758</v>
      </c>
      <c r="L40" s="191">
        <v>5457</v>
      </c>
      <c r="M40" s="191">
        <v>3083</v>
      </c>
      <c r="N40" s="191">
        <v>388417</v>
      </c>
      <c r="O40" s="192">
        <v>0.3678919407344825</v>
      </c>
      <c r="P40" s="191">
        <v>0</v>
      </c>
      <c r="Q40" s="191">
        <v>0</v>
      </c>
    </row>
    <row r="41" spans="1:17" x14ac:dyDescent="0.2">
      <c r="A41" s="90" t="s">
        <v>1569</v>
      </c>
      <c r="B41" s="90" t="s">
        <v>1905</v>
      </c>
      <c r="C41" s="191">
        <v>358</v>
      </c>
      <c r="D41" s="191">
        <v>62</v>
      </c>
      <c r="E41" s="191">
        <v>1223</v>
      </c>
      <c r="F41" s="191">
        <v>158</v>
      </c>
      <c r="G41" s="191">
        <v>67</v>
      </c>
      <c r="H41" s="191">
        <v>1643</v>
      </c>
      <c r="I41" s="191">
        <v>1429</v>
      </c>
      <c r="J41" s="191">
        <v>2204</v>
      </c>
      <c r="K41" s="191">
        <v>39946</v>
      </c>
      <c r="L41" s="191">
        <v>174</v>
      </c>
      <c r="M41" s="191">
        <v>204</v>
      </c>
      <c r="N41" s="191">
        <v>43579</v>
      </c>
      <c r="O41" s="192">
        <v>0.4876299387930938</v>
      </c>
      <c r="P41" s="191">
        <v>401</v>
      </c>
      <c r="Q41" s="191">
        <v>7005</v>
      </c>
    </row>
    <row r="42" spans="1:17" x14ac:dyDescent="0.2">
      <c r="A42" s="90" t="s">
        <v>1569</v>
      </c>
      <c r="B42" s="90" t="s">
        <v>1906</v>
      </c>
      <c r="C42" s="191">
        <v>816</v>
      </c>
      <c r="D42" s="191">
        <v>92</v>
      </c>
      <c r="E42" s="191">
        <v>2271</v>
      </c>
      <c r="F42" s="191">
        <v>271</v>
      </c>
      <c r="G42" s="191">
        <v>240</v>
      </c>
      <c r="H42" s="191">
        <v>3179</v>
      </c>
      <c r="I42" s="191">
        <v>8265</v>
      </c>
      <c r="J42" s="191">
        <v>2015</v>
      </c>
      <c r="K42" s="191">
        <v>60892</v>
      </c>
      <c r="L42" s="191">
        <v>2532</v>
      </c>
      <c r="M42" s="191">
        <v>1486</v>
      </c>
      <c r="N42" s="191">
        <v>71172</v>
      </c>
      <c r="O42" s="192">
        <v>0.33287653934118772</v>
      </c>
      <c r="P42" s="191">
        <v>1818</v>
      </c>
      <c r="Q42" s="191">
        <v>39701</v>
      </c>
    </row>
    <row r="43" spans="1:17" x14ac:dyDescent="0.2">
      <c r="A43" s="90" t="s">
        <v>1569</v>
      </c>
      <c r="B43" s="90" t="s">
        <v>1907</v>
      </c>
      <c r="C43" s="191">
        <v>158</v>
      </c>
      <c r="D43" s="191">
        <v>123</v>
      </c>
      <c r="E43" s="191">
        <v>1200</v>
      </c>
      <c r="F43" s="191">
        <v>11</v>
      </c>
      <c r="G43" s="191">
        <v>6</v>
      </c>
      <c r="H43" s="191">
        <v>1481</v>
      </c>
      <c r="I43" s="191">
        <v>1502</v>
      </c>
      <c r="J43" s="191">
        <v>1299</v>
      </c>
      <c r="K43" s="191">
        <v>37197</v>
      </c>
      <c r="L43" s="191">
        <v>960</v>
      </c>
      <c r="M43" s="191">
        <v>98</v>
      </c>
      <c r="N43" s="191">
        <v>39998</v>
      </c>
      <c r="O43" s="192">
        <v>0.20625499548794637</v>
      </c>
      <c r="P43" s="191">
        <v>190</v>
      </c>
      <c r="Q43" s="191">
        <v>3023</v>
      </c>
    </row>
    <row r="44" spans="1:17" x14ac:dyDescent="0.2">
      <c r="A44" s="90" t="s">
        <v>1569</v>
      </c>
      <c r="B44" s="90" t="s">
        <v>1197</v>
      </c>
      <c r="C44" s="191">
        <v>106</v>
      </c>
      <c r="D44" s="191">
        <v>3</v>
      </c>
      <c r="E44" s="191">
        <v>416</v>
      </c>
      <c r="F44" s="191">
        <v>55</v>
      </c>
      <c r="G44" s="191">
        <v>7</v>
      </c>
      <c r="H44" s="191">
        <v>525</v>
      </c>
      <c r="I44" s="191">
        <v>954</v>
      </c>
      <c r="J44" s="191">
        <v>26</v>
      </c>
      <c r="K44" s="191">
        <v>11457</v>
      </c>
      <c r="L44" s="191">
        <v>101</v>
      </c>
      <c r="M44" s="191">
        <v>17</v>
      </c>
      <c r="N44" s="191">
        <v>12437</v>
      </c>
      <c r="O44" s="192">
        <v>0.14924817894901057</v>
      </c>
      <c r="P44" s="191">
        <v>3085</v>
      </c>
      <c r="Q44" s="191">
        <v>6725</v>
      </c>
    </row>
    <row r="45" spans="1:17" x14ac:dyDescent="0.2">
      <c r="A45" s="90" t="s">
        <v>1569</v>
      </c>
      <c r="B45" s="90" t="s">
        <v>1908</v>
      </c>
      <c r="C45" s="191">
        <v>30</v>
      </c>
      <c r="D45" s="191">
        <v>5</v>
      </c>
      <c r="E45" s="191">
        <v>380</v>
      </c>
      <c r="F45" s="191">
        <v>0</v>
      </c>
      <c r="G45" s="191">
        <v>0</v>
      </c>
      <c r="H45" s="191">
        <v>415</v>
      </c>
      <c r="I45" s="191">
        <v>793</v>
      </c>
      <c r="J45" s="191">
        <v>180</v>
      </c>
      <c r="K45" s="191">
        <v>7057</v>
      </c>
      <c r="L45" s="191">
        <v>0</v>
      </c>
      <c r="M45" s="191">
        <v>0</v>
      </c>
      <c r="N45" s="191">
        <v>8030</v>
      </c>
      <c r="O45" s="192">
        <v>0.14450763029081487</v>
      </c>
      <c r="P45" s="191">
        <v>0</v>
      </c>
      <c r="Q45" s="191">
        <v>0</v>
      </c>
    </row>
    <row r="46" spans="1:17" x14ac:dyDescent="0.2">
      <c r="A46" s="90" t="s">
        <v>1569</v>
      </c>
      <c r="B46" s="90" t="s">
        <v>1909</v>
      </c>
      <c r="C46" s="191">
        <v>127</v>
      </c>
      <c r="D46" s="191">
        <v>14</v>
      </c>
      <c r="E46" s="191">
        <v>219</v>
      </c>
      <c r="F46" s="191">
        <v>28</v>
      </c>
      <c r="G46" s="191">
        <v>1</v>
      </c>
      <c r="H46" s="191">
        <v>360</v>
      </c>
      <c r="I46" s="191">
        <v>1617</v>
      </c>
      <c r="J46" s="191">
        <v>66</v>
      </c>
      <c r="K46" s="191">
        <v>6293</v>
      </c>
      <c r="L46" s="191">
        <v>90</v>
      </c>
      <c r="M46" s="191">
        <v>6</v>
      </c>
      <c r="N46" s="191">
        <v>7976</v>
      </c>
      <c r="O46" s="192">
        <v>0.20307566962012424</v>
      </c>
      <c r="P46" s="191">
        <v>268</v>
      </c>
      <c r="Q46" s="191">
        <v>2645</v>
      </c>
    </row>
    <row r="47" spans="1:17" x14ac:dyDescent="0.2">
      <c r="A47" s="90" t="s">
        <v>1569</v>
      </c>
      <c r="B47" s="90" t="s">
        <v>1910</v>
      </c>
      <c r="C47" s="191">
        <v>177</v>
      </c>
      <c r="D47" s="191">
        <v>51</v>
      </c>
      <c r="E47" s="191">
        <v>983</v>
      </c>
      <c r="F47" s="191">
        <v>126</v>
      </c>
      <c r="G47" s="191">
        <v>0</v>
      </c>
      <c r="H47" s="191">
        <v>1211</v>
      </c>
      <c r="I47" s="191">
        <v>1656</v>
      </c>
      <c r="J47" s="191">
        <v>887</v>
      </c>
      <c r="K47" s="191">
        <v>30252</v>
      </c>
      <c r="L47" s="191">
        <v>661</v>
      </c>
      <c r="M47" s="191">
        <v>0</v>
      </c>
      <c r="N47" s="191">
        <v>32795</v>
      </c>
      <c r="O47" s="192">
        <v>0.18650265579326897</v>
      </c>
      <c r="P47" s="191">
        <v>2418</v>
      </c>
      <c r="Q47" s="191">
        <v>14756</v>
      </c>
    </row>
    <row r="48" spans="1:17" x14ac:dyDescent="0.2">
      <c r="A48" s="90" t="s">
        <v>1569</v>
      </c>
      <c r="B48" s="90" t="s">
        <v>1911</v>
      </c>
      <c r="C48" s="191">
        <v>53</v>
      </c>
      <c r="D48" s="191">
        <v>95</v>
      </c>
      <c r="E48" s="191">
        <v>244</v>
      </c>
      <c r="F48" s="191">
        <v>4</v>
      </c>
      <c r="G48" s="191">
        <v>0</v>
      </c>
      <c r="H48" s="191">
        <v>392</v>
      </c>
      <c r="I48" s="191">
        <v>1122</v>
      </c>
      <c r="J48" s="191">
        <v>970</v>
      </c>
      <c r="K48" s="191">
        <v>3528</v>
      </c>
      <c r="L48" s="191">
        <v>26</v>
      </c>
      <c r="M48" s="191">
        <v>0</v>
      </c>
      <c r="N48" s="191">
        <v>5620</v>
      </c>
      <c r="O48" s="192">
        <v>0.27277580934815321</v>
      </c>
      <c r="P48" s="191">
        <v>279</v>
      </c>
      <c r="Q48" s="191">
        <v>4416</v>
      </c>
    </row>
    <row r="49" spans="1:25" x14ac:dyDescent="0.2">
      <c r="A49" s="90" t="s">
        <v>1569</v>
      </c>
      <c r="B49" s="90" t="s">
        <v>1912</v>
      </c>
      <c r="C49" s="191">
        <v>216</v>
      </c>
      <c r="D49" s="191">
        <v>89</v>
      </c>
      <c r="E49" s="191">
        <v>1537</v>
      </c>
      <c r="F49" s="191">
        <v>48</v>
      </c>
      <c r="G49" s="191">
        <v>6</v>
      </c>
      <c r="H49" s="191">
        <v>1842</v>
      </c>
      <c r="I49" s="191">
        <v>3673</v>
      </c>
      <c r="J49" s="191">
        <v>731</v>
      </c>
      <c r="K49" s="191">
        <v>39881</v>
      </c>
      <c r="L49" s="191">
        <v>380</v>
      </c>
      <c r="M49" s="191">
        <v>11</v>
      </c>
      <c r="N49" s="191">
        <v>44285</v>
      </c>
      <c r="O49" s="192">
        <v>0.31066292528937217</v>
      </c>
      <c r="P49" s="191">
        <v>1491</v>
      </c>
      <c r="Q49" s="191">
        <v>7460</v>
      </c>
    </row>
    <row r="50" spans="1:25" x14ac:dyDescent="0.2">
      <c r="A50" s="90" t="s">
        <v>1569</v>
      </c>
      <c r="B50" s="90" t="s">
        <v>1913</v>
      </c>
      <c r="C50" s="191">
        <v>97</v>
      </c>
      <c r="D50" s="191">
        <v>22</v>
      </c>
      <c r="E50" s="191">
        <v>300</v>
      </c>
      <c r="F50" s="191">
        <v>30</v>
      </c>
      <c r="G50" s="191">
        <v>4</v>
      </c>
      <c r="H50" s="191">
        <v>419</v>
      </c>
      <c r="I50" s="191">
        <v>1053</v>
      </c>
      <c r="J50" s="191">
        <v>111</v>
      </c>
      <c r="K50" s="191">
        <v>13026</v>
      </c>
      <c r="L50" s="191">
        <v>169</v>
      </c>
      <c r="M50" s="191">
        <v>3</v>
      </c>
      <c r="N50" s="191">
        <v>14190</v>
      </c>
      <c r="O50" s="192">
        <v>0.10588762032684128</v>
      </c>
      <c r="P50" s="191">
        <v>130</v>
      </c>
      <c r="Q50" s="191">
        <v>4079</v>
      </c>
    </row>
    <row r="51" spans="1:25" x14ac:dyDescent="0.2">
      <c r="A51" s="90" t="s">
        <v>1569</v>
      </c>
      <c r="B51" s="90" t="s">
        <v>1914</v>
      </c>
      <c r="C51" s="191">
        <v>347</v>
      </c>
      <c r="D51" s="191">
        <v>123</v>
      </c>
      <c r="E51" s="191">
        <v>545</v>
      </c>
      <c r="F51" s="191">
        <v>190</v>
      </c>
      <c r="G51" s="191">
        <v>99</v>
      </c>
      <c r="H51" s="191">
        <v>1015</v>
      </c>
      <c r="I51" s="191">
        <v>4559</v>
      </c>
      <c r="J51" s="191">
        <v>948</v>
      </c>
      <c r="K51" s="191">
        <v>10530</v>
      </c>
      <c r="L51" s="191">
        <v>921</v>
      </c>
      <c r="M51" s="191">
        <v>385</v>
      </c>
      <c r="N51" s="191">
        <v>16037</v>
      </c>
      <c r="O51" s="192">
        <v>0.17383528085503067</v>
      </c>
      <c r="P51" s="191">
        <v>1345</v>
      </c>
      <c r="Q51" s="191">
        <v>11864</v>
      </c>
    </row>
    <row r="52" spans="1:25" x14ac:dyDescent="0.2">
      <c r="A52" s="90" t="s">
        <v>1569</v>
      </c>
      <c r="B52" s="90" t="s">
        <v>1915</v>
      </c>
      <c r="C52" s="191">
        <v>205</v>
      </c>
      <c r="D52" s="191">
        <v>90</v>
      </c>
      <c r="E52" s="191">
        <v>1056</v>
      </c>
      <c r="F52" s="191">
        <v>18</v>
      </c>
      <c r="G52" s="191">
        <v>0</v>
      </c>
      <c r="H52" s="191">
        <v>1351</v>
      </c>
      <c r="I52" s="191">
        <v>4741</v>
      </c>
      <c r="J52" s="191">
        <v>1324</v>
      </c>
      <c r="K52" s="191">
        <v>33489</v>
      </c>
      <c r="L52" s="191">
        <v>75</v>
      </c>
      <c r="M52" s="191">
        <v>0</v>
      </c>
      <c r="N52" s="191">
        <v>39554</v>
      </c>
      <c r="O52" s="192">
        <v>0.28524656368540235</v>
      </c>
      <c r="P52" s="191">
        <v>746</v>
      </c>
      <c r="Q52" s="191">
        <v>16108</v>
      </c>
    </row>
    <row r="53" spans="1:25" x14ac:dyDescent="0.2">
      <c r="A53" s="90" t="s">
        <v>1569</v>
      </c>
      <c r="B53" s="90" t="s">
        <v>1916</v>
      </c>
      <c r="C53" s="191">
        <v>148</v>
      </c>
      <c r="D53" s="191">
        <v>28</v>
      </c>
      <c r="E53" s="191">
        <v>271</v>
      </c>
      <c r="F53" s="191">
        <v>22</v>
      </c>
      <c r="G53" s="191">
        <v>6</v>
      </c>
      <c r="H53" s="191">
        <v>447</v>
      </c>
      <c r="I53" s="191">
        <v>1687</v>
      </c>
      <c r="J53" s="191">
        <v>568</v>
      </c>
      <c r="K53" s="191">
        <v>3147</v>
      </c>
      <c r="L53" s="191">
        <v>89</v>
      </c>
      <c r="M53" s="191">
        <v>69</v>
      </c>
      <c r="N53" s="191">
        <v>5402</v>
      </c>
      <c r="O53" s="192">
        <v>7.9667290987656139E-2</v>
      </c>
      <c r="P53" s="191">
        <v>82</v>
      </c>
      <c r="Q53" s="191">
        <v>2598</v>
      </c>
    </row>
    <row r="54" spans="1:25" x14ac:dyDescent="0.2">
      <c r="A54" s="90" t="s">
        <v>1569</v>
      </c>
      <c r="B54" s="90" t="s">
        <v>1917</v>
      </c>
      <c r="C54" s="191">
        <v>4</v>
      </c>
      <c r="D54" s="191">
        <v>0</v>
      </c>
      <c r="E54" s="191">
        <v>119</v>
      </c>
      <c r="F54" s="191">
        <v>0</v>
      </c>
      <c r="G54" s="191">
        <v>0</v>
      </c>
      <c r="H54" s="191">
        <v>123</v>
      </c>
      <c r="I54" s="191">
        <v>40</v>
      </c>
      <c r="J54" s="191">
        <v>0</v>
      </c>
      <c r="K54" s="191">
        <v>3125</v>
      </c>
      <c r="L54" s="191">
        <v>0</v>
      </c>
      <c r="M54" s="191">
        <v>0</v>
      </c>
      <c r="N54" s="191">
        <v>3165</v>
      </c>
      <c r="O54" s="192">
        <v>4.9212445384292446E-2</v>
      </c>
      <c r="P54" s="191">
        <v>0</v>
      </c>
      <c r="Q54" s="191">
        <v>0</v>
      </c>
    </row>
    <row r="55" spans="1:25" x14ac:dyDescent="0.2">
      <c r="A55" s="90" t="s">
        <v>1569</v>
      </c>
      <c r="B55" s="90" t="s">
        <v>1918</v>
      </c>
      <c r="C55" s="191">
        <v>44</v>
      </c>
      <c r="D55" s="191">
        <v>14</v>
      </c>
      <c r="E55" s="191">
        <v>128</v>
      </c>
      <c r="F55" s="191">
        <v>0</v>
      </c>
      <c r="G55" s="191">
        <v>0</v>
      </c>
      <c r="H55" s="191">
        <v>186</v>
      </c>
      <c r="I55" s="191">
        <v>1368</v>
      </c>
      <c r="J55" s="191">
        <v>182</v>
      </c>
      <c r="K55" s="191">
        <v>6196</v>
      </c>
      <c r="L55" s="191">
        <v>0</v>
      </c>
      <c r="M55" s="191">
        <v>0</v>
      </c>
      <c r="N55" s="191">
        <v>7746</v>
      </c>
      <c r="O55" s="192">
        <v>0.21384203406675317</v>
      </c>
      <c r="P55" s="191">
        <v>229</v>
      </c>
      <c r="Q55" s="191">
        <v>2708</v>
      </c>
    </row>
    <row r="56" spans="1:25" x14ac:dyDescent="0.2">
      <c r="A56" s="90" t="s">
        <v>1569</v>
      </c>
      <c r="B56" s="90" t="s">
        <v>1919</v>
      </c>
      <c r="C56" s="191">
        <v>-1</v>
      </c>
      <c r="D56" s="191">
        <v>-1</v>
      </c>
      <c r="E56" s="191">
        <v>-1</v>
      </c>
      <c r="F56" s="191">
        <v>-1</v>
      </c>
      <c r="G56" s="191">
        <v>-1</v>
      </c>
      <c r="H56" s="191">
        <v>-1</v>
      </c>
      <c r="I56" s="191">
        <v>-1</v>
      </c>
      <c r="J56" s="191">
        <v>-1</v>
      </c>
      <c r="K56" s="191">
        <v>-1</v>
      </c>
      <c r="L56" s="191">
        <v>-1</v>
      </c>
      <c r="M56" s="191">
        <v>-1</v>
      </c>
      <c r="N56" s="191">
        <v>-1</v>
      </c>
      <c r="O56" s="192">
        <v>-1</v>
      </c>
      <c r="P56" s="191">
        <v>-1</v>
      </c>
      <c r="Q56" s="191">
        <v>-1</v>
      </c>
    </row>
    <row r="57" spans="1:25" x14ac:dyDescent="0.2">
      <c r="A57" s="90" t="s">
        <v>1569</v>
      </c>
      <c r="B57" s="90" t="s">
        <v>1920</v>
      </c>
      <c r="C57" s="191">
        <v>105</v>
      </c>
      <c r="D57" s="191">
        <v>58</v>
      </c>
      <c r="E57" s="191">
        <v>277</v>
      </c>
      <c r="F57" s="191">
        <v>0</v>
      </c>
      <c r="G57" s="191">
        <v>0</v>
      </c>
      <c r="H57" s="191">
        <v>440</v>
      </c>
      <c r="I57" s="191">
        <v>6859</v>
      </c>
      <c r="J57" s="191">
        <v>789</v>
      </c>
      <c r="K57" s="191">
        <v>8726</v>
      </c>
      <c r="L57" s="191">
        <v>0</v>
      </c>
      <c r="M57" s="191">
        <v>0</v>
      </c>
      <c r="N57" s="191">
        <v>16374</v>
      </c>
      <c r="O57" s="192">
        <v>0.49289584587597834</v>
      </c>
      <c r="P57" s="191">
        <v>859</v>
      </c>
      <c r="Q57" s="191">
        <v>6733</v>
      </c>
    </row>
    <row r="58" spans="1:25" x14ac:dyDescent="0.2">
      <c r="A58" s="90" t="s">
        <v>1569</v>
      </c>
      <c r="B58" s="90" t="s">
        <v>1921</v>
      </c>
      <c r="C58" s="191">
        <v>403</v>
      </c>
      <c r="D58" s="191">
        <v>85</v>
      </c>
      <c r="E58" s="191">
        <v>1116</v>
      </c>
      <c r="F58" s="191">
        <v>158</v>
      </c>
      <c r="G58" s="191">
        <v>52</v>
      </c>
      <c r="H58" s="191">
        <v>1604</v>
      </c>
      <c r="I58" s="191">
        <v>4707</v>
      </c>
      <c r="J58" s="191">
        <v>3609</v>
      </c>
      <c r="K58" s="191">
        <v>31598</v>
      </c>
      <c r="L58" s="191">
        <v>434</v>
      </c>
      <c r="M58" s="191">
        <v>52</v>
      </c>
      <c r="N58" s="191">
        <v>39914</v>
      </c>
      <c r="O58" s="192">
        <v>0.1886838833501151</v>
      </c>
      <c r="P58" s="191">
        <v>518</v>
      </c>
      <c r="Q58" s="191">
        <v>13188</v>
      </c>
    </row>
    <row r="59" spans="1:25" x14ac:dyDescent="0.2">
      <c r="A59" s="90" t="s">
        <v>1569</v>
      </c>
      <c r="B59" s="90" t="s">
        <v>1922</v>
      </c>
      <c r="C59" s="191">
        <v>0</v>
      </c>
      <c r="D59" s="191">
        <v>0</v>
      </c>
      <c r="E59" s="191">
        <v>0</v>
      </c>
      <c r="F59" s="191">
        <v>0</v>
      </c>
      <c r="G59" s="191">
        <v>0</v>
      </c>
      <c r="H59" s="191">
        <v>0</v>
      </c>
      <c r="I59" s="191">
        <v>0</v>
      </c>
      <c r="J59" s="191">
        <v>0</v>
      </c>
      <c r="K59" s="191">
        <v>0</v>
      </c>
      <c r="L59" s="191">
        <v>0</v>
      </c>
      <c r="M59" s="191">
        <v>0</v>
      </c>
      <c r="N59" s="191">
        <v>0</v>
      </c>
      <c r="O59" s="192">
        <v>0</v>
      </c>
      <c r="P59" s="191">
        <v>203</v>
      </c>
      <c r="Q59" s="191">
        <v>7200</v>
      </c>
    </row>
    <row r="60" spans="1:25" x14ac:dyDescent="0.2">
      <c r="A60" s="90" t="s">
        <v>1569</v>
      </c>
      <c r="B60" s="90" t="s">
        <v>1923</v>
      </c>
      <c r="C60" s="191">
        <v>928</v>
      </c>
      <c r="D60" s="191">
        <v>533</v>
      </c>
      <c r="E60" s="191">
        <v>7775</v>
      </c>
      <c r="F60" s="191">
        <v>17</v>
      </c>
      <c r="G60" s="191">
        <v>80</v>
      </c>
      <c r="H60" s="191">
        <v>9236</v>
      </c>
      <c r="I60" s="191">
        <v>18629</v>
      </c>
      <c r="J60" s="191">
        <v>14478</v>
      </c>
      <c r="K60" s="191">
        <v>303976</v>
      </c>
      <c r="L60" s="191">
        <v>311</v>
      </c>
      <c r="M60" s="191">
        <v>1074</v>
      </c>
      <c r="N60" s="191">
        <v>337083</v>
      </c>
      <c r="O60" s="192">
        <v>0.32911897894743009</v>
      </c>
      <c r="P60" s="191">
        <v>16682</v>
      </c>
      <c r="Q60" s="191">
        <v>69056</v>
      </c>
    </row>
    <row r="61" spans="1:25" x14ac:dyDescent="0.2">
      <c r="A61" s="90" t="s">
        <v>1569</v>
      </c>
      <c r="B61" s="90" t="s">
        <v>1924</v>
      </c>
      <c r="C61" s="191">
        <v>105</v>
      </c>
      <c r="D61" s="191">
        <v>19</v>
      </c>
      <c r="E61" s="191">
        <v>101</v>
      </c>
      <c r="F61" s="191">
        <v>24</v>
      </c>
      <c r="G61" s="191">
        <v>20</v>
      </c>
      <c r="H61" s="191">
        <v>225</v>
      </c>
      <c r="I61" s="191">
        <v>1292</v>
      </c>
      <c r="J61" s="191">
        <v>367</v>
      </c>
      <c r="K61" s="191">
        <v>2149</v>
      </c>
      <c r="L61" s="191">
        <v>135</v>
      </c>
      <c r="M61" s="191">
        <v>110</v>
      </c>
      <c r="N61" s="191">
        <v>3808</v>
      </c>
      <c r="O61" s="192">
        <v>0.18618295604556789</v>
      </c>
      <c r="P61" s="191">
        <v>261</v>
      </c>
      <c r="Q61" s="191">
        <v>2475</v>
      </c>
    </row>
    <row r="62" spans="1:25" x14ac:dyDescent="0.2">
      <c r="A62" s="90" t="s">
        <v>1569</v>
      </c>
      <c r="B62" s="90" t="s">
        <v>1925</v>
      </c>
      <c r="C62" s="191">
        <v>271</v>
      </c>
      <c r="D62" s="191">
        <v>115</v>
      </c>
      <c r="E62" s="191">
        <v>588</v>
      </c>
      <c r="F62" s="191">
        <v>124</v>
      </c>
      <c r="G62" s="191">
        <v>14</v>
      </c>
      <c r="H62" s="191">
        <v>974</v>
      </c>
      <c r="I62" s="191">
        <v>3827</v>
      </c>
      <c r="J62" s="191">
        <v>1868</v>
      </c>
      <c r="K62" s="191">
        <v>14836</v>
      </c>
      <c r="L62" s="191">
        <v>851</v>
      </c>
      <c r="M62" s="191">
        <v>741</v>
      </c>
      <c r="N62" s="191">
        <v>20531</v>
      </c>
      <c r="O62" s="192">
        <v>0.1641153947610331</v>
      </c>
      <c r="P62" s="191">
        <v>909</v>
      </c>
      <c r="Q62" s="191">
        <v>3608</v>
      </c>
    </row>
    <row r="63" spans="1:25" x14ac:dyDescent="0.2">
      <c r="A63" s="90" t="s">
        <v>1569</v>
      </c>
      <c r="B63" s="90" t="s">
        <v>1926</v>
      </c>
      <c r="C63" s="191">
        <v>42</v>
      </c>
      <c r="D63" s="191">
        <v>79</v>
      </c>
      <c r="E63" s="191">
        <v>392</v>
      </c>
      <c r="F63" s="191">
        <v>125</v>
      </c>
      <c r="G63" s="191">
        <v>2</v>
      </c>
      <c r="H63" s="191">
        <v>513</v>
      </c>
      <c r="I63" s="191">
        <v>503</v>
      </c>
      <c r="J63" s="191">
        <v>578</v>
      </c>
      <c r="K63" s="191">
        <v>9990</v>
      </c>
      <c r="L63" s="191">
        <v>332</v>
      </c>
      <c r="M63" s="191">
        <v>8</v>
      </c>
      <c r="N63" s="191">
        <v>11071</v>
      </c>
      <c r="O63" s="192">
        <v>0.1360123837487868</v>
      </c>
      <c r="P63" s="191">
        <v>714</v>
      </c>
      <c r="Q63" s="191">
        <v>7244</v>
      </c>
      <c r="Y63" s="270"/>
    </row>
    <row r="64" spans="1:25" x14ac:dyDescent="0.2">
      <c r="A64" s="91" t="s">
        <v>2125</v>
      </c>
      <c r="B64" s="91" t="s">
        <v>2019</v>
      </c>
      <c r="C64" s="193">
        <v>88</v>
      </c>
      <c r="D64" s="193">
        <v>24</v>
      </c>
      <c r="E64" s="193">
        <v>287</v>
      </c>
      <c r="F64" s="193">
        <v>0</v>
      </c>
      <c r="G64" s="193">
        <v>0</v>
      </c>
      <c r="H64" s="193">
        <v>399</v>
      </c>
      <c r="I64" s="193">
        <v>1393</v>
      </c>
      <c r="J64" s="193">
        <v>262</v>
      </c>
      <c r="K64" s="193">
        <v>9590</v>
      </c>
      <c r="L64" s="193">
        <v>0</v>
      </c>
      <c r="M64" s="193">
        <v>0</v>
      </c>
      <c r="N64" s="193">
        <v>11245</v>
      </c>
      <c r="O64" s="194">
        <v>0.14354097523615011</v>
      </c>
      <c r="P64" s="193">
        <v>121</v>
      </c>
      <c r="Q64" s="193">
        <v>695</v>
      </c>
    </row>
    <row r="65" spans="1:17" x14ac:dyDescent="0.2">
      <c r="A65" s="91" t="s">
        <v>2125</v>
      </c>
      <c r="B65" s="91" t="s">
        <v>2020</v>
      </c>
      <c r="C65" s="193">
        <v>1335</v>
      </c>
      <c r="D65" s="193">
        <v>2</v>
      </c>
      <c r="E65" s="193">
        <v>250</v>
      </c>
      <c r="F65" s="193">
        <v>2</v>
      </c>
      <c r="G65" s="193">
        <v>2</v>
      </c>
      <c r="H65" s="193">
        <v>1587</v>
      </c>
      <c r="I65" s="193">
        <v>13367</v>
      </c>
      <c r="J65" s="193">
        <v>85</v>
      </c>
      <c r="K65" s="193">
        <v>4111</v>
      </c>
      <c r="L65" s="193">
        <v>16</v>
      </c>
      <c r="M65" s="193">
        <v>11</v>
      </c>
      <c r="N65" s="193">
        <v>17563</v>
      </c>
      <c r="O65" s="194">
        <v>0.34302734374999999</v>
      </c>
      <c r="P65" s="193">
        <v>1568</v>
      </c>
      <c r="Q65" s="193">
        <v>17133</v>
      </c>
    </row>
    <row r="66" spans="1:17" x14ac:dyDescent="0.2">
      <c r="A66" s="91" t="s">
        <v>2125</v>
      </c>
      <c r="B66" s="91" t="s">
        <v>2021</v>
      </c>
      <c r="C66" s="193">
        <v>497</v>
      </c>
      <c r="D66" s="193">
        <v>151</v>
      </c>
      <c r="E66" s="193">
        <v>1098</v>
      </c>
      <c r="F66" s="193">
        <v>44</v>
      </c>
      <c r="G66" s="193">
        <v>0</v>
      </c>
      <c r="H66" s="193">
        <v>1746</v>
      </c>
      <c r="I66" s="193">
        <v>5392</v>
      </c>
      <c r="J66" s="193">
        <v>1779</v>
      </c>
      <c r="K66" s="193">
        <v>27577</v>
      </c>
      <c r="L66" s="193">
        <v>258</v>
      </c>
      <c r="M66" s="193">
        <v>0</v>
      </c>
      <c r="N66" s="193">
        <v>34748</v>
      </c>
      <c r="O66" s="194">
        <v>0.23185427370387671</v>
      </c>
      <c r="P66" s="193">
        <v>1537</v>
      </c>
      <c r="Q66" s="193">
        <v>10968</v>
      </c>
    </row>
    <row r="67" spans="1:17" x14ac:dyDescent="0.2">
      <c r="A67" s="91" t="s">
        <v>2125</v>
      </c>
      <c r="B67" s="91" t="s">
        <v>2022</v>
      </c>
      <c r="C67" s="193">
        <v>188</v>
      </c>
      <c r="D67" s="193">
        <v>28</v>
      </c>
      <c r="E67" s="193">
        <v>399</v>
      </c>
      <c r="F67" s="193">
        <v>80</v>
      </c>
      <c r="G67" s="193">
        <v>8</v>
      </c>
      <c r="H67" s="193">
        <v>615</v>
      </c>
      <c r="I67" s="193">
        <v>1377</v>
      </c>
      <c r="J67" s="193">
        <v>380</v>
      </c>
      <c r="K67" s="193">
        <v>9171</v>
      </c>
      <c r="L67" s="193">
        <v>294</v>
      </c>
      <c r="M67" s="193">
        <v>105</v>
      </c>
      <c r="N67" s="193">
        <v>10928</v>
      </c>
      <c r="O67" s="194">
        <v>0.16154926454283391</v>
      </c>
      <c r="P67" s="193">
        <v>105</v>
      </c>
      <c r="Q67" s="193">
        <v>820</v>
      </c>
    </row>
    <row r="68" spans="1:17" x14ac:dyDescent="0.2">
      <c r="A68" s="91" t="s">
        <v>2125</v>
      </c>
      <c r="B68" s="91" t="s">
        <v>2023</v>
      </c>
      <c r="C68" s="193">
        <v>569</v>
      </c>
      <c r="D68" s="193">
        <v>293</v>
      </c>
      <c r="E68" s="193">
        <v>1429</v>
      </c>
      <c r="F68" s="193">
        <v>85</v>
      </c>
      <c r="G68" s="193">
        <v>2</v>
      </c>
      <c r="H68" s="193">
        <v>2291</v>
      </c>
      <c r="I68" s="193">
        <v>9511</v>
      </c>
      <c r="J68" s="193">
        <v>3193</v>
      </c>
      <c r="K68" s="193">
        <v>38948</v>
      </c>
      <c r="L68" s="193">
        <v>329</v>
      </c>
      <c r="M68" s="193">
        <v>12</v>
      </c>
      <c r="N68" s="193">
        <v>51652</v>
      </c>
      <c r="O68" s="194">
        <v>0.28206948524994813</v>
      </c>
      <c r="P68" s="193">
        <v>821</v>
      </c>
      <c r="Q68" s="193">
        <v>5516</v>
      </c>
    </row>
    <row r="69" spans="1:17" x14ac:dyDescent="0.2">
      <c r="A69" s="91" t="s">
        <v>2125</v>
      </c>
      <c r="B69" s="91" t="s">
        <v>2024</v>
      </c>
      <c r="C69" s="193">
        <v>352</v>
      </c>
      <c r="D69" s="193">
        <v>19</v>
      </c>
      <c r="E69" s="193">
        <v>1185</v>
      </c>
      <c r="F69" s="193">
        <v>189</v>
      </c>
      <c r="G69" s="193">
        <v>3</v>
      </c>
      <c r="H69" s="193">
        <v>1556</v>
      </c>
      <c r="I69" s="193">
        <v>4567</v>
      </c>
      <c r="J69" s="193">
        <v>141</v>
      </c>
      <c r="K69" s="193">
        <v>21613</v>
      </c>
      <c r="L69" s="193">
        <v>521</v>
      </c>
      <c r="M69" s="193">
        <v>35</v>
      </c>
      <c r="N69" s="193">
        <v>26321</v>
      </c>
      <c r="O69" s="194">
        <v>0.2405699609728455</v>
      </c>
      <c r="P69" s="193">
        <v>1397</v>
      </c>
      <c r="Q69" s="193">
        <v>19336</v>
      </c>
    </row>
    <row r="70" spans="1:17" x14ac:dyDescent="0.2">
      <c r="A70" s="91" t="s">
        <v>2125</v>
      </c>
      <c r="B70" s="91" t="s">
        <v>2025</v>
      </c>
      <c r="C70" s="193">
        <v>596</v>
      </c>
      <c r="D70" s="193">
        <v>131</v>
      </c>
      <c r="E70" s="193">
        <v>1963</v>
      </c>
      <c r="F70" s="193">
        <v>95</v>
      </c>
      <c r="G70" s="193">
        <v>0</v>
      </c>
      <c r="H70" s="193">
        <v>2690</v>
      </c>
      <c r="I70" s="193">
        <v>12559</v>
      </c>
      <c r="J70" s="193">
        <v>1870</v>
      </c>
      <c r="K70" s="193">
        <v>39241</v>
      </c>
      <c r="L70" s="193">
        <v>513</v>
      </c>
      <c r="M70" s="193">
        <v>0</v>
      </c>
      <c r="N70" s="193">
        <v>53670</v>
      </c>
      <c r="O70" s="194">
        <v>0.59932329063885381</v>
      </c>
      <c r="P70" s="193">
        <v>7470</v>
      </c>
      <c r="Q70" s="193">
        <v>29675</v>
      </c>
    </row>
    <row r="71" spans="1:17" x14ac:dyDescent="0.2">
      <c r="A71" s="91" t="s">
        <v>2125</v>
      </c>
      <c r="B71" s="91" t="s">
        <v>2026</v>
      </c>
      <c r="C71" s="193">
        <v>288</v>
      </c>
      <c r="D71" s="193">
        <v>27</v>
      </c>
      <c r="E71" s="193">
        <v>457</v>
      </c>
      <c r="F71" s="193">
        <v>25</v>
      </c>
      <c r="G71" s="193">
        <v>0</v>
      </c>
      <c r="H71" s="193">
        <v>772</v>
      </c>
      <c r="I71" s="193">
        <v>4634</v>
      </c>
      <c r="J71" s="193">
        <v>349</v>
      </c>
      <c r="K71" s="193">
        <v>11305</v>
      </c>
      <c r="L71" s="193">
        <v>131</v>
      </c>
      <c r="M71" s="193">
        <v>0</v>
      </c>
      <c r="N71" s="193">
        <v>16288</v>
      </c>
      <c r="O71" s="194">
        <v>0.34567796430314734</v>
      </c>
      <c r="P71" s="193">
        <v>264</v>
      </c>
      <c r="Q71" s="193">
        <v>3221</v>
      </c>
    </row>
    <row r="72" spans="1:17" x14ac:dyDescent="0.2">
      <c r="A72" s="91" t="s">
        <v>2125</v>
      </c>
      <c r="B72" s="91" t="s">
        <v>2027</v>
      </c>
      <c r="C72" s="193">
        <v>324</v>
      </c>
      <c r="D72" s="193">
        <v>51</v>
      </c>
      <c r="E72" s="193">
        <v>827</v>
      </c>
      <c r="F72" s="193">
        <v>44</v>
      </c>
      <c r="G72" s="193">
        <v>0</v>
      </c>
      <c r="H72" s="193">
        <v>1202</v>
      </c>
      <c r="I72" s="193">
        <v>3204</v>
      </c>
      <c r="J72" s="193">
        <v>407</v>
      </c>
      <c r="K72" s="193">
        <v>24191</v>
      </c>
      <c r="L72" s="193">
        <v>164</v>
      </c>
      <c r="M72" s="193">
        <v>0</v>
      </c>
      <c r="N72" s="193">
        <v>27802</v>
      </c>
      <c r="O72" s="194">
        <v>0.30661828769313909</v>
      </c>
      <c r="P72" s="193">
        <v>1902</v>
      </c>
      <c r="Q72" s="193">
        <v>5265</v>
      </c>
    </row>
    <row r="73" spans="1:17" x14ac:dyDescent="0.2">
      <c r="A73" s="91" t="s">
        <v>2125</v>
      </c>
      <c r="B73" s="91" t="s">
        <v>2028</v>
      </c>
      <c r="C73" s="193">
        <v>1428</v>
      </c>
      <c r="D73" s="193">
        <v>185</v>
      </c>
      <c r="E73" s="193">
        <v>3429</v>
      </c>
      <c r="F73" s="193">
        <v>545</v>
      </c>
      <c r="G73" s="193">
        <v>658</v>
      </c>
      <c r="H73" s="193">
        <v>5042</v>
      </c>
      <c r="I73" s="193">
        <v>18491</v>
      </c>
      <c r="J73" s="193">
        <v>688</v>
      </c>
      <c r="K73" s="193">
        <v>63400</v>
      </c>
      <c r="L73" s="193">
        <v>1569</v>
      </c>
      <c r="M73" s="193">
        <v>8333</v>
      </c>
      <c r="N73" s="193">
        <v>82579</v>
      </c>
      <c r="O73" s="194">
        <v>0.48757144206697839</v>
      </c>
      <c r="P73" s="193">
        <v>785</v>
      </c>
      <c r="Q73" s="193">
        <v>2793</v>
      </c>
    </row>
    <row r="74" spans="1:17" x14ac:dyDescent="0.2">
      <c r="A74" s="91" t="s">
        <v>2125</v>
      </c>
      <c r="B74" s="91" t="s">
        <v>2029</v>
      </c>
      <c r="C74" s="193">
        <v>350</v>
      </c>
      <c r="D74" s="193">
        <v>21</v>
      </c>
      <c r="E74" s="193">
        <v>632</v>
      </c>
      <c r="F74" s="193">
        <v>20</v>
      </c>
      <c r="G74" s="193">
        <v>2</v>
      </c>
      <c r="H74" s="193">
        <v>1003</v>
      </c>
      <c r="I74" s="193">
        <v>4608</v>
      </c>
      <c r="J74" s="193">
        <v>158</v>
      </c>
      <c r="K74" s="193">
        <v>13386</v>
      </c>
      <c r="L74" s="193">
        <v>62</v>
      </c>
      <c r="M74" s="193">
        <v>10</v>
      </c>
      <c r="N74" s="193">
        <v>18881</v>
      </c>
      <c r="O74" s="194">
        <v>0.41446603007353749</v>
      </c>
      <c r="P74" s="193">
        <v>637</v>
      </c>
      <c r="Q74" s="193">
        <v>5522</v>
      </c>
    </row>
    <row r="75" spans="1:17" x14ac:dyDescent="0.2">
      <c r="A75" s="91" t="s">
        <v>2125</v>
      </c>
      <c r="B75" s="91" t="s">
        <v>2030</v>
      </c>
      <c r="C75" s="193">
        <v>737</v>
      </c>
      <c r="D75" s="193">
        <v>173</v>
      </c>
      <c r="E75" s="193">
        <v>1261</v>
      </c>
      <c r="F75" s="193">
        <v>318</v>
      </c>
      <c r="G75" s="193">
        <v>104</v>
      </c>
      <c r="H75" s="193">
        <v>2171</v>
      </c>
      <c r="I75" s="193">
        <v>8752</v>
      </c>
      <c r="J75" s="193">
        <v>2028</v>
      </c>
      <c r="K75" s="193">
        <v>49107</v>
      </c>
      <c r="L75" s="193">
        <v>2011</v>
      </c>
      <c r="M75" s="193">
        <v>797</v>
      </c>
      <c r="N75" s="193">
        <v>59887</v>
      </c>
      <c r="O75" s="194">
        <v>0.2424810507903602</v>
      </c>
      <c r="P75" s="193">
        <v>2028</v>
      </c>
      <c r="Q75" s="193">
        <v>29913</v>
      </c>
    </row>
    <row r="76" spans="1:17" x14ac:dyDescent="0.2">
      <c r="A76" s="92" t="s">
        <v>1951</v>
      </c>
      <c r="B76" s="92" t="s">
        <v>2010</v>
      </c>
      <c r="C76" s="195">
        <v>132</v>
      </c>
      <c r="D76" s="195">
        <v>150</v>
      </c>
      <c r="E76" s="195">
        <v>738</v>
      </c>
      <c r="F76" s="195">
        <v>60</v>
      </c>
      <c r="G76" s="195">
        <v>19</v>
      </c>
      <c r="H76" s="195">
        <v>1020</v>
      </c>
      <c r="I76" s="195">
        <v>3327</v>
      </c>
      <c r="J76" s="195">
        <v>2162</v>
      </c>
      <c r="K76" s="195">
        <v>32031</v>
      </c>
      <c r="L76" s="195">
        <v>566</v>
      </c>
      <c r="M76" s="195">
        <v>121</v>
      </c>
      <c r="N76" s="195">
        <v>37520</v>
      </c>
      <c r="O76" s="196">
        <v>0.62897088159857839</v>
      </c>
      <c r="P76" s="195">
        <v>2601</v>
      </c>
      <c r="Q76" s="195">
        <v>0</v>
      </c>
    </row>
    <row r="77" spans="1:17" x14ac:dyDescent="0.2">
      <c r="A77" s="92" t="s">
        <v>1951</v>
      </c>
      <c r="B77" s="92" t="s">
        <v>1939</v>
      </c>
      <c r="C77" s="195">
        <v>112</v>
      </c>
      <c r="D77" s="195">
        <v>23</v>
      </c>
      <c r="E77" s="195">
        <v>159</v>
      </c>
      <c r="F77" s="195">
        <v>12</v>
      </c>
      <c r="G77" s="195">
        <v>104</v>
      </c>
      <c r="H77" s="195">
        <v>294</v>
      </c>
      <c r="I77" s="195">
        <v>2360</v>
      </c>
      <c r="J77" s="195">
        <v>281</v>
      </c>
      <c r="K77" s="195">
        <v>4808</v>
      </c>
      <c r="L77" s="195">
        <v>144</v>
      </c>
      <c r="M77" s="195">
        <v>156</v>
      </c>
      <c r="N77" s="195">
        <v>7449</v>
      </c>
      <c r="O77" s="196">
        <v>0.42983266012694749</v>
      </c>
      <c r="P77" s="195">
        <v>0</v>
      </c>
      <c r="Q77" s="195">
        <v>0</v>
      </c>
    </row>
    <row r="78" spans="1:17" x14ac:dyDescent="0.2">
      <c r="A78" s="92" t="s">
        <v>1951</v>
      </c>
      <c r="B78" s="92" t="s">
        <v>2011</v>
      </c>
      <c r="C78" s="195">
        <v>64</v>
      </c>
      <c r="D78" s="195">
        <v>2</v>
      </c>
      <c r="E78" s="195">
        <v>272</v>
      </c>
      <c r="F78" s="195">
        <v>12</v>
      </c>
      <c r="G78" s="195">
        <v>0</v>
      </c>
      <c r="H78" s="195">
        <v>338</v>
      </c>
      <c r="I78" s="195">
        <v>862</v>
      </c>
      <c r="J78" s="195">
        <v>2</v>
      </c>
      <c r="K78" s="195">
        <v>3903</v>
      </c>
      <c r="L78" s="195">
        <v>57</v>
      </c>
      <c r="M78" s="195">
        <v>0</v>
      </c>
      <c r="N78" s="195">
        <v>4767</v>
      </c>
      <c r="O78" s="196">
        <v>0.27507212925562607</v>
      </c>
      <c r="P78" s="195">
        <v>52</v>
      </c>
      <c r="Q78" s="195">
        <v>0</v>
      </c>
    </row>
    <row r="79" spans="1:17" x14ac:dyDescent="0.2">
      <c r="A79" s="92" t="s">
        <v>1951</v>
      </c>
      <c r="B79" s="92" t="s">
        <v>2012</v>
      </c>
      <c r="C79" s="195">
        <v>247</v>
      </c>
      <c r="D79" s="195">
        <v>6</v>
      </c>
      <c r="E79" s="195">
        <v>779</v>
      </c>
      <c r="F79" s="195">
        <v>10</v>
      </c>
      <c r="G79" s="195">
        <v>0</v>
      </c>
      <c r="H79" s="195">
        <v>1032</v>
      </c>
      <c r="I79" s="195">
        <v>4280</v>
      </c>
      <c r="J79" s="195">
        <v>142</v>
      </c>
      <c r="K79" s="195">
        <v>15936</v>
      </c>
      <c r="L79" s="195">
        <v>195</v>
      </c>
      <c r="M79" s="195">
        <v>0</v>
      </c>
      <c r="N79" s="195">
        <v>20358</v>
      </c>
      <c r="O79" s="196">
        <v>4.3167938931297707</v>
      </c>
      <c r="P79" s="195">
        <v>1156</v>
      </c>
      <c r="Q79" s="195">
        <v>4890</v>
      </c>
    </row>
    <row r="80" spans="1:17" x14ac:dyDescent="0.2">
      <c r="A80" s="92" t="s">
        <v>1951</v>
      </c>
      <c r="B80" s="92" t="s">
        <v>2013</v>
      </c>
      <c r="C80" s="195">
        <v>1866</v>
      </c>
      <c r="D80" s="195">
        <v>12</v>
      </c>
      <c r="E80" s="195">
        <v>1910</v>
      </c>
      <c r="F80" s="195">
        <v>742</v>
      </c>
      <c r="G80" s="195">
        <v>99</v>
      </c>
      <c r="H80" s="195">
        <v>3788</v>
      </c>
      <c r="I80" s="195">
        <v>9197</v>
      </c>
      <c r="J80" s="195">
        <v>161</v>
      </c>
      <c r="K80" s="195">
        <v>29303</v>
      </c>
      <c r="L80" s="195">
        <v>1067</v>
      </c>
      <c r="M80" s="195">
        <v>233</v>
      </c>
      <c r="N80" s="195">
        <v>38661</v>
      </c>
      <c r="O80" s="196">
        <v>0.96133379749353487</v>
      </c>
      <c r="P80" s="195">
        <v>175</v>
      </c>
      <c r="Q80" s="195">
        <v>4283</v>
      </c>
    </row>
    <row r="81" spans="1:17" x14ac:dyDescent="0.2">
      <c r="A81" s="92" t="s">
        <v>1951</v>
      </c>
      <c r="B81" s="92" t="s">
        <v>2014</v>
      </c>
      <c r="C81" s="195">
        <v>95</v>
      </c>
      <c r="D81" s="195">
        <v>26</v>
      </c>
      <c r="E81" s="195">
        <v>464</v>
      </c>
      <c r="F81" s="195">
        <v>18</v>
      </c>
      <c r="G81" s="195">
        <v>22</v>
      </c>
      <c r="H81" s="195">
        <v>585</v>
      </c>
      <c r="I81" s="195">
        <v>987</v>
      </c>
      <c r="J81" s="195">
        <v>4378</v>
      </c>
      <c r="K81" s="195">
        <v>13881</v>
      </c>
      <c r="L81" s="195">
        <v>85</v>
      </c>
      <c r="M81" s="195">
        <v>122</v>
      </c>
      <c r="N81" s="195">
        <v>19246</v>
      </c>
      <c r="O81" s="196">
        <v>0.17879638059493505</v>
      </c>
      <c r="P81" s="195">
        <v>58</v>
      </c>
      <c r="Q81" s="195">
        <v>2332</v>
      </c>
    </row>
    <row r="82" spans="1:17" x14ac:dyDescent="0.2">
      <c r="A82" s="92" t="s">
        <v>1951</v>
      </c>
      <c r="B82" s="92" t="s">
        <v>2123</v>
      </c>
      <c r="C82" s="195">
        <v>114</v>
      </c>
      <c r="D82" s="195">
        <v>23</v>
      </c>
      <c r="E82" s="195">
        <v>822</v>
      </c>
      <c r="F82" s="195">
        <v>10</v>
      </c>
      <c r="G82" s="195">
        <v>25</v>
      </c>
      <c r="H82" s="195">
        <v>959</v>
      </c>
      <c r="I82" s="195">
        <v>1538</v>
      </c>
      <c r="J82" s="195">
        <v>307</v>
      </c>
      <c r="K82" s="195">
        <v>39109</v>
      </c>
      <c r="L82" s="195">
        <v>0</v>
      </c>
      <c r="M82" s="195">
        <v>32</v>
      </c>
      <c r="N82" s="195">
        <v>40954</v>
      </c>
      <c r="O82" s="196">
        <v>3.8581252943947244</v>
      </c>
      <c r="P82" s="195">
        <v>154</v>
      </c>
      <c r="Q82" s="195">
        <v>2885</v>
      </c>
    </row>
    <row r="83" spans="1:17" x14ac:dyDescent="0.2">
      <c r="A83" s="92" t="s">
        <v>1951</v>
      </c>
      <c r="B83" s="92" t="s">
        <v>2015</v>
      </c>
      <c r="C83" s="195">
        <v>8</v>
      </c>
      <c r="D83" s="195">
        <v>0</v>
      </c>
      <c r="E83" s="195">
        <v>11</v>
      </c>
      <c r="F83" s="195">
        <v>0</v>
      </c>
      <c r="G83" s="195">
        <v>2</v>
      </c>
      <c r="H83" s="195">
        <v>19</v>
      </c>
      <c r="I83" s="195">
        <v>65</v>
      </c>
      <c r="J83" s="195">
        <v>0</v>
      </c>
      <c r="K83" s="195">
        <v>646</v>
      </c>
      <c r="L83" s="195">
        <v>0</v>
      </c>
      <c r="M83" s="195">
        <v>6</v>
      </c>
      <c r="N83" s="195">
        <v>711</v>
      </c>
      <c r="O83" s="196">
        <v>2.0224143816133803E-2</v>
      </c>
      <c r="P83" s="195">
        <v>0</v>
      </c>
      <c r="Q83" s="195">
        <v>2496</v>
      </c>
    </row>
    <row r="84" spans="1:17" x14ac:dyDescent="0.2">
      <c r="A84" s="92" t="s">
        <v>1951</v>
      </c>
      <c r="B84" s="92" t="s">
        <v>2016</v>
      </c>
      <c r="C84" s="195">
        <v>106</v>
      </c>
      <c r="D84" s="195">
        <v>29</v>
      </c>
      <c r="E84" s="195">
        <v>74</v>
      </c>
      <c r="F84" s="195">
        <v>1</v>
      </c>
      <c r="G84" s="195">
        <v>0</v>
      </c>
      <c r="H84" s="195">
        <v>209</v>
      </c>
      <c r="I84" s="195">
        <v>1248</v>
      </c>
      <c r="J84" s="195">
        <v>321</v>
      </c>
      <c r="K84" s="195">
        <v>2636</v>
      </c>
      <c r="L84" s="195">
        <v>4</v>
      </c>
      <c r="M84" s="195">
        <v>0</v>
      </c>
      <c r="N84" s="195">
        <v>4205</v>
      </c>
      <c r="O84" s="196">
        <v>0.7823255813953488</v>
      </c>
      <c r="P84" s="195">
        <v>35</v>
      </c>
      <c r="Q84" s="195">
        <v>320</v>
      </c>
    </row>
    <row r="85" spans="1:17" x14ac:dyDescent="0.2">
      <c r="A85" s="92" t="s">
        <v>1951</v>
      </c>
      <c r="B85" s="92" t="s">
        <v>2017</v>
      </c>
      <c r="C85" s="195">
        <v>66</v>
      </c>
      <c r="D85" s="195">
        <v>22</v>
      </c>
      <c r="E85" s="195">
        <v>497</v>
      </c>
      <c r="F85" s="195">
        <v>24</v>
      </c>
      <c r="G85" s="195">
        <v>3</v>
      </c>
      <c r="H85" s="195">
        <v>585</v>
      </c>
      <c r="I85" s="195">
        <v>1326</v>
      </c>
      <c r="J85" s="195">
        <v>172</v>
      </c>
      <c r="K85" s="195">
        <v>14903</v>
      </c>
      <c r="L85" s="195">
        <v>224</v>
      </c>
      <c r="M85" s="195">
        <v>83</v>
      </c>
      <c r="N85" s="195">
        <v>16401</v>
      </c>
      <c r="O85" s="196">
        <v>1.0552016985138004</v>
      </c>
      <c r="P85" s="195">
        <v>16</v>
      </c>
      <c r="Q85" s="195">
        <v>101</v>
      </c>
    </row>
    <row r="86" spans="1:17" x14ac:dyDescent="0.2">
      <c r="A86" s="92" t="s">
        <v>1951</v>
      </c>
      <c r="B86" s="92" t="s">
        <v>2018</v>
      </c>
      <c r="C86" s="195">
        <v>10</v>
      </c>
      <c r="D86" s="195">
        <v>13</v>
      </c>
      <c r="E86" s="195">
        <v>115</v>
      </c>
      <c r="F86" s="195">
        <v>6</v>
      </c>
      <c r="G86" s="195">
        <v>0</v>
      </c>
      <c r="H86" s="195">
        <v>138</v>
      </c>
      <c r="I86" s="195">
        <v>185</v>
      </c>
      <c r="J86" s="195">
        <v>446</v>
      </c>
      <c r="K86" s="195">
        <v>2015</v>
      </c>
      <c r="L86" s="195">
        <v>21</v>
      </c>
      <c r="M86" s="195">
        <v>0</v>
      </c>
      <c r="N86" s="195">
        <v>2646</v>
      </c>
      <c r="O86" s="196">
        <v>0.20215448086179236</v>
      </c>
      <c r="P86" s="195">
        <v>584</v>
      </c>
      <c r="Q86" s="195">
        <v>2655</v>
      </c>
    </row>
    <row r="87" spans="1:17" x14ac:dyDescent="0.2">
      <c r="J87" s="269"/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style="70" customWidth="1"/>
    <col min="2" max="2" width="21.33203125" style="70" customWidth="1"/>
    <col min="3" max="3" width="20.33203125" style="85" bestFit="1" customWidth="1"/>
    <col min="4" max="4" width="15" style="70" bestFit="1" customWidth="1"/>
    <col min="5" max="5" width="9.6640625" style="70" bestFit="1" customWidth="1"/>
    <col min="6" max="6" width="6.5" style="70" bestFit="1" customWidth="1"/>
    <col min="7" max="7" width="24.83203125" style="70" bestFit="1" customWidth="1"/>
    <col min="8" max="8" width="33.1640625" style="70" bestFit="1" customWidth="1"/>
    <col min="9" max="9" width="26.5" style="88" bestFit="1" customWidth="1"/>
    <col min="10" max="10" width="15.33203125" style="88" bestFit="1" customWidth="1"/>
    <col min="11" max="16384" width="7.5" style="70"/>
  </cols>
  <sheetData>
    <row r="1" spans="1:17" x14ac:dyDescent="0.2">
      <c r="A1" s="49" t="s">
        <v>2009</v>
      </c>
      <c r="B1" s="49"/>
      <c r="C1" s="70"/>
      <c r="D1" s="49"/>
      <c r="E1" s="49"/>
      <c r="F1" s="49"/>
      <c r="G1" s="86"/>
      <c r="H1" s="86"/>
      <c r="I1" s="87"/>
      <c r="J1" s="208"/>
    </row>
    <row r="2" spans="1:17" s="31" customFormat="1" ht="36" customHeight="1" x14ac:dyDescent="0.2">
      <c r="A2" s="28" t="s">
        <v>2001</v>
      </c>
      <c r="B2" s="28"/>
      <c r="C2" s="28"/>
      <c r="D2" s="28"/>
      <c r="E2" s="28"/>
      <c r="F2" s="28"/>
      <c r="G2" s="28"/>
      <c r="H2" s="28"/>
      <c r="I2" s="28"/>
      <c r="J2" s="28"/>
      <c r="K2" s="70"/>
      <c r="L2" s="70"/>
      <c r="M2" s="70"/>
      <c r="N2" s="70"/>
      <c r="O2" s="70"/>
      <c r="P2" s="70"/>
      <c r="Q2" s="70"/>
    </row>
    <row r="3" spans="1:17" x14ac:dyDescent="0.2">
      <c r="A3" s="49"/>
      <c r="B3" s="49"/>
      <c r="C3" s="70"/>
      <c r="D3" s="49"/>
      <c r="E3" s="49"/>
      <c r="F3" s="49"/>
      <c r="G3" s="86"/>
      <c r="H3" s="86"/>
      <c r="I3" s="87"/>
      <c r="J3" s="87"/>
    </row>
    <row r="4" spans="1:17" x14ac:dyDescent="0.2">
      <c r="A4" s="49"/>
      <c r="B4" s="181"/>
      <c r="C4" s="182" t="s">
        <v>2002</v>
      </c>
      <c r="D4" s="182"/>
      <c r="E4" s="89"/>
      <c r="F4" s="182"/>
      <c r="G4" s="182"/>
      <c r="H4" s="182"/>
      <c r="I4" s="197"/>
      <c r="J4" s="198"/>
    </row>
    <row r="5" spans="1:17" x14ac:dyDescent="0.2">
      <c r="A5" s="222" t="s">
        <v>1729</v>
      </c>
      <c r="B5" s="221" t="s">
        <v>2318</v>
      </c>
      <c r="C5" s="187" t="s">
        <v>2308</v>
      </c>
      <c r="D5" s="186" t="s">
        <v>1639</v>
      </c>
      <c r="E5" s="186" t="s">
        <v>2309</v>
      </c>
      <c r="F5" s="186" t="s">
        <v>2004</v>
      </c>
      <c r="G5" s="186" t="s">
        <v>2310</v>
      </c>
      <c r="H5" s="186" t="s">
        <v>2311</v>
      </c>
      <c r="I5" s="199" t="s">
        <v>2225</v>
      </c>
      <c r="J5" s="198" t="s">
        <v>2224</v>
      </c>
    </row>
    <row r="6" spans="1:17" x14ac:dyDescent="0.2">
      <c r="A6" s="90" t="s">
        <v>1569</v>
      </c>
      <c r="B6" s="90" t="s">
        <v>1872</v>
      </c>
      <c r="C6" s="209">
        <v>1671</v>
      </c>
      <c r="D6" s="218">
        <v>79</v>
      </c>
      <c r="E6" s="218">
        <v>55</v>
      </c>
      <c r="F6" s="218">
        <v>93</v>
      </c>
      <c r="G6" s="215">
        <v>3.0274422995540218</v>
      </c>
      <c r="H6" s="209">
        <v>103008</v>
      </c>
      <c r="I6" s="210">
        <v>0</v>
      </c>
      <c r="J6" s="210">
        <v>305693</v>
      </c>
    </row>
    <row r="7" spans="1:17" x14ac:dyDescent="0.2">
      <c r="A7" s="90" t="s">
        <v>1569</v>
      </c>
      <c r="B7" s="90" t="s">
        <v>1873</v>
      </c>
      <c r="C7" s="209">
        <v>22</v>
      </c>
      <c r="D7" s="218">
        <v>75</v>
      </c>
      <c r="E7" s="218">
        <v>12</v>
      </c>
      <c r="F7" s="218">
        <v>13</v>
      </c>
      <c r="G7" s="215">
        <v>1.7362966128859922</v>
      </c>
      <c r="H7" s="209">
        <v>12359</v>
      </c>
      <c r="I7" s="210">
        <v>0</v>
      </c>
      <c r="J7" s="210">
        <v>45978</v>
      </c>
    </row>
    <row r="8" spans="1:17" x14ac:dyDescent="0.2">
      <c r="A8" s="90" t="s">
        <v>1569</v>
      </c>
      <c r="B8" s="90" t="s">
        <v>1874</v>
      </c>
      <c r="C8" s="209">
        <v>-1</v>
      </c>
      <c r="D8" s="218">
        <v>76</v>
      </c>
      <c r="E8" s="218">
        <v>14</v>
      </c>
      <c r="F8" s="218">
        <v>14</v>
      </c>
      <c r="G8" s="215">
        <v>1.9881280354454827</v>
      </c>
      <c r="H8" s="209">
        <v>9017</v>
      </c>
      <c r="I8" s="210">
        <v>0</v>
      </c>
      <c r="J8" s="210">
        <v>13266</v>
      </c>
    </row>
    <row r="9" spans="1:17" x14ac:dyDescent="0.2">
      <c r="A9" s="90" t="s">
        <v>1569</v>
      </c>
      <c r="B9" s="90" t="s">
        <v>1875</v>
      </c>
      <c r="C9" s="209">
        <v>-1</v>
      </c>
      <c r="D9" s="218">
        <v>74</v>
      </c>
      <c r="E9" s="218">
        <v>16</v>
      </c>
      <c r="F9" s="218">
        <v>65</v>
      </c>
      <c r="G9" s="215">
        <v>2.8086003664143249</v>
      </c>
      <c r="H9" s="209">
        <v>85650</v>
      </c>
      <c r="I9" s="210">
        <v>12792</v>
      </c>
      <c r="J9" s="210">
        <v>0</v>
      </c>
    </row>
    <row r="10" spans="1:17" x14ac:dyDescent="0.2">
      <c r="A10" s="90" t="s">
        <v>1569</v>
      </c>
      <c r="B10" s="90" t="s">
        <v>1876</v>
      </c>
      <c r="C10" s="209">
        <v>1487</v>
      </c>
      <c r="D10" s="218">
        <v>82</v>
      </c>
      <c r="E10" s="218">
        <v>82</v>
      </c>
      <c r="F10" s="218">
        <v>162</v>
      </c>
      <c r="G10" s="215">
        <v>3.2546851393487417</v>
      </c>
      <c r="H10" s="209">
        <v>120401</v>
      </c>
      <c r="I10" s="210">
        <v>0</v>
      </c>
      <c r="J10" s="210">
        <v>200520</v>
      </c>
    </row>
    <row r="11" spans="1:17" x14ac:dyDescent="0.2">
      <c r="A11" s="90" t="s">
        <v>1569</v>
      </c>
      <c r="B11" s="90" t="s">
        <v>1877</v>
      </c>
      <c r="C11" s="209">
        <v>0</v>
      </c>
      <c r="D11" s="218">
        <v>74</v>
      </c>
      <c r="E11" s="218">
        <v>35</v>
      </c>
      <c r="F11" s="218">
        <v>37</v>
      </c>
      <c r="G11" s="215">
        <v>2.0681482806421321</v>
      </c>
      <c r="H11" s="209">
        <v>30170</v>
      </c>
      <c r="I11" s="210">
        <v>0</v>
      </c>
      <c r="J11" s="210">
        <v>132639</v>
      </c>
    </row>
    <row r="12" spans="1:17" x14ac:dyDescent="0.2">
      <c r="A12" s="90" t="s">
        <v>1569</v>
      </c>
      <c r="B12" s="90" t="s">
        <v>1878</v>
      </c>
      <c r="C12" s="209">
        <v>0</v>
      </c>
      <c r="D12" s="218">
        <v>82</v>
      </c>
      <c r="E12" s="218">
        <v>54</v>
      </c>
      <c r="F12" s="218">
        <v>62</v>
      </c>
      <c r="G12" s="215">
        <v>1.6137176410571412</v>
      </c>
      <c r="H12" s="209">
        <v>65333</v>
      </c>
      <c r="I12" s="210">
        <v>0</v>
      </c>
      <c r="J12" s="210">
        <v>0</v>
      </c>
    </row>
    <row r="13" spans="1:17" x14ac:dyDescent="0.2">
      <c r="A13" s="90" t="s">
        <v>1569</v>
      </c>
      <c r="B13" s="90" t="s">
        <v>1879</v>
      </c>
      <c r="C13" s="209">
        <v>0</v>
      </c>
      <c r="D13" s="218">
        <v>78</v>
      </c>
      <c r="E13" s="218">
        <v>33</v>
      </c>
      <c r="F13" s="218">
        <v>43</v>
      </c>
      <c r="G13" s="215">
        <v>2.6065345214281384</v>
      </c>
      <c r="H13" s="209">
        <v>43223</v>
      </c>
      <c r="I13" s="210">
        <v>0</v>
      </c>
      <c r="J13" s="210">
        <v>0</v>
      </c>
    </row>
    <row r="14" spans="1:17" x14ac:dyDescent="0.2">
      <c r="A14" s="90" t="s">
        <v>1569</v>
      </c>
      <c r="B14" s="90" t="s">
        <v>1880</v>
      </c>
      <c r="C14" s="209">
        <v>1238</v>
      </c>
      <c r="D14" s="218">
        <v>76</v>
      </c>
      <c r="E14" s="218">
        <v>9</v>
      </c>
      <c r="F14" s="218">
        <v>32</v>
      </c>
      <c r="G14" s="215">
        <v>6.710283509478276</v>
      </c>
      <c r="H14" s="209">
        <v>12774</v>
      </c>
      <c r="I14" s="210">
        <v>1016</v>
      </c>
      <c r="J14" s="210">
        <v>0</v>
      </c>
    </row>
    <row r="15" spans="1:17" x14ac:dyDescent="0.2">
      <c r="A15" s="90" t="s">
        <v>1569</v>
      </c>
      <c r="B15" s="90" t="s">
        <v>1881</v>
      </c>
      <c r="C15" s="209">
        <v>7</v>
      </c>
      <c r="D15" s="218">
        <v>83</v>
      </c>
      <c r="E15" s="218">
        <v>60</v>
      </c>
      <c r="F15" s="218">
        <v>127</v>
      </c>
      <c r="G15" s="215">
        <v>5.4936973881145805</v>
      </c>
      <c r="H15" s="209">
        <v>91049</v>
      </c>
      <c r="I15" s="210">
        <v>0</v>
      </c>
      <c r="J15" s="210">
        <v>94405</v>
      </c>
    </row>
    <row r="16" spans="1:17" x14ac:dyDescent="0.2">
      <c r="A16" s="90" t="s">
        <v>1569</v>
      </c>
      <c r="B16" s="90" t="s">
        <v>1882</v>
      </c>
      <c r="C16" s="209">
        <v>11</v>
      </c>
      <c r="D16" s="218">
        <v>82</v>
      </c>
      <c r="E16" s="218">
        <v>24</v>
      </c>
      <c r="F16" s="218">
        <v>57</v>
      </c>
      <c r="G16" s="215">
        <v>4.2147293700088735</v>
      </c>
      <c r="H16" s="209">
        <v>30276</v>
      </c>
      <c r="I16" s="210">
        <v>0</v>
      </c>
      <c r="J16" s="210">
        <v>0</v>
      </c>
    </row>
    <row r="17" spans="1:10" x14ac:dyDescent="0.2">
      <c r="A17" s="90" t="s">
        <v>1569</v>
      </c>
      <c r="B17" s="90" t="s">
        <v>1883</v>
      </c>
      <c r="C17" s="209">
        <v>0</v>
      </c>
      <c r="D17" s="218">
        <v>77</v>
      </c>
      <c r="E17" s="218">
        <v>23</v>
      </c>
      <c r="F17" s="218">
        <v>33</v>
      </c>
      <c r="G17" s="215">
        <v>1.8776671408250356</v>
      </c>
      <c r="H17" s="209">
        <v>28580</v>
      </c>
      <c r="I17" s="210">
        <v>0</v>
      </c>
      <c r="J17" s="210">
        <v>123480</v>
      </c>
    </row>
    <row r="18" spans="1:10" x14ac:dyDescent="0.2">
      <c r="A18" s="90" t="s">
        <v>1569</v>
      </c>
      <c r="B18" s="90" t="s">
        <v>1884</v>
      </c>
      <c r="C18" s="209">
        <v>0</v>
      </c>
      <c r="D18" s="218">
        <v>74</v>
      </c>
      <c r="E18" s="218">
        <v>47</v>
      </c>
      <c r="F18" s="218">
        <v>92</v>
      </c>
      <c r="G18" s="215">
        <v>7.966885467361748</v>
      </c>
      <c r="H18" s="209">
        <v>53287</v>
      </c>
      <c r="I18" s="210">
        <v>13380</v>
      </c>
      <c r="J18" s="210">
        <v>0</v>
      </c>
    </row>
    <row r="19" spans="1:10" x14ac:dyDescent="0.2">
      <c r="A19" s="90" t="s">
        <v>1569</v>
      </c>
      <c r="B19" s="90" t="s">
        <v>1885</v>
      </c>
      <c r="C19" s="209">
        <v>22116</v>
      </c>
      <c r="D19" s="218">
        <v>92</v>
      </c>
      <c r="E19" s="218">
        <v>227</v>
      </c>
      <c r="F19" s="218">
        <v>427</v>
      </c>
      <c r="G19" s="215">
        <v>6.42002928856453</v>
      </c>
      <c r="H19" s="209">
        <v>350665</v>
      </c>
      <c r="I19" s="210">
        <v>608189</v>
      </c>
      <c r="J19" s="210">
        <v>475322</v>
      </c>
    </row>
    <row r="20" spans="1:10" x14ac:dyDescent="0.2">
      <c r="A20" s="90" t="s">
        <v>1569</v>
      </c>
      <c r="B20" s="90" t="s">
        <v>1886</v>
      </c>
      <c r="C20" s="209">
        <v>4908</v>
      </c>
      <c r="D20" s="218">
        <v>96</v>
      </c>
      <c r="E20" s="218">
        <v>73</v>
      </c>
      <c r="F20" s="218">
        <v>126</v>
      </c>
      <c r="G20" s="215">
        <v>3.8679256867102985</v>
      </c>
      <c r="H20" s="209">
        <v>72101</v>
      </c>
      <c r="I20" s="210">
        <v>0</v>
      </c>
      <c r="J20" s="210">
        <v>135599</v>
      </c>
    </row>
    <row r="21" spans="1:10" x14ac:dyDescent="0.2">
      <c r="A21" s="90" t="s">
        <v>1569</v>
      </c>
      <c r="B21" s="90" t="s">
        <v>1887</v>
      </c>
      <c r="C21" s="209">
        <v>557</v>
      </c>
      <c r="D21" s="218">
        <v>83</v>
      </c>
      <c r="E21" s="218">
        <v>15</v>
      </c>
      <c r="F21" s="218">
        <v>37</v>
      </c>
      <c r="G21" s="215">
        <v>4.4570795287541864</v>
      </c>
      <c r="H21" s="209">
        <v>11146</v>
      </c>
      <c r="I21" s="210">
        <v>4153</v>
      </c>
      <c r="J21" s="210">
        <v>15723</v>
      </c>
    </row>
    <row r="22" spans="1:10" x14ac:dyDescent="0.2">
      <c r="A22" s="90" t="s">
        <v>1569</v>
      </c>
      <c r="B22" s="90" t="s">
        <v>1888</v>
      </c>
      <c r="C22" s="209">
        <v>0</v>
      </c>
      <c r="D22" s="218">
        <v>74</v>
      </c>
      <c r="E22" s="218">
        <v>13</v>
      </c>
      <c r="F22" s="218">
        <v>42</v>
      </c>
      <c r="G22" s="215">
        <v>3.5068968972312216</v>
      </c>
      <c r="H22" s="209">
        <v>8560</v>
      </c>
      <c r="I22" s="210">
        <v>0</v>
      </c>
      <c r="J22" s="210">
        <v>0</v>
      </c>
    </row>
    <row r="23" spans="1:10" x14ac:dyDescent="0.2">
      <c r="A23" s="90" t="s">
        <v>1569</v>
      </c>
      <c r="B23" s="90" t="s">
        <v>1889</v>
      </c>
      <c r="C23" s="209">
        <v>0</v>
      </c>
      <c r="D23" s="218">
        <v>87</v>
      </c>
      <c r="E23" s="218">
        <v>159</v>
      </c>
      <c r="F23" s="218">
        <v>236</v>
      </c>
      <c r="G23" s="215">
        <v>4.1731060994543139</v>
      </c>
      <c r="H23" s="209">
        <v>320315</v>
      </c>
      <c r="I23" s="210">
        <v>0</v>
      </c>
      <c r="J23" s="210">
        <v>1350913</v>
      </c>
    </row>
    <row r="24" spans="1:10" x14ac:dyDescent="0.2">
      <c r="A24" s="90" t="s">
        <v>1569</v>
      </c>
      <c r="B24" s="90" t="s">
        <v>1890</v>
      </c>
      <c r="C24" s="209">
        <v>123</v>
      </c>
      <c r="D24" s="218">
        <v>75</v>
      </c>
      <c r="E24" s="218">
        <v>18</v>
      </c>
      <c r="F24" s="218">
        <v>34</v>
      </c>
      <c r="G24" s="215">
        <v>3.05184546890708</v>
      </c>
      <c r="H24" s="209">
        <v>32121</v>
      </c>
      <c r="I24" s="210">
        <v>19504</v>
      </c>
      <c r="J24" s="210">
        <v>48602</v>
      </c>
    </row>
    <row r="25" spans="1:10" x14ac:dyDescent="0.2">
      <c r="A25" s="90" t="s">
        <v>1569</v>
      </c>
      <c r="B25" s="90" t="s">
        <v>1891</v>
      </c>
      <c r="C25" s="209">
        <v>901</v>
      </c>
      <c r="D25" s="218">
        <v>102</v>
      </c>
      <c r="E25" s="218">
        <v>113</v>
      </c>
      <c r="F25" s="218">
        <v>140</v>
      </c>
      <c r="G25" s="215">
        <v>1.9419468849784858</v>
      </c>
      <c r="H25" s="209">
        <v>282920</v>
      </c>
      <c r="I25" s="210">
        <v>0</v>
      </c>
      <c r="J25" s="210">
        <v>1071084</v>
      </c>
    </row>
    <row r="26" spans="1:10" x14ac:dyDescent="0.2">
      <c r="A26" s="90" t="s">
        <v>1569</v>
      </c>
      <c r="B26" s="90" t="s">
        <v>1892</v>
      </c>
      <c r="C26" s="209">
        <v>0</v>
      </c>
      <c r="D26" s="218">
        <v>77</v>
      </c>
      <c r="E26" s="218">
        <v>19</v>
      </c>
      <c r="F26" s="218">
        <v>35</v>
      </c>
      <c r="G26" s="215">
        <v>2.7912021308834554</v>
      </c>
      <c r="H26" s="209">
        <v>27283</v>
      </c>
      <c r="I26" s="210">
        <v>3137</v>
      </c>
      <c r="J26" s="210">
        <v>18135</v>
      </c>
    </row>
    <row r="27" spans="1:10" x14ac:dyDescent="0.2">
      <c r="A27" s="90" t="s">
        <v>1569</v>
      </c>
      <c r="B27" s="90" t="s">
        <v>824</v>
      </c>
      <c r="C27" s="209">
        <v>188</v>
      </c>
      <c r="D27" s="218">
        <v>84</v>
      </c>
      <c r="E27" s="218">
        <v>62</v>
      </c>
      <c r="F27" s="218">
        <v>77</v>
      </c>
      <c r="G27" s="215">
        <v>1.8464342237782361</v>
      </c>
      <c r="H27" s="209">
        <v>111582</v>
      </c>
      <c r="I27" s="210">
        <v>94800</v>
      </c>
      <c r="J27" s="210">
        <v>234051</v>
      </c>
    </row>
    <row r="28" spans="1:10" x14ac:dyDescent="0.2">
      <c r="A28" s="90" t="s">
        <v>1569</v>
      </c>
      <c r="B28" s="90" t="s">
        <v>1893</v>
      </c>
      <c r="C28" s="209">
        <v>0</v>
      </c>
      <c r="D28" s="218">
        <v>79</v>
      </c>
      <c r="E28" s="218">
        <v>22</v>
      </c>
      <c r="F28" s="218">
        <v>46</v>
      </c>
      <c r="G28" s="215">
        <v>3.9716801934035568</v>
      </c>
      <c r="H28" s="209">
        <v>54850</v>
      </c>
      <c r="I28" s="210">
        <v>0</v>
      </c>
      <c r="J28" s="210">
        <v>0</v>
      </c>
    </row>
    <row r="29" spans="1:10" x14ac:dyDescent="0.2">
      <c r="A29" s="90" t="s">
        <v>1569</v>
      </c>
      <c r="B29" s="90" t="s">
        <v>1894</v>
      </c>
      <c r="C29" s="209">
        <v>4309</v>
      </c>
      <c r="D29" s="218">
        <v>88</v>
      </c>
      <c r="E29" s="218">
        <v>113</v>
      </c>
      <c r="F29" s="218">
        <v>293</v>
      </c>
      <c r="G29" s="215">
        <v>3.6020929020329082</v>
      </c>
      <c r="H29" s="209">
        <v>395623</v>
      </c>
      <c r="I29" s="210">
        <v>0</v>
      </c>
      <c r="J29" s="210">
        <v>999182</v>
      </c>
    </row>
    <row r="30" spans="1:10" x14ac:dyDescent="0.2">
      <c r="A30" s="90" t="s">
        <v>1569</v>
      </c>
      <c r="B30" s="90" t="s">
        <v>1895</v>
      </c>
      <c r="C30" s="209">
        <v>0</v>
      </c>
      <c r="D30" s="218">
        <v>73</v>
      </c>
      <c r="E30" s="218">
        <v>15</v>
      </c>
      <c r="F30" s="218">
        <v>59</v>
      </c>
      <c r="G30" s="215">
        <v>7.7302028195587233</v>
      </c>
      <c r="H30" s="209">
        <v>37500</v>
      </c>
      <c r="I30" s="210">
        <v>24168</v>
      </c>
      <c r="J30" s="210">
        <v>3871</v>
      </c>
    </row>
    <row r="31" spans="1:10" x14ac:dyDescent="0.2">
      <c r="A31" s="90" t="s">
        <v>1569</v>
      </c>
      <c r="B31" s="90" t="s">
        <v>1896</v>
      </c>
      <c r="C31" s="209">
        <v>944</v>
      </c>
      <c r="D31" s="218">
        <v>74</v>
      </c>
      <c r="E31" s="218">
        <v>29</v>
      </c>
      <c r="F31" s="218">
        <v>99</v>
      </c>
      <c r="G31" s="215">
        <v>4.0140776541568002</v>
      </c>
      <c r="H31" s="209">
        <v>33242</v>
      </c>
      <c r="I31" s="210">
        <v>0</v>
      </c>
      <c r="J31" s="210">
        <v>26711</v>
      </c>
    </row>
    <row r="32" spans="1:10" x14ac:dyDescent="0.2">
      <c r="A32" s="90" t="s">
        <v>1569</v>
      </c>
      <c r="B32" s="90" t="s">
        <v>1897</v>
      </c>
      <c r="C32" s="209">
        <v>6</v>
      </c>
      <c r="D32" s="218">
        <v>82</v>
      </c>
      <c r="E32" s="218">
        <v>28</v>
      </c>
      <c r="F32" s="218">
        <v>38</v>
      </c>
      <c r="G32" s="215">
        <v>3.1839662164426721</v>
      </c>
      <c r="H32" s="209">
        <v>28979</v>
      </c>
      <c r="I32" s="210">
        <v>4424</v>
      </c>
      <c r="J32" s="210">
        <v>132035</v>
      </c>
    </row>
    <row r="33" spans="1:10" x14ac:dyDescent="0.2">
      <c r="A33" s="90" t="s">
        <v>1569</v>
      </c>
      <c r="B33" s="90" t="s">
        <v>1898</v>
      </c>
      <c r="C33" s="209">
        <v>403</v>
      </c>
      <c r="D33" s="218">
        <v>82</v>
      </c>
      <c r="E33" s="218">
        <v>52</v>
      </c>
      <c r="F33" s="218">
        <v>77</v>
      </c>
      <c r="G33" s="215">
        <v>3.5228343718832069</v>
      </c>
      <c r="H33" s="209">
        <v>66762</v>
      </c>
      <c r="I33" s="210">
        <v>25948</v>
      </c>
      <c r="J33" s="210">
        <v>197951</v>
      </c>
    </row>
    <row r="34" spans="1:10" x14ac:dyDescent="0.2">
      <c r="A34" s="90" t="s">
        <v>1569</v>
      </c>
      <c r="B34" s="90" t="s">
        <v>1899</v>
      </c>
      <c r="C34" s="209">
        <v>0</v>
      </c>
      <c r="D34" s="218">
        <v>80</v>
      </c>
      <c r="E34" s="218">
        <v>33</v>
      </c>
      <c r="F34" s="218">
        <v>72</v>
      </c>
      <c r="G34" s="215">
        <v>2.7731131276094225</v>
      </c>
      <c r="H34" s="209">
        <v>69353</v>
      </c>
      <c r="I34" s="210">
        <v>58604</v>
      </c>
      <c r="J34" s="210">
        <v>73216</v>
      </c>
    </row>
    <row r="35" spans="1:10" x14ac:dyDescent="0.2">
      <c r="A35" s="90" t="s">
        <v>1569</v>
      </c>
      <c r="B35" s="90" t="s">
        <v>981</v>
      </c>
      <c r="C35" s="209">
        <v>0</v>
      </c>
      <c r="D35" s="218">
        <v>74</v>
      </c>
      <c r="E35" s="218">
        <v>25</v>
      </c>
      <c r="F35" s="218">
        <v>48</v>
      </c>
      <c r="G35" s="215">
        <v>1.3535768267647259</v>
      </c>
      <c r="H35" s="209">
        <v>55851</v>
      </c>
      <c r="I35" s="210">
        <v>31924</v>
      </c>
      <c r="J35" s="210">
        <v>35152</v>
      </c>
    </row>
    <row r="36" spans="1:10" x14ac:dyDescent="0.2">
      <c r="A36" s="90" t="s">
        <v>1569</v>
      </c>
      <c r="B36" s="90" t="s">
        <v>1900</v>
      </c>
      <c r="C36" s="209">
        <v>20</v>
      </c>
      <c r="D36" s="218">
        <v>74</v>
      </c>
      <c r="E36" s="218">
        <v>13</v>
      </c>
      <c r="F36" s="218">
        <v>26</v>
      </c>
      <c r="G36" s="215">
        <v>2.1906174170935562</v>
      </c>
      <c r="H36" s="209">
        <v>20456</v>
      </c>
      <c r="I36" s="210">
        <v>7034</v>
      </c>
      <c r="J36" s="210">
        <v>29939</v>
      </c>
    </row>
    <row r="37" spans="1:10" x14ac:dyDescent="0.2">
      <c r="A37" s="90" t="s">
        <v>1569</v>
      </c>
      <c r="B37" s="90" t="s">
        <v>1901</v>
      </c>
      <c r="C37" s="209">
        <v>0</v>
      </c>
      <c r="D37" s="218">
        <v>80</v>
      </c>
      <c r="E37" s="218">
        <v>27</v>
      </c>
      <c r="F37" s="218">
        <v>46</v>
      </c>
      <c r="G37" s="215">
        <v>2.8841933663552575</v>
      </c>
      <c r="H37" s="209">
        <v>38400</v>
      </c>
      <c r="I37" s="210">
        <v>6287</v>
      </c>
      <c r="J37" s="210">
        <v>63558</v>
      </c>
    </row>
    <row r="38" spans="1:10" x14ac:dyDescent="0.2">
      <c r="A38" s="90" t="s">
        <v>1569</v>
      </c>
      <c r="B38" s="90" t="s">
        <v>1902</v>
      </c>
      <c r="C38" s="209">
        <v>816</v>
      </c>
      <c r="D38" s="218">
        <v>75</v>
      </c>
      <c r="E38" s="218">
        <v>14</v>
      </c>
      <c r="F38" s="218">
        <v>55</v>
      </c>
      <c r="G38" s="215">
        <v>12.867303013288415</v>
      </c>
      <c r="H38" s="209">
        <v>14773</v>
      </c>
      <c r="I38" s="210">
        <v>11287</v>
      </c>
      <c r="J38" s="210">
        <v>36134</v>
      </c>
    </row>
    <row r="39" spans="1:10" x14ac:dyDescent="0.2">
      <c r="A39" s="90" t="s">
        <v>1569</v>
      </c>
      <c r="B39" s="90" t="s">
        <v>1903</v>
      </c>
      <c r="C39" s="209">
        <v>38</v>
      </c>
      <c r="D39" s="218">
        <v>76</v>
      </c>
      <c r="E39" s="218">
        <v>15</v>
      </c>
      <c r="F39" s="218">
        <v>38</v>
      </c>
      <c r="G39" s="215">
        <v>4.2006588401759855</v>
      </c>
      <c r="H39" s="209">
        <v>16595</v>
      </c>
      <c r="I39" s="210">
        <v>8250</v>
      </c>
      <c r="J39" s="210">
        <v>158784</v>
      </c>
    </row>
    <row r="40" spans="1:10" x14ac:dyDescent="0.2">
      <c r="A40" s="90" t="s">
        <v>1569</v>
      </c>
      <c r="B40" s="90" t="s">
        <v>1904</v>
      </c>
      <c r="C40" s="209">
        <v>497</v>
      </c>
      <c r="D40" s="218">
        <v>98</v>
      </c>
      <c r="E40" s="218">
        <v>483</v>
      </c>
      <c r="F40" s="218">
        <v>912</v>
      </c>
      <c r="G40" s="215">
        <v>4.3190366275143468</v>
      </c>
      <c r="H40" s="209">
        <v>758670</v>
      </c>
      <c r="I40" s="210">
        <v>602421</v>
      </c>
      <c r="J40" s="210">
        <v>26994674</v>
      </c>
    </row>
    <row r="41" spans="1:10" x14ac:dyDescent="0.2">
      <c r="A41" s="90" t="s">
        <v>1569</v>
      </c>
      <c r="B41" s="90" t="s">
        <v>1905</v>
      </c>
      <c r="C41" s="209">
        <v>7522</v>
      </c>
      <c r="D41" s="218">
        <v>77</v>
      </c>
      <c r="E41" s="218">
        <v>40</v>
      </c>
      <c r="F41" s="218">
        <v>87</v>
      </c>
      <c r="G41" s="215">
        <v>4.8674596336537279</v>
      </c>
      <c r="H41" s="209">
        <v>121881</v>
      </c>
      <c r="I41" s="210">
        <v>61028</v>
      </c>
      <c r="J41" s="210">
        <v>144349</v>
      </c>
    </row>
    <row r="42" spans="1:10" x14ac:dyDescent="0.2">
      <c r="A42" s="90" t="s">
        <v>1569</v>
      </c>
      <c r="B42" s="90" t="s">
        <v>1906</v>
      </c>
      <c r="C42" s="209">
        <v>484</v>
      </c>
      <c r="D42" s="218">
        <v>118</v>
      </c>
      <c r="E42" s="218">
        <v>80</v>
      </c>
      <c r="F42" s="218">
        <v>112</v>
      </c>
      <c r="G42" s="215">
        <v>2.6191600914835202</v>
      </c>
      <c r="H42" s="209">
        <v>121423</v>
      </c>
      <c r="I42" s="210">
        <v>0</v>
      </c>
      <c r="J42" s="210">
        <v>342812</v>
      </c>
    </row>
    <row r="43" spans="1:10" x14ac:dyDescent="0.2">
      <c r="A43" s="90" t="s">
        <v>1569</v>
      </c>
      <c r="B43" s="90" t="s">
        <v>1907</v>
      </c>
      <c r="C43" s="209">
        <v>184</v>
      </c>
      <c r="D43" s="218">
        <v>83</v>
      </c>
      <c r="E43" s="218">
        <v>43</v>
      </c>
      <c r="F43" s="218">
        <v>114</v>
      </c>
      <c r="G43" s="215">
        <v>2.9392806497357227</v>
      </c>
      <c r="H43" s="209">
        <v>74277</v>
      </c>
      <c r="I43" s="210">
        <v>0</v>
      </c>
      <c r="J43" s="210">
        <v>0</v>
      </c>
    </row>
    <row r="44" spans="1:10" x14ac:dyDescent="0.2">
      <c r="A44" s="90" t="s">
        <v>1569</v>
      </c>
      <c r="B44" s="90" t="s">
        <v>1197</v>
      </c>
      <c r="C44" s="209">
        <v>1034</v>
      </c>
      <c r="D44" s="218">
        <v>83</v>
      </c>
      <c r="E44" s="218">
        <v>35</v>
      </c>
      <c r="F44" s="218">
        <v>60</v>
      </c>
      <c r="G44" s="215">
        <v>3.600100802822479</v>
      </c>
      <c r="H44" s="209">
        <v>64576</v>
      </c>
      <c r="I44" s="210">
        <v>16092</v>
      </c>
      <c r="J44" s="210">
        <v>250861</v>
      </c>
    </row>
    <row r="45" spans="1:10" x14ac:dyDescent="0.2">
      <c r="A45" s="90" t="s">
        <v>1569</v>
      </c>
      <c r="B45" s="90" t="s">
        <v>1908</v>
      </c>
      <c r="C45" s="209">
        <v>85</v>
      </c>
      <c r="D45" s="218">
        <v>77</v>
      </c>
      <c r="E45" s="218">
        <v>19</v>
      </c>
      <c r="F45" s="218">
        <v>25</v>
      </c>
      <c r="G45" s="215">
        <v>2.2494961128707169</v>
      </c>
      <c r="H45" s="209">
        <v>13547</v>
      </c>
      <c r="I45" s="210">
        <v>0</v>
      </c>
      <c r="J45" s="210">
        <v>37844</v>
      </c>
    </row>
    <row r="46" spans="1:10" x14ac:dyDescent="0.2">
      <c r="A46" s="90" t="s">
        <v>1569</v>
      </c>
      <c r="B46" s="90" t="s">
        <v>1909</v>
      </c>
      <c r="C46" s="209">
        <v>0</v>
      </c>
      <c r="D46" s="218">
        <v>82</v>
      </c>
      <c r="E46" s="218">
        <v>10</v>
      </c>
      <c r="F46" s="218">
        <v>13</v>
      </c>
      <c r="G46" s="215">
        <v>1.6549546797026173</v>
      </c>
      <c r="H46" s="209">
        <v>16964</v>
      </c>
      <c r="I46" s="210">
        <v>6175</v>
      </c>
      <c r="J46" s="210">
        <v>14606</v>
      </c>
    </row>
    <row r="47" spans="1:10" x14ac:dyDescent="0.2">
      <c r="A47" s="90" t="s">
        <v>1569</v>
      </c>
      <c r="B47" s="90" t="s">
        <v>1910</v>
      </c>
      <c r="C47" s="209">
        <v>0</v>
      </c>
      <c r="D47" s="218">
        <v>87</v>
      </c>
      <c r="E47" s="218">
        <v>42</v>
      </c>
      <c r="F47" s="218">
        <v>132</v>
      </c>
      <c r="G47" s="215">
        <v>3.7533695021667182</v>
      </c>
      <c r="H47" s="209">
        <v>134826</v>
      </c>
      <c r="I47" s="210">
        <v>0</v>
      </c>
      <c r="J47" s="210">
        <v>311689</v>
      </c>
    </row>
    <row r="48" spans="1:10" x14ac:dyDescent="0.2">
      <c r="A48" s="90" t="s">
        <v>1569</v>
      </c>
      <c r="B48" s="90" t="s">
        <v>1911</v>
      </c>
      <c r="C48" s="209">
        <v>79</v>
      </c>
      <c r="D48" s="218">
        <v>75</v>
      </c>
      <c r="E48" s="218">
        <v>18</v>
      </c>
      <c r="F48" s="218">
        <v>47</v>
      </c>
      <c r="G48" s="215">
        <v>11.406105906906761</v>
      </c>
      <c r="H48" s="209">
        <v>24899</v>
      </c>
      <c r="I48" s="210">
        <v>0</v>
      </c>
      <c r="J48" s="210">
        <v>77417</v>
      </c>
    </row>
    <row r="49" spans="1:10" x14ac:dyDescent="0.2">
      <c r="A49" s="90" t="s">
        <v>1569</v>
      </c>
      <c r="B49" s="90" t="s">
        <v>1912</v>
      </c>
      <c r="C49" s="209">
        <v>0</v>
      </c>
      <c r="D49" s="218">
        <v>80</v>
      </c>
      <c r="E49" s="218">
        <v>79</v>
      </c>
      <c r="F49" s="218">
        <v>146</v>
      </c>
      <c r="G49" s="215">
        <v>5.1210101718695196</v>
      </c>
      <c r="H49" s="209">
        <v>102145</v>
      </c>
      <c r="I49" s="210">
        <v>27132</v>
      </c>
      <c r="J49" s="210">
        <v>137283</v>
      </c>
    </row>
    <row r="50" spans="1:10" x14ac:dyDescent="0.2">
      <c r="A50" s="90" t="s">
        <v>1569</v>
      </c>
      <c r="B50" s="90" t="s">
        <v>1913</v>
      </c>
      <c r="C50" s="209">
        <v>250</v>
      </c>
      <c r="D50" s="218">
        <v>75</v>
      </c>
      <c r="E50" s="218">
        <v>19</v>
      </c>
      <c r="F50" s="218">
        <v>53</v>
      </c>
      <c r="G50" s="215">
        <v>1.9774643683307216</v>
      </c>
      <c r="H50" s="209">
        <v>53048</v>
      </c>
      <c r="I50" s="210">
        <v>0</v>
      </c>
      <c r="J50" s="210">
        <v>1751</v>
      </c>
    </row>
    <row r="51" spans="1:10" x14ac:dyDescent="0.2">
      <c r="A51" s="90" t="s">
        <v>1569</v>
      </c>
      <c r="B51" s="90" t="s">
        <v>1914</v>
      </c>
      <c r="C51" s="209">
        <v>1784</v>
      </c>
      <c r="D51" s="218">
        <v>77</v>
      </c>
      <c r="E51" s="218">
        <v>33</v>
      </c>
      <c r="F51" s="218">
        <v>88</v>
      </c>
      <c r="G51" s="215">
        <v>4.7694408914518611</v>
      </c>
      <c r="H51" s="209">
        <v>141052</v>
      </c>
      <c r="I51" s="210">
        <v>0</v>
      </c>
      <c r="J51" s="210">
        <v>0</v>
      </c>
    </row>
    <row r="52" spans="1:10" x14ac:dyDescent="0.2">
      <c r="A52" s="90" t="s">
        <v>1569</v>
      </c>
      <c r="B52" s="90" t="s">
        <v>1915</v>
      </c>
      <c r="C52" s="209">
        <v>260</v>
      </c>
      <c r="D52" s="218">
        <v>81</v>
      </c>
      <c r="E52" s="218">
        <v>50</v>
      </c>
      <c r="F52" s="218">
        <v>97</v>
      </c>
      <c r="G52" s="215">
        <v>3.4976129692931215</v>
      </c>
      <c r="H52" s="209">
        <v>81844</v>
      </c>
      <c r="I52" s="210">
        <v>42092</v>
      </c>
      <c r="J52" s="210">
        <v>246061</v>
      </c>
    </row>
    <row r="53" spans="1:10" x14ac:dyDescent="0.2">
      <c r="A53" s="90" t="s">
        <v>1569</v>
      </c>
      <c r="B53" s="90" t="s">
        <v>1916</v>
      </c>
      <c r="C53" s="209">
        <v>346</v>
      </c>
      <c r="D53" s="218">
        <v>75</v>
      </c>
      <c r="E53" s="218">
        <v>17</v>
      </c>
      <c r="F53" s="218">
        <v>35</v>
      </c>
      <c r="G53" s="215">
        <v>2.5808544840503189</v>
      </c>
      <c r="H53" s="209">
        <v>21243</v>
      </c>
      <c r="I53" s="210">
        <v>20221</v>
      </c>
      <c r="J53" s="210">
        <v>48524</v>
      </c>
    </row>
    <row r="54" spans="1:10" x14ac:dyDescent="0.2">
      <c r="A54" s="90" t="s">
        <v>1569</v>
      </c>
      <c r="B54" s="90" t="s">
        <v>1917</v>
      </c>
      <c r="C54" s="209">
        <v>0</v>
      </c>
      <c r="D54" s="218">
        <v>78</v>
      </c>
      <c r="E54" s="218">
        <v>16</v>
      </c>
      <c r="F54" s="218">
        <v>32</v>
      </c>
      <c r="G54" s="215">
        <v>2.4878329420179432</v>
      </c>
      <c r="H54" s="209">
        <v>11111</v>
      </c>
      <c r="I54" s="210">
        <v>0</v>
      </c>
      <c r="J54" s="210">
        <v>0</v>
      </c>
    </row>
    <row r="55" spans="1:10" x14ac:dyDescent="0.2">
      <c r="A55" s="90" t="s">
        <v>1569</v>
      </c>
      <c r="B55" s="90" t="s">
        <v>1918</v>
      </c>
      <c r="C55" s="209">
        <v>0</v>
      </c>
      <c r="D55" s="218">
        <v>77</v>
      </c>
      <c r="E55" s="218">
        <v>9</v>
      </c>
      <c r="F55" s="218">
        <v>14</v>
      </c>
      <c r="G55" s="215">
        <v>1.932473842586202</v>
      </c>
      <c r="H55" s="209">
        <v>16207</v>
      </c>
      <c r="I55" s="210">
        <v>2944</v>
      </c>
      <c r="J55" s="210">
        <v>0</v>
      </c>
    </row>
    <row r="56" spans="1:10" x14ac:dyDescent="0.2">
      <c r="A56" s="90" t="s">
        <v>1569</v>
      </c>
      <c r="B56" s="90" t="s">
        <v>1919</v>
      </c>
      <c r="C56" s="209">
        <v>309</v>
      </c>
      <c r="D56" s="218">
        <v>75</v>
      </c>
      <c r="E56" s="218">
        <v>20</v>
      </c>
      <c r="F56" s="218">
        <v>42</v>
      </c>
      <c r="G56" s="215">
        <v>3.464660463274599</v>
      </c>
      <c r="H56" s="209">
        <v>18320</v>
      </c>
      <c r="I56" s="210">
        <v>0</v>
      </c>
      <c r="J56" s="210">
        <v>32901</v>
      </c>
    </row>
    <row r="57" spans="1:10" x14ac:dyDescent="0.2">
      <c r="A57" s="90" t="s">
        <v>1569</v>
      </c>
      <c r="B57" s="90" t="s">
        <v>1920</v>
      </c>
      <c r="C57" s="209">
        <v>109</v>
      </c>
      <c r="D57" s="218">
        <v>83</v>
      </c>
      <c r="E57" s="218">
        <v>36</v>
      </c>
      <c r="F57" s="218">
        <v>50</v>
      </c>
      <c r="G57" s="215">
        <v>7.5255869957856714</v>
      </c>
      <c r="H57" s="209">
        <v>29599</v>
      </c>
      <c r="I57" s="210">
        <v>30057</v>
      </c>
      <c r="J57" s="210">
        <v>138519</v>
      </c>
    </row>
    <row r="58" spans="1:10" x14ac:dyDescent="0.2">
      <c r="A58" s="90" t="s">
        <v>1569</v>
      </c>
      <c r="B58" s="90" t="s">
        <v>1921</v>
      </c>
      <c r="C58" s="209">
        <v>94</v>
      </c>
      <c r="D58" s="218">
        <v>92</v>
      </c>
      <c r="E58" s="218">
        <v>74</v>
      </c>
      <c r="F58" s="218">
        <v>157</v>
      </c>
      <c r="G58" s="215">
        <v>3.7108996449827218</v>
      </c>
      <c r="H58" s="209">
        <v>76958</v>
      </c>
      <c r="I58" s="210">
        <v>0</v>
      </c>
      <c r="J58" s="210">
        <v>327308</v>
      </c>
    </row>
    <row r="59" spans="1:10" x14ac:dyDescent="0.2">
      <c r="A59" s="90" t="s">
        <v>1569</v>
      </c>
      <c r="B59" s="90" t="s">
        <v>1922</v>
      </c>
      <c r="C59" s="210">
        <v>0</v>
      </c>
      <c r="D59" s="218">
        <v>74</v>
      </c>
      <c r="E59" s="218">
        <v>21</v>
      </c>
      <c r="F59" s="218">
        <v>45</v>
      </c>
      <c r="G59" s="215">
        <v>4.9937855113636358</v>
      </c>
      <c r="H59" s="209">
        <v>43747</v>
      </c>
      <c r="I59" s="210">
        <v>0</v>
      </c>
      <c r="J59" s="210">
        <v>0</v>
      </c>
    </row>
    <row r="60" spans="1:10" x14ac:dyDescent="0.2">
      <c r="A60" s="90" t="s">
        <v>1569</v>
      </c>
      <c r="B60" s="90" t="s">
        <v>1923</v>
      </c>
      <c r="C60" s="209">
        <v>0</v>
      </c>
      <c r="D60" s="218">
        <v>81</v>
      </c>
      <c r="E60" s="218">
        <v>368</v>
      </c>
      <c r="F60" s="218">
        <v>473</v>
      </c>
      <c r="G60" s="215">
        <v>2.3091238217610268</v>
      </c>
      <c r="H60" s="209">
        <v>628335</v>
      </c>
      <c r="I60" s="210">
        <v>0</v>
      </c>
      <c r="J60" s="210">
        <v>4328007</v>
      </c>
    </row>
    <row r="61" spans="1:10" x14ac:dyDescent="0.2">
      <c r="A61" s="90" t="s">
        <v>1569</v>
      </c>
      <c r="B61" s="90" t="s">
        <v>1924</v>
      </c>
      <c r="C61" s="209">
        <v>221</v>
      </c>
      <c r="D61" s="218">
        <v>74</v>
      </c>
      <c r="E61" s="218">
        <v>19</v>
      </c>
      <c r="F61" s="218">
        <v>27</v>
      </c>
      <c r="G61" s="215">
        <v>6.6004987043465499</v>
      </c>
      <c r="H61" s="209">
        <v>21123</v>
      </c>
      <c r="I61" s="210">
        <v>0</v>
      </c>
      <c r="J61" s="210">
        <v>0</v>
      </c>
    </row>
    <row r="62" spans="1:10" x14ac:dyDescent="0.2">
      <c r="A62" s="90" t="s">
        <v>1569</v>
      </c>
      <c r="B62" s="90" t="s">
        <v>1925</v>
      </c>
      <c r="C62" s="209">
        <v>1006</v>
      </c>
      <c r="D62" s="218">
        <v>86</v>
      </c>
      <c r="E62" s="218">
        <v>49</v>
      </c>
      <c r="F62" s="218">
        <v>123</v>
      </c>
      <c r="G62" s="215">
        <v>4.9160278494976062</v>
      </c>
      <c r="H62" s="209">
        <v>85252</v>
      </c>
      <c r="I62" s="210">
        <v>91448</v>
      </c>
      <c r="J62" s="210">
        <v>128262</v>
      </c>
    </row>
    <row r="63" spans="1:10" x14ac:dyDescent="0.2">
      <c r="A63" s="90" t="s">
        <v>1569</v>
      </c>
      <c r="B63" s="90" t="s">
        <v>1926</v>
      </c>
      <c r="C63" s="209">
        <v>4</v>
      </c>
      <c r="D63" s="218">
        <v>76</v>
      </c>
      <c r="E63" s="218">
        <v>33</v>
      </c>
      <c r="F63" s="218">
        <v>55</v>
      </c>
      <c r="G63" s="215">
        <v>3.3785028932270231</v>
      </c>
      <c r="H63" s="209">
        <v>43432</v>
      </c>
      <c r="I63" s="210">
        <v>37400</v>
      </c>
      <c r="J63" s="210">
        <v>96938</v>
      </c>
    </row>
    <row r="64" spans="1:10" x14ac:dyDescent="0.2">
      <c r="A64" s="91" t="s">
        <v>2125</v>
      </c>
      <c r="B64" s="91" t="s">
        <v>2019</v>
      </c>
      <c r="C64" s="211">
        <v>0</v>
      </c>
      <c r="D64" s="219">
        <v>78</v>
      </c>
      <c r="E64" s="219">
        <v>37</v>
      </c>
      <c r="F64" s="219">
        <v>99</v>
      </c>
      <c r="G64" s="216">
        <v>6.3186111820270616</v>
      </c>
      <c r="H64" s="212">
        <v>44579</v>
      </c>
      <c r="I64" s="211">
        <v>33080</v>
      </c>
      <c r="J64" s="211">
        <v>93952</v>
      </c>
    </row>
    <row r="65" spans="1:10" x14ac:dyDescent="0.2">
      <c r="A65" s="91" t="s">
        <v>2125</v>
      </c>
      <c r="B65" s="91" t="s">
        <v>2020</v>
      </c>
      <c r="C65" s="212">
        <v>3248</v>
      </c>
      <c r="D65" s="219">
        <v>74</v>
      </c>
      <c r="E65" s="219">
        <v>13</v>
      </c>
      <c r="F65" s="219">
        <v>109</v>
      </c>
      <c r="G65" s="216">
        <v>10.64453125</v>
      </c>
      <c r="H65" s="212">
        <v>65915</v>
      </c>
      <c r="I65" s="211">
        <v>17643</v>
      </c>
      <c r="J65" s="211">
        <v>11880</v>
      </c>
    </row>
    <row r="66" spans="1:10" x14ac:dyDescent="0.2">
      <c r="A66" s="91" t="s">
        <v>2125</v>
      </c>
      <c r="B66" s="91" t="s">
        <v>2021</v>
      </c>
      <c r="C66" s="212">
        <v>807</v>
      </c>
      <c r="D66" s="219">
        <v>75</v>
      </c>
      <c r="E66" s="219">
        <v>66</v>
      </c>
      <c r="F66" s="219">
        <v>130</v>
      </c>
      <c r="G66" s="216">
        <v>4.3370921465269898</v>
      </c>
      <c r="H66" s="212">
        <v>78741</v>
      </c>
      <c r="I66" s="211">
        <v>35195</v>
      </c>
      <c r="J66" s="211">
        <v>281272</v>
      </c>
    </row>
    <row r="67" spans="1:10" x14ac:dyDescent="0.2">
      <c r="A67" s="91" t="s">
        <v>2125</v>
      </c>
      <c r="B67" s="91" t="s">
        <v>2022</v>
      </c>
      <c r="C67" s="211">
        <v>0</v>
      </c>
      <c r="D67" s="219">
        <v>74</v>
      </c>
      <c r="E67" s="219">
        <v>22</v>
      </c>
      <c r="F67" s="219">
        <v>83</v>
      </c>
      <c r="G67" s="216">
        <v>6.1349693251533743</v>
      </c>
      <c r="H67" s="212">
        <v>32460</v>
      </c>
      <c r="I67" s="211">
        <v>0</v>
      </c>
      <c r="J67" s="211">
        <v>72000</v>
      </c>
    </row>
    <row r="68" spans="1:10" x14ac:dyDescent="0.2">
      <c r="A68" s="91" t="s">
        <v>2125</v>
      </c>
      <c r="B68" s="91" t="s">
        <v>2023</v>
      </c>
      <c r="C68" s="212">
        <v>406</v>
      </c>
      <c r="D68" s="219">
        <v>87</v>
      </c>
      <c r="E68" s="219">
        <v>72</v>
      </c>
      <c r="F68" s="219">
        <v>132</v>
      </c>
      <c r="G68" s="216">
        <v>3.6042333358817809</v>
      </c>
      <c r="H68" s="212">
        <v>113897</v>
      </c>
      <c r="I68" s="211">
        <v>30075</v>
      </c>
      <c r="J68" s="211">
        <v>236752</v>
      </c>
    </row>
    <row r="69" spans="1:10" x14ac:dyDescent="0.2">
      <c r="A69" s="91" t="s">
        <v>2125</v>
      </c>
      <c r="B69" s="91" t="s">
        <v>2024</v>
      </c>
      <c r="C69" s="212">
        <v>23</v>
      </c>
      <c r="D69" s="219">
        <v>82</v>
      </c>
      <c r="E69" s="219">
        <v>59</v>
      </c>
      <c r="F69" s="219">
        <v>101</v>
      </c>
      <c r="G69" s="216">
        <v>4.6156236575847034</v>
      </c>
      <c r="H69" s="212">
        <v>73483</v>
      </c>
      <c r="I69" s="211">
        <v>31925</v>
      </c>
      <c r="J69" s="211">
        <v>213255</v>
      </c>
    </row>
    <row r="70" spans="1:10" x14ac:dyDescent="0.2">
      <c r="A70" s="91" t="s">
        <v>2125</v>
      </c>
      <c r="B70" s="91" t="s">
        <v>2025</v>
      </c>
      <c r="C70" s="212">
        <v>7930</v>
      </c>
      <c r="D70" s="219">
        <v>74</v>
      </c>
      <c r="E70" s="219">
        <v>96</v>
      </c>
      <c r="F70" s="219">
        <v>126</v>
      </c>
      <c r="G70" s="216">
        <v>7.035097318846244</v>
      </c>
      <c r="H70" s="212">
        <v>48743</v>
      </c>
      <c r="I70" s="211">
        <v>88596</v>
      </c>
      <c r="J70" s="211">
        <v>75246</v>
      </c>
    </row>
    <row r="71" spans="1:10" x14ac:dyDescent="0.2">
      <c r="A71" s="91" t="s">
        <v>2125</v>
      </c>
      <c r="B71" s="91" t="s">
        <v>2026</v>
      </c>
      <c r="C71" s="212">
        <v>256</v>
      </c>
      <c r="D71" s="219">
        <v>76</v>
      </c>
      <c r="E71" s="219">
        <v>23</v>
      </c>
      <c r="F71" s="219">
        <v>72</v>
      </c>
      <c r="G71" s="216">
        <v>7.6402300558161249</v>
      </c>
      <c r="H71" s="212">
        <v>53651</v>
      </c>
      <c r="I71" s="211">
        <v>8049</v>
      </c>
      <c r="J71" s="211">
        <v>145775</v>
      </c>
    </row>
    <row r="72" spans="1:10" x14ac:dyDescent="0.2">
      <c r="A72" s="91" t="s">
        <v>2125</v>
      </c>
      <c r="B72" s="91" t="s">
        <v>2027</v>
      </c>
      <c r="C72" s="212">
        <v>5163</v>
      </c>
      <c r="D72" s="219">
        <v>78</v>
      </c>
      <c r="E72" s="219">
        <v>40</v>
      </c>
      <c r="F72" s="219">
        <v>175</v>
      </c>
      <c r="G72" s="216">
        <v>9.6500612089596682</v>
      </c>
      <c r="H72" s="212">
        <v>102701</v>
      </c>
      <c r="I72" s="211">
        <v>0</v>
      </c>
      <c r="J72" s="211">
        <v>231330</v>
      </c>
    </row>
    <row r="73" spans="1:10" x14ac:dyDescent="0.2">
      <c r="A73" s="91" t="s">
        <v>2125</v>
      </c>
      <c r="B73" s="91" t="s">
        <v>2028</v>
      </c>
      <c r="C73" s="212">
        <v>400</v>
      </c>
      <c r="D73" s="219">
        <v>76</v>
      </c>
      <c r="E73" s="219">
        <v>52</v>
      </c>
      <c r="F73" s="219">
        <v>156</v>
      </c>
      <c r="G73" s="216">
        <v>4.605356383732464</v>
      </c>
      <c r="H73" s="212">
        <v>127420</v>
      </c>
      <c r="I73" s="211">
        <v>114047</v>
      </c>
      <c r="J73" s="211">
        <v>0</v>
      </c>
    </row>
    <row r="74" spans="1:10" x14ac:dyDescent="0.2">
      <c r="A74" s="91" t="s">
        <v>2125</v>
      </c>
      <c r="B74" s="91" t="s">
        <v>2029</v>
      </c>
      <c r="C74" s="211">
        <v>0</v>
      </c>
      <c r="D74" s="219">
        <v>76</v>
      </c>
      <c r="E74" s="219">
        <v>20</v>
      </c>
      <c r="F74" s="219">
        <v>51</v>
      </c>
      <c r="G74" s="216">
        <v>5.5976292393809679</v>
      </c>
      <c r="H74" s="212">
        <v>40845</v>
      </c>
      <c r="I74" s="211">
        <v>30814</v>
      </c>
      <c r="J74" s="211">
        <v>21432</v>
      </c>
    </row>
    <row r="75" spans="1:10" x14ac:dyDescent="0.2">
      <c r="A75" s="91" t="s">
        <v>2125</v>
      </c>
      <c r="B75" s="91" t="s">
        <v>2030</v>
      </c>
      <c r="C75" s="212">
        <v>160</v>
      </c>
      <c r="D75" s="219">
        <v>79</v>
      </c>
      <c r="E75" s="219">
        <v>76</v>
      </c>
      <c r="F75" s="219">
        <v>135</v>
      </c>
      <c r="G75" s="216">
        <v>2.7330590826639023</v>
      </c>
      <c r="H75" s="212">
        <v>74038</v>
      </c>
      <c r="I75" s="211">
        <v>9312</v>
      </c>
      <c r="J75" s="211">
        <v>289</v>
      </c>
    </row>
    <row r="76" spans="1:10" x14ac:dyDescent="0.2">
      <c r="A76" s="92" t="s">
        <v>1951</v>
      </c>
      <c r="B76" s="92" t="s">
        <v>2010</v>
      </c>
      <c r="C76" s="213">
        <v>600</v>
      </c>
      <c r="D76" s="220">
        <v>81</v>
      </c>
      <c r="E76" s="220">
        <v>41</v>
      </c>
      <c r="F76" s="220">
        <v>69</v>
      </c>
      <c r="G76" s="217">
        <v>5.7834476053174191</v>
      </c>
      <c r="H76" s="213">
        <v>41976</v>
      </c>
      <c r="I76" s="214">
        <v>18556</v>
      </c>
      <c r="J76" s="214">
        <v>438931</v>
      </c>
    </row>
    <row r="77" spans="1:10" x14ac:dyDescent="0.2">
      <c r="A77" s="92" t="s">
        <v>1951</v>
      </c>
      <c r="B77" s="92" t="s">
        <v>1939</v>
      </c>
      <c r="C77" s="214">
        <v>0</v>
      </c>
      <c r="D77" s="220">
        <v>74</v>
      </c>
      <c r="E77" s="220">
        <v>7</v>
      </c>
      <c r="F77" s="220">
        <v>8</v>
      </c>
      <c r="G77" s="217">
        <v>2.3081361800346221</v>
      </c>
      <c r="H77" s="213">
        <v>7906</v>
      </c>
      <c r="I77" s="214">
        <v>56160</v>
      </c>
      <c r="J77" s="214">
        <v>31291</v>
      </c>
    </row>
    <row r="78" spans="1:10" x14ac:dyDescent="0.2">
      <c r="A78" s="92" t="s">
        <v>1951</v>
      </c>
      <c r="B78" s="92" t="s">
        <v>2011</v>
      </c>
      <c r="C78" s="213">
        <v>275</v>
      </c>
      <c r="D78" s="220">
        <v>76</v>
      </c>
      <c r="E78" s="220">
        <v>7</v>
      </c>
      <c r="F78" s="220">
        <v>20</v>
      </c>
      <c r="G78" s="217">
        <v>5.7703404500865547</v>
      </c>
      <c r="H78" s="213">
        <v>10863</v>
      </c>
      <c r="I78" s="214">
        <v>1712</v>
      </c>
      <c r="J78" s="214">
        <v>34067</v>
      </c>
    </row>
    <row r="79" spans="1:10" x14ac:dyDescent="0.2">
      <c r="A79" s="92" t="s">
        <v>1951</v>
      </c>
      <c r="B79" s="92" t="s">
        <v>2012</v>
      </c>
      <c r="C79" s="214">
        <v>0</v>
      </c>
      <c r="D79" s="220">
        <v>80</v>
      </c>
      <c r="E79" s="220">
        <v>35</v>
      </c>
      <c r="F79" s="220">
        <v>56</v>
      </c>
      <c r="G79" s="217">
        <v>59.372349448685327</v>
      </c>
      <c r="H79" s="213">
        <v>57130</v>
      </c>
      <c r="I79" s="214">
        <v>17210</v>
      </c>
      <c r="J79" s="214">
        <v>113328</v>
      </c>
    </row>
    <row r="80" spans="1:10" x14ac:dyDescent="0.2">
      <c r="A80" s="92" t="s">
        <v>1951</v>
      </c>
      <c r="B80" s="92" t="s">
        <v>2013</v>
      </c>
      <c r="C80" s="213">
        <v>446</v>
      </c>
      <c r="D80" s="220">
        <v>96</v>
      </c>
      <c r="E80" s="220">
        <v>125</v>
      </c>
      <c r="F80" s="220">
        <v>112</v>
      </c>
      <c r="G80" s="217">
        <v>13.92480604734434</v>
      </c>
      <c r="H80" s="213">
        <v>65659</v>
      </c>
      <c r="I80" s="214">
        <v>18806</v>
      </c>
      <c r="J80" s="214">
        <v>127761</v>
      </c>
    </row>
    <row r="81" spans="1:10" x14ac:dyDescent="0.2">
      <c r="A81" s="92" t="s">
        <v>1951</v>
      </c>
      <c r="B81" s="92" t="s">
        <v>2014</v>
      </c>
      <c r="C81" s="213">
        <v>12</v>
      </c>
      <c r="D81" s="220">
        <v>87</v>
      </c>
      <c r="E81" s="220">
        <v>11</v>
      </c>
      <c r="F81" s="220">
        <v>29</v>
      </c>
      <c r="G81" s="217">
        <v>1.347057839876628</v>
      </c>
      <c r="H81" s="213">
        <v>20370</v>
      </c>
      <c r="I81" s="214">
        <v>19710</v>
      </c>
      <c r="J81" s="214">
        <v>19910</v>
      </c>
    </row>
    <row r="82" spans="1:10" x14ac:dyDescent="0.2">
      <c r="A82" s="92" t="s">
        <v>1951</v>
      </c>
      <c r="B82" s="92" t="s">
        <v>2123</v>
      </c>
      <c r="C82" s="214">
        <v>0</v>
      </c>
      <c r="D82" s="220">
        <v>79</v>
      </c>
      <c r="E82" s="220">
        <v>26</v>
      </c>
      <c r="F82" s="220">
        <v>44</v>
      </c>
      <c r="G82" s="217">
        <v>20.725388601036268</v>
      </c>
      <c r="H82" s="213">
        <v>45743</v>
      </c>
      <c r="I82" s="214">
        <v>0</v>
      </c>
      <c r="J82" s="214">
        <v>0</v>
      </c>
    </row>
    <row r="83" spans="1:10" x14ac:dyDescent="0.2">
      <c r="A83" s="92" t="s">
        <v>1951</v>
      </c>
      <c r="B83" s="92" t="s">
        <v>2015</v>
      </c>
      <c r="C83" s="213">
        <v>354</v>
      </c>
      <c r="D83" s="220">
        <v>74</v>
      </c>
      <c r="E83" s="220">
        <v>4</v>
      </c>
      <c r="F83" s="220">
        <v>18</v>
      </c>
      <c r="G83" s="217">
        <v>2.5600182045738991</v>
      </c>
      <c r="H83" s="213">
        <v>5667</v>
      </c>
      <c r="I83" s="214">
        <v>4776</v>
      </c>
      <c r="J83" s="214">
        <v>0</v>
      </c>
    </row>
    <row r="84" spans="1:10" x14ac:dyDescent="0.2">
      <c r="A84" s="92" t="s">
        <v>1951</v>
      </c>
      <c r="B84" s="92" t="s">
        <v>2016</v>
      </c>
      <c r="C84" s="213">
        <v>53</v>
      </c>
      <c r="D84" s="220">
        <v>74</v>
      </c>
      <c r="E84" s="220">
        <v>8</v>
      </c>
      <c r="F84" s="220">
        <v>13</v>
      </c>
      <c r="G84" s="217">
        <v>12.093023255813954</v>
      </c>
      <c r="H84" s="213">
        <v>6172</v>
      </c>
      <c r="I84" s="214">
        <v>0</v>
      </c>
      <c r="J84" s="214">
        <v>34955</v>
      </c>
    </row>
    <row r="85" spans="1:10" x14ac:dyDescent="0.2">
      <c r="A85" s="92" t="s">
        <v>1951</v>
      </c>
      <c r="B85" s="92" t="s">
        <v>2017</v>
      </c>
      <c r="C85" s="213">
        <v>128</v>
      </c>
      <c r="D85" s="220">
        <v>94</v>
      </c>
      <c r="E85" s="220">
        <v>12</v>
      </c>
      <c r="F85" s="220">
        <v>13</v>
      </c>
      <c r="G85" s="217">
        <v>4.1819468571060927</v>
      </c>
      <c r="H85" s="213">
        <v>12096</v>
      </c>
      <c r="I85" s="214">
        <v>6504</v>
      </c>
      <c r="J85" s="214">
        <v>45403</v>
      </c>
    </row>
    <row r="86" spans="1:10" x14ac:dyDescent="0.2">
      <c r="A86" s="92" t="s">
        <v>1951</v>
      </c>
      <c r="B86" s="92" t="s">
        <v>2018</v>
      </c>
      <c r="C86" s="213">
        <v>446</v>
      </c>
      <c r="D86" s="220">
        <v>75</v>
      </c>
      <c r="E86" s="220">
        <v>11</v>
      </c>
      <c r="F86" s="220">
        <v>22</v>
      </c>
      <c r="G86" s="217">
        <v>8.4040033616013456</v>
      </c>
      <c r="H86" s="213">
        <v>7445</v>
      </c>
      <c r="I86" s="214">
        <v>10950</v>
      </c>
      <c r="J86" s="214">
        <v>1824</v>
      </c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pane xSplit="2" ySplit="5" topLeftCell="E64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style="68" customWidth="1"/>
    <col min="2" max="2" width="21.1640625" style="68" customWidth="1"/>
    <col min="3" max="3" width="21.1640625" style="82" customWidth="1"/>
    <col min="4" max="17" width="13.6640625" style="68" customWidth="1"/>
    <col min="18" max="16384" width="7.5" style="70"/>
  </cols>
  <sheetData>
    <row r="1" spans="1:19" x14ac:dyDescent="0.2">
      <c r="A1" s="68" t="s">
        <v>2009</v>
      </c>
      <c r="M1" s="70"/>
      <c r="N1" s="70"/>
      <c r="O1" s="206"/>
      <c r="P1" s="70"/>
      <c r="Q1" s="206"/>
    </row>
    <row r="2" spans="1:19" s="31" customFormat="1" ht="36" customHeight="1" x14ac:dyDescent="0.2">
      <c r="A2" s="28" t="s">
        <v>2005</v>
      </c>
      <c r="B2" s="28"/>
      <c r="C2" s="83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9" x14ac:dyDescent="0.2">
      <c r="A3" s="49"/>
      <c r="B3" s="49"/>
      <c r="C3" s="84"/>
      <c r="D3" s="49"/>
      <c r="E3" s="49"/>
      <c r="F3" s="49"/>
      <c r="G3" s="49"/>
      <c r="H3" s="49"/>
      <c r="I3" s="49"/>
      <c r="J3" s="49"/>
      <c r="K3" s="49"/>
      <c r="L3" s="49"/>
      <c r="M3" s="49"/>
      <c r="N3" s="70"/>
      <c r="O3" s="70"/>
      <c r="P3" s="70"/>
      <c r="Q3" s="70"/>
    </row>
    <row r="4" spans="1:19" x14ac:dyDescent="0.2">
      <c r="A4" s="49"/>
      <c r="B4" s="181"/>
      <c r="C4" s="186"/>
      <c r="D4" s="183" t="s">
        <v>2006</v>
      </c>
      <c r="E4" s="183"/>
      <c r="F4" s="183"/>
      <c r="G4" s="183"/>
      <c r="H4" s="183"/>
      <c r="I4" s="185" t="s">
        <v>2007</v>
      </c>
      <c r="J4" s="185"/>
      <c r="K4" s="185"/>
      <c r="L4" s="185"/>
      <c r="M4" s="185"/>
      <c r="N4" s="223" t="s">
        <v>2008</v>
      </c>
      <c r="O4" s="223"/>
      <c r="P4" s="223"/>
      <c r="Q4" s="223"/>
    </row>
    <row r="5" spans="1:19" ht="45" x14ac:dyDescent="0.2">
      <c r="A5" s="222" t="s">
        <v>1729</v>
      </c>
      <c r="B5" s="221" t="s">
        <v>2318</v>
      </c>
      <c r="C5" s="231" t="s">
        <v>2316</v>
      </c>
      <c r="D5" s="228" t="s">
        <v>2312</v>
      </c>
      <c r="E5" s="228" t="s">
        <v>2317</v>
      </c>
      <c r="F5" s="228" t="s">
        <v>2313</v>
      </c>
      <c r="G5" s="228" t="s">
        <v>2314</v>
      </c>
      <c r="H5" s="228" t="s">
        <v>2315</v>
      </c>
      <c r="I5" s="229" t="s">
        <v>2312</v>
      </c>
      <c r="J5" s="229" t="s">
        <v>2317</v>
      </c>
      <c r="K5" s="229" t="s">
        <v>2313</v>
      </c>
      <c r="L5" s="229" t="s">
        <v>2314</v>
      </c>
      <c r="M5" s="229" t="s">
        <v>2315</v>
      </c>
      <c r="N5" s="230" t="s">
        <v>2312</v>
      </c>
      <c r="O5" s="230" t="s">
        <v>2317</v>
      </c>
      <c r="P5" s="230" t="s">
        <v>2313</v>
      </c>
      <c r="Q5" s="230" t="s">
        <v>2315</v>
      </c>
    </row>
    <row r="6" spans="1:19" x14ac:dyDescent="0.2">
      <c r="A6" s="90" t="s">
        <v>1569</v>
      </c>
      <c r="B6" s="90" t="s">
        <v>1872</v>
      </c>
      <c r="C6" s="226" t="s">
        <v>291</v>
      </c>
      <c r="D6" s="191">
        <v>923</v>
      </c>
      <c r="E6" s="191">
        <v>274</v>
      </c>
      <c r="F6" s="191">
        <v>10828</v>
      </c>
      <c r="G6" s="191">
        <v>29491</v>
      </c>
      <c r="H6" s="191">
        <v>73064</v>
      </c>
      <c r="I6" s="191">
        <v>73</v>
      </c>
      <c r="J6" s="191">
        <v>31</v>
      </c>
      <c r="K6" s="191">
        <v>434</v>
      </c>
      <c r="L6" s="191">
        <v>393604</v>
      </c>
      <c r="M6" s="191">
        <v>7285</v>
      </c>
      <c r="N6" s="191">
        <v>996</v>
      </c>
      <c r="O6" s="191">
        <v>305</v>
      </c>
      <c r="P6" s="191">
        <v>11262</v>
      </c>
      <c r="Q6" s="191">
        <v>80349</v>
      </c>
    </row>
    <row r="7" spans="1:19" x14ac:dyDescent="0.2">
      <c r="A7" s="90" t="s">
        <v>1569</v>
      </c>
      <c r="B7" s="90" t="s">
        <v>1873</v>
      </c>
      <c r="C7" s="226" t="s">
        <v>329</v>
      </c>
      <c r="D7" s="191">
        <v>514</v>
      </c>
      <c r="E7" s="191">
        <v>39</v>
      </c>
      <c r="F7" s="191">
        <v>1285</v>
      </c>
      <c r="G7" s="191">
        <v>352200</v>
      </c>
      <c r="H7" s="191">
        <v>10485</v>
      </c>
      <c r="I7" s="191">
        <v>115</v>
      </c>
      <c r="J7" s="191">
        <v>2</v>
      </c>
      <c r="K7" s="191">
        <v>31</v>
      </c>
      <c r="L7" s="191">
        <v>496380</v>
      </c>
      <c r="M7" s="191">
        <v>1893</v>
      </c>
      <c r="N7" s="191">
        <v>629</v>
      </c>
      <c r="O7" s="191">
        <v>41</v>
      </c>
      <c r="P7" s="191">
        <v>1316</v>
      </c>
      <c r="Q7" s="191">
        <v>12378</v>
      </c>
    </row>
    <row r="8" spans="1:19" x14ac:dyDescent="0.2">
      <c r="A8" s="90" t="s">
        <v>1569</v>
      </c>
      <c r="B8" s="90" t="s">
        <v>1874</v>
      </c>
      <c r="C8" s="226" t="s">
        <v>291</v>
      </c>
      <c r="D8" s="191">
        <v>195</v>
      </c>
      <c r="E8" s="191">
        <v>29</v>
      </c>
      <c r="F8" s="191">
        <v>696</v>
      </c>
      <c r="G8" s="191">
        <v>0</v>
      </c>
      <c r="H8" s="191">
        <v>3428</v>
      </c>
      <c r="I8" s="191">
        <v>0</v>
      </c>
      <c r="J8" s="191">
        <v>0</v>
      </c>
      <c r="K8" s="191">
        <v>0</v>
      </c>
      <c r="L8" s="191">
        <v>18048</v>
      </c>
      <c r="M8" s="191">
        <v>0</v>
      </c>
      <c r="N8" s="191">
        <v>195</v>
      </c>
      <c r="O8" s="191">
        <v>29</v>
      </c>
      <c r="P8" s="191">
        <v>696</v>
      </c>
      <c r="Q8" s="191">
        <v>3428</v>
      </c>
    </row>
    <row r="9" spans="1:19" x14ac:dyDescent="0.2">
      <c r="A9" s="90" t="s">
        <v>1569</v>
      </c>
      <c r="B9" s="90" t="s">
        <v>1875</v>
      </c>
      <c r="C9" s="226" t="s">
        <v>329</v>
      </c>
      <c r="D9" s="191">
        <v>675</v>
      </c>
      <c r="E9" s="191">
        <v>65</v>
      </c>
      <c r="F9" s="191">
        <v>3173</v>
      </c>
      <c r="G9" s="191">
        <v>0</v>
      </c>
      <c r="H9" s="191">
        <v>27071</v>
      </c>
      <c r="I9" s="191">
        <v>0</v>
      </c>
      <c r="J9" s="191">
        <v>0</v>
      </c>
      <c r="K9" s="191">
        <v>0</v>
      </c>
      <c r="L9" s="191">
        <v>312160</v>
      </c>
      <c r="M9" s="191">
        <v>0</v>
      </c>
      <c r="N9" s="191">
        <v>675</v>
      </c>
      <c r="O9" s="191">
        <v>65</v>
      </c>
      <c r="P9" s="191">
        <v>3173</v>
      </c>
      <c r="Q9" s="191">
        <v>27071</v>
      </c>
    </row>
    <row r="10" spans="1:19" x14ac:dyDescent="0.2">
      <c r="A10" s="90" t="s">
        <v>1569</v>
      </c>
      <c r="B10" s="90" t="s">
        <v>1876</v>
      </c>
      <c r="C10" s="226" t="s">
        <v>291</v>
      </c>
      <c r="D10" s="191">
        <v>6721</v>
      </c>
      <c r="E10" s="191">
        <v>540</v>
      </c>
      <c r="F10" s="191">
        <v>18671</v>
      </c>
      <c r="G10" s="191">
        <v>3603420</v>
      </c>
      <c r="H10" s="191">
        <v>146946</v>
      </c>
      <c r="I10" s="191">
        <v>329</v>
      </c>
      <c r="J10" s="191">
        <v>25</v>
      </c>
      <c r="K10" s="191">
        <v>215</v>
      </c>
      <c r="L10" s="191">
        <v>10805454</v>
      </c>
      <c r="M10" s="191">
        <v>13159</v>
      </c>
      <c r="N10" s="191">
        <v>7050</v>
      </c>
      <c r="O10" s="191">
        <v>565</v>
      </c>
      <c r="P10" s="191">
        <v>18886</v>
      </c>
      <c r="Q10" s="191">
        <v>160105</v>
      </c>
    </row>
    <row r="11" spans="1:19" x14ac:dyDescent="0.2">
      <c r="A11" s="90" t="s">
        <v>1569</v>
      </c>
      <c r="B11" s="90" t="s">
        <v>1877</v>
      </c>
      <c r="C11" s="226" t="s">
        <v>291</v>
      </c>
      <c r="D11" s="191">
        <v>606</v>
      </c>
      <c r="E11" s="191">
        <v>193</v>
      </c>
      <c r="F11" s="191">
        <v>4338</v>
      </c>
      <c r="G11" s="191">
        <v>0</v>
      </c>
      <c r="H11" s="191">
        <v>14129</v>
      </c>
      <c r="I11" s="191">
        <v>194</v>
      </c>
      <c r="J11" s="191">
        <v>29</v>
      </c>
      <c r="K11" s="191">
        <v>2108</v>
      </c>
      <c r="L11" s="191">
        <v>175214</v>
      </c>
      <c r="M11" s="191">
        <v>2942</v>
      </c>
      <c r="N11" s="191">
        <v>800</v>
      </c>
      <c r="O11" s="191">
        <v>222</v>
      </c>
      <c r="P11" s="191">
        <v>6446</v>
      </c>
      <c r="Q11" s="191">
        <v>17071</v>
      </c>
    </row>
    <row r="12" spans="1:19" x14ac:dyDescent="0.2">
      <c r="A12" s="90" t="s">
        <v>1569</v>
      </c>
      <c r="B12" s="90" t="s">
        <v>1878</v>
      </c>
      <c r="C12" s="226" t="s">
        <v>291</v>
      </c>
      <c r="D12" s="191">
        <v>3774</v>
      </c>
      <c r="E12" s="191">
        <v>381</v>
      </c>
      <c r="F12" s="191">
        <v>10223</v>
      </c>
      <c r="G12" s="191">
        <v>0</v>
      </c>
      <c r="H12" s="191">
        <v>106272</v>
      </c>
      <c r="I12" s="191">
        <v>704</v>
      </c>
      <c r="J12" s="191">
        <v>135</v>
      </c>
      <c r="K12" s="191">
        <v>2993</v>
      </c>
      <c r="L12" s="191">
        <v>0</v>
      </c>
      <c r="M12" s="191">
        <v>10458</v>
      </c>
      <c r="N12" s="191">
        <v>4478</v>
      </c>
      <c r="O12" s="191">
        <v>516</v>
      </c>
      <c r="P12" s="191">
        <v>13216</v>
      </c>
      <c r="Q12" s="191">
        <v>116730</v>
      </c>
    </row>
    <row r="13" spans="1:19" x14ac:dyDescent="0.2">
      <c r="A13" s="90" t="s">
        <v>1569</v>
      </c>
      <c r="B13" s="90" t="s">
        <v>1879</v>
      </c>
      <c r="C13" s="226" t="s">
        <v>329</v>
      </c>
      <c r="D13" s="191">
        <v>658</v>
      </c>
      <c r="E13" s="191">
        <v>65</v>
      </c>
      <c r="F13" s="191">
        <v>2658</v>
      </c>
      <c r="G13" s="191">
        <v>161580</v>
      </c>
      <c r="H13" s="191">
        <v>27628</v>
      </c>
      <c r="I13" s="191">
        <v>226</v>
      </c>
      <c r="J13" s="191">
        <v>8</v>
      </c>
      <c r="K13" s="191">
        <v>82</v>
      </c>
      <c r="L13" s="191">
        <v>310800</v>
      </c>
      <c r="M13" s="191">
        <v>4251</v>
      </c>
      <c r="N13" s="191">
        <v>884</v>
      </c>
      <c r="O13" s="191">
        <v>73</v>
      </c>
      <c r="P13" s="191">
        <v>2740</v>
      </c>
      <c r="Q13" s="191">
        <v>31879</v>
      </c>
      <c r="S13" s="49"/>
    </row>
    <row r="14" spans="1:19" x14ac:dyDescent="0.2">
      <c r="A14" s="90" t="s">
        <v>1569</v>
      </c>
      <c r="B14" s="90" t="s">
        <v>1880</v>
      </c>
      <c r="C14" s="226" t="s">
        <v>291</v>
      </c>
      <c r="D14" s="191">
        <v>368</v>
      </c>
      <c r="E14" s="191">
        <v>16</v>
      </c>
      <c r="F14" s="191">
        <v>836</v>
      </c>
      <c r="G14" s="191">
        <v>0</v>
      </c>
      <c r="H14" s="191">
        <v>5052</v>
      </c>
      <c r="I14" s="191">
        <v>31</v>
      </c>
      <c r="J14" s="191">
        <v>2</v>
      </c>
      <c r="K14" s="191">
        <v>11</v>
      </c>
      <c r="L14" s="191">
        <v>51809</v>
      </c>
      <c r="M14" s="191">
        <v>983</v>
      </c>
      <c r="N14" s="191">
        <v>399</v>
      </c>
      <c r="O14" s="191">
        <v>18</v>
      </c>
      <c r="P14" s="191">
        <v>847</v>
      </c>
      <c r="Q14" s="191">
        <v>6035</v>
      </c>
    </row>
    <row r="15" spans="1:19" x14ac:dyDescent="0.2">
      <c r="A15" s="90" t="s">
        <v>1569</v>
      </c>
      <c r="B15" s="90" t="s">
        <v>1881</v>
      </c>
      <c r="C15" s="226" t="s">
        <v>291</v>
      </c>
      <c r="D15" s="191">
        <v>1334</v>
      </c>
      <c r="E15" s="191">
        <v>167</v>
      </c>
      <c r="F15" s="191">
        <v>3525</v>
      </c>
      <c r="G15" s="191">
        <v>50110</v>
      </c>
      <c r="H15" s="191">
        <v>32875</v>
      </c>
      <c r="I15" s="191">
        <v>372</v>
      </c>
      <c r="J15" s="191">
        <v>12</v>
      </c>
      <c r="K15" s="191">
        <v>150</v>
      </c>
      <c r="L15" s="191">
        <v>247707</v>
      </c>
      <c r="M15" s="191">
        <v>5565</v>
      </c>
      <c r="N15" s="191">
        <v>1706</v>
      </c>
      <c r="O15" s="191">
        <v>179</v>
      </c>
      <c r="P15" s="191">
        <v>3675</v>
      </c>
      <c r="Q15" s="191">
        <v>38440</v>
      </c>
    </row>
    <row r="16" spans="1:19" x14ac:dyDescent="0.2">
      <c r="A16" s="90" t="s">
        <v>1569</v>
      </c>
      <c r="B16" s="90" t="s">
        <v>1882</v>
      </c>
      <c r="C16" s="226" t="s">
        <v>291</v>
      </c>
      <c r="D16" s="191">
        <v>604</v>
      </c>
      <c r="E16" s="191">
        <v>147</v>
      </c>
      <c r="F16" s="191">
        <v>5686</v>
      </c>
      <c r="G16" s="191">
        <v>140850</v>
      </c>
      <c r="H16" s="191">
        <v>27091</v>
      </c>
      <c r="I16" s="191">
        <v>135</v>
      </c>
      <c r="J16" s="191">
        <v>6</v>
      </c>
      <c r="K16" s="191">
        <v>126</v>
      </c>
      <c r="L16" s="191">
        <v>440850</v>
      </c>
      <c r="M16" s="191">
        <v>2716</v>
      </c>
      <c r="N16" s="191">
        <v>739</v>
      </c>
      <c r="O16" s="191">
        <v>153</v>
      </c>
      <c r="P16" s="191">
        <v>5812</v>
      </c>
      <c r="Q16" s="191">
        <v>29807</v>
      </c>
    </row>
    <row r="17" spans="1:17" x14ac:dyDescent="0.2">
      <c r="A17" s="90" t="s">
        <v>1569</v>
      </c>
      <c r="B17" s="90" t="s">
        <v>1883</v>
      </c>
      <c r="C17" s="226" t="s">
        <v>291</v>
      </c>
      <c r="D17" s="191">
        <v>545</v>
      </c>
      <c r="E17" s="191">
        <v>97</v>
      </c>
      <c r="F17" s="191">
        <v>3858</v>
      </c>
      <c r="G17" s="191">
        <v>582600</v>
      </c>
      <c r="H17" s="191">
        <v>18243</v>
      </c>
      <c r="I17" s="191">
        <v>145</v>
      </c>
      <c r="J17" s="191">
        <v>18</v>
      </c>
      <c r="K17" s="191">
        <v>271</v>
      </c>
      <c r="L17" s="191">
        <v>3504736</v>
      </c>
      <c r="M17" s="191">
        <v>1942</v>
      </c>
      <c r="N17" s="191">
        <v>690</v>
      </c>
      <c r="O17" s="191">
        <v>115</v>
      </c>
      <c r="P17" s="191">
        <v>4129</v>
      </c>
      <c r="Q17" s="191">
        <v>20185</v>
      </c>
    </row>
    <row r="18" spans="1:17" x14ac:dyDescent="0.2">
      <c r="A18" s="90" t="s">
        <v>1569</v>
      </c>
      <c r="B18" s="90" t="s">
        <v>1884</v>
      </c>
      <c r="C18" s="226" t="s">
        <v>291</v>
      </c>
      <c r="D18" s="191">
        <v>0</v>
      </c>
      <c r="E18" s="191">
        <v>34</v>
      </c>
      <c r="F18" s="191">
        <v>397</v>
      </c>
      <c r="G18" s="191">
        <v>0</v>
      </c>
      <c r="H18" s="191">
        <v>-1</v>
      </c>
      <c r="I18" s="191">
        <v>0</v>
      </c>
      <c r="J18" s="191">
        <v>0</v>
      </c>
      <c r="K18" s="191">
        <v>0</v>
      </c>
      <c r="L18" s="191">
        <v>0</v>
      </c>
      <c r="M18" s="191">
        <v>0</v>
      </c>
      <c r="N18" s="191">
        <v>0</v>
      </c>
      <c r="O18" s="191">
        <v>34</v>
      </c>
      <c r="P18" s="191">
        <v>397</v>
      </c>
      <c r="Q18" s="191">
        <v>-1</v>
      </c>
    </row>
    <row r="19" spans="1:17" x14ac:dyDescent="0.2">
      <c r="A19" s="90" t="s">
        <v>1569</v>
      </c>
      <c r="B19" s="90" t="s">
        <v>1885</v>
      </c>
      <c r="C19" s="226" t="s">
        <v>291</v>
      </c>
      <c r="D19" s="191">
        <v>2519</v>
      </c>
      <c r="E19" s="191">
        <v>693</v>
      </c>
      <c r="F19" s="191">
        <v>21756</v>
      </c>
      <c r="G19" s="191">
        <v>334057</v>
      </c>
      <c r="H19" s="191">
        <v>151615</v>
      </c>
      <c r="I19" s="191">
        <v>498</v>
      </c>
      <c r="J19" s="191">
        <v>111</v>
      </c>
      <c r="K19" s="191">
        <v>1450</v>
      </c>
      <c r="L19" s="191">
        <v>2083231</v>
      </c>
      <c r="M19" s="191">
        <v>27692</v>
      </c>
      <c r="N19" s="191">
        <v>3017</v>
      </c>
      <c r="O19" s="191">
        <v>804</v>
      </c>
      <c r="P19" s="191">
        <v>23206</v>
      </c>
      <c r="Q19" s="191">
        <v>179307</v>
      </c>
    </row>
    <row r="20" spans="1:17" x14ac:dyDescent="0.2">
      <c r="A20" s="90" t="s">
        <v>1569</v>
      </c>
      <c r="B20" s="90" t="s">
        <v>1886</v>
      </c>
      <c r="C20" s="226" t="s">
        <v>291</v>
      </c>
      <c r="D20" s="191">
        <v>985</v>
      </c>
      <c r="E20" s="191">
        <v>211</v>
      </c>
      <c r="F20" s="191">
        <v>6097</v>
      </c>
      <c r="G20" s="191">
        <v>112380</v>
      </c>
      <c r="H20" s="191">
        <v>43223</v>
      </c>
      <c r="I20" s="191">
        <v>166</v>
      </c>
      <c r="J20" s="191">
        <v>64</v>
      </c>
      <c r="K20" s="191">
        <v>483</v>
      </c>
      <c r="L20" s="191">
        <v>498628</v>
      </c>
      <c r="M20" s="191">
        <v>6673</v>
      </c>
      <c r="N20" s="191">
        <v>1151</v>
      </c>
      <c r="O20" s="191">
        <v>275</v>
      </c>
      <c r="P20" s="191">
        <v>6580</v>
      </c>
      <c r="Q20" s="191">
        <v>49896</v>
      </c>
    </row>
    <row r="21" spans="1:17" x14ac:dyDescent="0.2">
      <c r="A21" s="90" t="s">
        <v>1569</v>
      </c>
      <c r="B21" s="90" t="s">
        <v>1887</v>
      </c>
      <c r="C21" s="226" t="s">
        <v>291</v>
      </c>
      <c r="D21" s="191">
        <v>240</v>
      </c>
      <c r="E21" s="191">
        <v>63</v>
      </c>
      <c r="F21" s="191">
        <v>1652</v>
      </c>
      <c r="G21" s="191">
        <v>46260</v>
      </c>
      <c r="H21" s="191">
        <v>11291</v>
      </c>
      <c r="I21" s="191">
        <v>35</v>
      </c>
      <c r="J21" s="191">
        <v>88</v>
      </c>
      <c r="K21" s="191">
        <v>349</v>
      </c>
      <c r="L21" s="191">
        <v>229680</v>
      </c>
      <c r="M21" s="191">
        <v>1182</v>
      </c>
      <c r="N21" s="191">
        <v>275</v>
      </c>
      <c r="O21" s="191">
        <v>151</v>
      </c>
      <c r="P21" s="191">
        <v>2001</v>
      </c>
      <c r="Q21" s="191">
        <v>12473</v>
      </c>
    </row>
    <row r="22" spans="1:17" x14ac:dyDescent="0.2">
      <c r="A22" s="90" t="s">
        <v>1569</v>
      </c>
      <c r="B22" s="90" t="s">
        <v>1888</v>
      </c>
      <c r="C22" s="226" t="s">
        <v>291</v>
      </c>
      <c r="D22" s="191">
        <v>173</v>
      </c>
      <c r="E22" s="191">
        <v>21</v>
      </c>
      <c r="F22" s="191">
        <v>561</v>
      </c>
      <c r="G22" s="191">
        <v>0</v>
      </c>
      <c r="H22" s="191">
        <v>7583</v>
      </c>
      <c r="I22" s="191">
        <v>0</v>
      </c>
      <c r="J22" s="191">
        <v>0</v>
      </c>
      <c r="K22" s="191">
        <v>0</v>
      </c>
      <c r="L22" s="191">
        <v>26715</v>
      </c>
      <c r="M22" s="191">
        <v>0</v>
      </c>
      <c r="N22" s="191">
        <v>173</v>
      </c>
      <c r="O22" s="191">
        <v>21</v>
      </c>
      <c r="P22" s="191">
        <v>561</v>
      </c>
      <c r="Q22" s="191">
        <v>7583</v>
      </c>
    </row>
    <row r="23" spans="1:17" x14ac:dyDescent="0.2">
      <c r="A23" s="90" t="s">
        <v>1569</v>
      </c>
      <c r="B23" s="90" t="s">
        <v>1889</v>
      </c>
      <c r="C23" s="226" t="s">
        <v>291</v>
      </c>
      <c r="D23" s="191">
        <v>3839</v>
      </c>
      <c r="E23" s="191">
        <v>576</v>
      </c>
      <c r="F23" s="191">
        <v>24340</v>
      </c>
      <c r="G23" s="191">
        <v>230260</v>
      </c>
      <c r="H23" s="191">
        <v>287035</v>
      </c>
      <c r="I23" s="191">
        <v>806</v>
      </c>
      <c r="J23" s="191">
        <v>37</v>
      </c>
      <c r="K23" s="191">
        <v>361</v>
      </c>
      <c r="L23" s="191">
        <v>1704349</v>
      </c>
      <c r="M23" s="191">
        <v>24922</v>
      </c>
      <c r="N23" s="191">
        <v>4645</v>
      </c>
      <c r="O23" s="191">
        <v>613</v>
      </c>
      <c r="P23" s="191">
        <v>24701</v>
      </c>
      <c r="Q23" s="191">
        <v>311957</v>
      </c>
    </row>
    <row r="24" spans="1:17" x14ac:dyDescent="0.2">
      <c r="A24" s="90" t="s">
        <v>1569</v>
      </c>
      <c r="B24" s="90" t="s">
        <v>1890</v>
      </c>
      <c r="C24" s="226" t="s">
        <v>291</v>
      </c>
      <c r="D24" s="191">
        <v>527</v>
      </c>
      <c r="E24" s="191">
        <v>159</v>
      </c>
      <c r="F24" s="191">
        <v>3402</v>
      </c>
      <c r="G24" s="191">
        <v>2980</v>
      </c>
      <c r="H24" s="191">
        <v>4575</v>
      </c>
      <c r="I24" s="191">
        <v>174</v>
      </c>
      <c r="J24" s="191">
        <v>159</v>
      </c>
      <c r="K24" s="191">
        <v>3402</v>
      </c>
      <c r="L24" s="191">
        <v>6800</v>
      </c>
      <c r="M24" s="191">
        <v>968</v>
      </c>
      <c r="N24" s="191">
        <v>701</v>
      </c>
      <c r="O24" s="191">
        <v>318</v>
      </c>
      <c r="P24" s="191">
        <v>6804</v>
      </c>
      <c r="Q24" s="191">
        <v>5543</v>
      </c>
    </row>
    <row r="25" spans="1:17" x14ac:dyDescent="0.2">
      <c r="A25" s="90" t="s">
        <v>1569</v>
      </c>
      <c r="B25" s="90" t="s">
        <v>1891</v>
      </c>
      <c r="C25" s="226" t="s">
        <v>291</v>
      </c>
      <c r="D25" s="191">
        <v>974</v>
      </c>
      <c r="E25" s="191">
        <v>350</v>
      </c>
      <c r="F25" s="191">
        <v>14954</v>
      </c>
      <c r="G25" s="191">
        <v>7104</v>
      </c>
      <c r="H25" s="191">
        <v>115003</v>
      </c>
      <c r="I25" s="191">
        <v>1693</v>
      </c>
      <c r="J25" s="191">
        <v>36</v>
      </c>
      <c r="K25" s="191">
        <v>436</v>
      </c>
      <c r="L25" s="191">
        <v>2288</v>
      </c>
      <c r="M25" s="191">
        <v>11327</v>
      </c>
      <c r="N25" s="191">
        <v>2667</v>
      </c>
      <c r="O25" s="191">
        <v>386</v>
      </c>
      <c r="P25" s="191">
        <v>15390</v>
      </c>
      <c r="Q25" s="191">
        <v>126330</v>
      </c>
    </row>
    <row r="26" spans="1:17" x14ac:dyDescent="0.2">
      <c r="A26" s="90" t="s">
        <v>1569</v>
      </c>
      <c r="B26" s="90" t="s">
        <v>1892</v>
      </c>
      <c r="C26" s="226" t="s">
        <v>329</v>
      </c>
      <c r="D26" s="191">
        <v>0</v>
      </c>
      <c r="E26" s="191">
        <v>76</v>
      </c>
      <c r="F26" s="191">
        <v>1058</v>
      </c>
      <c r="G26" s="191">
        <v>0</v>
      </c>
      <c r="H26" s="191">
        <v>16777</v>
      </c>
      <c r="I26" s="191">
        <v>0</v>
      </c>
      <c r="J26" s="191">
        <v>0</v>
      </c>
      <c r="K26" s="191">
        <v>0</v>
      </c>
      <c r="L26" s="191">
        <v>0</v>
      </c>
      <c r="M26" s="191">
        <v>2317</v>
      </c>
      <c r="N26" s="191">
        <v>0</v>
      </c>
      <c r="O26" s="191">
        <v>76</v>
      </c>
      <c r="P26" s="191">
        <v>1058</v>
      </c>
      <c r="Q26" s="191">
        <v>19094</v>
      </c>
    </row>
    <row r="27" spans="1:17" x14ac:dyDescent="0.2">
      <c r="A27" s="90" t="s">
        <v>1569</v>
      </c>
      <c r="B27" s="90" t="s">
        <v>824</v>
      </c>
      <c r="C27" s="226"/>
      <c r="D27" s="191">
        <v>3841</v>
      </c>
      <c r="E27" s="191">
        <v>999</v>
      </c>
      <c r="F27" s="191">
        <v>32400</v>
      </c>
      <c r="G27" s="191">
        <v>195800</v>
      </c>
      <c r="H27" s="191">
        <v>104469</v>
      </c>
      <c r="I27" s="191">
        <v>957</v>
      </c>
      <c r="J27" s="191">
        <v>325</v>
      </c>
      <c r="K27" s="191">
        <v>2423</v>
      </c>
      <c r="L27" s="191">
        <v>845278</v>
      </c>
      <c r="M27" s="191">
        <v>13652</v>
      </c>
      <c r="N27" s="191">
        <v>4798</v>
      </c>
      <c r="O27" s="191">
        <v>1324</v>
      </c>
      <c r="P27" s="191">
        <v>34823</v>
      </c>
      <c r="Q27" s="191">
        <v>118121</v>
      </c>
    </row>
    <row r="28" spans="1:17" x14ac:dyDescent="0.2">
      <c r="A28" s="90" t="s">
        <v>1569</v>
      </c>
      <c r="B28" s="90" t="s">
        <v>1893</v>
      </c>
      <c r="C28" s="226" t="s">
        <v>291</v>
      </c>
      <c r="D28" s="191">
        <v>334</v>
      </c>
      <c r="E28" s="191">
        <v>32</v>
      </c>
      <c r="F28" s="191">
        <v>1676</v>
      </c>
      <c r="G28" s="191">
        <v>0</v>
      </c>
      <c r="H28" s="191">
        <v>13972</v>
      </c>
      <c r="I28" s="191">
        <v>91</v>
      </c>
      <c r="J28" s="191">
        <v>17</v>
      </c>
      <c r="K28" s="191">
        <v>123</v>
      </c>
      <c r="L28" s="191">
        <v>51053</v>
      </c>
      <c r="M28" s="191">
        <v>2152</v>
      </c>
      <c r="N28" s="191">
        <v>425</v>
      </c>
      <c r="O28" s="191">
        <v>49</v>
      </c>
      <c r="P28" s="191">
        <v>1799</v>
      </c>
      <c r="Q28" s="191">
        <v>16124</v>
      </c>
    </row>
    <row r="29" spans="1:17" x14ac:dyDescent="0.2">
      <c r="A29" s="90" t="s">
        <v>1569</v>
      </c>
      <c r="B29" s="90" t="s">
        <v>1894</v>
      </c>
      <c r="C29" s="226" t="s">
        <v>291</v>
      </c>
      <c r="D29" s="191">
        <v>5107</v>
      </c>
      <c r="E29" s="191">
        <v>556</v>
      </c>
      <c r="F29" s="191">
        <v>23227</v>
      </c>
      <c r="G29" s="191">
        <v>504332</v>
      </c>
      <c r="H29" s="191">
        <v>182355</v>
      </c>
      <c r="I29" s="191">
        <v>1089</v>
      </c>
      <c r="J29" s="191">
        <v>120</v>
      </c>
      <c r="K29" s="191">
        <v>1448</v>
      </c>
      <c r="L29" s="191">
        <v>1451774</v>
      </c>
      <c r="M29" s="191">
        <v>21539</v>
      </c>
      <c r="N29" s="191">
        <v>6196</v>
      </c>
      <c r="O29" s="191">
        <v>676</v>
      </c>
      <c r="P29" s="191">
        <v>24675</v>
      </c>
      <c r="Q29" s="191">
        <v>203894</v>
      </c>
    </row>
    <row r="30" spans="1:17" x14ac:dyDescent="0.2">
      <c r="A30" s="90" t="s">
        <v>1569</v>
      </c>
      <c r="B30" s="90" t="s">
        <v>1895</v>
      </c>
      <c r="C30" s="226" t="s">
        <v>291</v>
      </c>
      <c r="D30" s="191">
        <v>267</v>
      </c>
      <c r="E30" s="191">
        <v>35</v>
      </c>
      <c r="F30" s="191">
        <v>521</v>
      </c>
      <c r="G30" s="191">
        <v>16920</v>
      </c>
      <c r="H30" s="191">
        <v>3380</v>
      </c>
      <c r="I30" s="191">
        <v>60</v>
      </c>
      <c r="J30" s="191">
        <v>19</v>
      </c>
      <c r="K30" s="191">
        <v>200</v>
      </c>
      <c r="L30" s="191">
        <v>35805</v>
      </c>
      <c r="M30" s="191">
        <v>1267</v>
      </c>
      <c r="N30" s="191">
        <v>327</v>
      </c>
      <c r="O30" s="191">
        <v>54</v>
      </c>
      <c r="P30" s="191">
        <v>721</v>
      </c>
      <c r="Q30" s="191">
        <v>4647</v>
      </c>
    </row>
    <row r="31" spans="1:17" x14ac:dyDescent="0.2">
      <c r="A31" s="90" t="s">
        <v>1569</v>
      </c>
      <c r="B31" s="90" t="s">
        <v>1896</v>
      </c>
      <c r="C31" s="226" t="s">
        <v>329</v>
      </c>
      <c r="D31" s="191">
        <v>0</v>
      </c>
      <c r="E31" s="191">
        <v>121</v>
      </c>
      <c r="F31" s="191">
        <v>5260</v>
      </c>
      <c r="G31" s="191">
        <v>0</v>
      </c>
      <c r="H31" s="191">
        <v>34795</v>
      </c>
      <c r="I31" s="191">
        <v>0</v>
      </c>
      <c r="J31" s="191">
        <v>4</v>
      </c>
      <c r="K31" s="191">
        <v>-1</v>
      </c>
      <c r="L31" s="191">
        <v>0</v>
      </c>
      <c r="M31" s="191">
        <v>2109</v>
      </c>
      <c r="N31" s="191">
        <v>0</v>
      </c>
      <c r="O31" s="191">
        <v>125</v>
      </c>
      <c r="P31" s="191">
        <v>5259</v>
      </c>
      <c r="Q31" s="191">
        <v>36904</v>
      </c>
    </row>
    <row r="32" spans="1:17" x14ac:dyDescent="0.2">
      <c r="A32" s="90" t="s">
        <v>1569</v>
      </c>
      <c r="B32" s="90" t="s">
        <v>1897</v>
      </c>
      <c r="C32" s="226" t="s">
        <v>291</v>
      </c>
      <c r="D32" s="191">
        <v>387</v>
      </c>
      <c r="E32" s="191">
        <v>85</v>
      </c>
      <c r="F32" s="191">
        <v>2686</v>
      </c>
      <c r="G32" s="191">
        <v>0</v>
      </c>
      <c r="H32" s="191">
        <v>22880</v>
      </c>
      <c r="I32" s="191">
        <v>88</v>
      </c>
      <c r="J32" s="191">
        <v>41</v>
      </c>
      <c r="K32" s="191">
        <v>297</v>
      </c>
      <c r="L32" s="191">
        <v>0</v>
      </c>
      <c r="M32" s="191">
        <v>2708</v>
      </c>
      <c r="N32" s="191">
        <v>475</v>
      </c>
      <c r="O32" s="191">
        <v>126</v>
      </c>
      <c r="P32" s="191">
        <v>2983</v>
      </c>
      <c r="Q32" s="191">
        <v>25588</v>
      </c>
    </row>
    <row r="33" spans="1:17" x14ac:dyDescent="0.2">
      <c r="A33" s="90" t="s">
        <v>1569</v>
      </c>
      <c r="B33" s="90" t="s">
        <v>1898</v>
      </c>
      <c r="C33" s="226" t="s">
        <v>291</v>
      </c>
      <c r="D33" s="191">
        <v>1855</v>
      </c>
      <c r="E33" s="191">
        <v>178</v>
      </c>
      <c r="F33" s="191">
        <v>6046</v>
      </c>
      <c r="G33" s="191">
        <v>128250</v>
      </c>
      <c r="H33" s="191">
        <v>63534</v>
      </c>
      <c r="I33" s="191">
        <v>458</v>
      </c>
      <c r="J33" s="191">
        <v>20</v>
      </c>
      <c r="K33" s="191">
        <v>196</v>
      </c>
      <c r="L33" s="191">
        <v>339416</v>
      </c>
      <c r="M33" s="191">
        <v>12602</v>
      </c>
      <c r="N33" s="191">
        <v>2313</v>
      </c>
      <c r="O33" s="191">
        <v>198</v>
      </c>
      <c r="P33" s="191">
        <v>6242</v>
      </c>
      <c r="Q33" s="191">
        <v>76136</v>
      </c>
    </row>
    <row r="34" spans="1:17" x14ac:dyDescent="0.2">
      <c r="A34" s="90" t="s">
        <v>1569</v>
      </c>
      <c r="B34" s="90" t="s">
        <v>1899</v>
      </c>
      <c r="C34" s="226" t="s">
        <v>329</v>
      </c>
      <c r="D34" s="191">
        <v>987</v>
      </c>
      <c r="E34" s="191">
        <v>141</v>
      </c>
      <c r="F34" s="191">
        <v>5151</v>
      </c>
      <c r="G34" s="191">
        <v>0</v>
      </c>
      <c r="H34" s="191">
        <v>41266</v>
      </c>
      <c r="I34" s="191">
        <v>218</v>
      </c>
      <c r="J34" s="191">
        <v>41</v>
      </c>
      <c r="K34" s="191">
        <v>643</v>
      </c>
      <c r="L34" s="191">
        <v>0</v>
      </c>
      <c r="M34" s="191">
        <v>5367</v>
      </c>
      <c r="N34" s="191">
        <v>1205</v>
      </c>
      <c r="O34" s="191">
        <v>182</v>
      </c>
      <c r="P34" s="191">
        <v>5794</v>
      </c>
      <c r="Q34" s="191">
        <v>46633</v>
      </c>
    </row>
    <row r="35" spans="1:17" x14ac:dyDescent="0.2">
      <c r="A35" s="90" t="s">
        <v>1569</v>
      </c>
      <c r="B35" s="90" t="s">
        <v>981</v>
      </c>
      <c r="C35" s="226" t="s">
        <v>291</v>
      </c>
      <c r="D35" s="191">
        <v>415</v>
      </c>
      <c r="E35" s="191">
        <v>85</v>
      </c>
      <c r="F35" s="191">
        <v>3915</v>
      </c>
      <c r="G35" s="191">
        <v>78850</v>
      </c>
      <c r="H35" s="191">
        <v>33159</v>
      </c>
      <c r="I35" s="191">
        <v>83</v>
      </c>
      <c r="J35" s="191">
        <v>52</v>
      </c>
      <c r="K35" s="191">
        <v>1199</v>
      </c>
      <c r="L35" s="191">
        <v>175760</v>
      </c>
      <c r="M35" s="191">
        <v>6110</v>
      </c>
      <c r="N35" s="191">
        <v>498</v>
      </c>
      <c r="O35" s="191">
        <v>137</v>
      </c>
      <c r="P35" s="191">
        <v>5114</v>
      </c>
      <c r="Q35" s="191">
        <v>39269</v>
      </c>
    </row>
    <row r="36" spans="1:17" x14ac:dyDescent="0.2">
      <c r="A36" s="90" t="s">
        <v>1569</v>
      </c>
      <c r="B36" s="90" t="s">
        <v>1900</v>
      </c>
      <c r="C36" s="226" t="s">
        <v>291</v>
      </c>
      <c r="D36" s="191">
        <v>133</v>
      </c>
      <c r="E36" s="191">
        <v>19</v>
      </c>
      <c r="F36" s="191">
        <v>1177</v>
      </c>
      <c r="G36" s="191">
        <v>0</v>
      </c>
      <c r="H36" s="191">
        <v>7989</v>
      </c>
      <c r="I36" s="191">
        <v>0</v>
      </c>
      <c r="J36" s="191">
        <v>0</v>
      </c>
      <c r="K36" s="191">
        <v>0</v>
      </c>
      <c r="L36" s="191">
        <v>16450</v>
      </c>
      <c r="M36" s="191">
        <v>816</v>
      </c>
      <c r="N36" s="191">
        <v>133</v>
      </c>
      <c r="O36" s="191">
        <v>19</v>
      </c>
      <c r="P36" s="191">
        <v>1177</v>
      </c>
      <c r="Q36" s="191">
        <v>8805</v>
      </c>
    </row>
    <row r="37" spans="1:17" x14ac:dyDescent="0.2">
      <c r="A37" s="90" t="s">
        <v>1569</v>
      </c>
      <c r="B37" s="90" t="s">
        <v>1901</v>
      </c>
      <c r="C37" s="226" t="s">
        <v>291</v>
      </c>
      <c r="D37" s="191">
        <v>299</v>
      </c>
      <c r="E37" s="191">
        <v>14</v>
      </c>
      <c r="F37" s="191">
        <v>1180</v>
      </c>
      <c r="G37" s="191">
        <v>22005</v>
      </c>
      <c r="H37" s="191">
        <v>26771</v>
      </c>
      <c r="I37" s="191">
        <v>45</v>
      </c>
      <c r="J37" s="191">
        <v>11</v>
      </c>
      <c r="K37" s="191">
        <v>942</v>
      </c>
      <c r="L37" s="191">
        <v>127098</v>
      </c>
      <c r="M37" s="191">
        <v>3552</v>
      </c>
      <c r="N37" s="191">
        <v>344</v>
      </c>
      <c r="O37" s="191">
        <v>25</v>
      </c>
      <c r="P37" s="191">
        <v>2122</v>
      </c>
      <c r="Q37" s="191">
        <v>30323</v>
      </c>
    </row>
    <row r="38" spans="1:17" x14ac:dyDescent="0.2">
      <c r="A38" s="90" t="s">
        <v>1569</v>
      </c>
      <c r="B38" s="90" t="s">
        <v>1902</v>
      </c>
      <c r="C38" s="226" t="s">
        <v>291</v>
      </c>
      <c r="D38" s="191">
        <v>403</v>
      </c>
      <c r="E38" s="191">
        <v>20</v>
      </c>
      <c r="F38" s="191">
        <v>1603</v>
      </c>
      <c r="G38" s="191">
        <v>0</v>
      </c>
      <c r="H38" s="191">
        <v>4115</v>
      </c>
      <c r="I38" s="191">
        <v>202</v>
      </c>
      <c r="J38" s="191">
        <v>9</v>
      </c>
      <c r="K38" s="191">
        <v>106</v>
      </c>
      <c r="L38" s="191">
        <v>0</v>
      </c>
      <c r="M38" s="191">
        <v>1302</v>
      </c>
      <c r="N38" s="191">
        <v>605</v>
      </c>
      <c r="O38" s="191">
        <v>29</v>
      </c>
      <c r="P38" s="191">
        <v>1709</v>
      </c>
      <c r="Q38" s="191">
        <v>5417</v>
      </c>
    </row>
    <row r="39" spans="1:17" x14ac:dyDescent="0.2">
      <c r="A39" s="90" t="s">
        <v>1569</v>
      </c>
      <c r="B39" s="90" t="s">
        <v>1903</v>
      </c>
      <c r="C39" s="226" t="s">
        <v>291</v>
      </c>
      <c r="D39" s="191">
        <v>625</v>
      </c>
      <c r="E39" s="191">
        <v>62</v>
      </c>
      <c r="F39" s="191">
        <v>2305</v>
      </c>
      <c r="G39" s="191">
        <v>142500</v>
      </c>
      <c r="H39" s="191">
        <v>15023</v>
      </c>
      <c r="I39" s="191">
        <v>75</v>
      </c>
      <c r="J39" s="191">
        <v>16</v>
      </c>
      <c r="K39" s="191">
        <v>148</v>
      </c>
      <c r="L39" s="191">
        <v>947880</v>
      </c>
      <c r="M39" s="191">
        <v>1990</v>
      </c>
      <c r="N39" s="191">
        <v>700</v>
      </c>
      <c r="O39" s="191">
        <v>78</v>
      </c>
      <c r="P39" s="191">
        <v>2453</v>
      </c>
      <c r="Q39" s="191">
        <v>17013</v>
      </c>
    </row>
    <row r="40" spans="1:17" x14ac:dyDescent="0.2">
      <c r="A40" s="90" t="s">
        <v>1569</v>
      </c>
      <c r="B40" s="90" t="s">
        <v>1904</v>
      </c>
      <c r="C40" s="226" t="s">
        <v>291</v>
      </c>
      <c r="D40" s="191">
        <v>15615</v>
      </c>
      <c r="E40" s="191">
        <v>3759</v>
      </c>
      <c r="F40" s="191">
        <v>79614</v>
      </c>
      <c r="G40" s="191">
        <v>3439846</v>
      </c>
      <c r="H40" s="191">
        <v>690221</v>
      </c>
      <c r="I40" s="191">
        <v>5768</v>
      </c>
      <c r="J40" s="191">
        <v>823</v>
      </c>
      <c r="K40" s="191">
        <v>7956</v>
      </c>
      <c r="L40" s="191">
        <v>6689421</v>
      </c>
      <c r="M40" s="191">
        <v>73448</v>
      </c>
      <c r="N40" s="191">
        <v>21383</v>
      </c>
      <c r="O40" s="191">
        <v>4582</v>
      </c>
      <c r="P40" s="191">
        <v>87570</v>
      </c>
      <c r="Q40" s="191">
        <v>763669</v>
      </c>
    </row>
    <row r="41" spans="1:17" x14ac:dyDescent="0.2">
      <c r="A41" s="90" t="s">
        <v>1569</v>
      </c>
      <c r="B41" s="90" t="s">
        <v>1905</v>
      </c>
      <c r="C41" s="226" t="s">
        <v>291</v>
      </c>
      <c r="D41" s="191">
        <v>1448</v>
      </c>
      <c r="E41" s="191">
        <v>9</v>
      </c>
      <c r="F41" s="191">
        <v>4719</v>
      </c>
      <c r="G41" s="191">
        <v>0</v>
      </c>
      <c r="H41" s="191">
        <v>22937</v>
      </c>
      <c r="I41" s="191">
        <v>75</v>
      </c>
      <c r="J41" s="191">
        <v>11</v>
      </c>
      <c r="K41" s="191">
        <v>161</v>
      </c>
      <c r="L41" s="191">
        <v>0</v>
      </c>
      <c r="M41" s="191">
        <v>2536</v>
      </c>
      <c r="N41" s="191">
        <v>1523</v>
      </c>
      <c r="O41" s="191">
        <v>20</v>
      </c>
      <c r="P41" s="191">
        <v>4880</v>
      </c>
      <c r="Q41" s="191">
        <v>25473</v>
      </c>
    </row>
    <row r="42" spans="1:17" x14ac:dyDescent="0.2">
      <c r="A42" s="90" t="s">
        <v>1569</v>
      </c>
      <c r="B42" s="90" t="s">
        <v>1906</v>
      </c>
      <c r="C42" s="226"/>
      <c r="D42" s="191">
        <v>2262</v>
      </c>
      <c r="E42" s="191">
        <v>410</v>
      </c>
      <c r="F42" s="191">
        <v>11372</v>
      </c>
      <c r="G42" s="191">
        <v>0</v>
      </c>
      <c r="H42" s="191">
        <v>110566</v>
      </c>
      <c r="I42" s="191">
        <v>256</v>
      </c>
      <c r="J42" s="191">
        <v>29</v>
      </c>
      <c r="K42" s="191">
        <v>95</v>
      </c>
      <c r="L42" s="191">
        <v>0</v>
      </c>
      <c r="M42" s="191">
        <v>10085</v>
      </c>
      <c r="N42" s="191">
        <v>2518</v>
      </c>
      <c r="O42" s="191">
        <v>439</v>
      </c>
      <c r="P42" s="191">
        <v>11467</v>
      </c>
      <c r="Q42" s="191">
        <v>120651</v>
      </c>
    </row>
    <row r="43" spans="1:17" x14ac:dyDescent="0.2">
      <c r="A43" s="90" t="s">
        <v>1569</v>
      </c>
      <c r="B43" s="90" t="s">
        <v>1907</v>
      </c>
      <c r="C43" s="226" t="s">
        <v>329</v>
      </c>
      <c r="D43" s="191">
        <v>1793</v>
      </c>
      <c r="E43" s="191">
        <v>231</v>
      </c>
      <c r="F43" s="191">
        <v>8881</v>
      </c>
      <c r="G43" s="191">
        <v>198600</v>
      </c>
      <c r="H43" s="191">
        <v>62335</v>
      </c>
      <c r="I43" s="191">
        <v>284</v>
      </c>
      <c r="J43" s="191">
        <v>32</v>
      </c>
      <c r="K43" s="191">
        <v>376</v>
      </c>
      <c r="L43" s="191">
        <v>830580</v>
      </c>
      <c r="M43" s="191">
        <v>1750</v>
      </c>
      <c r="N43" s="191">
        <v>2077</v>
      </c>
      <c r="O43" s="191">
        <v>263</v>
      </c>
      <c r="P43" s="191">
        <v>9257</v>
      </c>
      <c r="Q43" s="191">
        <v>64085</v>
      </c>
    </row>
    <row r="44" spans="1:17" x14ac:dyDescent="0.2">
      <c r="A44" s="90" t="s">
        <v>1569</v>
      </c>
      <c r="B44" s="90" t="s">
        <v>1197</v>
      </c>
      <c r="C44" s="226" t="s">
        <v>329</v>
      </c>
      <c r="D44" s="191">
        <v>675</v>
      </c>
      <c r="E44" s="191">
        <v>91</v>
      </c>
      <c r="F44" s="191">
        <v>2489</v>
      </c>
      <c r="G44" s="191">
        <v>78568</v>
      </c>
      <c r="H44" s="191">
        <v>65131</v>
      </c>
      <c r="I44" s="191">
        <v>122</v>
      </c>
      <c r="J44" s="191">
        <v>0</v>
      </c>
      <c r="K44" s="191">
        <v>0</v>
      </c>
      <c r="L44" s="191">
        <v>53237</v>
      </c>
      <c r="M44" s="191">
        <v>5127</v>
      </c>
      <c r="N44" s="191">
        <v>797</v>
      </c>
      <c r="O44" s="191">
        <v>91</v>
      </c>
      <c r="P44" s="191">
        <v>2489</v>
      </c>
      <c r="Q44" s="191">
        <v>70258</v>
      </c>
    </row>
    <row r="45" spans="1:17" x14ac:dyDescent="0.2">
      <c r="A45" s="90" t="s">
        <v>1569</v>
      </c>
      <c r="B45" s="90" t="s">
        <v>1908</v>
      </c>
      <c r="C45" s="226" t="s">
        <v>291</v>
      </c>
      <c r="D45" s="191">
        <v>327</v>
      </c>
      <c r="E45" s="191">
        <v>125</v>
      </c>
      <c r="F45" s="191">
        <v>3169</v>
      </c>
      <c r="G45" s="191">
        <v>0</v>
      </c>
      <c r="H45" s="191">
        <v>23644</v>
      </c>
      <c r="I45" s="191">
        <v>34</v>
      </c>
      <c r="J45" s="191">
        <v>0</v>
      </c>
      <c r="K45" s="191">
        <v>0</v>
      </c>
      <c r="L45" s="191">
        <v>60300</v>
      </c>
      <c r="M45" s="191">
        <v>2522</v>
      </c>
      <c r="N45" s="191">
        <v>361</v>
      </c>
      <c r="O45" s="191">
        <v>125</v>
      </c>
      <c r="P45" s="191">
        <v>3169</v>
      </c>
      <c r="Q45" s="191">
        <v>26166</v>
      </c>
    </row>
    <row r="46" spans="1:17" x14ac:dyDescent="0.2">
      <c r="A46" s="90" t="s">
        <v>1569</v>
      </c>
      <c r="B46" s="90" t="s">
        <v>1909</v>
      </c>
      <c r="C46" s="226" t="s">
        <v>291</v>
      </c>
      <c r="D46" s="191">
        <v>246</v>
      </c>
      <c r="E46" s="191">
        <v>39</v>
      </c>
      <c r="F46" s="191">
        <v>1229</v>
      </c>
      <c r="G46" s="191">
        <v>0</v>
      </c>
      <c r="H46" s="191">
        <v>19693</v>
      </c>
      <c r="I46" s="191">
        <v>18</v>
      </c>
      <c r="J46" s="191">
        <v>10</v>
      </c>
      <c r="K46" s="191">
        <v>137</v>
      </c>
      <c r="L46" s="191">
        <v>0</v>
      </c>
      <c r="M46" s="191">
        <v>977</v>
      </c>
      <c r="N46" s="191">
        <v>264</v>
      </c>
      <c r="O46" s="191">
        <v>49</v>
      </c>
      <c r="P46" s="191">
        <v>1366</v>
      </c>
      <c r="Q46" s="191">
        <v>20670</v>
      </c>
    </row>
    <row r="47" spans="1:17" x14ac:dyDescent="0.2">
      <c r="A47" s="90" t="s">
        <v>1569</v>
      </c>
      <c r="B47" s="90" t="s">
        <v>1910</v>
      </c>
      <c r="C47" s="226" t="s">
        <v>291</v>
      </c>
      <c r="D47" s="191">
        <v>958</v>
      </c>
      <c r="E47" s="191">
        <v>52</v>
      </c>
      <c r="F47" s="191">
        <v>4043</v>
      </c>
      <c r="G47" s="191">
        <v>0</v>
      </c>
      <c r="H47" s="191">
        <v>76027</v>
      </c>
      <c r="I47" s="191">
        <v>39</v>
      </c>
      <c r="J47" s="191">
        <v>17</v>
      </c>
      <c r="K47" s="191">
        <v>162</v>
      </c>
      <c r="L47" s="191">
        <v>1197420</v>
      </c>
      <c r="M47" s="191">
        <v>6785</v>
      </c>
      <c r="N47" s="191">
        <v>997</v>
      </c>
      <c r="O47" s="191">
        <v>69</v>
      </c>
      <c r="P47" s="191">
        <v>4205</v>
      </c>
      <c r="Q47" s="191">
        <v>82812</v>
      </c>
    </row>
    <row r="48" spans="1:17" x14ac:dyDescent="0.2">
      <c r="A48" s="90" t="s">
        <v>1569</v>
      </c>
      <c r="B48" s="90" t="s">
        <v>1911</v>
      </c>
      <c r="C48" s="226" t="s">
        <v>291</v>
      </c>
      <c r="D48" s="191">
        <v>183</v>
      </c>
      <c r="E48" s="191">
        <v>31</v>
      </c>
      <c r="F48" s="191">
        <v>726</v>
      </c>
      <c r="G48" s="191">
        <v>33715</v>
      </c>
      <c r="H48" s="191">
        <v>8051</v>
      </c>
      <c r="I48" s="191">
        <v>42</v>
      </c>
      <c r="J48" s="191">
        <v>16</v>
      </c>
      <c r="K48" s="191">
        <v>101</v>
      </c>
      <c r="L48" s="191">
        <v>70248</v>
      </c>
      <c r="M48" s="191">
        <v>1301</v>
      </c>
      <c r="N48" s="191">
        <v>225</v>
      </c>
      <c r="O48" s="191">
        <v>47</v>
      </c>
      <c r="P48" s="191">
        <v>827</v>
      </c>
      <c r="Q48" s="191">
        <v>9352</v>
      </c>
    </row>
    <row r="49" spans="1:17" x14ac:dyDescent="0.2">
      <c r="A49" s="90" t="s">
        <v>1569</v>
      </c>
      <c r="B49" s="90" t="s">
        <v>1912</v>
      </c>
      <c r="C49" s="226" t="s">
        <v>291</v>
      </c>
      <c r="D49" s="191">
        <v>1958</v>
      </c>
      <c r="E49" s="191">
        <v>187</v>
      </c>
      <c r="F49" s="191">
        <v>8599</v>
      </c>
      <c r="G49" s="191">
        <v>217438</v>
      </c>
      <c r="H49" s="191">
        <v>50172</v>
      </c>
      <c r="I49" s="191">
        <v>177</v>
      </c>
      <c r="J49" s="191">
        <v>25</v>
      </c>
      <c r="K49" s="191">
        <v>179</v>
      </c>
      <c r="L49" s="191">
        <v>560972</v>
      </c>
      <c r="M49" s="191">
        <v>7265</v>
      </c>
      <c r="N49" s="191">
        <v>2135</v>
      </c>
      <c r="O49" s="191">
        <v>212</v>
      </c>
      <c r="P49" s="191">
        <v>8778</v>
      </c>
      <c r="Q49" s="191">
        <v>57437</v>
      </c>
    </row>
    <row r="50" spans="1:17" x14ac:dyDescent="0.2">
      <c r="A50" s="90" t="s">
        <v>1569</v>
      </c>
      <c r="B50" s="90" t="s">
        <v>1913</v>
      </c>
      <c r="C50" s="226" t="s">
        <v>291</v>
      </c>
      <c r="D50" s="191">
        <v>226</v>
      </c>
      <c r="E50" s="191">
        <v>38</v>
      </c>
      <c r="F50" s="191">
        <v>541</v>
      </c>
      <c r="G50" s="191">
        <v>0</v>
      </c>
      <c r="H50" s="191">
        <v>11253</v>
      </c>
      <c r="I50" s="191">
        <v>46</v>
      </c>
      <c r="J50" s="191">
        <v>0</v>
      </c>
      <c r="K50" s="191">
        <v>-1</v>
      </c>
      <c r="L50" s="191">
        <v>0</v>
      </c>
      <c r="M50" s="191">
        <v>2140</v>
      </c>
      <c r="N50" s="191">
        <v>272</v>
      </c>
      <c r="O50" s="191">
        <v>38</v>
      </c>
      <c r="P50" s="191">
        <v>540</v>
      </c>
      <c r="Q50" s="191">
        <v>13393</v>
      </c>
    </row>
    <row r="51" spans="1:17" x14ac:dyDescent="0.2">
      <c r="A51" s="90" t="s">
        <v>1569</v>
      </c>
      <c r="B51" s="90" t="s">
        <v>1914</v>
      </c>
      <c r="C51" s="226" t="s">
        <v>329</v>
      </c>
      <c r="D51" s="191">
        <v>792</v>
      </c>
      <c r="E51" s="191">
        <v>121</v>
      </c>
      <c r="F51" s="191">
        <v>3318</v>
      </c>
      <c r="G51" s="191">
        <v>0</v>
      </c>
      <c r="H51" s="191">
        <v>23064</v>
      </c>
      <c r="I51" s="191">
        <v>26</v>
      </c>
      <c r="J51" s="191">
        <v>11</v>
      </c>
      <c r="K51" s="191">
        <v>74</v>
      </c>
      <c r="L51" s="191">
        <v>94538</v>
      </c>
      <c r="M51" s="191">
        <v>4648</v>
      </c>
      <c r="N51" s="191">
        <v>818</v>
      </c>
      <c r="O51" s="191">
        <v>132</v>
      </c>
      <c r="P51" s="191">
        <v>3392</v>
      </c>
      <c r="Q51" s="191">
        <v>27712</v>
      </c>
    </row>
    <row r="52" spans="1:17" x14ac:dyDescent="0.2">
      <c r="A52" s="90" t="s">
        <v>1569</v>
      </c>
      <c r="B52" s="90" t="s">
        <v>1915</v>
      </c>
      <c r="C52" s="226" t="s">
        <v>291</v>
      </c>
      <c r="D52" s="191">
        <v>2160</v>
      </c>
      <c r="E52" s="191">
        <v>107</v>
      </c>
      <c r="F52" s="191">
        <v>8296</v>
      </c>
      <c r="G52" s="191">
        <v>10157</v>
      </c>
      <c r="H52" s="191">
        <v>50304</v>
      </c>
      <c r="I52" s="191">
        <v>302</v>
      </c>
      <c r="J52" s="191">
        <v>19</v>
      </c>
      <c r="K52" s="191">
        <v>459</v>
      </c>
      <c r="L52" s="191">
        <v>15221</v>
      </c>
      <c r="M52" s="191">
        <v>7173</v>
      </c>
      <c r="N52" s="191">
        <v>2462</v>
      </c>
      <c r="O52" s="191">
        <v>126</v>
      </c>
      <c r="P52" s="191">
        <v>8755</v>
      </c>
      <c r="Q52" s="191">
        <v>57477</v>
      </c>
    </row>
    <row r="53" spans="1:17" x14ac:dyDescent="0.2">
      <c r="A53" s="90" t="s">
        <v>1569</v>
      </c>
      <c r="B53" s="90" t="s">
        <v>1916</v>
      </c>
      <c r="C53" s="226" t="s">
        <v>291</v>
      </c>
      <c r="D53" s="191">
        <v>333</v>
      </c>
      <c r="E53" s="191">
        <v>19</v>
      </c>
      <c r="F53" s="191">
        <v>1276</v>
      </c>
      <c r="G53" s="191">
        <v>0</v>
      </c>
      <c r="H53" s="191">
        <v>14309</v>
      </c>
      <c r="I53" s="191">
        <v>0</v>
      </c>
      <c r="J53" s="191">
        <v>0</v>
      </c>
      <c r="K53" s="191">
        <v>0</v>
      </c>
      <c r="L53" s="191">
        <v>149000</v>
      </c>
      <c r="M53" s="191">
        <v>0</v>
      </c>
      <c r="N53" s="191">
        <v>333</v>
      </c>
      <c r="O53" s="191">
        <v>19</v>
      </c>
      <c r="P53" s="191">
        <v>1276</v>
      </c>
      <c r="Q53" s="191">
        <v>14309</v>
      </c>
    </row>
    <row r="54" spans="1:17" x14ac:dyDescent="0.2">
      <c r="A54" s="90" t="s">
        <v>1569</v>
      </c>
      <c r="B54" s="90" t="s">
        <v>1917</v>
      </c>
      <c r="C54" s="226" t="s">
        <v>329</v>
      </c>
      <c r="D54" s="191">
        <v>321</v>
      </c>
      <c r="E54" s="191">
        <v>25</v>
      </c>
      <c r="F54" s="191">
        <v>687</v>
      </c>
      <c r="G54" s="191">
        <v>0</v>
      </c>
      <c r="H54" s="191">
        <v>19232</v>
      </c>
      <c r="I54" s="191">
        <v>0</v>
      </c>
      <c r="J54" s="191">
        <v>0</v>
      </c>
      <c r="K54" s="191">
        <v>0</v>
      </c>
      <c r="L54" s="191">
        <v>0</v>
      </c>
      <c r="M54" s="191">
        <v>1431</v>
      </c>
      <c r="N54" s="191">
        <v>321</v>
      </c>
      <c r="O54" s="191">
        <v>25</v>
      </c>
      <c r="P54" s="191">
        <v>687</v>
      </c>
      <c r="Q54" s="191">
        <v>20663</v>
      </c>
    </row>
    <row r="55" spans="1:17" x14ac:dyDescent="0.2">
      <c r="A55" s="90" t="s">
        <v>1569</v>
      </c>
      <c r="B55" s="90" t="s">
        <v>1918</v>
      </c>
      <c r="C55" s="226" t="s">
        <v>291</v>
      </c>
      <c r="D55" s="191">
        <v>129</v>
      </c>
      <c r="E55" s="191">
        <v>13</v>
      </c>
      <c r="F55" s="191">
        <v>2738</v>
      </c>
      <c r="G55" s="191">
        <v>2520</v>
      </c>
      <c r="H55" s="191">
        <v>3756</v>
      </c>
      <c r="I55" s="191">
        <v>27</v>
      </c>
      <c r="J55" s="191">
        <v>9</v>
      </c>
      <c r="K55" s="191">
        <v>2112</v>
      </c>
      <c r="L55" s="191">
        <v>14280</v>
      </c>
      <c r="M55" s="191">
        <v>1013</v>
      </c>
      <c r="N55" s="191">
        <v>156</v>
      </c>
      <c r="O55" s="191">
        <v>22</v>
      </c>
      <c r="P55" s="191">
        <v>4850</v>
      </c>
      <c r="Q55" s="191">
        <v>4769</v>
      </c>
    </row>
    <row r="56" spans="1:17" x14ac:dyDescent="0.2">
      <c r="A56" s="90" t="s">
        <v>1569</v>
      </c>
      <c r="B56" s="90" t="s">
        <v>1919</v>
      </c>
      <c r="C56" s="227"/>
      <c r="D56" s="191">
        <v>-1</v>
      </c>
      <c r="E56" s="191">
        <v>-1</v>
      </c>
      <c r="F56" s="191">
        <v>-1</v>
      </c>
      <c r="G56" s="191">
        <v>-1</v>
      </c>
      <c r="H56" s="191">
        <v>-1</v>
      </c>
      <c r="I56" s="191">
        <v>-1</v>
      </c>
      <c r="J56" s="191">
        <v>-1</v>
      </c>
      <c r="K56" s="191">
        <v>-1</v>
      </c>
      <c r="L56" s="191">
        <v>-1</v>
      </c>
      <c r="M56" s="191">
        <v>-1</v>
      </c>
      <c r="N56" s="191">
        <v>-1</v>
      </c>
      <c r="O56" s="191">
        <v>-1</v>
      </c>
      <c r="P56" s="191">
        <v>-1</v>
      </c>
      <c r="Q56" s="191">
        <v>-1</v>
      </c>
    </row>
    <row r="57" spans="1:17" x14ac:dyDescent="0.2">
      <c r="A57" s="90" t="s">
        <v>1569</v>
      </c>
      <c r="B57" s="90" t="s">
        <v>1920</v>
      </c>
      <c r="C57" s="226" t="s">
        <v>291</v>
      </c>
      <c r="D57" s="191">
        <v>747</v>
      </c>
      <c r="E57" s="191">
        <v>88</v>
      </c>
      <c r="F57" s="191">
        <v>3481</v>
      </c>
      <c r="G57" s="191">
        <v>44100</v>
      </c>
      <c r="H57" s="191">
        <v>22668</v>
      </c>
      <c r="I57" s="191">
        <v>88</v>
      </c>
      <c r="J57" s="191">
        <v>26</v>
      </c>
      <c r="K57" s="191">
        <v>385</v>
      </c>
      <c r="L57" s="191">
        <v>419320</v>
      </c>
      <c r="M57" s="191">
        <v>3305</v>
      </c>
      <c r="N57" s="191">
        <v>835</v>
      </c>
      <c r="O57" s="191">
        <v>114</v>
      </c>
      <c r="P57" s="191">
        <v>3866</v>
      </c>
      <c r="Q57" s="191">
        <v>25973</v>
      </c>
    </row>
    <row r="58" spans="1:17" x14ac:dyDescent="0.2">
      <c r="A58" s="90" t="s">
        <v>1569</v>
      </c>
      <c r="B58" s="90" t="s">
        <v>1921</v>
      </c>
      <c r="C58" s="226" t="s">
        <v>291</v>
      </c>
      <c r="D58" s="191">
        <v>2238</v>
      </c>
      <c r="E58" s="191">
        <v>288</v>
      </c>
      <c r="F58" s="191">
        <v>7975</v>
      </c>
      <c r="G58" s="191">
        <v>327600</v>
      </c>
      <c r="H58" s="191">
        <v>115376</v>
      </c>
      <c r="I58" s="191">
        <v>387</v>
      </c>
      <c r="J58" s="191">
        <v>34</v>
      </c>
      <c r="K58" s="191">
        <v>352</v>
      </c>
      <c r="L58" s="191">
        <v>474980</v>
      </c>
      <c r="M58" s="191">
        <v>14236</v>
      </c>
      <c r="N58" s="191">
        <v>2625</v>
      </c>
      <c r="O58" s="191">
        <v>322</v>
      </c>
      <c r="P58" s="191">
        <v>8327</v>
      </c>
      <c r="Q58" s="191">
        <v>129612</v>
      </c>
    </row>
    <row r="59" spans="1:17" x14ac:dyDescent="0.2">
      <c r="A59" s="90" t="s">
        <v>1569</v>
      </c>
      <c r="B59" s="90" t="s">
        <v>1922</v>
      </c>
      <c r="C59" s="226" t="s">
        <v>291</v>
      </c>
      <c r="D59" s="191">
        <v>0</v>
      </c>
      <c r="E59" s="191">
        <v>0</v>
      </c>
      <c r="F59" s="191">
        <v>0</v>
      </c>
      <c r="G59" s="191">
        <v>0</v>
      </c>
      <c r="H59" s="191">
        <v>0</v>
      </c>
      <c r="I59" s="191">
        <v>0</v>
      </c>
      <c r="J59" s="191">
        <v>0</v>
      </c>
      <c r="K59" s="191">
        <v>0</v>
      </c>
      <c r="L59" s="191">
        <v>0</v>
      </c>
      <c r="M59" s="191">
        <v>0</v>
      </c>
      <c r="N59" s="191">
        <v>0</v>
      </c>
      <c r="O59" s="191">
        <v>0</v>
      </c>
      <c r="P59" s="191">
        <v>0</v>
      </c>
      <c r="Q59" s="191">
        <v>0</v>
      </c>
    </row>
    <row r="60" spans="1:17" x14ac:dyDescent="0.2">
      <c r="A60" s="90" t="s">
        <v>1569</v>
      </c>
      <c r="B60" s="90" t="s">
        <v>1923</v>
      </c>
      <c r="C60" s="226" t="s">
        <v>329</v>
      </c>
      <c r="D60" s="191">
        <v>28400</v>
      </c>
      <c r="E60" s="191">
        <v>1923</v>
      </c>
      <c r="F60" s="191">
        <v>84352</v>
      </c>
      <c r="G60" s="191">
        <v>0</v>
      </c>
      <c r="H60" s="191">
        <v>1607982</v>
      </c>
      <c r="I60" s="191">
        <v>5876</v>
      </c>
      <c r="J60" s="191">
        <v>67</v>
      </c>
      <c r="K60" s="191">
        <v>1315</v>
      </c>
      <c r="L60" s="191">
        <v>0</v>
      </c>
      <c r="M60" s="191">
        <v>134700</v>
      </c>
      <c r="N60" s="191">
        <v>34276</v>
      </c>
      <c r="O60" s="191">
        <v>1990</v>
      </c>
      <c r="P60" s="191">
        <v>85667</v>
      </c>
      <c r="Q60" s="191">
        <v>1742682</v>
      </c>
    </row>
    <row r="61" spans="1:17" x14ac:dyDescent="0.2">
      <c r="A61" s="90" t="s">
        <v>1569</v>
      </c>
      <c r="B61" s="90" t="s">
        <v>1924</v>
      </c>
      <c r="C61" s="226" t="s">
        <v>291</v>
      </c>
      <c r="D61" s="191">
        <v>250</v>
      </c>
      <c r="E61" s="191">
        <v>35</v>
      </c>
      <c r="F61" s="191">
        <v>1275</v>
      </c>
      <c r="G61" s="191">
        <v>0</v>
      </c>
      <c r="H61" s="191">
        <v>0</v>
      </c>
      <c r="I61" s="191">
        <v>70</v>
      </c>
      <c r="J61" s="191">
        <v>10</v>
      </c>
      <c r="K61" s="191">
        <v>350</v>
      </c>
      <c r="L61" s="191">
        <v>0</v>
      </c>
      <c r="M61" s="191">
        <v>628</v>
      </c>
      <c r="N61" s="191">
        <v>320</v>
      </c>
      <c r="O61" s="191">
        <v>45</v>
      </c>
      <c r="P61" s="191">
        <v>1625</v>
      </c>
      <c r="Q61" s="191">
        <v>628</v>
      </c>
    </row>
    <row r="62" spans="1:17" x14ac:dyDescent="0.2">
      <c r="A62" s="90" t="s">
        <v>1569</v>
      </c>
      <c r="B62" s="90" t="s">
        <v>1925</v>
      </c>
      <c r="C62" s="226" t="s">
        <v>291</v>
      </c>
      <c r="D62" s="191">
        <v>868</v>
      </c>
      <c r="E62" s="191">
        <v>72</v>
      </c>
      <c r="F62" s="191">
        <v>3190</v>
      </c>
      <c r="G62" s="191">
        <v>7141</v>
      </c>
      <c r="H62" s="191">
        <v>29725</v>
      </c>
      <c r="I62" s="191">
        <v>45</v>
      </c>
      <c r="J62" s="191">
        <v>13</v>
      </c>
      <c r="K62" s="191">
        <v>138</v>
      </c>
      <c r="L62" s="191">
        <v>169890</v>
      </c>
      <c r="M62" s="191">
        <v>3602</v>
      </c>
      <c r="N62" s="191">
        <v>913</v>
      </c>
      <c r="O62" s="191">
        <v>85</v>
      </c>
      <c r="P62" s="191">
        <v>3328</v>
      </c>
      <c r="Q62" s="191">
        <v>33327</v>
      </c>
    </row>
    <row r="63" spans="1:17" x14ac:dyDescent="0.2">
      <c r="A63" s="90" t="s">
        <v>1569</v>
      </c>
      <c r="B63" s="90" t="s">
        <v>1926</v>
      </c>
      <c r="C63" s="226" t="s">
        <v>291</v>
      </c>
      <c r="D63" s="191">
        <v>607</v>
      </c>
      <c r="E63" s="191">
        <v>99</v>
      </c>
      <c r="F63" s="191">
        <v>3025</v>
      </c>
      <c r="G63" s="191">
        <v>0</v>
      </c>
      <c r="H63" s="191">
        <v>27678</v>
      </c>
      <c r="I63" s="191">
        <v>78</v>
      </c>
      <c r="J63" s="191">
        <v>18</v>
      </c>
      <c r="K63" s="191">
        <v>211</v>
      </c>
      <c r="L63" s="191">
        <v>0</v>
      </c>
      <c r="M63" s="191">
        <v>2659</v>
      </c>
      <c r="N63" s="191">
        <v>685</v>
      </c>
      <c r="O63" s="191">
        <v>117</v>
      </c>
      <c r="P63" s="191">
        <v>3236</v>
      </c>
      <c r="Q63" s="191">
        <v>30337</v>
      </c>
    </row>
    <row r="64" spans="1:17" x14ac:dyDescent="0.2">
      <c r="A64" s="91" t="s">
        <v>2125</v>
      </c>
      <c r="B64" s="91" t="s">
        <v>2019</v>
      </c>
      <c r="C64" s="224" t="s">
        <v>291</v>
      </c>
      <c r="D64" s="193">
        <v>340</v>
      </c>
      <c r="E64" s="193">
        <v>94</v>
      </c>
      <c r="F64" s="193">
        <v>3653</v>
      </c>
      <c r="G64" s="193">
        <v>0</v>
      </c>
      <c r="H64" s="193">
        <v>8927</v>
      </c>
      <c r="I64" s="193">
        <v>40</v>
      </c>
      <c r="J64" s="193">
        <v>8</v>
      </c>
      <c r="K64" s="193">
        <v>71</v>
      </c>
      <c r="L64" s="193">
        <v>0</v>
      </c>
      <c r="M64" s="193">
        <v>1079</v>
      </c>
      <c r="N64" s="193">
        <v>380</v>
      </c>
      <c r="O64" s="193">
        <v>102</v>
      </c>
      <c r="P64" s="193">
        <v>3724</v>
      </c>
      <c r="Q64" s="193">
        <v>10006</v>
      </c>
    </row>
    <row r="65" spans="1:17" x14ac:dyDescent="0.2">
      <c r="A65" s="91" t="s">
        <v>2125</v>
      </c>
      <c r="B65" s="91" t="s">
        <v>2020</v>
      </c>
      <c r="C65" s="224" t="s">
        <v>329</v>
      </c>
      <c r="D65" s="193">
        <v>80</v>
      </c>
      <c r="E65" s="193">
        <v>23</v>
      </c>
      <c r="F65" s="193">
        <v>428</v>
      </c>
      <c r="G65" s="193">
        <v>26400</v>
      </c>
      <c r="H65" s="193">
        <v>8738</v>
      </c>
      <c r="I65" s="193">
        <v>0</v>
      </c>
      <c r="J65" s="193">
        <v>0</v>
      </c>
      <c r="K65" s="193">
        <v>0</v>
      </c>
      <c r="L65" s="193">
        <v>0</v>
      </c>
      <c r="M65" s="193">
        <v>0</v>
      </c>
      <c r="N65" s="193">
        <v>80</v>
      </c>
      <c r="O65" s="193">
        <v>23</v>
      </c>
      <c r="P65" s="193">
        <v>428</v>
      </c>
      <c r="Q65" s="193">
        <v>8738</v>
      </c>
    </row>
    <row r="66" spans="1:17" x14ac:dyDescent="0.2">
      <c r="A66" s="91" t="s">
        <v>2125</v>
      </c>
      <c r="B66" s="91" t="s">
        <v>2021</v>
      </c>
      <c r="C66" s="224" t="s">
        <v>291</v>
      </c>
      <c r="D66" s="193">
        <v>1805</v>
      </c>
      <c r="E66" s="193">
        <v>265</v>
      </c>
      <c r="F66" s="193">
        <v>11099</v>
      </c>
      <c r="G66" s="193">
        <v>359640</v>
      </c>
      <c r="H66" s="193">
        <v>76016</v>
      </c>
      <c r="I66" s="193">
        <v>280</v>
      </c>
      <c r="J66" s="193">
        <v>48</v>
      </c>
      <c r="K66" s="193">
        <v>342</v>
      </c>
      <c r="L66" s="193">
        <v>323604</v>
      </c>
      <c r="M66" s="193">
        <v>9228</v>
      </c>
      <c r="N66" s="193">
        <v>2085</v>
      </c>
      <c r="O66" s="193">
        <v>313</v>
      </c>
      <c r="P66" s="193">
        <v>11441</v>
      </c>
      <c r="Q66" s="193">
        <v>85244</v>
      </c>
    </row>
    <row r="67" spans="1:17" x14ac:dyDescent="0.2">
      <c r="A67" s="91" t="s">
        <v>2125</v>
      </c>
      <c r="B67" s="91" t="s">
        <v>2022</v>
      </c>
      <c r="C67" s="224" t="s">
        <v>291</v>
      </c>
      <c r="D67" s="193">
        <v>451</v>
      </c>
      <c r="E67" s="193">
        <v>108</v>
      </c>
      <c r="F67" s="193">
        <v>2449</v>
      </c>
      <c r="G67" s="193">
        <v>118983</v>
      </c>
      <c r="H67" s="193">
        <v>9790</v>
      </c>
      <c r="I67" s="193">
        <v>68</v>
      </c>
      <c r="J67" s="193">
        <v>14</v>
      </c>
      <c r="K67" s="193">
        <v>82</v>
      </c>
      <c r="L67" s="193">
        <v>7170</v>
      </c>
      <c r="M67" s="193">
        <v>572</v>
      </c>
      <c r="N67" s="193">
        <v>519</v>
      </c>
      <c r="O67" s="193">
        <v>122</v>
      </c>
      <c r="P67" s="193">
        <v>2531</v>
      </c>
      <c r="Q67" s="193">
        <v>10362</v>
      </c>
    </row>
    <row r="68" spans="1:17" x14ac:dyDescent="0.2">
      <c r="A68" s="91" t="s">
        <v>2125</v>
      </c>
      <c r="B68" s="91" t="s">
        <v>2023</v>
      </c>
      <c r="C68" s="224" t="s">
        <v>291</v>
      </c>
      <c r="D68" s="193">
        <v>1667</v>
      </c>
      <c r="E68" s="193">
        <v>247</v>
      </c>
      <c r="F68" s="193">
        <v>8358</v>
      </c>
      <c r="G68" s="193">
        <v>931220</v>
      </c>
      <c r="H68" s="193">
        <v>46473</v>
      </c>
      <c r="I68" s="193">
        <v>218</v>
      </c>
      <c r="J68" s="193">
        <v>62</v>
      </c>
      <c r="K68" s="193">
        <v>427</v>
      </c>
      <c r="L68" s="193">
        <v>185194</v>
      </c>
      <c r="M68" s="193">
        <v>6099</v>
      </c>
      <c r="N68" s="193">
        <v>1885</v>
      </c>
      <c r="O68" s="193">
        <v>309</v>
      </c>
      <c r="P68" s="193">
        <v>8785</v>
      </c>
      <c r="Q68" s="193">
        <v>52572</v>
      </c>
    </row>
    <row r="69" spans="1:17" x14ac:dyDescent="0.2">
      <c r="A69" s="91" t="s">
        <v>2125</v>
      </c>
      <c r="B69" s="91" t="s">
        <v>2024</v>
      </c>
      <c r="C69" s="224" t="s">
        <v>291</v>
      </c>
      <c r="D69" s="193">
        <v>796</v>
      </c>
      <c r="E69" s="193">
        <v>138</v>
      </c>
      <c r="F69" s="193">
        <v>4191</v>
      </c>
      <c r="G69" s="193">
        <v>182544</v>
      </c>
      <c r="H69" s="193">
        <v>40775</v>
      </c>
      <c r="I69" s="193">
        <v>86</v>
      </c>
      <c r="J69" s="193">
        <v>14</v>
      </c>
      <c r="K69" s="193">
        <v>111</v>
      </c>
      <c r="L69" s="193">
        <v>35713</v>
      </c>
      <c r="M69" s="193">
        <v>3759</v>
      </c>
      <c r="N69" s="193">
        <v>882</v>
      </c>
      <c r="O69" s="193">
        <v>152</v>
      </c>
      <c r="P69" s="193">
        <v>4302</v>
      </c>
      <c r="Q69" s="193">
        <v>44534</v>
      </c>
    </row>
    <row r="70" spans="1:17" x14ac:dyDescent="0.2">
      <c r="A70" s="91" t="s">
        <v>2125</v>
      </c>
      <c r="B70" s="91" t="s">
        <v>2025</v>
      </c>
      <c r="C70" s="224" t="s">
        <v>291</v>
      </c>
      <c r="D70" s="193">
        <v>1315</v>
      </c>
      <c r="E70" s="193">
        <v>312</v>
      </c>
      <c r="F70" s="193">
        <v>8029</v>
      </c>
      <c r="G70" s="193">
        <v>604702</v>
      </c>
      <c r="H70" s="193">
        <v>34793</v>
      </c>
      <c r="I70" s="193">
        <v>155</v>
      </c>
      <c r="J70" s="193">
        <v>98</v>
      </c>
      <c r="K70" s="193">
        <v>2610</v>
      </c>
      <c r="L70" s="193">
        <v>187333</v>
      </c>
      <c r="M70" s="193">
        <v>3225</v>
      </c>
      <c r="N70" s="193">
        <v>1470</v>
      </c>
      <c r="O70" s="193">
        <v>410</v>
      </c>
      <c r="P70" s="193">
        <v>10639</v>
      </c>
      <c r="Q70" s="193">
        <v>38018</v>
      </c>
    </row>
    <row r="71" spans="1:17" x14ac:dyDescent="0.2">
      <c r="A71" s="91" t="s">
        <v>2125</v>
      </c>
      <c r="B71" s="91" t="s">
        <v>2026</v>
      </c>
      <c r="C71" s="224" t="s">
        <v>291</v>
      </c>
      <c r="D71" s="193">
        <v>216</v>
      </c>
      <c r="E71" s="193">
        <v>136</v>
      </c>
      <c r="F71" s="193">
        <v>2436</v>
      </c>
      <c r="G71" s="193">
        <v>241920</v>
      </c>
      <c r="H71" s="193">
        <v>9813</v>
      </c>
      <c r="I71" s="193">
        <v>44</v>
      </c>
      <c r="J71" s="193">
        <v>11</v>
      </c>
      <c r="K71" s="193">
        <v>95</v>
      </c>
      <c r="L71" s="193">
        <v>94500</v>
      </c>
      <c r="M71" s="193">
        <v>1334</v>
      </c>
      <c r="N71" s="193">
        <v>260</v>
      </c>
      <c r="O71" s="193">
        <v>147</v>
      </c>
      <c r="P71" s="193">
        <v>2531</v>
      </c>
      <c r="Q71" s="193">
        <v>11147</v>
      </c>
    </row>
    <row r="72" spans="1:17" x14ac:dyDescent="0.2">
      <c r="A72" s="91" t="s">
        <v>2125</v>
      </c>
      <c r="B72" s="91" t="s">
        <v>2027</v>
      </c>
      <c r="C72" s="224" t="s">
        <v>329</v>
      </c>
      <c r="D72" s="193">
        <v>817</v>
      </c>
      <c r="E72" s="193">
        <v>119</v>
      </c>
      <c r="F72" s="193">
        <v>2885</v>
      </c>
      <c r="G72" s="193">
        <v>244800</v>
      </c>
      <c r="H72" s="193">
        <v>14338</v>
      </c>
      <c r="I72" s="193">
        <v>12</v>
      </c>
      <c r="J72" s="193">
        <v>6</v>
      </c>
      <c r="K72" s="193">
        <v>82</v>
      </c>
      <c r="L72" s="193">
        <v>124000</v>
      </c>
      <c r="M72" s="193">
        <v>2614</v>
      </c>
      <c r="N72" s="193">
        <v>829</v>
      </c>
      <c r="O72" s="193">
        <v>125</v>
      </c>
      <c r="P72" s="193">
        <v>2967</v>
      </c>
      <c r="Q72" s="193">
        <v>16952</v>
      </c>
    </row>
    <row r="73" spans="1:17" x14ac:dyDescent="0.2">
      <c r="A73" s="91" t="s">
        <v>2125</v>
      </c>
      <c r="B73" s="91" t="s">
        <v>2028</v>
      </c>
      <c r="C73" s="224" t="s">
        <v>291</v>
      </c>
      <c r="D73" s="193">
        <v>2608</v>
      </c>
      <c r="E73" s="193">
        <v>457</v>
      </c>
      <c r="F73" s="193">
        <v>12923</v>
      </c>
      <c r="G73" s="193">
        <v>975676</v>
      </c>
      <c r="H73" s="193">
        <v>55004</v>
      </c>
      <c r="I73" s="193">
        <v>271</v>
      </c>
      <c r="J73" s="193">
        <v>125</v>
      </c>
      <c r="K73" s="193">
        <v>1231</v>
      </c>
      <c r="L73" s="193">
        <v>461648</v>
      </c>
      <c r="M73" s="193">
        <v>5811</v>
      </c>
      <c r="N73" s="193">
        <v>2879</v>
      </c>
      <c r="O73" s="193">
        <v>582</v>
      </c>
      <c r="P73" s="193">
        <v>14154</v>
      </c>
      <c r="Q73" s="193">
        <v>60815</v>
      </c>
    </row>
    <row r="74" spans="1:17" x14ac:dyDescent="0.2">
      <c r="A74" s="91" t="s">
        <v>2125</v>
      </c>
      <c r="B74" s="91" t="s">
        <v>2029</v>
      </c>
      <c r="C74" s="224" t="s">
        <v>291</v>
      </c>
      <c r="D74" s="193">
        <v>258</v>
      </c>
      <c r="E74" s="193">
        <v>50</v>
      </c>
      <c r="F74" s="193">
        <v>2250</v>
      </c>
      <c r="G74" s="193">
        <v>75953</v>
      </c>
      <c r="H74" s="193">
        <v>9752</v>
      </c>
      <c r="I74" s="193">
        <v>31</v>
      </c>
      <c r="J74" s="193">
        <v>22</v>
      </c>
      <c r="K74" s="193">
        <v>542</v>
      </c>
      <c r="L74" s="193">
        <v>44941</v>
      </c>
      <c r="M74" s="193">
        <v>833</v>
      </c>
      <c r="N74" s="193">
        <v>289</v>
      </c>
      <c r="O74" s="193">
        <v>72</v>
      </c>
      <c r="P74" s="193">
        <v>2792</v>
      </c>
      <c r="Q74" s="193">
        <v>10585</v>
      </c>
    </row>
    <row r="75" spans="1:17" x14ac:dyDescent="0.2">
      <c r="A75" s="91" t="s">
        <v>2125</v>
      </c>
      <c r="B75" s="91" t="s">
        <v>2030</v>
      </c>
      <c r="C75" s="224" t="s">
        <v>291</v>
      </c>
      <c r="D75" s="193">
        <v>1437</v>
      </c>
      <c r="E75" s="193">
        <v>187</v>
      </c>
      <c r="F75" s="193">
        <v>16667</v>
      </c>
      <c r="G75" s="193">
        <v>549656</v>
      </c>
      <c r="H75" s="193">
        <v>40921</v>
      </c>
      <c r="I75" s="193">
        <v>348</v>
      </c>
      <c r="J75" s="193">
        <v>56</v>
      </c>
      <c r="K75" s="193">
        <v>649</v>
      </c>
      <c r="L75" s="193">
        <v>87702</v>
      </c>
      <c r="M75" s="193">
        <v>6222</v>
      </c>
      <c r="N75" s="193">
        <v>1785</v>
      </c>
      <c r="O75" s="193">
        <v>243</v>
      </c>
      <c r="P75" s="193">
        <v>17316</v>
      </c>
      <c r="Q75" s="193">
        <v>47143</v>
      </c>
    </row>
    <row r="76" spans="1:17" x14ac:dyDescent="0.2">
      <c r="A76" s="92" t="s">
        <v>1951</v>
      </c>
      <c r="B76" s="92" t="s">
        <v>2010</v>
      </c>
      <c r="C76" s="225" t="s">
        <v>291</v>
      </c>
      <c r="D76" s="195">
        <v>2201</v>
      </c>
      <c r="E76" s="195">
        <v>173</v>
      </c>
      <c r="F76" s="195">
        <v>10358</v>
      </c>
      <c r="G76" s="195">
        <v>1272120</v>
      </c>
      <c r="H76" s="195">
        <v>192262</v>
      </c>
      <c r="I76" s="195">
        <v>1272120</v>
      </c>
      <c r="J76" s="195">
        <v>428</v>
      </c>
      <c r="K76" s="195">
        <v>41</v>
      </c>
      <c r="L76" s="195">
        <v>247380</v>
      </c>
      <c r="M76" s="195">
        <v>313</v>
      </c>
      <c r="N76" s="195">
        <v>1274321</v>
      </c>
      <c r="O76" s="195">
        <v>601</v>
      </c>
      <c r="P76" s="195">
        <v>10399</v>
      </c>
      <c r="Q76" s="195">
        <v>192575</v>
      </c>
    </row>
    <row r="77" spans="1:17" x14ac:dyDescent="0.2">
      <c r="A77" s="92" t="s">
        <v>1951</v>
      </c>
      <c r="B77" s="92" t="s">
        <v>1939</v>
      </c>
      <c r="C77" s="225" t="s">
        <v>291</v>
      </c>
      <c r="D77" s="195">
        <v>183</v>
      </c>
      <c r="E77" s="195">
        <v>23</v>
      </c>
      <c r="F77" s="195">
        <v>2100</v>
      </c>
      <c r="G77" s="195">
        <v>10240</v>
      </c>
      <c r="H77" s="195">
        <v>8506</v>
      </c>
      <c r="I77" s="195">
        <v>10240</v>
      </c>
      <c r="J77" s="195">
        <v>53</v>
      </c>
      <c r="K77" s="195">
        <v>8</v>
      </c>
      <c r="L77" s="195">
        <v>1802</v>
      </c>
      <c r="M77" s="195">
        <v>130</v>
      </c>
      <c r="N77" s="195">
        <v>10423</v>
      </c>
      <c r="O77" s="195">
        <v>76</v>
      </c>
      <c r="P77" s="195">
        <v>2108</v>
      </c>
      <c r="Q77" s="195">
        <v>8636</v>
      </c>
    </row>
    <row r="78" spans="1:17" x14ac:dyDescent="0.2">
      <c r="A78" s="92" t="s">
        <v>1951</v>
      </c>
      <c r="B78" s="92" t="s">
        <v>2011</v>
      </c>
      <c r="C78" s="225" t="s">
        <v>291</v>
      </c>
      <c r="D78" s="195">
        <v>85</v>
      </c>
      <c r="E78" s="195">
        <v>57</v>
      </c>
      <c r="F78" s="195">
        <v>610</v>
      </c>
      <c r="G78" s="195">
        <v>0</v>
      </c>
      <c r="H78" s="195">
        <v>1750</v>
      </c>
      <c r="I78" s="195">
        <v>0</v>
      </c>
      <c r="J78" s="195">
        <v>3</v>
      </c>
      <c r="K78" s="195">
        <v>2</v>
      </c>
      <c r="L78" s="195">
        <v>0</v>
      </c>
      <c r="M78" s="195">
        <v>-1</v>
      </c>
      <c r="N78" s="195">
        <v>85</v>
      </c>
      <c r="O78" s="195">
        <v>60</v>
      </c>
      <c r="P78" s="195">
        <v>612</v>
      </c>
      <c r="Q78" s="195">
        <v>1749</v>
      </c>
    </row>
    <row r="79" spans="1:17" x14ac:dyDescent="0.2">
      <c r="A79" s="92" t="s">
        <v>1951</v>
      </c>
      <c r="B79" s="92" t="s">
        <v>2012</v>
      </c>
      <c r="C79" s="225" t="s">
        <v>291</v>
      </c>
      <c r="D79" s="195">
        <v>1103</v>
      </c>
      <c r="E79" s="195">
        <v>128</v>
      </c>
      <c r="F79" s="195">
        <v>4818</v>
      </c>
      <c r="G79" s="195">
        <v>652890</v>
      </c>
      <c r="H79" s="195">
        <v>32076</v>
      </c>
      <c r="I79" s="195">
        <v>652890</v>
      </c>
      <c r="J79" s="195">
        <v>144</v>
      </c>
      <c r="K79" s="195">
        <v>17</v>
      </c>
      <c r="L79" s="195">
        <v>64120</v>
      </c>
      <c r="M79" s="195">
        <v>159</v>
      </c>
      <c r="N79" s="195">
        <v>653993</v>
      </c>
      <c r="O79" s="195">
        <v>272</v>
      </c>
      <c r="P79" s="195">
        <v>4835</v>
      </c>
      <c r="Q79" s="195">
        <v>32235</v>
      </c>
    </row>
    <row r="80" spans="1:17" x14ac:dyDescent="0.2">
      <c r="A80" s="92" t="s">
        <v>1951</v>
      </c>
      <c r="B80" s="92" t="s">
        <v>2013</v>
      </c>
      <c r="C80" s="225" t="s">
        <v>291</v>
      </c>
      <c r="D80" s="195">
        <v>1200</v>
      </c>
      <c r="E80" s="195">
        <v>424</v>
      </c>
      <c r="F80" s="195">
        <v>10675</v>
      </c>
      <c r="G80" s="195">
        <v>0</v>
      </c>
      <c r="H80" s="195">
        <v>-1</v>
      </c>
      <c r="I80" s="195">
        <v>0</v>
      </c>
      <c r="J80" s="195">
        <v>30</v>
      </c>
      <c r="K80" s="195">
        <v>5</v>
      </c>
      <c r="L80" s="195">
        <v>0</v>
      </c>
      <c r="M80" s="195">
        <v>44</v>
      </c>
      <c r="N80" s="195">
        <v>1200</v>
      </c>
      <c r="O80" s="195">
        <v>454</v>
      </c>
      <c r="P80" s="195">
        <v>10680</v>
      </c>
      <c r="Q80" s="195">
        <v>43</v>
      </c>
    </row>
    <row r="81" spans="1:17" x14ac:dyDescent="0.2">
      <c r="A81" s="92" t="s">
        <v>1951</v>
      </c>
      <c r="B81" s="92" t="s">
        <v>2014</v>
      </c>
      <c r="C81" s="225" t="s">
        <v>291</v>
      </c>
      <c r="D81" s="195">
        <v>797</v>
      </c>
      <c r="E81" s="195">
        <v>46</v>
      </c>
      <c r="F81" s="195">
        <v>3495</v>
      </c>
      <c r="G81" s="195">
        <v>42851</v>
      </c>
      <c r="H81" s="195">
        <v>11776</v>
      </c>
      <c r="I81" s="195">
        <v>42851</v>
      </c>
      <c r="J81" s="195">
        <v>0</v>
      </c>
      <c r="K81" s="195">
        <v>23</v>
      </c>
      <c r="L81" s="195">
        <v>1981000</v>
      </c>
      <c r="M81" s="195">
        <v>476</v>
      </c>
      <c r="N81" s="195">
        <v>43648</v>
      </c>
      <c r="O81" s="195">
        <v>46</v>
      </c>
      <c r="P81" s="195">
        <v>3518</v>
      </c>
      <c r="Q81" s="195">
        <v>12252</v>
      </c>
    </row>
    <row r="82" spans="1:17" x14ac:dyDescent="0.2">
      <c r="A82" s="92" t="s">
        <v>1951</v>
      </c>
      <c r="B82" s="92" t="s">
        <v>2123</v>
      </c>
      <c r="C82" s="225" t="s">
        <v>291</v>
      </c>
      <c r="D82" s="195">
        <v>696</v>
      </c>
      <c r="E82" s="195">
        <v>110</v>
      </c>
      <c r="F82" s="195">
        <v>4826</v>
      </c>
      <c r="G82" s="195">
        <v>306492</v>
      </c>
      <c r="H82" s="195">
        <v>63069</v>
      </c>
      <c r="I82" s="195">
        <v>306492</v>
      </c>
      <c r="J82" s="195">
        <v>151</v>
      </c>
      <c r="K82" s="195">
        <v>21</v>
      </c>
      <c r="L82" s="195">
        <v>183802</v>
      </c>
      <c r="M82" s="195">
        <v>237</v>
      </c>
      <c r="N82" s="195">
        <v>307188</v>
      </c>
      <c r="O82" s="195">
        <v>261</v>
      </c>
      <c r="P82" s="195">
        <v>4847</v>
      </c>
      <c r="Q82" s="195">
        <v>63306</v>
      </c>
    </row>
    <row r="83" spans="1:17" x14ac:dyDescent="0.2">
      <c r="A83" s="92" t="s">
        <v>1951</v>
      </c>
      <c r="B83" s="92" t="s">
        <v>2015</v>
      </c>
      <c r="C83" s="225" t="s">
        <v>329</v>
      </c>
      <c r="D83" s="195">
        <v>73</v>
      </c>
      <c r="E83" s="195">
        <v>3</v>
      </c>
      <c r="F83" s="195">
        <v>40</v>
      </c>
      <c r="G83" s="195">
        <v>0</v>
      </c>
      <c r="H83" s="195">
        <v>544</v>
      </c>
      <c r="I83" s="195">
        <v>0</v>
      </c>
      <c r="J83" s="195">
        <v>6</v>
      </c>
      <c r="K83" s="195">
        <v>1</v>
      </c>
      <c r="L83" s="195">
        <v>0</v>
      </c>
      <c r="M83" s="195">
        <v>-1</v>
      </c>
      <c r="N83" s="195">
        <v>73</v>
      </c>
      <c r="O83" s="195">
        <v>9</v>
      </c>
      <c r="P83" s="195">
        <v>41</v>
      </c>
      <c r="Q83" s="195">
        <v>543</v>
      </c>
    </row>
    <row r="84" spans="1:17" x14ac:dyDescent="0.2">
      <c r="A84" s="92" t="s">
        <v>1951</v>
      </c>
      <c r="B84" s="92" t="s">
        <v>2016</v>
      </c>
      <c r="C84" s="225" t="s">
        <v>329</v>
      </c>
      <c r="D84" s="195">
        <v>44</v>
      </c>
      <c r="E84" s="195">
        <v>26</v>
      </c>
      <c r="F84" s="195">
        <v>1072</v>
      </c>
      <c r="G84" s="195">
        <v>10175</v>
      </c>
      <c r="H84" s="195">
        <v>1851</v>
      </c>
      <c r="I84" s="195">
        <v>10175</v>
      </c>
      <c r="J84" s="195">
        <v>9</v>
      </c>
      <c r="K84" s="195">
        <v>5</v>
      </c>
      <c r="L84" s="195">
        <v>1590</v>
      </c>
      <c r="M84" s="195">
        <v>30</v>
      </c>
      <c r="N84" s="195">
        <v>10219</v>
      </c>
      <c r="O84" s="195">
        <v>35</v>
      </c>
      <c r="P84" s="195">
        <v>1077</v>
      </c>
      <c r="Q84" s="195">
        <v>1881</v>
      </c>
    </row>
    <row r="85" spans="1:17" x14ac:dyDescent="0.2">
      <c r="A85" s="92" t="s">
        <v>1951</v>
      </c>
      <c r="B85" s="92" t="s">
        <v>2017</v>
      </c>
      <c r="C85" s="225" t="s">
        <v>291</v>
      </c>
      <c r="D85" s="195">
        <v>286</v>
      </c>
      <c r="E85" s="195">
        <v>104</v>
      </c>
      <c r="F85" s="195">
        <v>3605</v>
      </c>
      <c r="G85" s="195">
        <v>165139</v>
      </c>
      <c r="H85" s="195">
        <v>13993</v>
      </c>
      <c r="I85" s="195">
        <v>165139</v>
      </c>
      <c r="J85" s="195">
        <v>60</v>
      </c>
      <c r="K85" s="195">
        <v>15</v>
      </c>
      <c r="L85" s="195">
        <v>62969</v>
      </c>
      <c r="M85" s="195">
        <v>90</v>
      </c>
      <c r="N85" s="195">
        <v>165425</v>
      </c>
      <c r="O85" s="195">
        <v>164</v>
      </c>
      <c r="P85" s="195">
        <v>3620</v>
      </c>
      <c r="Q85" s="195">
        <v>14083</v>
      </c>
    </row>
    <row r="86" spans="1:17" x14ac:dyDescent="0.2">
      <c r="A86" s="92" t="s">
        <v>1951</v>
      </c>
      <c r="B86" s="92" t="s">
        <v>2018</v>
      </c>
      <c r="C86" s="225" t="s">
        <v>291</v>
      </c>
      <c r="D86" s="195">
        <v>290</v>
      </c>
      <c r="E86" s="195">
        <v>24</v>
      </c>
      <c r="F86" s="195">
        <v>877</v>
      </c>
      <c r="G86" s="195">
        <v>0</v>
      </c>
      <c r="H86" s="195">
        <v>10066</v>
      </c>
      <c r="I86" s="195">
        <v>0</v>
      </c>
      <c r="J86" s="195">
        <v>43</v>
      </c>
      <c r="K86" s="195">
        <v>7</v>
      </c>
      <c r="L86" s="195">
        <v>0</v>
      </c>
      <c r="M86" s="195">
        <v>193</v>
      </c>
      <c r="N86" s="195">
        <v>290</v>
      </c>
      <c r="O86" s="195">
        <v>67</v>
      </c>
      <c r="P86" s="195">
        <v>884</v>
      </c>
      <c r="Q86" s="195">
        <v>10259</v>
      </c>
    </row>
    <row r="87" spans="1:17" x14ac:dyDescent="0.2"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</row>
  </sheetData>
  <phoneticPr fontId="15" type="noConversion"/>
  <conditionalFormatting sqref="I1:I1048576">
    <cfRule type="top10" dxfId="0" priority="1" rank="1"/>
  </conditionalFormatting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62"/>
  <sheetViews>
    <sheetView workbookViewId="0">
      <pane xSplit="3" ySplit="2" topLeftCell="HT3" activePane="bottomRight" state="frozen"/>
      <selection pane="topRight" activeCell="D1" sqref="D1"/>
      <selection pane="bottomLeft" activeCell="A3" sqref="A3"/>
      <selection pane="bottomRight" activeCell="II2" sqref="II2"/>
    </sheetView>
  </sheetViews>
  <sheetFormatPr baseColWidth="10" defaultColWidth="8.83203125" defaultRowHeight="15" x14ac:dyDescent="0.2"/>
  <cols>
    <col min="296" max="296" width="10.83203125" bestFit="1" customWidth="1"/>
  </cols>
  <sheetData>
    <row r="1" spans="1:348" s="15" customFormat="1" ht="14" x14ac:dyDescent="0.2">
      <c r="A1" s="14" t="s">
        <v>1568</v>
      </c>
      <c r="B1" s="14" t="s">
        <v>1</v>
      </c>
      <c r="C1" s="15" t="s">
        <v>2</v>
      </c>
      <c r="E1" s="15" t="s">
        <v>1569</v>
      </c>
      <c r="F1" s="15" t="s">
        <v>1570</v>
      </c>
      <c r="G1" s="15" t="s">
        <v>1571</v>
      </c>
      <c r="H1" s="15" t="s">
        <v>1572</v>
      </c>
      <c r="I1" s="15" t="s">
        <v>1573</v>
      </c>
      <c r="J1" s="15" t="s">
        <v>1574</v>
      </c>
      <c r="K1" s="15" t="s">
        <v>1571</v>
      </c>
      <c r="L1" s="15" t="s">
        <v>1572</v>
      </c>
      <c r="M1" s="15" t="s">
        <v>1573</v>
      </c>
      <c r="N1" s="15" t="s">
        <v>396</v>
      </c>
      <c r="O1" s="15" t="s">
        <v>1575</v>
      </c>
      <c r="P1" s="15" t="s">
        <v>1576</v>
      </c>
      <c r="Q1" s="15" t="s">
        <v>1577</v>
      </c>
      <c r="R1" s="15" t="s">
        <v>1578</v>
      </c>
      <c r="S1" s="15" t="s">
        <v>1579</v>
      </c>
      <c r="T1" s="15" t="s">
        <v>1580</v>
      </c>
      <c r="U1" s="15" t="s">
        <v>1576</v>
      </c>
      <c r="V1" s="15" t="s">
        <v>1577</v>
      </c>
      <c r="W1" s="15" t="s">
        <v>1581</v>
      </c>
      <c r="X1" s="15" t="s">
        <v>1582</v>
      </c>
      <c r="Y1" s="15" t="s">
        <v>1583</v>
      </c>
      <c r="Z1" s="15" t="s">
        <v>1584</v>
      </c>
      <c r="AA1" s="15" t="s">
        <v>1585</v>
      </c>
      <c r="AB1" s="16" t="s">
        <v>1586</v>
      </c>
      <c r="AC1" s="16" t="s">
        <v>1587</v>
      </c>
      <c r="AD1" s="16" t="s">
        <v>1588</v>
      </c>
      <c r="AE1" s="16" t="s">
        <v>1589</v>
      </c>
      <c r="AF1" s="16" t="s">
        <v>1590</v>
      </c>
      <c r="AG1" s="16" t="s">
        <v>31</v>
      </c>
      <c r="AH1" s="15" t="s">
        <v>1591</v>
      </c>
      <c r="AI1" s="15" t="s">
        <v>1592</v>
      </c>
      <c r="AJ1" s="15" t="s">
        <v>1593</v>
      </c>
      <c r="AK1" s="17" t="s">
        <v>1594</v>
      </c>
      <c r="AL1" s="17" t="s">
        <v>1595</v>
      </c>
      <c r="AM1" s="17" t="s">
        <v>1596</v>
      </c>
      <c r="AN1" s="17" t="s">
        <v>1597</v>
      </c>
      <c r="AO1" s="15" t="s">
        <v>1598</v>
      </c>
      <c r="AP1" s="15" t="s">
        <v>1599</v>
      </c>
      <c r="AQ1" s="15" t="s">
        <v>1600</v>
      </c>
      <c r="AR1" s="15" t="s">
        <v>1601</v>
      </c>
      <c r="AS1" s="15" t="s">
        <v>1602</v>
      </c>
      <c r="AT1" s="15" t="s">
        <v>1603</v>
      </c>
      <c r="AU1" s="15" t="s">
        <v>1604</v>
      </c>
      <c r="AV1" s="15" t="s">
        <v>1605</v>
      </c>
      <c r="AW1" s="15" t="s">
        <v>1606</v>
      </c>
      <c r="AX1" s="15" t="s">
        <v>1607</v>
      </c>
      <c r="AY1" s="15" t="s">
        <v>1608</v>
      </c>
      <c r="AZ1" s="15" t="s">
        <v>1609</v>
      </c>
      <c r="BA1" s="15" t="s">
        <v>1610</v>
      </c>
      <c r="BB1" s="15" t="s">
        <v>1611</v>
      </c>
      <c r="BC1" s="15" t="s">
        <v>1612</v>
      </c>
      <c r="BD1" s="15" t="s">
        <v>1613</v>
      </c>
      <c r="BE1" s="15" t="s">
        <v>1614</v>
      </c>
      <c r="BF1" s="15" t="s">
        <v>1615</v>
      </c>
      <c r="BG1" s="15" t="s">
        <v>1616</v>
      </c>
      <c r="BH1" s="15" t="s">
        <v>1617</v>
      </c>
      <c r="BI1" s="15" t="s">
        <v>1618</v>
      </c>
      <c r="BJ1" s="15" t="s">
        <v>60</v>
      </c>
      <c r="BK1" s="15" t="s">
        <v>1619</v>
      </c>
      <c r="BL1" s="15" t="s">
        <v>1620</v>
      </c>
      <c r="BM1" s="15" t="s">
        <v>1621</v>
      </c>
      <c r="BN1" s="15" t="s">
        <v>1622</v>
      </c>
      <c r="BO1" s="15" t="s">
        <v>1623</v>
      </c>
      <c r="BP1" s="15" t="s">
        <v>1624</v>
      </c>
      <c r="BQ1" s="15" t="s">
        <v>1625</v>
      </c>
      <c r="BR1" s="15" t="s">
        <v>1626</v>
      </c>
      <c r="BS1" s="15" t="s">
        <v>1627</v>
      </c>
      <c r="BT1" s="15" t="s">
        <v>1628</v>
      </c>
      <c r="BU1" s="15" t="s">
        <v>1629</v>
      </c>
      <c r="BV1" s="15" t="s">
        <v>1630</v>
      </c>
      <c r="BW1" s="15" t="s">
        <v>1631</v>
      </c>
      <c r="BX1" s="15" t="s">
        <v>1632</v>
      </c>
      <c r="BY1" s="15" t="s">
        <v>1633</v>
      </c>
      <c r="BZ1" s="15" t="s">
        <v>1634</v>
      </c>
      <c r="CA1" s="15" t="s">
        <v>77</v>
      </c>
      <c r="CB1" s="15" t="s">
        <v>78</v>
      </c>
      <c r="CC1" s="15" t="s">
        <v>1635</v>
      </c>
      <c r="CD1" s="15" t="s">
        <v>1636</v>
      </c>
      <c r="CE1" s="15" t="s">
        <v>1637</v>
      </c>
      <c r="CF1" s="15" t="s">
        <v>1638</v>
      </c>
      <c r="CG1" s="15" t="s">
        <v>1639</v>
      </c>
      <c r="CH1" s="15" t="s">
        <v>1640</v>
      </c>
      <c r="CI1" s="15" t="s">
        <v>1641</v>
      </c>
      <c r="CJ1" s="15" t="s">
        <v>1642</v>
      </c>
      <c r="CK1" s="18" t="s">
        <v>1643</v>
      </c>
      <c r="CL1" s="15" t="s">
        <v>1644</v>
      </c>
      <c r="CM1" s="15" t="s">
        <v>1645</v>
      </c>
      <c r="CN1" s="15" t="s">
        <v>1646</v>
      </c>
      <c r="CO1" s="15" t="s">
        <v>1647</v>
      </c>
      <c r="CP1" s="15" t="s">
        <v>1648</v>
      </c>
      <c r="CQ1" s="15" t="s">
        <v>1649</v>
      </c>
      <c r="CR1" s="15" t="s">
        <v>1650</v>
      </c>
      <c r="CS1" s="15" t="s">
        <v>1651</v>
      </c>
      <c r="CT1" s="15" t="s">
        <v>1652</v>
      </c>
      <c r="CU1" s="15" t="s">
        <v>1653</v>
      </c>
      <c r="CV1" s="15" t="s">
        <v>1654</v>
      </c>
      <c r="CW1" s="15" t="s">
        <v>1655</v>
      </c>
      <c r="CX1" s="15" t="s">
        <v>1656</v>
      </c>
      <c r="CY1" s="15" t="s">
        <v>1657</v>
      </c>
      <c r="CZ1" s="15" t="s">
        <v>1658</v>
      </c>
      <c r="DA1" s="15" t="s">
        <v>1659</v>
      </c>
      <c r="DB1" s="15" t="s">
        <v>1660</v>
      </c>
      <c r="DC1" s="15" t="s">
        <v>1661</v>
      </c>
      <c r="DD1" s="15" t="s">
        <v>106</v>
      </c>
      <c r="DE1" s="15" t="s">
        <v>107</v>
      </c>
      <c r="DF1" s="15" t="s">
        <v>1662</v>
      </c>
      <c r="DG1" s="15" t="s">
        <v>1663</v>
      </c>
      <c r="DH1" s="15" t="s">
        <v>1664</v>
      </c>
      <c r="DI1" s="15" t="s">
        <v>1665</v>
      </c>
      <c r="DJ1" s="15" t="s">
        <v>112</v>
      </c>
      <c r="DK1" s="15" t="s">
        <v>1666</v>
      </c>
      <c r="DL1" s="15" t="s">
        <v>1667</v>
      </c>
      <c r="DM1" s="15" t="s">
        <v>1668</v>
      </c>
      <c r="DN1" s="15" t="s">
        <v>1669</v>
      </c>
      <c r="DO1" s="15" t="s">
        <v>234</v>
      </c>
      <c r="DP1" s="15" t="s">
        <v>1670</v>
      </c>
      <c r="DQ1" s="15" t="s">
        <v>1671</v>
      </c>
      <c r="DR1" s="15" t="s">
        <v>1672</v>
      </c>
      <c r="DS1" s="15" t="s">
        <v>1673</v>
      </c>
      <c r="DT1" s="15" t="s">
        <v>1674</v>
      </c>
      <c r="DU1" s="15" t="s">
        <v>1675</v>
      </c>
      <c r="DV1" s="15" t="s">
        <v>1676</v>
      </c>
      <c r="DW1" s="15" t="s">
        <v>1677</v>
      </c>
      <c r="DX1" s="15" t="s">
        <v>1678</v>
      </c>
      <c r="DY1" s="15" t="s">
        <v>1679</v>
      </c>
      <c r="DZ1" s="15" t="s">
        <v>1680</v>
      </c>
      <c r="EA1" s="15" t="s">
        <v>1681</v>
      </c>
      <c r="EB1" s="15" t="s">
        <v>1682</v>
      </c>
      <c r="EC1" s="15" t="s">
        <v>1683</v>
      </c>
      <c r="ED1" s="15" t="s">
        <v>1684</v>
      </c>
      <c r="EE1" s="15" t="s">
        <v>1685</v>
      </c>
      <c r="EF1" s="15" t="s">
        <v>1686</v>
      </c>
      <c r="EG1" s="15" t="s">
        <v>1687</v>
      </c>
      <c r="EH1" s="15" t="s">
        <v>1688</v>
      </c>
      <c r="EI1" s="15" t="s">
        <v>1689</v>
      </c>
      <c r="EJ1" s="15" t="s">
        <v>1690</v>
      </c>
      <c r="EK1" s="15" t="s">
        <v>1691</v>
      </c>
      <c r="EL1" s="15" t="s">
        <v>1692</v>
      </c>
      <c r="EM1" s="15" t="s">
        <v>1693</v>
      </c>
      <c r="EN1" s="15" t="s">
        <v>1694</v>
      </c>
      <c r="EO1" s="15" t="s">
        <v>1695</v>
      </c>
      <c r="EP1" s="15" t="s">
        <v>1696</v>
      </c>
      <c r="EQ1" s="15" t="s">
        <v>1697</v>
      </c>
      <c r="ER1" s="15" t="s">
        <v>1698</v>
      </c>
      <c r="ES1" s="15" t="s">
        <v>1699</v>
      </c>
      <c r="ET1" s="15" t="s">
        <v>1700</v>
      </c>
      <c r="EU1" s="15" t="s">
        <v>1701</v>
      </c>
      <c r="EV1" s="15" t="s">
        <v>1702</v>
      </c>
      <c r="EW1" s="15" t="s">
        <v>1703</v>
      </c>
      <c r="EX1" s="15" t="s">
        <v>1704</v>
      </c>
      <c r="EY1" s="15" t="s">
        <v>1705</v>
      </c>
      <c r="EZ1" s="18" t="s">
        <v>1706</v>
      </c>
      <c r="FA1" s="15" t="s">
        <v>1707</v>
      </c>
      <c r="FB1" s="15" t="s">
        <v>1708</v>
      </c>
      <c r="FC1" s="15" t="s">
        <v>1709</v>
      </c>
      <c r="FD1" s="15" t="s">
        <v>1570</v>
      </c>
      <c r="FE1" s="15" t="s">
        <v>1571</v>
      </c>
      <c r="FF1" s="15" t="s">
        <v>1572</v>
      </c>
      <c r="FG1" s="15" t="s">
        <v>1573</v>
      </c>
      <c r="FH1" s="15" t="s">
        <v>1574</v>
      </c>
      <c r="FI1" s="15" t="s">
        <v>1571</v>
      </c>
      <c r="FJ1" s="15" t="s">
        <v>1572</v>
      </c>
      <c r="FK1" s="15" t="s">
        <v>1573</v>
      </c>
      <c r="FL1" s="15" t="s">
        <v>1569</v>
      </c>
      <c r="FM1" s="15" t="s">
        <v>1580</v>
      </c>
      <c r="FN1" s="15" t="s">
        <v>1576</v>
      </c>
      <c r="FO1" s="15" t="s">
        <v>1710</v>
      </c>
      <c r="FP1" s="15" t="s">
        <v>1577</v>
      </c>
      <c r="FQ1" s="15" t="s">
        <v>1711</v>
      </c>
      <c r="FR1" s="15" t="s">
        <v>1712</v>
      </c>
      <c r="FS1" s="15" t="s">
        <v>1713</v>
      </c>
      <c r="FT1" s="15" t="s">
        <v>1714</v>
      </c>
      <c r="FU1" s="15" t="s">
        <v>1715</v>
      </c>
      <c r="FV1" s="15" t="s">
        <v>1716</v>
      </c>
      <c r="FW1" s="15" t="s">
        <v>1717</v>
      </c>
      <c r="FX1" s="15" t="s">
        <v>1718</v>
      </c>
      <c r="FY1" s="15" t="s">
        <v>1719</v>
      </c>
      <c r="FZ1" s="15" t="s">
        <v>1583</v>
      </c>
      <c r="GA1" s="15" t="s">
        <v>1720</v>
      </c>
      <c r="GB1" s="15" t="s">
        <v>1716</v>
      </c>
      <c r="GC1" s="15" t="s">
        <v>1718</v>
      </c>
      <c r="GD1" s="15" t="s">
        <v>1721</v>
      </c>
      <c r="GE1" s="15" t="s">
        <v>1722</v>
      </c>
      <c r="GF1" s="15" t="s">
        <v>1723</v>
      </c>
      <c r="GG1" s="15" t="s">
        <v>1724</v>
      </c>
      <c r="GH1" s="15" t="s">
        <v>1725</v>
      </c>
      <c r="GI1" s="15" t="s">
        <v>1726</v>
      </c>
      <c r="GJ1" s="18" t="s">
        <v>1727</v>
      </c>
      <c r="GK1" s="19" t="s">
        <v>1728</v>
      </c>
      <c r="GL1" s="15" t="s">
        <v>1729</v>
      </c>
      <c r="GM1" s="15" t="s">
        <v>194</v>
      </c>
      <c r="GN1" s="15" t="s">
        <v>1730</v>
      </c>
      <c r="GO1" s="15" t="s">
        <v>196</v>
      </c>
      <c r="GP1" s="15" t="s">
        <v>197</v>
      </c>
      <c r="GQ1" s="15" t="s">
        <v>198</v>
      </c>
      <c r="GR1" s="15" t="s">
        <v>1731</v>
      </c>
      <c r="GS1" s="15" t="s">
        <v>1732</v>
      </c>
      <c r="GT1" s="15" t="s">
        <v>1733</v>
      </c>
      <c r="GU1" s="15" t="s">
        <v>1734</v>
      </c>
      <c r="GV1" s="20" t="s">
        <v>255</v>
      </c>
      <c r="GW1" s="20" t="s">
        <v>256</v>
      </c>
      <c r="GX1" s="16" t="s">
        <v>257</v>
      </c>
      <c r="GY1" s="16" t="s">
        <v>258</v>
      </c>
      <c r="GZ1" s="16" t="s">
        <v>259</v>
      </c>
      <c r="HA1" s="15" t="s">
        <v>1735</v>
      </c>
      <c r="HB1" s="15" t="s">
        <v>1736</v>
      </c>
      <c r="HC1" s="15" t="s">
        <v>1737</v>
      </c>
      <c r="HD1" s="15" t="s">
        <v>1738</v>
      </c>
      <c r="HE1" s="15" t="s">
        <v>1739</v>
      </c>
      <c r="HF1" s="15" t="s">
        <v>1740</v>
      </c>
      <c r="HG1" s="15" t="s">
        <v>1741</v>
      </c>
      <c r="HH1" s="15" t="s">
        <v>1742</v>
      </c>
      <c r="HI1" s="15" t="s">
        <v>1743</v>
      </c>
      <c r="HJ1" s="15" t="s">
        <v>1744</v>
      </c>
      <c r="HK1" s="15" t="s">
        <v>1745</v>
      </c>
      <c r="HL1" s="15" t="s">
        <v>1746</v>
      </c>
      <c r="HM1" s="15" t="s">
        <v>1747</v>
      </c>
      <c r="HN1" s="15" t="s">
        <v>1748</v>
      </c>
      <c r="HO1" s="15" t="s">
        <v>1749</v>
      </c>
      <c r="HP1" s="15" t="s">
        <v>1750</v>
      </c>
      <c r="HQ1" s="15" t="s">
        <v>1751</v>
      </c>
      <c r="HR1" s="15" t="s">
        <v>1752</v>
      </c>
      <c r="HS1" s="15" t="s">
        <v>1753</v>
      </c>
      <c r="HT1" s="15" t="s">
        <v>1754</v>
      </c>
      <c r="HU1" s="15" t="s">
        <v>1755</v>
      </c>
      <c r="HV1" s="15" t="s">
        <v>1756</v>
      </c>
      <c r="HW1" s="15" t="s">
        <v>1757</v>
      </c>
      <c r="HX1" s="15" t="s">
        <v>1758</v>
      </c>
      <c r="HY1" s="15" t="s">
        <v>1759</v>
      </c>
      <c r="HZ1" s="15" t="s">
        <v>1760</v>
      </c>
      <c r="IA1" s="15" t="s">
        <v>1761</v>
      </c>
      <c r="IB1" s="15" t="s">
        <v>1762</v>
      </c>
      <c r="IC1" s="15" t="s">
        <v>1763</v>
      </c>
      <c r="ID1" s="15" t="s">
        <v>1764</v>
      </c>
      <c r="IE1" s="15" t="s">
        <v>1765</v>
      </c>
      <c r="IF1" s="15" t="s">
        <v>1766</v>
      </c>
      <c r="IG1" s="15" t="s">
        <v>1767</v>
      </c>
      <c r="IH1" s="15" t="s">
        <v>1768</v>
      </c>
      <c r="II1" s="15" t="s">
        <v>1769</v>
      </c>
      <c r="IJ1" s="15" t="s">
        <v>1770</v>
      </c>
      <c r="IK1" s="15" t="s">
        <v>1771</v>
      </c>
      <c r="IL1" s="15" t="s">
        <v>1772</v>
      </c>
      <c r="IM1" s="15" t="s">
        <v>1773</v>
      </c>
      <c r="IN1" s="15" t="s">
        <v>1774</v>
      </c>
      <c r="IO1" s="15" t="s">
        <v>1775</v>
      </c>
      <c r="IP1" s="15" t="s">
        <v>1776</v>
      </c>
      <c r="IQ1" s="15" t="s">
        <v>1777</v>
      </c>
      <c r="IR1" s="15" t="s">
        <v>1778</v>
      </c>
      <c r="IS1" s="15" t="s">
        <v>1779</v>
      </c>
      <c r="IT1" s="15" t="s">
        <v>1780</v>
      </c>
      <c r="IU1" s="15" t="s">
        <v>1781</v>
      </c>
      <c r="IV1" s="15" t="s">
        <v>1782</v>
      </c>
      <c r="IW1" s="15" t="s">
        <v>1783</v>
      </c>
      <c r="IX1" s="15" t="s">
        <v>1784</v>
      </c>
      <c r="IY1" s="15" t="s">
        <v>1785</v>
      </c>
      <c r="IZ1" s="15" t="s">
        <v>1786</v>
      </c>
      <c r="JA1" s="15" t="s">
        <v>1787</v>
      </c>
      <c r="JB1" s="15" t="s">
        <v>1788</v>
      </c>
      <c r="JC1" s="15" t="s">
        <v>1789</v>
      </c>
      <c r="JD1" s="15" t="s">
        <v>1790</v>
      </c>
      <c r="JE1" s="15" t="s">
        <v>1791</v>
      </c>
      <c r="JF1" s="15" t="s">
        <v>1792</v>
      </c>
      <c r="JG1" s="15" t="s">
        <v>1793</v>
      </c>
      <c r="JH1" s="15" t="s">
        <v>1794</v>
      </c>
      <c r="JI1" s="15" t="s">
        <v>1795</v>
      </c>
      <c r="JJ1" s="15" t="s">
        <v>1796</v>
      </c>
      <c r="JK1" s="15" t="s">
        <v>1797</v>
      </c>
      <c r="JL1" s="15" t="s">
        <v>1798</v>
      </c>
      <c r="JM1" s="15" t="s">
        <v>1799</v>
      </c>
      <c r="JN1" s="15" t="s">
        <v>1800</v>
      </c>
      <c r="JO1" s="15" t="s">
        <v>1801</v>
      </c>
      <c r="JP1" s="15" t="s">
        <v>1802</v>
      </c>
      <c r="JQ1" s="15" t="s">
        <v>1803</v>
      </c>
      <c r="JR1" s="15" t="s">
        <v>1804</v>
      </c>
      <c r="JS1" s="15" t="s">
        <v>1805</v>
      </c>
      <c r="JT1" s="15" t="s">
        <v>1806</v>
      </c>
      <c r="JU1" s="15" t="s">
        <v>1807</v>
      </c>
      <c r="JV1" s="15" t="s">
        <v>1808</v>
      </c>
      <c r="JW1" s="15" t="s">
        <v>1809</v>
      </c>
      <c r="JX1" s="15" t="s">
        <v>1810</v>
      </c>
      <c r="JY1" s="15" t="s">
        <v>1811</v>
      </c>
      <c r="JZ1" s="15" t="s">
        <v>1812</v>
      </c>
      <c r="KA1" s="15" t="s">
        <v>1813</v>
      </c>
      <c r="KB1" s="15" t="s">
        <v>1814</v>
      </c>
      <c r="KC1" s="15" t="s">
        <v>1815</v>
      </c>
      <c r="KD1" s="15" t="s">
        <v>1816</v>
      </c>
      <c r="KE1" s="15" t="s">
        <v>1817</v>
      </c>
      <c r="KF1" s="15" t="s">
        <v>1818</v>
      </c>
      <c r="KG1" s="15" t="s">
        <v>1819</v>
      </c>
      <c r="KH1" s="15" t="s">
        <v>1820</v>
      </c>
      <c r="KI1" s="15" t="s">
        <v>1821</v>
      </c>
      <c r="KJ1" s="15" t="s">
        <v>1822</v>
      </c>
      <c r="KK1" s="15" t="s">
        <v>1823</v>
      </c>
      <c r="KL1" s="15" t="s">
        <v>1824</v>
      </c>
      <c r="KM1" s="15" t="s">
        <v>1825</v>
      </c>
      <c r="KN1" s="15" t="s">
        <v>1826</v>
      </c>
      <c r="KO1" s="15" t="s">
        <v>1827</v>
      </c>
      <c r="KP1" s="15" t="s">
        <v>1828</v>
      </c>
      <c r="KQ1" s="15" t="s">
        <v>1829</v>
      </c>
      <c r="KR1" s="15" t="s">
        <v>1830</v>
      </c>
      <c r="KS1" s="15" t="s">
        <v>1831</v>
      </c>
      <c r="KT1" s="15" t="s">
        <v>1832</v>
      </c>
      <c r="KU1" s="15" t="s">
        <v>1833</v>
      </c>
      <c r="KV1" s="15" t="s">
        <v>1834</v>
      </c>
      <c r="KW1" s="15" t="s">
        <v>1835</v>
      </c>
      <c r="KX1" s="15" t="s">
        <v>1836</v>
      </c>
      <c r="KY1" s="15" t="s">
        <v>1837</v>
      </c>
      <c r="KZ1" s="15" t="s">
        <v>1838</v>
      </c>
      <c r="LA1" s="15" t="s">
        <v>1839</v>
      </c>
      <c r="LB1" s="15" t="s">
        <v>1840</v>
      </c>
      <c r="LC1" s="15" t="s">
        <v>1841</v>
      </c>
      <c r="LD1" s="15" t="s">
        <v>1842</v>
      </c>
      <c r="LE1" s="15" t="s">
        <v>1843</v>
      </c>
      <c r="LF1" s="15" t="s">
        <v>1844</v>
      </c>
      <c r="LG1" s="15" t="s">
        <v>1845</v>
      </c>
      <c r="LH1" s="15" t="s">
        <v>1846</v>
      </c>
      <c r="LI1" s="15" t="s">
        <v>1847</v>
      </c>
      <c r="LJ1" s="15" t="s">
        <v>1848</v>
      </c>
      <c r="LK1" s="15" t="s">
        <v>1849</v>
      </c>
      <c r="LL1" s="15" t="s">
        <v>1850</v>
      </c>
      <c r="LM1" s="15" t="s">
        <v>1851</v>
      </c>
      <c r="LN1" s="15" t="s">
        <v>1852</v>
      </c>
      <c r="LO1" s="15" t="s">
        <v>1853</v>
      </c>
      <c r="LP1" s="15" t="s">
        <v>1854</v>
      </c>
      <c r="LQ1" s="15" t="s">
        <v>1855</v>
      </c>
      <c r="LR1" s="15" t="s">
        <v>1856</v>
      </c>
      <c r="LS1" s="15" t="s">
        <v>1857</v>
      </c>
      <c r="LT1" s="15" t="s">
        <v>1858</v>
      </c>
      <c r="LU1" s="15" t="s">
        <v>1859</v>
      </c>
      <c r="LV1" s="15" t="s">
        <v>1860</v>
      </c>
      <c r="LW1" s="15" t="s">
        <v>1861</v>
      </c>
      <c r="LX1" s="15" t="s">
        <v>1862</v>
      </c>
      <c r="LY1" s="15" t="s">
        <v>1863</v>
      </c>
      <c r="LZ1" s="15" t="s">
        <v>1864</v>
      </c>
      <c r="MA1" s="15" t="s">
        <v>1865</v>
      </c>
      <c r="MB1" s="15" t="s">
        <v>1866</v>
      </c>
      <c r="MC1" s="15" t="s">
        <v>1867</v>
      </c>
      <c r="MD1" s="15" t="s">
        <v>1868</v>
      </c>
      <c r="ME1" s="15" t="s">
        <v>1869</v>
      </c>
      <c r="MF1" s="15" t="s">
        <v>1870</v>
      </c>
      <c r="MG1" s="15" t="s">
        <v>1871</v>
      </c>
      <c r="MH1" s="15" t="e">
        <f>'[1]All data (computable)'!MI1</f>
        <v>#REF!</v>
      </c>
    </row>
    <row r="2" spans="1:348" ht="140" x14ac:dyDescent="0.2">
      <c r="A2" s="3" t="s">
        <v>0</v>
      </c>
      <c r="B2" s="3" t="s">
        <v>1</v>
      </c>
      <c r="C2" s="3" t="s">
        <v>2</v>
      </c>
      <c r="D2" s="3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63</v>
      </c>
      <c r="BN2" s="3" t="s">
        <v>64</v>
      </c>
      <c r="BO2" s="3" t="s">
        <v>65</v>
      </c>
      <c r="BP2" s="3" t="s">
        <v>66</v>
      </c>
      <c r="BQ2" s="3" t="s">
        <v>67</v>
      </c>
      <c r="BR2" s="3" t="s">
        <v>68</v>
      </c>
      <c r="BS2" s="3" t="s">
        <v>69</v>
      </c>
      <c r="BT2" s="3" t="s">
        <v>70</v>
      </c>
      <c r="BU2" s="3" t="s">
        <v>71</v>
      </c>
      <c r="BV2" s="3" t="s">
        <v>72</v>
      </c>
      <c r="BW2" s="3" t="s">
        <v>73</v>
      </c>
      <c r="BX2" s="3" t="s">
        <v>74</v>
      </c>
      <c r="BY2" s="3" t="s">
        <v>75</v>
      </c>
      <c r="BZ2" s="3" t="s">
        <v>76</v>
      </c>
      <c r="CA2" s="3" t="s">
        <v>77</v>
      </c>
      <c r="CB2" s="3" t="s">
        <v>78</v>
      </c>
      <c r="CC2" s="3" t="s">
        <v>79</v>
      </c>
      <c r="CD2" s="3" t="s">
        <v>80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3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3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4" t="s">
        <v>106</v>
      </c>
      <c r="DE2" s="4" t="s">
        <v>107</v>
      </c>
      <c r="DF2" s="3" t="s">
        <v>108</v>
      </c>
      <c r="DG2" s="3" t="s">
        <v>109</v>
      </c>
      <c r="DH2" s="3" t="s">
        <v>110</v>
      </c>
      <c r="DI2" s="3" t="s">
        <v>111</v>
      </c>
      <c r="DJ2" s="4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3" t="s">
        <v>119</v>
      </c>
      <c r="DR2" s="3" t="s">
        <v>120</v>
      </c>
      <c r="DS2" s="3" t="s">
        <v>121</v>
      </c>
      <c r="DT2" s="3" t="s">
        <v>122</v>
      </c>
      <c r="DU2" s="3" t="s">
        <v>123</v>
      </c>
      <c r="DV2" s="3" t="s">
        <v>124</v>
      </c>
      <c r="DW2" s="3" t="s">
        <v>125</v>
      </c>
      <c r="DX2" s="3" t="s">
        <v>126</v>
      </c>
      <c r="DY2" s="3" t="s">
        <v>127</v>
      </c>
      <c r="DZ2" s="3" t="s">
        <v>128</v>
      </c>
      <c r="EA2" s="3" t="s">
        <v>129</v>
      </c>
      <c r="EB2" s="3" t="s">
        <v>130</v>
      </c>
      <c r="EC2" s="3" t="s">
        <v>131</v>
      </c>
      <c r="ED2" s="3" t="s">
        <v>132</v>
      </c>
      <c r="EE2" s="3" t="s">
        <v>133</v>
      </c>
      <c r="EF2" s="3" t="s">
        <v>134</v>
      </c>
      <c r="EG2" s="3" t="s">
        <v>135</v>
      </c>
      <c r="EH2" s="3" t="s">
        <v>136</v>
      </c>
      <c r="EI2" s="3" t="s">
        <v>137</v>
      </c>
      <c r="EJ2" s="3" t="s">
        <v>138</v>
      </c>
      <c r="EK2" s="3" t="s">
        <v>139</v>
      </c>
      <c r="EL2" s="3" t="s">
        <v>140</v>
      </c>
      <c r="EM2" s="3" t="s">
        <v>141</v>
      </c>
      <c r="EN2" s="3" t="s">
        <v>142</v>
      </c>
      <c r="EO2" s="3" t="s">
        <v>143</v>
      </c>
      <c r="EP2" s="3" t="s">
        <v>144</v>
      </c>
      <c r="EQ2" s="3" t="s">
        <v>145</v>
      </c>
      <c r="ER2" s="3" t="s">
        <v>146</v>
      </c>
      <c r="ES2" s="3" t="s">
        <v>147</v>
      </c>
      <c r="ET2" s="3" t="s">
        <v>148</v>
      </c>
      <c r="EU2" s="3" t="s">
        <v>149</v>
      </c>
      <c r="EV2" s="3" t="s">
        <v>150</v>
      </c>
      <c r="EW2" s="3" t="s">
        <v>151</v>
      </c>
      <c r="EX2" s="3" t="s">
        <v>152</v>
      </c>
      <c r="EY2" s="3" t="s">
        <v>153</v>
      </c>
      <c r="EZ2" s="3" t="s">
        <v>154</v>
      </c>
      <c r="FA2" s="3" t="s">
        <v>155</v>
      </c>
      <c r="FB2" s="3" t="s">
        <v>156</v>
      </c>
      <c r="FC2" s="3" t="s">
        <v>157</v>
      </c>
      <c r="FD2" s="3" t="s">
        <v>159</v>
      </c>
      <c r="FE2" s="3" t="s">
        <v>160</v>
      </c>
      <c r="FF2" s="3" t="s">
        <v>161</v>
      </c>
      <c r="FG2" s="3" t="s">
        <v>162</v>
      </c>
      <c r="FH2" s="3" t="s">
        <v>163</v>
      </c>
      <c r="FI2" s="3" t="s">
        <v>164</v>
      </c>
      <c r="FJ2" s="3" t="s">
        <v>165</v>
      </c>
      <c r="FK2" s="3" t="s">
        <v>166</v>
      </c>
      <c r="FL2" s="3" t="s">
        <v>167</v>
      </c>
      <c r="FM2" s="3" t="s">
        <v>168</v>
      </c>
      <c r="FN2" s="3" t="s">
        <v>169</v>
      </c>
      <c r="FO2" s="3" t="s">
        <v>170</v>
      </c>
      <c r="FP2" s="3" t="s">
        <v>171</v>
      </c>
      <c r="FQ2" s="3" t="s">
        <v>172</v>
      </c>
      <c r="FR2" s="3" t="s">
        <v>173</v>
      </c>
      <c r="FS2" s="3" t="s">
        <v>174</v>
      </c>
      <c r="FT2" s="3" t="s">
        <v>175</v>
      </c>
      <c r="FU2" s="3" t="s">
        <v>176</v>
      </c>
      <c r="FV2" s="3" t="s">
        <v>177</v>
      </c>
      <c r="FW2" s="3" t="s">
        <v>178</v>
      </c>
      <c r="FX2" s="3" t="s">
        <v>179</v>
      </c>
      <c r="FY2" s="3" t="s">
        <v>180</v>
      </c>
      <c r="FZ2" s="3" t="s">
        <v>181</v>
      </c>
      <c r="GA2" s="3" t="s">
        <v>182</v>
      </c>
      <c r="GB2" s="3" t="s">
        <v>183</v>
      </c>
      <c r="GC2" s="3" t="s">
        <v>184</v>
      </c>
      <c r="GD2" s="3" t="s">
        <v>188</v>
      </c>
      <c r="GE2" s="3" t="s">
        <v>189</v>
      </c>
      <c r="GF2" s="3" t="s">
        <v>187</v>
      </c>
      <c r="GG2" s="3" t="s">
        <v>190</v>
      </c>
      <c r="GH2" s="3" t="s">
        <v>191</v>
      </c>
      <c r="GI2" s="3" t="s">
        <v>192</v>
      </c>
      <c r="GJ2" s="3" t="s">
        <v>193</v>
      </c>
      <c r="GM2" s="5" t="s">
        <v>194</v>
      </c>
      <c r="GN2" s="5" t="s">
        <v>195</v>
      </c>
      <c r="GO2" s="5" t="s">
        <v>196</v>
      </c>
      <c r="GP2" s="5" t="s">
        <v>197</v>
      </c>
      <c r="GQ2" s="5" t="s">
        <v>198</v>
      </c>
      <c r="GR2" s="5" t="s">
        <v>200</v>
      </c>
      <c r="GS2" s="5" t="s">
        <v>201</v>
      </c>
      <c r="GT2" s="5" t="s">
        <v>202</v>
      </c>
      <c r="GU2" s="5" t="s">
        <v>203</v>
      </c>
      <c r="GY2" s="3" t="s">
        <v>205</v>
      </c>
      <c r="GZ2" s="3" t="s">
        <v>206</v>
      </c>
      <c r="HA2" s="3" t="s">
        <v>207</v>
      </c>
      <c r="HB2" s="3" t="s">
        <v>208</v>
      </c>
      <c r="HC2" s="3" t="s">
        <v>209</v>
      </c>
      <c r="HD2" s="3" t="s">
        <v>210</v>
      </c>
      <c r="HE2" s="3" t="s">
        <v>211</v>
      </c>
      <c r="HF2" s="3" t="s">
        <v>212</v>
      </c>
      <c r="HG2" s="3" t="s">
        <v>213</v>
      </c>
      <c r="HH2" s="3" t="s">
        <v>214</v>
      </c>
      <c r="HI2" s="3" t="s">
        <v>215</v>
      </c>
      <c r="HJ2" s="3" t="s">
        <v>216</v>
      </c>
      <c r="HK2" s="3" t="s">
        <v>217</v>
      </c>
      <c r="HL2" s="3"/>
      <c r="HM2" s="3" t="s">
        <v>218</v>
      </c>
      <c r="HN2" s="3" t="s">
        <v>219</v>
      </c>
      <c r="HO2" s="5" t="s">
        <v>111</v>
      </c>
      <c r="HP2" s="3" t="s">
        <v>220</v>
      </c>
      <c r="HQ2" s="3" t="s">
        <v>221</v>
      </c>
      <c r="HR2" s="3" t="s">
        <v>222</v>
      </c>
      <c r="HS2" s="3" t="s">
        <v>223</v>
      </c>
      <c r="HT2" s="3" t="s">
        <v>224</v>
      </c>
      <c r="HU2" s="3" t="s">
        <v>225</v>
      </c>
      <c r="HV2" s="3" t="s">
        <v>226</v>
      </c>
      <c r="HW2" s="3" t="s">
        <v>227</v>
      </c>
      <c r="HX2" s="3" t="s">
        <v>228</v>
      </c>
      <c r="HY2" s="3" t="s">
        <v>229</v>
      </c>
      <c r="HZ2" s="3" t="s">
        <v>230</v>
      </c>
      <c r="IA2" s="3" t="s">
        <v>231</v>
      </c>
      <c r="IB2" s="3" t="s">
        <v>232</v>
      </c>
      <c r="IC2" s="3" t="s">
        <v>233</v>
      </c>
      <c r="ID2" s="3" t="s">
        <v>234</v>
      </c>
      <c r="IE2" s="3" t="s">
        <v>235</v>
      </c>
      <c r="IF2" s="3" t="s">
        <v>236</v>
      </c>
      <c r="IG2" s="3" t="s">
        <v>237</v>
      </c>
      <c r="IH2" s="3" t="s">
        <v>238</v>
      </c>
      <c r="II2" s="3" t="s">
        <v>239</v>
      </c>
      <c r="IJ2" s="3" t="s">
        <v>240</v>
      </c>
      <c r="IK2" s="3" t="s">
        <v>241</v>
      </c>
      <c r="IL2" s="3" t="s">
        <v>242</v>
      </c>
      <c r="IM2" s="3" t="s">
        <v>243</v>
      </c>
      <c r="IN2" s="3" t="s">
        <v>244</v>
      </c>
      <c r="IO2" s="3"/>
      <c r="IP2" s="3" t="s">
        <v>245</v>
      </c>
      <c r="IQ2" s="3" t="s">
        <v>246</v>
      </c>
      <c r="IR2" s="5" t="s">
        <v>247</v>
      </c>
      <c r="IS2" s="5" t="s">
        <v>248</v>
      </c>
      <c r="IT2" s="3" t="s">
        <v>249</v>
      </c>
      <c r="IU2" s="5" t="s">
        <v>250</v>
      </c>
      <c r="IV2" s="3" t="s">
        <v>251</v>
      </c>
      <c r="IW2" s="3" t="s">
        <v>252</v>
      </c>
      <c r="IX2" s="3" t="s">
        <v>253</v>
      </c>
      <c r="IY2" s="3" t="s">
        <v>254</v>
      </c>
      <c r="IZ2" s="3" t="s">
        <v>255</v>
      </c>
      <c r="JA2" s="3" t="s">
        <v>256</v>
      </c>
      <c r="JB2" s="3" t="s">
        <v>257</v>
      </c>
      <c r="JC2" s="3" t="s">
        <v>258</v>
      </c>
      <c r="JD2" s="3" t="s">
        <v>259</v>
      </c>
      <c r="JE2" s="3" t="s">
        <v>260</v>
      </c>
      <c r="JF2" s="3" t="s">
        <v>261</v>
      </c>
      <c r="JG2" s="3" t="s">
        <v>262</v>
      </c>
      <c r="JH2" s="3" t="s">
        <v>263</v>
      </c>
      <c r="JI2" t="s">
        <v>2124</v>
      </c>
      <c r="MH2" s="5" t="s">
        <v>204</v>
      </c>
      <c r="MI2" s="5" t="s">
        <v>199</v>
      </c>
      <c r="MJ2" s="5"/>
    </row>
    <row r="3" spans="1:348" x14ac:dyDescent="0.2">
      <c r="A3" s="1" t="s">
        <v>264</v>
      </c>
      <c r="B3" s="21" t="s">
        <v>1872</v>
      </c>
      <c r="C3" s="1" t="s">
        <v>265</v>
      </c>
      <c r="D3" s="1">
        <v>2016</v>
      </c>
      <c r="E3" s="1" t="s">
        <v>266</v>
      </c>
      <c r="F3" s="1" t="s">
        <v>267</v>
      </c>
      <c r="G3" s="1" t="s">
        <v>268</v>
      </c>
      <c r="H3" s="1">
        <v>27215</v>
      </c>
      <c r="I3" s="1">
        <v>5863</v>
      </c>
      <c r="J3" s="1" t="s">
        <v>267</v>
      </c>
      <c r="K3" s="1" t="s">
        <v>268</v>
      </c>
      <c r="L3" s="1">
        <v>27215</v>
      </c>
      <c r="M3" s="1"/>
      <c r="N3" s="1" t="s">
        <v>269</v>
      </c>
      <c r="O3" s="1" t="s">
        <v>270</v>
      </c>
      <c r="P3" s="1" t="s">
        <v>271</v>
      </c>
      <c r="Q3" s="1" t="s">
        <v>272</v>
      </c>
      <c r="R3" s="1" t="s">
        <v>273</v>
      </c>
      <c r="S3" s="1" t="s">
        <v>274</v>
      </c>
      <c r="T3" s="1" t="s">
        <v>275</v>
      </c>
      <c r="U3" s="1" t="s">
        <v>271</v>
      </c>
      <c r="V3" s="1" t="s">
        <v>276</v>
      </c>
      <c r="W3" s="1">
        <v>1</v>
      </c>
      <c r="X3" s="1">
        <v>4</v>
      </c>
      <c r="Y3" s="1">
        <v>0</v>
      </c>
      <c r="Z3" s="1">
        <v>0</v>
      </c>
      <c r="AA3" s="6">
        <v>11012</v>
      </c>
      <c r="AB3" s="1">
        <v>10</v>
      </c>
      <c r="AC3" s="1">
        <v>0</v>
      </c>
      <c r="AD3" s="1">
        <v>10</v>
      </c>
      <c r="AE3" s="1">
        <v>35.229999999999997</v>
      </c>
      <c r="AF3" s="1">
        <v>45.23</v>
      </c>
      <c r="AG3" s="7">
        <v>0.22109999999999999</v>
      </c>
      <c r="AH3" s="8">
        <v>76404</v>
      </c>
      <c r="AI3" s="1" t="e">
        <f>VLOOKUP(County!A3,Salaries!A$6:T$91,15,FALSE)</f>
        <v>#N/A</v>
      </c>
      <c r="AJ3" s="1" t="e">
        <f>VLOOKUP(County!A3,Salaries!A$6:T$91,16,FALSE)</f>
        <v>#N/A</v>
      </c>
      <c r="AK3" s="8">
        <v>39062</v>
      </c>
      <c r="AL3" s="9">
        <v>11.07</v>
      </c>
      <c r="AM3" s="9">
        <v>11.57</v>
      </c>
      <c r="AN3" s="9">
        <v>15.75</v>
      </c>
      <c r="AO3" s="8">
        <v>232000</v>
      </c>
      <c r="AP3" s="8">
        <v>2397591</v>
      </c>
      <c r="AQ3" s="8">
        <v>2629591</v>
      </c>
      <c r="AR3" s="8">
        <v>180565</v>
      </c>
      <c r="AS3" s="8">
        <v>0</v>
      </c>
      <c r="AT3" s="8">
        <v>180565</v>
      </c>
      <c r="AU3" s="8">
        <v>49980</v>
      </c>
      <c r="AV3" s="8">
        <v>10000</v>
      </c>
      <c r="AW3" s="8">
        <v>59980</v>
      </c>
      <c r="AX3" s="8">
        <v>104431</v>
      </c>
      <c r="AY3" s="8">
        <v>2974567</v>
      </c>
      <c r="AZ3" s="8">
        <v>1534408</v>
      </c>
      <c r="BA3" s="8">
        <v>459677</v>
      </c>
      <c r="BB3" s="8">
        <v>1994085</v>
      </c>
      <c r="BC3" s="8">
        <v>156815</v>
      </c>
      <c r="BD3" s="8">
        <v>32846</v>
      </c>
      <c r="BE3" s="8">
        <v>69116</v>
      </c>
      <c r="BF3" s="8">
        <v>258777</v>
      </c>
      <c r="BG3" s="8">
        <v>406736</v>
      </c>
      <c r="BH3" s="8">
        <v>2659598</v>
      </c>
      <c r="BI3" s="8">
        <v>314969</v>
      </c>
      <c r="BJ3" s="7">
        <v>0.10589999999999999</v>
      </c>
      <c r="BK3" s="8">
        <v>35937</v>
      </c>
      <c r="BL3" s="8">
        <v>0</v>
      </c>
      <c r="BM3" s="8">
        <v>0</v>
      </c>
      <c r="BN3" s="8">
        <v>0</v>
      </c>
      <c r="BO3" s="8">
        <v>35937</v>
      </c>
      <c r="BP3" s="8">
        <v>35937</v>
      </c>
      <c r="BQ3" s="6">
        <v>52825</v>
      </c>
      <c r="BR3" s="6">
        <v>49846</v>
      </c>
      <c r="BS3" s="6">
        <v>102671</v>
      </c>
      <c r="BT3" s="6">
        <v>44520</v>
      </c>
      <c r="BU3" s="6">
        <v>20673</v>
      </c>
      <c r="BV3" s="6">
        <v>65193</v>
      </c>
      <c r="BW3" s="6">
        <v>8674</v>
      </c>
      <c r="BX3" s="1">
        <v>0</v>
      </c>
      <c r="BY3" s="6">
        <v>8674</v>
      </c>
      <c r="BZ3" s="6">
        <v>176538</v>
      </c>
      <c r="CA3" s="1"/>
      <c r="CB3" s="6">
        <v>176538</v>
      </c>
      <c r="CC3" s="6">
        <v>3478</v>
      </c>
      <c r="CD3" s="6">
        <v>28540</v>
      </c>
      <c r="CE3" s="1">
        <v>5</v>
      </c>
      <c r="CF3" s="1">
        <v>74</v>
      </c>
      <c r="CG3" s="1">
        <v>79</v>
      </c>
      <c r="CH3" s="6">
        <v>14802</v>
      </c>
      <c r="CI3" s="6">
        <v>6848</v>
      </c>
      <c r="CJ3" s="6">
        <v>24149</v>
      </c>
      <c r="CK3" s="1">
        <v>0</v>
      </c>
      <c r="CL3" s="1">
        <v>56</v>
      </c>
      <c r="CM3" s="1">
        <v>120</v>
      </c>
      <c r="CN3" s="1">
        <v>330</v>
      </c>
      <c r="CO3" s="6">
        <v>177015</v>
      </c>
      <c r="CP3" s="6">
        <v>56364</v>
      </c>
      <c r="CQ3" s="6">
        <v>233379</v>
      </c>
      <c r="CR3" s="6">
        <v>22859</v>
      </c>
      <c r="CS3" s="1">
        <v>0</v>
      </c>
      <c r="CT3" s="6">
        <v>22859</v>
      </c>
      <c r="CU3" s="6">
        <v>164231</v>
      </c>
      <c r="CV3" s="6">
        <v>36477</v>
      </c>
      <c r="CW3" s="6">
        <v>200708</v>
      </c>
      <c r="CX3" s="6">
        <v>456946</v>
      </c>
      <c r="CY3" s="6">
        <v>6418</v>
      </c>
      <c r="CZ3" s="6">
        <v>7109</v>
      </c>
      <c r="DA3" s="6">
        <v>470473</v>
      </c>
      <c r="DB3" s="6">
        <v>54550</v>
      </c>
      <c r="DC3" s="6">
        <v>4641</v>
      </c>
      <c r="DD3" s="6">
        <f t="shared" ref="DD3:DD34" si="0">SUM(DB3:DC3)</f>
        <v>59191</v>
      </c>
      <c r="DE3" s="6">
        <v>285299</v>
      </c>
      <c r="DF3" s="6">
        <v>5212</v>
      </c>
      <c r="DG3" s="6">
        <v>3765</v>
      </c>
      <c r="DH3" s="6">
        <v>13618</v>
      </c>
      <c r="DI3" s="6">
        <v>1962</v>
      </c>
      <c r="DJ3" s="6"/>
      <c r="DK3" s="6">
        <v>353962</v>
      </c>
      <c r="DL3" s="6">
        <v>475650</v>
      </c>
      <c r="DM3" s="1"/>
      <c r="DN3" s="1"/>
      <c r="DO3" s="6">
        <v>830914</v>
      </c>
      <c r="DP3" s="6">
        <v>1671</v>
      </c>
      <c r="DQ3" s="6">
        <v>54725</v>
      </c>
      <c r="DR3" s="6">
        <v>10016</v>
      </c>
      <c r="DS3" s="6">
        <v>64741</v>
      </c>
      <c r="DT3" s="6">
        <v>542142</v>
      </c>
      <c r="DU3" s="1">
        <v>725</v>
      </c>
      <c r="DV3" s="1">
        <v>43</v>
      </c>
      <c r="DW3" s="1">
        <v>851</v>
      </c>
      <c r="DX3" s="1">
        <v>98</v>
      </c>
      <c r="DY3" s="1">
        <v>69</v>
      </c>
      <c r="DZ3" s="1">
        <v>2</v>
      </c>
      <c r="EA3" s="6">
        <v>1788</v>
      </c>
      <c r="EB3" s="6">
        <v>6378</v>
      </c>
      <c r="EC3" s="6">
        <v>2025</v>
      </c>
      <c r="ED3" s="6">
        <v>8403</v>
      </c>
      <c r="EE3" s="6">
        <v>25375</v>
      </c>
      <c r="EF3" s="6">
        <v>11246</v>
      </c>
      <c r="EG3" s="6">
        <v>36621</v>
      </c>
      <c r="EH3" s="1">
        <v>762</v>
      </c>
      <c r="EI3" s="1">
        <v>553</v>
      </c>
      <c r="EJ3" s="6">
        <v>1315</v>
      </c>
      <c r="EK3" s="6">
        <v>46339</v>
      </c>
      <c r="EL3" s="1">
        <v>362</v>
      </c>
      <c r="EM3" s="6">
        <v>1630</v>
      </c>
      <c r="EN3" s="1">
        <v>128</v>
      </c>
      <c r="EO3" s="1">
        <v>717</v>
      </c>
      <c r="EP3" s="1">
        <v>232</v>
      </c>
      <c r="EQ3" s="6">
        <v>3224</v>
      </c>
      <c r="ER3" s="6">
        <v>75190</v>
      </c>
      <c r="ES3" s="6">
        <v>25400</v>
      </c>
      <c r="ET3" s="6">
        <v>13111</v>
      </c>
      <c r="EU3" s="1">
        <v>217</v>
      </c>
      <c r="EV3" s="1">
        <v>298</v>
      </c>
      <c r="EW3" s="1" t="s">
        <v>277</v>
      </c>
      <c r="EX3" s="1">
        <v>55</v>
      </c>
      <c r="EY3" s="1">
        <v>93</v>
      </c>
      <c r="EZ3" s="6">
        <v>103008</v>
      </c>
      <c r="FA3" s="6">
        <v>305693</v>
      </c>
      <c r="FB3" s="1"/>
      <c r="FC3" s="1"/>
      <c r="FD3" s="1"/>
      <c r="FE3" s="1"/>
      <c r="FF3" s="1" t="s">
        <v>279</v>
      </c>
      <c r="FG3" s="1" t="s">
        <v>280</v>
      </c>
      <c r="FH3" s="1" t="s">
        <v>267</v>
      </c>
      <c r="FI3" s="1" t="s">
        <v>268</v>
      </c>
      <c r="FJ3" s="1">
        <v>27215</v>
      </c>
      <c r="FK3" s="1">
        <v>5863</v>
      </c>
      <c r="FL3" s="1" t="s">
        <v>267</v>
      </c>
      <c r="FM3" s="1" t="s">
        <v>268</v>
      </c>
      <c r="FN3" s="1">
        <v>27215</v>
      </c>
      <c r="FO3" s="1">
        <v>5863</v>
      </c>
      <c r="FP3" s="1" t="s">
        <v>266</v>
      </c>
      <c r="FQ3" s="6">
        <v>56056</v>
      </c>
      <c r="FR3" s="1">
        <v>45.23</v>
      </c>
      <c r="FS3" s="1" t="s">
        <v>281</v>
      </c>
      <c r="FT3" s="6">
        <v>11012</v>
      </c>
      <c r="FU3" s="1">
        <v>260</v>
      </c>
      <c r="FV3" s="1"/>
      <c r="FW3" s="1" t="s">
        <v>282</v>
      </c>
      <c r="FX3" s="1"/>
      <c r="FY3" s="1"/>
      <c r="FZ3" s="1">
        <v>0</v>
      </c>
      <c r="GA3" s="1" t="s">
        <v>283</v>
      </c>
      <c r="GB3" s="1">
        <v>54.77</v>
      </c>
      <c r="GC3" s="1">
        <v>60.67</v>
      </c>
      <c r="GD3" s="1" t="s">
        <v>286</v>
      </c>
      <c r="GE3" s="1" t="s">
        <v>287</v>
      </c>
      <c r="GF3" s="1" t="s">
        <v>285</v>
      </c>
      <c r="GG3" s="1" t="s">
        <v>289</v>
      </c>
      <c r="GH3" s="1" t="s">
        <v>290</v>
      </c>
      <c r="GI3" s="1" t="s">
        <v>278</v>
      </c>
      <c r="GJ3" s="6">
        <v>153595</v>
      </c>
      <c r="GK3" s="1">
        <v>2</v>
      </c>
      <c r="GM3" s="2" t="s">
        <v>291</v>
      </c>
      <c r="GN3" s="2">
        <v>923</v>
      </c>
      <c r="GO3" s="2">
        <v>274</v>
      </c>
      <c r="GP3" s="10">
        <v>10828</v>
      </c>
      <c r="GQ3" s="10">
        <v>73064</v>
      </c>
      <c r="GR3" s="2">
        <v>73</v>
      </c>
      <c r="GS3" s="2">
        <v>31</v>
      </c>
      <c r="GT3" s="2">
        <v>434</v>
      </c>
      <c r="GU3" s="10">
        <v>7285</v>
      </c>
      <c r="GY3" s="1"/>
      <c r="GZ3" s="1">
        <v>2</v>
      </c>
      <c r="HA3" s="1"/>
      <c r="HB3" s="1"/>
      <c r="HC3" s="1"/>
      <c r="HD3" s="1"/>
      <c r="HE3" s="1"/>
      <c r="HF3" s="1"/>
      <c r="HG3" s="1"/>
      <c r="HH3" s="1"/>
      <c r="HI3" s="1"/>
      <c r="HJ3" s="1">
        <v>5</v>
      </c>
      <c r="HK3" s="6">
        <v>5527</v>
      </c>
      <c r="HM3" s="6">
        <v>45799</v>
      </c>
      <c r="HN3" s="6">
        <v>256782</v>
      </c>
      <c r="HO3" s="10">
        <v>1962</v>
      </c>
      <c r="HP3" s="1"/>
      <c r="HQ3" s="1">
        <v>56</v>
      </c>
      <c r="HR3" s="6">
        <v>26725</v>
      </c>
      <c r="HS3" s="1"/>
      <c r="HT3" s="1"/>
      <c r="HU3" s="6">
        <v>1815</v>
      </c>
      <c r="HV3" s="6">
        <v>2022</v>
      </c>
      <c r="HW3" s="1"/>
      <c r="HX3" s="1"/>
      <c r="HY3" s="6">
        <v>4826</v>
      </c>
      <c r="HZ3" s="1">
        <v>0</v>
      </c>
      <c r="IA3" s="1"/>
      <c r="IB3" s="1"/>
      <c r="IC3" s="1">
        <v>0</v>
      </c>
      <c r="ID3" s="6">
        <v>830914</v>
      </c>
      <c r="IE3" s="6">
        <v>344490</v>
      </c>
      <c r="IF3" s="6">
        <v>6974</v>
      </c>
      <c r="IG3" s="6">
        <v>817431</v>
      </c>
      <c r="IH3" s="6">
        <v>346823</v>
      </c>
      <c r="II3" s="1">
        <v>232</v>
      </c>
      <c r="IJ3" s="6">
        <v>4980</v>
      </c>
      <c r="IK3" s="6">
        <v>1070</v>
      </c>
      <c r="IL3" s="6">
        <v>3571</v>
      </c>
      <c r="IM3" s="1">
        <v>0</v>
      </c>
      <c r="IN3" s="1">
        <v>0</v>
      </c>
      <c r="IP3" s="6">
        <v>33602</v>
      </c>
      <c r="IQ3" s="6">
        <v>72582</v>
      </c>
      <c r="IR3" s="10">
        <v>106184</v>
      </c>
      <c r="IS3" s="10">
        <v>119802</v>
      </c>
      <c r="IT3" s="6">
        <v>59191</v>
      </c>
      <c r="IU3" s="10">
        <v>937098</v>
      </c>
      <c r="IV3" s="6">
        <v>200708</v>
      </c>
      <c r="IW3" s="1">
        <v>768</v>
      </c>
      <c r="IX3" s="1">
        <v>949</v>
      </c>
      <c r="IY3" s="1">
        <v>71</v>
      </c>
      <c r="IZ3" s="1">
        <v>0.79</v>
      </c>
      <c r="JA3" s="1">
        <v>0.18</v>
      </c>
      <c r="JB3" s="1">
        <v>25.92</v>
      </c>
      <c r="JC3" s="1">
        <v>38.590000000000003</v>
      </c>
      <c r="JD3" s="1">
        <v>10.94</v>
      </c>
      <c r="JE3" s="6">
        <v>1645</v>
      </c>
      <c r="JF3" s="6">
        <v>32515</v>
      </c>
      <c r="JG3" s="1">
        <v>143</v>
      </c>
      <c r="JH3" s="6">
        <v>13824</v>
      </c>
      <c r="JI3">
        <v>12.982746834206843</v>
      </c>
      <c r="KJ3" s="27">
        <f>BB3/AF3</f>
        <v>44087.663055494144</v>
      </c>
      <c r="MH3" s="10">
        <v>29491</v>
      </c>
      <c r="MI3" s="10">
        <v>393604</v>
      </c>
      <c r="MJ3" s="10"/>
    </row>
    <row r="4" spans="1:348" x14ac:dyDescent="0.2">
      <c r="A4" s="1" t="s">
        <v>314</v>
      </c>
      <c r="B4" s="21" t="s">
        <v>1873</v>
      </c>
      <c r="C4" s="1" t="s">
        <v>315</v>
      </c>
      <c r="D4" s="1">
        <v>2016</v>
      </c>
      <c r="E4" s="1" t="s">
        <v>316</v>
      </c>
      <c r="F4" s="1" t="s">
        <v>317</v>
      </c>
      <c r="G4" s="1" t="s">
        <v>318</v>
      </c>
      <c r="H4" s="1">
        <v>28681</v>
      </c>
      <c r="I4" s="1">
        <v>2698</v>
      </c>
      <c r="J4" s="1" t="s">
        <v>317</v>
      </c>
      <c r="K4" s="1" t="s">
        <v>318</v>
      </c>
      <c r="L4" s="1">
        <v>28681</v>
      </c>
      <c r="M4" s="1"/>
      <c r="N4" s="1" t="s">
        <v>319</v>
      </c>
      <c r="O4" s="1" t="s">
        <v>320</v>
      </c>
      <c r="P4" s="1" t="s">
        <v>321</v>
      </c>
      <c r="Q4" s="1" t="s">
        <v>322</v>
      </c>
      <c r="R4" s="1" t="s">
        <v>319</v>
      </c>
      <c r="S4" s="1" t="s">
        <v>323</v>
      </c>
      <c r="T4" s="1" t="s">
        <v>320</v>
      </c>
      <c r="U4" s="1" t="s">
        <v>321</v>
      </c>
      <c r="V4" s="1" t="s">
        <v>322</v>
      </c>
      <c r="W4" s="1">
        <v>1</v>
      </c>
      <c r="X4" s="1">
        <v>1</v>
      </c>
      <c r="Y4" s="1">
        <v>0</v>
      </c>
      <c r="Z4" s="1">
        <v>0</v>
      </c>
      <c r="AA4" s="6">
        <v>3801</v>
      </c>
      <c r="AB4" s="1">
        <v>1</v>
      </c>
      <c r="AC4" s="1">
        <v>0</v>
      </c>
      <c r="AD4" s="1">
        <v>1</v>
      </c>
      <c r="AE4" s="1">
        <v>6.7</v>
      </c>
      <c r="AF4" s="1">
        <v>7.7</v>
      </c>
      <c r="AG4" s="7">
        <v>0.12989999999999999</v>
      </c>
      <c r="AH4" s="8">
        <v>47983</v>
      </c>
      <c r="AI4" s="1" t="e">
        <f>VLOOKUP(County!A4,Salaries!A$6:T$91,15,FALSE)</f>
        <v>#N/A</v>
      </c>
      <c r="AJ4" s="1" t="e">
        <f>VLOOKUP(County!A4,Salaries!A$6:T$91,16,FALSE)</f>
        <v>#N/A</v>
      </c>
      <c r="AK4" s="1"/>
      <c r="AL4" s="1"/>
      <c r="AM4" s="1"/>
      <c r="AN4" s="1"/>
      <c r="AO4" s="8">
        <v>0</v>
      </c>
      <c r="AP4" s="8">
        <v>492259</v>
      </c>
      <c r="AQ4" s="8">
        <v>492259</v>
      </c>
      <c r="AR4" s="8">
        <v>95790</v>
      </c>
      <c r="AS4" s="8">
        <v>0</v>
      </c>
      <c r="AT4" s="8">
        <v>95790</v>
      </c>
      <c r="AU4" s="8">
        <v>11810</v>
      </c>
      <c r="AV4" s="8">
        <v>0</v>
      </c>
      <c r="AW4" s="8">
        <v>11810</v>
      </c>
      <c r="AX4" s="8">
        <v>12037</v>
      </c>
      <c r="AY4" s="8">
        <v>611896</v>
      </c>
      <c r="AZ4" s="8">
        <v>240201</v>
      </c>
      <c r="BA4" s="8">
        <v>90660</v>
      </c>
      <c r="BB4" s="8">
        <v>330861</v>
      </c>
      <c r="BC4" s="8">
        <v>29954</v>
      </c>
      <c r="BD4" s="8">
        <v>3081</v>
      </c>
      <c r="BE4" s="8">
        <v>7274</v>
      </c>
      <c r="BF4" s="8">
        <v>40309</v>
      </c>
      <c r="BG4" s="8">
        <v>80676</v>
      </c>
      <c r="BH4" s="8">
        <v>451846</v>
      </c>
      <c r="BI4" s="8">
        <v>160050</v>
      </c>
      <c r="BJ4" s="7">
        <v>0.2616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6">
        <v>16283</v>
      </c>
      <c r="BR4" s="6">
        <v>12239</v>
      </c>
      <c r="BS4" s="6">
        <v>28522</v>
      </c>
      <c r="BT4" s="6">
        <v>14863</v>
      </c>
      <c r="BU4" s="6">
        <v>6704</v>
      </c>
      <c r="BV4" s="6">
        <v>21567</v>
      </c>
      <c r="BW4" s="6">
        <v>3728</v>
      </c>
      <c r="BX4" s="1"/>
      <c r="BY4" s="1"/>
      <c r="BZ4" s="6">
        <v>53817</v>
      </c>
      <c r="CA4" s="1"/>
      <c r="CB4" s="6">
        <v>53817</v>
      </c>
      <c r="CC4" s="1">
        <v>105</v>
      </c>
      <c r="CD4" s="6">
        <v>27037</v>
      </c>
      <c r="CE4" s="1">
        <v>1</v>
      </c>
      <c r="CF4" s="1">
        <v>74</v>
      </c>
      <c r="CG4" s="1">
        <v>75</v>
      </c>
      <c r="CH4" s="6">
        <v>2626</v>
      </c>
      <c r="CI4" s="6">
        <v>2023</v>
      </c>
      <c r="CJ4" s="6">
        <v>4454</v>
      </c>
      <c r="CK4" s="1">
        <v>0</v>
      </c>
      <c r="CL4" s="1">
        <v>0</v>
      </c>
      <c r="CM4" s="1">
        <v>20</v>
      </c>
      <c r="CN4" s="1">
        <v>64</v>
      </c>
      <c r="CO4" s="6">
        <v>28620</v>
      </c>
      <c r="CP4" s="6">
        <v>5880</v>
      </c>
      <c r="CQ4" s="6">
        <v>34500</v>
      </c>
      <c r="CR4" s="6">
        <v>7404</v>
      </c>
      <c r="CS4" s="1"/>
      <c r="CT4" s="1"/>
      <c r="CU4" s="6">
        <v>36858</v>
      </c>
      <c r="CV4" s="6">
        <v>6120</v>
      </c>
      <c r="CW4" s="6">
        <v>42978</v>
      </c>
      <c r="CX4" s="6">
        <v>84882</v>
      </c>
      <c r="CY4" s="1">
        <v>558</v>
      </c>
      <c r="CZ4" s="1">
        <v>60</v>
      </c>
      <c r="DA4" s="6">
        <v>85500</v>
      </c>
      <c r="DB4" s="6">
        <v>5952</v>
      </c>
      <c r="DC4" s="1">
        <v>432</v>
      </c>
      <c r="DD4" s="6">
        <f t="shared" si="0"/>
        <v>6384</v>
      </c>
      <c r="DE4" s="6">
        <v>19926</v>
      </c>
      <c r="DF4" s="1">
        <v>300</v>
      </c>
      <c r="DG4" s="1">
        <v>0</v>
      </c>
      <c r="DH4" s="1">
        <v>732</v>
      </c>
      <c r="DI4" s="1">
        <v>0</v>
      </c>
      <c r="DJ4" s="1"/>
      <c r="DK4" s="6">
        <v>87446</v>
      </c>
      <c r="DL4" s="6">
        <v>24664</v>
      </c>
      <c r="DM4" s="1"/>
      <c r="DN4" s="1"/>
      <c r="DO4" s="6">
        <v>112110</v>
      </c>
      <c r="DP4" s="1">
        <v>22</v>
      </c>
      <c r="DQ4" s="6">
        <v>16293</v>
      </c>
      <c r="DR4" s="6">
        <v>5141</v>
      </c>
      <c r="DS4" s="6">
        <v>21434</v>
      </c>
      <c r="DT4" s="6">
        <v>34676</v>
      </c>
      <c r="DU4" s="1">
        <v>36</v>
      </c>
      <c r="DV4" s="1">
        <v>41</v>
      </c>
      <c r="DW4" s="1">
        <v>192</v>
      </c>
      <c r="DX4" s="1">
        <v>169</v>
      </c>
      <c r="DY4" s="1">
        <v>0</v>
      </c>
      <c r="DZ4" s="1">
        <v>0</v>
      </c>
      <c r="EA4" s="1">
        <v>438</v>
      </c>
      <c r="EB4" s="1">
        <v>627</v>
      </c>
      <c r="EC4" s="6">
        <v>3716</v>
      </c>
      <c r="ED4" s="6">
        <v>4343</v>
      </c>
      <c r="EE4" s="6">
        <v>3038</v>
      </c>
      <c r="EF4" s="6">
        <v>3851</v>
      </c>
      <c r="EG4" s="6">
        <v>6889</v>
      </c>
      <c r="EH4" s="1">
        <v>0</v>
      </c>
      <c r="EI4" s="1">
        <v>0</v>
      </c>
      <c r="EJ4" s="1">
        <v>0</v>
      </c>
      <c r="EK4" s="6">
        <v>11232</v>
      </c>
      <c r="EL4" s="1">
        <v>0</v>
      </c>
      <c r="EM4" s="1">
        <v>0</v>
      </c>
      <c r="EN4" s="1">
        <v>4</v>
      </c>
      <c r="EO4" s="1">
        <v>27</v>
      </c>
      <c r="EP4" s="1"/>
      <c r="EQ4" s="1"/>
      <c r="ER4" s="6">
        <v>3122</v>
      </c>
      <c r="ES4" s="6">
        <v>1967</v>
      </c>
      <c r="ET4" s="1">
        <v>756</v>
      </c>
      <c r="EU4" s="1">
        <v>355</v>
      </c>
      <c r="EV4" s="1">
        <v>281</v>
      </c>
      <c r="EW4" s="1" t="s">
        <v>324</v>
      </c>
      <c r="EX4" s="1">
        <v>12</v>
      </c>
      <c r="EY4" s="1">
        <v>13</v>
      </c>
      <c r="EZ4" s="6">
        <v>12359</v>
      </c>
      <c r="FA4" s="6">
        <v>45978</v>
      </c>
      <c r="FB4" s="1"/>
      <c r="FC4" s="1"/>
      <c r="FD4" s="1"/>
      <c r="FE4" s="1"/>
      <c r="FF4" s="1" t="s">
        <v>315</v>
      </c>
      <c r="FG4" s="1" t="s">
        <v>307</v>
      </c>
      <c r="FH4" s="1" t="s">
        <v>317</v>
      </c>
      <c r="FI4" s="1" t="s">
        <v>318</v>
      </c>
      <c r="FJ4" s="1">
        <v>28681</v>
      </c>
      <c r="FK4" s="1">
        <v>2639</v>
      </c>
      <c r="FL4" s="1" t="s">
        <v>317</v>
      </c>
      <c r="FM4" s="1" t="s">
        <v>318</v>
      </c>
      <c r="FN4" s="1">
        <v>28681</v>
      </c>
      <c r="FO4" s="1">
        <v>2639</v>
      </c>
      <c r="FP4" s="1" t="s">
        <v>316</v>
      </c>
      <c r="FQ4" s="6">
        <v>10620</v>
      </c>
      <c r="FR4" s="1">
        <v>15.33</v>
      </c>
      <c r="FS4" s="1" t="s">
        <v>319</v>
      </c>
      <c r="FT4" s="6">
        <v>3801</v>
      </c>
      <c r="FU4" s="1">
        <v>104</v>
      </c>
      <c r="FV4" s="1"/>
      <c r="FW4" s="1" t="s">
        <v>325</v>
      </c>
      <c r="FX4" s="1"/>
      <c r="FY4" s="1"/>
      <c r="FZ4" s="1">
        <v>0</v>
      </c>
      <c r="GA4" s="1" t="s">
        <v>326</v>
      </c>
      <c r="GB4" s="1">
        <v>2.13</v>
      </c>
      <c r="GC4" s="1">
        <v>39.11</v>
      </c>
      <c r="GD4" s="1" t="s">
        <v>286</v>
      </c>
      <c r="GE4" s="1" t="s">
        <v>287</v>
      </c>
      <c r="GF4" s="1" t="s">
        <v>328</v>
      </c>
      <c r="GG4" s="1" t="s">
        <v>289</v>
      </c>
      <c r="GH4" s="1" t="s">
        <v>290</v>
      </c>
      <c r="GI4" s="1" t="s">
        <v>278</v>
      </c>
      <c r="GJ4" s="6">
        <v>37436</v>
      </c>
      <c r="GK4" s="1">
        <v>2</v>
      </c>
      <c r="GM4" s="2" t="s">
        <v>329</v>
      </c>
      <c r="GN4" s="2">
        <v>514</v>
      </c>
      <c r="GO4" s="2">
        <v>39</v>
      </c>
      <c r="GP4" s="10">
        <v>1285</v>
      </c>
      <c r="GQ4" s="10">
        <v>10485</v>
      </c>
      <c r="GR4" s="2">
        <v>115</v>
      </c>
      <c r="GS4" s="2">
        <v>2</v>
      </c>
      <c r="GT4" s="2">
        <v>31</v>
      </c>
      <c r="GU4" s="10">
        <v>1893</v>
      </c>
      <c r="GY4" s="1"/>
      <c r="GZ4" s="1">
        <v>2</v>
      </c>
      <c r="HA4" s="1"/>
      <c r="HB4" s="1"/>
      <c r="HC4" s="1"/>
      <c r="HD4" s="1"/>
      <c r="HE4" s="1"/>
      <c r="HF4" s="1"/>
      <c r="HG4" s="1"/>
      <c r="HH4" s="1"/>
      <c r="HI4" s="1"/>
      <c r="HJ4" s="1">
        <v>2</v>
      </c>
      <c r="HK4" s="1">
        <v>948</v>
      </c>
      <c r="HM4" s="6">
        <v>9103</v>
      </c>
      <c r="HN4" s="6">
        <v>90201</v>
      </c>
      <c r="HO4" s="2">
        <v>0</v>
      </c>
      <c r="HP4" s="1"/>
      <c r="HQ4" s="1">
        <v>0</v>
      </c>
      <c r="HR4" s="6">
        <v>26725</v>
      </c>
      <c r="HS4" s="1"/>
      <c r="HT4" s="1"/>
      <c r="HU4" s="1">
        <v>312</v>
      </c>
      <c r="HV4" s="6">
        <v>2022</v>
      </c>
      <c r="HW4" s="1"/>
      <c r="HX4" s="1"/>
      <c r="HY4" s="1">
        <v>1</v>
      </c>
      <c r="HZ4" s="1">
        <v>0</v>
      </c>
      <c r="IA4" s="1"/>
      <c r="IB4" s="1"/>
      <c r="IC4" s="1">
        <v>0</v>
      </c>
      <c r="ID4" s="6">
        <v>112110</v>
      </c>
      <c r="IE4" s="6">
        <v>26310</v>
      </c>
      <c r="IF4" s="1">
        <v>0</v>
      </c>
      <c r="IG4" s="6">
        <v>111438</v>
      </c>
      <c r="IH4" s="6">
        <v>25878</v>
      </c>
      <c r="II4" s="1">
        <v>73</v>
      </c>
      <c r="IJ4" s="1">
        <v>227</v>
      </c>
      <c r="IK4" s="1">
        <v>408</v>
      </c>
      <c r="IL4" s="1">
        <v>24</v>
      </c>
      <c r="IM4" s="1">
        <v>0</v>
      </c>
      <c r="IN4" s="1">
        <v>0</v>
      </c>
      <c r="IP4" s="6">
        <v>1193</v>
      </c>
      <c r="IQ4" s="1">
        <v>119</v>
      </c>
      <c r="IR4" s="10">
        <v>1312</v>
      </c>
      <c r="IS4" s="10">
        <v>2044</v>
      </c>
      <c r="IT4" s="6">
        <v>6384</v>
      </c>
      <c r="IU4" s="10">
        <v>113422</v>
      </c>
      <c r="IV4" s="6">
        <v>42978</v>
      </c>
      <c r="IW4" s="1">
        <v>77</v>
      </c>
      <c r="IX4" s="1">
        <v>361</v>
      </c>
      <c r="IY4" s="1">
        <v>0</v>
      </c>
      <c r="IZ4" s="1">
        <v>0.61</v>
      </c>
      <c r="JA4" s="1">
        <v>0.39</v>
      </c>
      <c r="JB4" s="1">
        <v>25.64</v>
      </c>
      <c r="JC4" s="1">
        <v>19.079999999999998</v>
      </c>
      <c r="JD4" s="1">
        <v>56.4</v>
      </c>
      <c r="JE4" s="1">
        <v>228</v>
      </c>
      <c r="JF4" s="6">
        <v>3665</v>
      </c>
      <c r="JG4" s="1">
        <v>210</v>
      </c>
      <c r="JH4" s="6">
        <v>7567</v>
      </c>
      <c r="JI4">
        <v>8.8380435944011104</v>
      </c>
      <c r="KJ4" s="27">
        <f t="shared" ref="KJ4:KJ60" si="1">BB4/AF4</f>
        <v>42968.961038961039</v>
      </c>
      <c r="MH4" s="10">
        <v>352200</v>
      </c>
      <c r="MI4" s="10">
        <v>496380</v>
      </c>
      <c r="MJ4" s="10"/>
    </row>
    <row r="5" spans="1:348" x14ac:dyDescent="0.2">
      <c r="A5" s="1" t="s">
        <v>386</v>
      </c>
      <c r="B5" s="21" t="s">
        <v>1874</v>
      </c>
      <c r="C5" s="1" t="s">
        <v>387</v>
      </c>
      <c r="D5" s="1">
        <v>2016</v>
      </c>
      <c r="E5" s="1" t="s">
        <v>388</v>
      </c>
      <c r="F5" s="1" t="s">
        <v>389</v>
      </c>
      <c r="G5" s="1" t="s">
        <v>390</v>
      </c>
      <c r="H5" s="1">
        <v>28337</v>
      </c>
      <c r="I5" s="1">
        <v>1419</v>
      </c>
      <c r="J5" s="1" t="s">
        <v>391</v>
      </c>
      <c r="K5" s="1" t="s">
        <v>390</v>
      </c>
      <c r="L5" s="1">
        <v>28337</v>
      </c>
      <c r="M5" s="1"/>
      <c r="N5" s="1" t="s">
        <v>392</v>
      </c>
      <c r="O5" s="1" t="s">
        <v>393</v>
      </c>
      <c r="P5" s="1" t="s">
        <v>394</v>
      </c>
      <c r="Q5" s="1" t="s">
        <v>395</v>
      </c>
      <c r="R5" s="1" t="s">
        <v>392</v>
      </c>
      <c r="S5" s="1" t="s">
        <v>396</v>
      </c>
      <c r="T5" s="1" t="s">
        <v>397</v>
      </c>
      <c r="U5" s="1" t="s">
        <v>394</v>
      </c>
      <c r="V5" s="1" t="s">
        <v>395</v>
      </c>
      <c r="W5" s="1">
        <v>1</v>
      </c>
      <c r="X5" s="1">
        <v>2</v>
      </c>
      <c r="Y5" s="1">
        <v>1</v>
      </c>
      <c r="Z5" s="1">
        <v>2</v>
      </c>
      <c r="AA5" s="6">
        <v>6496</v>
      </c>
      <c r="AB5" s="1">
        <v>1</v>
      </c>
      <c r="AC5" s="1">
        <v>0</v>
      </c>
      <c r="AD5" s="1">
        <v>1</v>
      </c>
      <c r="AE5" s="1">
        <v>9.26</v>
      </c>
      <c r="AF5" s="1">
        <v>10.26</v>
      </c>
      <c r="AG5" s="7">
        <v>9.7500000000000003E-2</v>
      </c>
      <c r="AH5" s="8">
        <v>49099</v>
      </c>
      <c r="AI5" s="1" t="e">
        <f>VLOOKUP(County!A5,Salaries!A$6:T$91,15,FALSE)</f>
        <v>#N/A</v>
      </c>
      <c r="AJ5" s="1" t="e">
        <f>VLOOKUP(County!A5,Salaries!A$6:T$91,16,FALSE)</f>
        <v>#N/A</v>
      </c>
      <c r="AK5" s="8">
        <v>49099</v>
      </c>
      <c r="AL5" s="9">
        <v>11.82</v>
      </c>
      <c r="AM5" s="1"/>
      <c r="AN5" s="1"/>
      <c r="AO5" s="8">
        <v>15000</v>
      </c>
      <c r="AP5" s="8">
        <v>393906</v>
      </c>
      <c r="AQ5" s="8">
        <v>408906</v>
      </c>
      <c r="AR5" s="8">
        <v>92985</v>
      </c>
      <c r="AS5" s="8">
        <v>0</v>
      </c>
      <c r="AT5" s="8">
        <v>92985</v>
      </c>
      <c r="AU5" s="8">
        <v>3882</v>
      </c>
      <c r="AV5" s="8">
        <v>0</v>
      </c>
      <c r="AW5" s="8">
        <v>3882</v>
      </c>
      <c r="AX5" s="8">
        <v>0</v>
      </c>
      <c r="AY5" s="8">
        <v>505773</v>
      </c>
      <c r="AZ5" s="8">
        <v>303690</v>
      </c>
      <c r="BA5" s="8">
        <v>126081</v>
      </c>
      <c r="BB5" s="8">
        <v>429771</v>
      </c>
      <c r="BC5" s="8">
        <v>14635</v>
      </c>
      <c r="BD5" s="8">
        <v>3700</v>
      </c>
      <c r="BE5" s="8">
        <v>4856</v>
      </c>
      <c r="BF5" s="8">
        <v>23191</v>
      </c>
      <c r="BG5" s="8">
        <v>45672</v>
      </c>
      <c r="BH5" s="8">
        <v>498634</v>
      </c>
      <c r="BI5" s="8">
        <v>7139</v>
      </c>
      <c r="BJ5" s="7">
        <v>1.41E-2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6">
        <v>24886</v>
      </c>
      <c r="BR5" s="6">
        <v>15328</v>
      </c>
      <c r="BS5" s="6">
        <v>40214</v>
      </c>
      <c r="BT5" s="6">
        <v>11012</v>
      </c>
      <c r="BU5" s="6">
        <v>5011</v>
      </c>
      <c r="BV5" s="6">
        <v>16023</v>
      </c>
      <c r="BW5" s="1"/>
      <c r="BX5" s="1"/>
      <c r="BY5" s="1"/>
      <c r="BZ5" s="6">
        <v>56237</v>
      </c>
      <c r="CA5" s="1"/>
      <c r="CB5" s="6">
        <v>56237</v>
      </c>
      <c r="CC5" s="1">
        <v>308</v>
      </c>
      <c r="CD5" s="6">
        <v>26918</v>
      </c>
      <c r="CE5" s="1">
        <v>2</v>
      </c>
      <c r="CF5" s="1">
        <v>74</v>
      </c>
      <c r="CG5" s="1">
        <v>76</v>
      </c>
      <c r="CH5" s="6">
        <v>2504</v>
      </c>
      <c r="CI5" s="6">
        <v>2184</v>
      </c>
      <c r="CJ5" s="6">
        <v>3155</v>
      </c>
      <c r="CK5" s="1">
        <v>-1</v>
      </c>
      <c r="CL5" s="1">
        <v>0</v>
      </c>
      <c r="CM5" s="1">
        <v>20</v>
      </c>
      <c r="CN5" s="1">
        <v>39</v>
      </c>
      <c r="CO5" s="6">
        <v>11423</v>
      </c>
      <c r="CP5" s="6">
        <v>2887</v>
      </c>
      <c r="CQ5" s="6">
        <v>14310</v>
      </c>
      <c r="CR5" s="1"/>
      <c r="CS5" s="1"/>
      <c r="CT5" s="1"/>
      <c r="CU5" s="6">
        <v>11581</v>
      </c>
      <c r="CV5" s="6">
        <v>1404</v>
      </c>
      <c r="CW5" s="6">
        <v>12985</v>
      </c>
      <c r="CX5" s="6">
        <v>27295</v>
      </c>
      <c r="CY5" s="1">
        <v>17</v>
      </c>
      <c r="CZ5" s="1">
        <v>0</v>
      </c>
      <c r="DA5" s="6">
        <v>27312</v>
      </c>
      <c r="DB5" s="6">
        <v>1362</v>
      </c>
      <c r="DC5" s="1">
        <v>373</v>
      </c>
      <c r="DD5" s="6">
        <f t="shared" si="0"/>
        <v>1735</v>
      </c>
      <c r="DE5" s="6">
        <v>3374</v>
      </c>
      <c r="DF5" s="1">
        <v>114</v>
      </c>
      <c r="DG5" s="1">
        <v>0</v>
      </c>
      <c r="DH5" s="1">
        <v>487</v>
      </c>
      <c r="DI5" s="1">
        <v>150</v>
      </c>
      <c r="DJ5" s="1"/>
      <c r="DK5" s="6">
        <v>25590</v>
      </c>
      <c r="DL5" s="6">
        <v>18974</v>
      </c>
      <c r="DM5" s="6">
        <v>3184</v>
      </c>
      <c r="DN5" s="6">
        <v>5916</v>
      </c>
      <c r="DO5" s="6">
        <v>32535</v>
      </c>
      <c r="DP5" s="1">
        <v>-1</v>
      </c>
      <c r="DQ5" s="6">
        <v>14825</v>
      </c>
      <c r="DR5" s="6">
        <v>5272</v>
      </c>
      <c r="DS5" s="6">
        <v>20097</v>
      </c>
      <c r="DT5" s="6">
        <v>35331</v>
      </c>
      <c r="DU5" s="1">
        <v>18</v>
      </c>
      <c r="DV5" s="1">
        <v>2</v>
      </c>
      <c r="DW5" s="1">
        <v>82</v>
      </c>
      <c r="DX5" s="1">
        <v>193</v>
      </c>
      <c r="DY5" s="1">
        <v>0</v>
      </c>
      <c r="DZ5" s="1">
        <v>0</v>
      </c>
      <c r="EA5" s="1">
        <v>295</v>
      </c>
      <c r="EB5" s="1">
        <v>122</v>
      </c>
      <c r="EC5" s="1">
        <v>148</v>
      </c>
      <c r="ED5" s="1">
        <v>270</v>
      </c>
      <c r="EE5" s="1">
        <v>897</v>
      </c>
      <c r="EF5" s="6">
        <v>3537</v>
      </c>
      <c r="EG5" s="6">
        <v>4434</v>
      </c>
      <c r="EH5" s="1">
        <v>0</v>
      </c>
      <c r="EI5" s="1">
        <v>0</v>
      </c>
      <c r="EJ5" s="1">
        <v>0</v>
      </c>
      <c r="EK5" s="6">
        <v>4704</v>
      </c>
      <c r="EL5" s="1">
        <v>13</v>
      </c>
      <c r="EM5" s="1">
        <v>35</v>
      </c>
      <c r="EN5" s="1">
        <v>0</v>
      </c>
      <c r="EO5" s="1">
        <v>0</v>
      </c>
      <c r="EP5" s="1">
        <v>135</v>
      </c>
      <c r="EQ5" s="1"/>
      <c r="ER5" s="6">
        <v>3964</v>
      </c>
      <c r="ES5" s="1">
        <v>700</v>
      </c>
      <c r="ET5" s="1">
        <v>415</v>
      </c>
      <c r="EU5" s="1">
        <v>0</v>
      </c>
      <c r="EV5" s="1">
        <v>18</v>
      </c>
      <c r="EW5" s="1" t="s">
        <v>398</v>
      </c>
      <c r="EX5" s="1">
        <v>14</v>
      </c>
      <c r="EY5" s="1">
        <v>14</v>
      </c>
      <c r="EZ5" s="6">
        <v>9017</v>
      </c>
      <c r="FA5" s="6">
        <v>13266</v>
      </c>
      <c r="FB5" s="1"/>
      <c r="FC5" s="1"/>
      <c r="FD5" s="1"/>
      <c r="FE5" s="1"/>
      <c r="FF5" s="1" t="s">
        <v>387</v>
      </c>
      <c r="FG5" s="1" t="s">
        <v>307</v>
      </c>
      <c r="FH5" s="1" t="s">
        <v>389</v>
      </c>
      <c r="FI5" s="1" t="s">
        <v>390</v>
      </c>
      <c r="FJ5" s="1">
        <v>28337</v>
      </c>
      <c r="FK5" s="1">
        <v>1419</v>
      </c>
      <c r="FL5" s="1" t="s">
        <v>391</v>
      </c>
      <c r="FM5" s="1" t="s">
        <v>390</v>
      </c>
      <c r="FN5" s="1">
        <v>28337</v>
      </c>
      <c r="FO5" s="1">
        <v>1419</v>
      </c>
      <c r="FP5" s="1" t="s">
        <v>388</v>
      </c>
      <c r="FQ5" s="6">
        <v>15388</v>
      </c>
      <c r="FR5" s="1">
        <v>10.26</v>
      </c>
      <c r="FS5" s="1" t="s">
        <v>392</v>
      </c>
      <c r="FT5" s="6">
        <v>6496</v>
      </c>
      <c r="FU5" s="1">
        <v>202</v>
      </c>
      <c r="FV5" s="1"/>
      <c r="FW5" s="1" t="s">
        <v>399</v>
      </c>
      <c r="FX5" s="1"/>
      <c r="FY5" s="1"/>
      <c r="FZ5" s="1">
        <v>0</v>
      </c>
      <c r="GA5" s="1" t="s">
        <v>400</v>
      </c>
      <c r="GB5" s="1">
        <v>25</v>
      </c>
      <c r="GC5" s="1">
        <v>5</v>
      </c>
      <c r="GD5" s="1" t="s">
        <v>286</v>
      </c>
      <c r="GE5" s="1" t="s">
        <v>287</v>
      </c>
      <c r="GF5" s="1" t="s">
        <v>401</v>
      </c>
      <c r="GG5" s="1" t="s">
        <v>289</v>
      </c>
      <c r="GH5" s="1" t="s">
        <v>290</v>
      </c>
      <c r="GI5" s="1" t="s">
        <v>278</v>
      </c>
      <c r="GJ5" s="6">
        <v>35209</v>
      </c>
      <c r="GK5" s="1">
        <v>1</v>
      </c>
      <c r="GM5" s="2" t="s">
        <v>291</v>
      </c>
      <c r="GN5" s="2">
        <v>195</v>
      </c>
      <c r="GO5" s="2">
        <v>29</v>
      </c>
      <c r="GP5" s="2">
        <v>696</v>
      </c>
      <c r="GQ5" s="10">
        <v>3428</v>
      </c>
      <c r="GR5" s="2"/>
      <c r="GS5" s="2"/>
      <c r="GT5" s="2"/>
      <c r="GU5" s="2"/>
      <c r="GY5" s="1"/>
      <c r="GZ5" s="1">
        <v>1</v>
      </c>
      <c r="HA5" s="1"/>
      <c r="HB5" s="1"/>
      <c r="HC5" s="1"/>
      <c r="HD5" s="1"/>
      <c r="HE5" s="1"/>
      <c r="HF5" s="1"/>
      <c r="HG5" s="1"/>
      <c r="HH5" s="1"/>
      <c r="HI5" s="1"/>
      <c r="HJ5" s="1">
        <v>6</v>
      </c>
      <c r="HK5" s="1">
        <v>475</v>
      </c>
      <c r="HM5" s="6">
        <v>7842</v>
      </c>
      <c r="HN5" s="6">
        <v>91570</v>
      </c>
      <c r="HO5" s="2">
        <v>150</v>
      </c>
      <c r="HP5" s="1"/>
      <c r="HQ5" s="1">
        <v>0</v>
      </c>
      <c r="HR5" s="6">
        <v>26725</v>
      </c>
      <c r="HS5" s="1"/>
      <c r="HT5" s="1"/>
      <c r="HU5" s="1">
        <v>193</v>
      </c>
      <c r="HV5" s="6">
        <v>2022</v>
      </c>
      <c r="HW5" s="1"/>
      <c r="HX5" s="1"/>
      <c r="HY5" s="1">
        <v>162</v>
      </c>
      <c r="HZ5" s="1">
        <v>0</v>
      </c>
      <c r="IA5" s="1"/>
      <c r="IB5" s="1"/>
      <c r="IC5" s="1">
        <v>-1</v>
      </c>
      <c r="ID5" s="6">
        <v>32535</v>
      </c>
      <c r="IE5" s="6">
        <v>5109</v>
      </c>
      <c r="IF5" s="1">
        <v>0</v>
      </c>
      <c r="IG5" s="6">
        <v>32048</v>
      </c>
      <c r="IH5" s="6">
        <v>4736</v>
      </c>
      <c r="II5" s="1">
        <v>15</v>
      </c>
      <c r="IJ5" s="1">
        <v>99</v>
      </c>
      <c r="IK5" s="1">
        <v>174</v>
      </c>
      <c r="IL5" s="1">
        <v>199</v>
      </c>
      <c r="IM5" s="1">
        <v>0</v>
      </c>
      <c r="IN5" s="1">
        <v>0</v>
      </c>
      <c r="IP5" s="6">
        <v>3336</v>
      </c>
      <c r="IQ5" s="6">
        <v>1155</v>
      </c>
      <c r="IR5" s="10">
        <v>4491</v>
      </c>
      <c r="IS5" s="10">
        <v>4978</v>
      </c>
      <c r="IT5" s="6">
        <v>1735</v>
      </c>
      <c r="IU5" s="10">
        <v>37026</v>
      </c>
      <c r="IV5" s="6">
        <v>13217</v>
      </c>
      <c r="IW5" s="1">
        <v>20</v>
      </c>
      <c r="IX5" s="1">
        <v>275</v>
      </c>
      <c r="IY5" s="1">
        <v>0</v>
      </c>
      <c r="IZ5" s="1">
        <v>0.94</v>
      </c>
      <c r="JA5" s="1">
        <v>0.06</v>
      </c>
      <c r="JB5" s="1">
        <v>15.95</v>
      </c>
      <c r="JC5" s="1">
        <v>16.12</v>
      </c>
      <c r="JD5" s="1">
        <v>13.5</v>
      </c>
      <c r="JE5" s="1">
        <v>100</v>
      </c>
      <c r="JF5" s="6">
        <v>1019</v>
      </c>
      <c r="JG5" s="1">
        <v>195</v>
      </c>
      <c r="JH5" s="6">
        <v>3685</v>
      </c>
      <c r="JI5">
        <v>12.206282484592007</v>
      </c>
      <c r="KJ5" s="27">
        <f t="shared" si="1"/>
        <v>41888.011695906433</v>
      </c>
      <c r="MH5" s="2"/>
      <c r="MI5" s="10">
        <v>18048</v>
      </c>
      <c r="MJ5" s="10"/>
    </row>
    <row r="6" spans="1:348" x14ac:dyDescent="0.2">
      <c r="A6" s="1" t="s">
        <v>418</v>
      </c>
      <c r="B6" s="21" t="s">
        <v>1875</v>
      </c>
      <c r="C6" s="1" t="s">
        <v>419</v>
      </c>
      <c r="D6" s="1">
        <v>2016</v>
      </c>
      <c r="E6" s="1" t="s">
        <v>420</v>
      </c>
      <c r="F6" s="1" t="s">
        <v>421</v>
      </c>
      <c r="G6" s="1" t="s">
        <v>422</v>
      </c>
      <c r="H6" s="1">
        <v>28461</v>
      </c>
      <c r="I6" s="1">
        <v>3827</v>
      </c>
      <c r="J6" s="1" t="s">
        <v>421</v>
      </c>
      <c r="K6" s="1" t="s">
        <v>422</v>
      </c>
      <c r="L6" s="1">
        <v>28461</v>
      </c>
      <c r="M6" s="1"/>
      <c r="N6" s="1" t="s">
        <v>423</v>
      </c>
      <c r="O6" s="1" t="s">
        <v>424</v>
      </c>
      <c r="P6" s="1" t="s">
        <v>425</v>
      </c>
      <c r="Q6" s="1" t="s">
        <v>426</v>
      </c>
      <c r="R6" s="1" t="s">
        <v>423</v>
      </c>
      <c r="S6" s="1" t="s">
        <v>323</v>
      </c>
      <c r="T6" s="1" t="s">
        <v>424</v>
      </c>
      <c r="U6" s="1" t="s">
        <v>425</v>
      </c>
      <c r="V6" s="1" t="s">
        <v>426</v>
      </c>
      <c r="W6" s="1">
        <v>0</v>
      </c>
      <c r="X6" s="1">
        <v>5</v>
      </c>
      <c r="Y6" s="1">
        <v>0</v>
      </c>
      <c r="Z6" s="1">
        <v>0</v>
      </c>
      <c r="AA6" s="6">
        <v>11852</v>
      </c>
      <c r="AB6" s="1">
        <v>1</v>
      </c>
      <c r="AC6" s="1">
        <v>0</v>
      </c>
      <c r="AD6" s="1">
        <v>1</v>
      </c>
      <c r="AE6" s="1">
        <v>15</v>
      </c>
      <c r="AF6" s="1">
        <v>16</v>
      </c>
      <c r="AG6" s="7">
        <v>6.25E-2</v>
      </c>
      <c r="AH6" s="8">
        <v>107769</v>
      </c>
      <c r="AI6" s="1" t="e">
        <f>VLOOKUP(County!A6,Salaries!A$6:T$91,15,FALSE)</f>
        <v>#N/A</v>
      </c>
      <c r="AJ6" s="1" t="e">
        <f>VLOOKUP(County!A6,Salaries!A$6:T$91,16,FALSE)</f>
        <v>#N/A</v>
      </c>
      <c r="AK6" s="1"/>
      <c r="AL6" s="9">
        <v>13.51</v>
      </c>
      <c r="AM6" s="9">
        <v>13.51</v>
      </c>
      <c r="AN6" s="9">
        <v>21.2</v>
      </c>
      <c r="AO6" s="8">
        <v>0</v>
      </c>
      <c r="AP6" s="8">
        <v>1124513</v>
      </c>
      <c r="AQ6" s="8">
        <v>1124513</v>
      </c>
      <c r="AR6" s="8">
        <v>139960</v>
      </c>
      <c r="AS6" s="8">
        <v>0</v>
      </c>
      <c r="AT6" s="8">
        <v>139960</v>
      </c>
      <c r="AU6" s="8">
        <v>0</v>
      </c>
      <c r="AV6" s="8">
        <v>0</v>
      </c>
      <c r="AW6" s="8">
        <v>0</v>
      </c>
      <c r="AX6" s="8">
        <v>0</v>
      </c>
      <c r="AY6" s="8">
        <v>1264473</v>
      </c>
      <c r="AZ6" s="8">
        <v>671375</v>
      </c>
      <c r="BA6" s="8">
        <v>290953</v>
      </c>
      <c r="BB6" s="8">
        <v>962328</v>
      </c>
      <c r="BC6" s="8">
        <v>66352</v>
      </c>
      <c r="BD6" s="8">
        <v>8000</v>
      </c>
      <c r="BE6" s="8">
        <v>9129</v>
      </c>
      <c r="BF6" s="8">
        <v>83481</v>
      </c>
      <c r="BG6" s="8">
        <v>169426</v>
      </c>
      <c r="BH6" s="8">
        <v>1215235</v>
      </c>
      <c r="BI6" s="8">
        <v>49238</v>
      </c>
      <c r="BJ6" s="7">
        <v>3.8899999999999997E-2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6">
        <v>49693</v>
      </c>
      <c r="BR6" s="6">
        <v>37139</v>
      </c>
      <c r="BS6" s="6">
        <v>86832</v>
      </c>
      <c r="BT6" s="6">
        <v>30993</v>
      </c>
      <c r="BU6" s="6">
        <v>11948</v>
      </c>
      <c r="BV6" s="6">
        <v>42941</v>
      </c>
      <c r="BW6" s="6">
        <v>25007</v>
      </c>
      <c r="BX6" s="1">
        <v>0</v>
      </c>
      <c r="BY6" s="6">
        <v>25007</v>
      </c>
      <c r="BZ6" s="6">
        <v>154780</v>
      </c>
      <c r="CA6" s="1"/>
      <c r="CB6" s="6">
        <v>154780</v>
      </c>
      <c r="CC6" s="6">
        <v>5000</v>
      </c>
      <c r="CD6" s="6">
        <v>29500</v>
      </c>
      <c r="CE6" s="1">
        <v>0</v>
      </c>
      <c r="CF6" s="1">
        <v>74</v>
      </c>
      <c r="CG6" s="1">
        <v>74</v>
      </c>
      <c r="CH6" s="6">
        <v>3137</v>
      </c>
      <c r="CI6" s="6">
        <v>2022</v>
      </c>
      <c r="CJ6" s="6">
        <v>6398</v>
      </c>
      <c r="CK6" s="1">
        <v>2</v>
      </c>
      <c r="CL6" s="1">
        <v>0</v>
      </c>
      <c r="CM6" s="1">
        <v>51</v>
      </c>
      <c r="CN6" s="1">
        <v>132</v>
      </c>
      <c r="CO6" s="6">
        <v>189592</v>
      </c>
      <c r="CP6" s="6">
        <v>38230</v>
      </c>
      <c r="CQ6" s="6">
        <v>227822</v>
      </c>
      <c r="CR6" s="1"/>
      <c r="CS6" s="1"/>
      <c r="CT6" s="1"/>
      <c r="CU6" s="6">
        <v>72957</v>
      </c>
      <c r="CV6" s="6">
        <v>11905</v>
      </c>
      <c r="CW6" s="6">
        <v>84862</v>
      </c>
      <c r="CX6" s="6">
        <v>312684</v>
      </c>
      <c r="CY6" s="1">
        <v>750</v>
      </c>
      <c r="CZ6" s="1">
        <v>0</v>
      </c>
      <c r="DA6" s="6">
        <v>313434</v>
      </c>
      <c r="DB6" s="6">
        <v>17041</v>
      </c>
      <c r="DC6" s="6">
        <v>1336</v>
      </c>
      <c r="DD6" s="6">
        <f t="shared" si="0"/>
        <v>18377</v>
      </c>
      <c r="DE6" s="6">
        <v>36859</v>
      </c>
      <c r="DF6" s="6">
        <v>12938</v>
      </c>
      <c r="DG6" s="1">
        <v>0</v>
      </c>
      <c r="DH6" s="6">
        <v>14275</v>
      </c>
      <c r="DI6" s="6">
        <v>1202</v>
      </c>
      <c r="DJ6" s="6"/>
      <c r="DK6" s="1"/>
      <c r="DL6" s="6">
        <v>367333</v>
      </c>
      <c r="DM6" s="1"/>
      <c r="DN6" s="1"/>
      <c r="DO6" s="6">
        <v>381608</v>
      </c>
      <c r="DP6" s="1">
        <v>-1</v>
      </c>
      <c r="DQ6" s="6">
        <v>46591</v>
      </c>
      <c r="DR6" s="6">
        <v>9750</v>
      </c>
      <c r="DS6" s="6">
        <v>56341</v>
      </c>
      <c r="DT6" s="6">
        <v>262026</v>
      </c>
      <c r="DU6" s="1">
        <v>958</v>
      </c>
      <c r="DV6" s="1">
        <v>1</v>
      </c>
      <c r="DW6" s="1">
        <v>231</v>
      </c>
      <c r="DX6" s="1">
        <v>0</v>
      </c>
      <c r="DY6" s="1">
        <v>0</v>
      </c>
      <c r="DZ6" s="1">
        <v>0</v>
      </c>
      <c r="EA6" s="6">
        <v>1190</v>
      </c>
      <c r="EB6" s="6">
        <v>15589</v>
      </c>
      <c r="EC6" s="1">
        <v>38</v>
      </c>
      <c r="ED6" s="6">
        <v>15627</v>
      </c>
      <c r="EE6" s="6">
        <v>4505</v>
      </c>
      <c r="EF6" s="1">
        <v>0</v>
      </c>
      <c r="EG6" s="6">
        <v>4505</v>
      </c>
      <c r="EH6" s="1">
        <v>0</v>
      </c>
      <c r="EI6" s="1">
        <v>0</v>
      </c>
      <c r="EJ6" s="1">
        <v>0</v>
      </c>
      <c r="EK6" s="6">
        <v>20132</v>
      </c>
      <c r="EL6" s="1">
        <v>0</v>
      </c>
      <c r="EM6" s="1">
        <v>0</v>
      </c>
      <c r="EN6" s="1">
        <v>27</v>
      </c>
      <c r="EO6" s="1">
        <v>197</v>
      </c>
      <c r="EP6" s="1"/>
      <c r="EQ6" s="1"/>
      <c r="ER6" s="6">
        <v>57977</v>
      </c>
      <c r="ES6" s="6">
        <v>9768</v>
      </c>
      <c r="ET6" s="6">
        <v>2746</v>
      </c>
      <c r="EU6" s="1">
        <v>14</v>
      </c>
      <c r="EV6" s="1">
        <v>257</v>
      </c>
      <c r="EW6" s="1" t="s">
        <v>427</v>
      </c>
      <c r="EX6" s="1">
        <v>16</v>
      </c>
      <c r="EY6" s="1">
        <v>65</v>
      </c>
      <c r="EZ6" s="6">
        <v>85650</v>
      </c>
      <c r="FA6" s="1"/>
      <c r="FB6" s="6">
        <v>12792</v>
      </c>
      <c r="FC6" s="1"/>
      <c r="FD6" s="1"/>
      <c r="FE6" s="1"/>
      <c r="FF6" s="1" t="s">
        <v>428</v>
      </c>
      <c r="FG6" s="1" t="s">
        <v>307</v>
      </c>
      <c r="FH6" s="1" t="s">
        <v>421</v>
      </c>
      <c r="FI6" s="1" t="s">
        <v>422</v>
      </c>
      <c r="FJ6" s="1">
        <v>28461</v>
      </c>
      <c r="FK6" s="1">
        <v>3827</v>
      </c>
      <c r="FL6" s="1" t="s">
        <v>421</v>
      </c>
      <c r="FM6" s="1" t="s">
        <v>422</v>
      </c>
      <c r="FN6" s="1">
        <v>28461</v>
      </c>
      <c r="FO6" s="1">
        <v>3827</v>
      </c>
      <c r="FP6" s="1" t="s">
        <v>420</v>
      </c>
      <c r="FQ6" s="6">
        <v>33856</v>
      </c>
      <c r="FR6" s="1">
        <v>16</v>
      </c>
      <c r="FS6" s="1" t="s">
        <v>429</v>
      </c>
      <c r="FT6" s="6">
        <v>11852</v>
      </c>
      <c r="FU6" s="1">
        <v>260</v>
      </c>
      <c r="FV6" s="1"/>
      <c r="FW6" s="1" t="s">
        <v>430</v>
      </c>
      <c r="FX6" s="1"/>
      <c r="FY6" s="1"/>
      <c r="FZ6" s="1">
        <v>0</v>
      </c>
      <c r="GA6" s="1" t="s">
        <v>431</v>
      </c>
      <c r="GB6" s="1">
        <v>1.76</v>
      </c>
      <c r="GC6" s="1">
        <v>13.21</v>
      </c>
      <c r="GD6" s="1" t="s">
        <v>286</v>
      </c>
      <c r="GE6" s="1" t="s">
        <v>287</v>
      </c>
      <c r="GF6" s="1" t="s">
        <v>432</v>
      </c>
      <c r="GG6" s="1" t="s">
        <v>289</v>
      </c>
      <c r="GH6" s="1" t="s">
        <v>290</v>
      </c>
      <c r="GI6" s="1" t="s">
        <v>278</v>
      </c>
      <c r="GJ6" s="6">
        <v>115716</v>
      </c>
      <c r="GK6" s="1">
        <v>3</v>
      </c>
      <c r="GM6" s="2" t="s">
        <v>329</v>
      </c>
      <c r="GN6" s="2">
        <v>675</v>
      </c>
      <c r="GO6" s="2">
        <v>65</v>
      </c>
      <c r="GP6" s="10">
        <v>3173</v>
      </c>
      <c r="GQ6" s="10">
        <v>27071</v>
      </c>
      <c r="GR6" s="2"/>
      <c r="GS6" s="2">
        <v>0</v>
      </c>
      <c r="GT6" s="2">
        <v>0</v>
      </c>
      <c r="GU6" s="2"/>
      <c r="GY6" s="1"/>
      <c r="GZ6" s="1">
        <v>3</v>
      </c>
      <c r="HA6" s="1"/>
      <c r="HB6" s="1"/>
      <c r="HC6" s="1"/>
      <c r="HD6" s="1"/>
      <c r="HE6" s="1"/>
      <c r="HF6" s="1"/>
      <c r="HG6" s="1"/>
      <c r="HH6" s="1"/>
      <c r="HI6" s="1"/>
      <c r="HJ6" s="1">
        <v>5</v>
      </c>
      <c r="HK6" s="6">
        <v>2835</v>
      </c>
      <c r="HM6" s="6">
        <v>11559</v>
      </c>
      <c r="HN6" s="6">
        <v>202247</v>
      </c>
      <c r="HO6" s="10">
        <v>1202</v>
      </c>
      <c r="HP6" s="1"/>
      <c r="HQ6" s="1">
        <v>0</v>
      </c>
      <c r="HR6" s="6">
        <v>26725</v>
      </c>
      <c r="HS6" s="1"/>
      <c r="HT6" s="1"/>
      <c r="HU6" s="6">
        <v>2775</v>
      </c>
      <c r="HV6" s="6">
        <v>2022</v>
      </c>
      <c r="HW6" s="1"/>
      <c r="HX6" s="1"/>
      <c r="HY6" s="1">
        <v>0</v>
      </c>
      <c r="HZ6" s="1">
        <v>0</v>
      </c>
      <c r="IA6" s="1"/>
      <c r="IB6" s="1"/>
      <c r="IC6" s="1">
        <v>2</v>
      </c>
      <c r="ID6" s="6">
        <v>381608</v>
      </c>
      <c r="IE6" s="6">
        <v>55236</v>
      </c>
      <c r="IF6" s="1">
        <v>0</v>
      </c>
      <c r="IG6" s="6">
        <v>367333</v>
      </c>
      <c r="IH6" s="6">
        <v>53899</v>
      </c>
      <c r="II6" s="1">
        <v>114</v>
      </c>
      <c r="IJ6" s="6">
        <v>12824</v>
      </c>
      <c r="IK6" s="6">
        <v>1336</v>
      </c>
      <c r="IL6" s="1">
        <v>0</v>
      </c>
      <c r="IM6" s="1">
        <v>0</v>
      </c>
      <c r="IN6" s="1">
        <v>1</v>
      </c>
      <c r="IP6" s="6">
        <v>29018</v>
      </c>
      <c r="IQ6" s="1">
        <v>0</v>
      </c>
      <c r="IR6" s="10">
        <v>29018</v>
      </c>
      <c r="IS6" s="10">
        <v>43293</v>
      </c>
      <c r="IT6" s="6">
        <v>18377</v>
      </c>
      <c r="IU6" s="10">
        <v>410626</v>
      </c>
      <c r="IV6" s="6">
        <v>84862</v>
      </c>
      <c r="IW6" s="1">
        <v>959</v>
      </c>
      <c r="IX6" s="1">
        <v>231</v>
      </c>
      <c r="IY6" s="1">
        <v>0</v>
      </c>
      <c r="IZ6" s="1">
        <v>0.22</v>
      </c>
      <c r="JA6" s="1">
        <v>0.78</v>
      </c>
      <c r="JB6" s="1">
        <v>16.920000000000002</v>
      </c>
      <c r="JC6" s="1">
        <v>19.5</v>
      </c>
      <c r="JD6" s="1">
        <v>16.3</v>
      </c>
      <c r="JE6" s="6">
        <v>1189</v>
      </c>
      <c r="JF6" s="6">
        <v>20094</v>
      </c>
      <c r="JG6" s="1">
        <v>1</v>
      </c>
      <c r="JH6" s="1">
        <v>38</v>
      </c>
      <c r="JI6">
        <v>8.3162916104946589</v>
      </c>
      <c r="KJ6" s="27">
        <f t="shared" si="1"/>
        <v>60145.5</v>
      </c>
      <c r="MH6" s="2"/>
      <c r="MI6" s="10">
        <v>312160</v>
      </c>
      <c r="MJ6" s="10"/>
    </row>
    <row r="7" spans="1:348" x14ac:dyDescent="0.2">
      <c r="A7" s="1" t="s">
        <v>433</v>
      </c>
      <c r="B7" s="21" t="s">
        <v>1876</v>
      </c>
      <c r="C7" s="1" t="s">
        <v>434</v>
      </c>
      <c r="D7" s="1">
        <v>2016</v>
      </c>
      <c r="E7" s="1" t="s">
        <v>435</v>
      </c>
      <c r="F7" s="1" t="s">
        <v>436</v>
      </c>
      <c r="G7" s="1" t="s">
        <v>437</v>
      </c>
      <c r="H7" s="1">
        <v>28801</v>
      </c>
      <c r="I7" s="1">
        <v>2834</v>
      </c>
      <c r="J7" s="1" t="s">
        <v>436</v>
      </c>
      <c r="K7" s="1" t="s">
        <v>437</v>
      </c>
      <c r="L7" s="1">
        <v>28801</v>
      </c>
      <c r="M7" s="1"/>
      <c r="N7" s="1" t="s">
        <v>438</v>
      </c>
      <c r="O7" s="1" t="s">
        <v>439</v>
      </c>
      <c r="P7" s="1"/>
      <c r="Q7" s="1" t="s">
        <v>440</v>
      </c>
      <c r="R7" s="1" t="s">
        <v>441</v>
      </c>
      <c r="S7" s="1" t="s">
        <v>396</v>
      </c>
      <c r="T7" s="1" t="s">
        <v>439</v>
      </c>
      <c r="U7" s="1"/>
      <c r="V7" s="1" t="s">
        <v>440</v>
      </c>
      <c r="W7" s="1">
        <v>1</v>
      </c>
      <c r="X7" s="1">
        <v>12</v>
      </c>
      <c r="Y7" s="1">
        <v>0</v>
      </c>
      <c r="Z7" s="1">
        <v>0</v>
      </c>
      <c r="AA7" s="6">
        <v>32136</v>
      </c>
      <c r="AB7" s="1">
        <v>11</v>
      </c>
      <c r="AC7" s="1">
        <v>1</v>
      </c>
      <c r="AD7" s="1">
        <v>12</v>
      </c>
      <c r="AE7" s="1">
        <v>46</v>
      </c>
      <c r="AF7" s="1">
        <v>58</v>
      </c>
      <c r="AG7" s="7">
        <v>0.18970000000000001</v>
      </c>
      <c r="AH7" s="8">
        <v>99500</v>
      </c>
      <c r="AI7" s="1" t="e">
        <f>VLOOKUP(County!A7,Salaries!A$6:T$91,15,FALSE)</f>
        <v>#N/A</v>
      </c>
      <c r="AJ7" s="1" t="e">
        <f>VLOOKUP(County!A7,Salaries!A$6:T$91,16,FALSE)</f>
        <v>#N/A</v>
      </c>
      <c r="AK7" s="8">
        <v>40417</v>
      </c>
      <c r="AL7" s="9">
        <v>12.6</v>
      </c>
      <c r="AM7" s="9">
        <v>14.38</v>
      </c>
      <c r="AN7" s="9">
        <v>17.940000000000001</v>
      </c>
      <c r="AO7" s="8">
        <v>0</v>
      </c>
      <c r="AP7" s="8">
        <v>4469407</v>
      </c>
      <c r="AQ7" s="8">
        <v>4469407</v>
      </c>
      <c r="AR7" s="8">
        <v>224470</v>
      </c>
      <c r="AS7" s="8">
        <v>0</v>
      </c>
      <c r="AT7" s="8">
        <v>224470</v>
      </c>
      <c r="AU7" s="8">
        <v>37491</v>
      </c>
      <c r="AV7" s="8">
        <v>0</v>
      </c>
      <c r="AW7" s="8">
        <v>37491</v>
      </c>
      <c r="AX7" s="8">
        <v>234889</v>
      </c>
      <c r="AY7" s="8">
        <v>4966257</v>
      </c>
      <c r="AZ7" s="8">
        <v>2450785</v>
      </c>
      <c r="BA7" s="8">
        <v>1195365</v>
      </c>
      <c r="BB7" s="8">
        <v>3646150</v>
      </c>
      <c r="BC7" s="8">
        <v>577685</v>
      </c>
      <c r="BD7" s="8">
        <v>96268</v>
      </c>
      <c r="BE7" s="8">
        <v>0</v>
      </c>
      <c r="BF7" s="8">
        <v>673953</v>
      </c>
      <c r="BG7" s="8">
        <v>609412</v>
      </c>
      <c r="BH7" s="8">
        <v>4929515</v>
      </c>
      <c r="BI7" s="8">
        <v>36742</v>
      </c>
      <c r="BJ7" s="7">
        <v>7.4000000000000003E-3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6">
        <v>152988</v>
      </c>
      <c r="BR7" s="6">
        <v>143465</v>
      </c>
      <c r="BS7" s="6">
        <v>296453</v>
      </c>
      <c r="BT7" s="6">
        <v>122714</v>
      </c>
      <c r="BU7" s="6">
        <v>54618</v>
      </c>
      <c r="BV7" s="6">
        <v>177332</v>
      </c>
      <c r="BW7" s="6">
        <v>18525</v>
      </c>
      <c r="BX7" s="6">
        <v>7136</v>
      </c>
      <c r="BY7" s="6">
        <f>SUM(BW7:BX7)</f>
        <v>25661</v>
      </c>
      <c r="BZ7" s="6">
        <v>499446</v>
      </c>
      <c r="CA7" s="1"/>
      <c r="CB7" s="6">
        <v>499446</v>
      </c>
      <c r="CC7" s="6">
        <v>2634</v>
      </c>
      <c r="CD7" s="6">
        <v>61895</v>
      </c>
      <c r="CE7" s="1">
        <v>8</v>
      </c>
      <c r="CF7" s="1">
        <v>74</v>
      </c>
      <c r="CG7" s="1">
        <v>82</v>
      </c>
      <c r="CH7" s="6">
        <v>43502</v>
      </c>
      <c r="CI7" s="6">
        <v>16374</v>
      </c>
      <c r="CJ7" s="6">
        <v>19280</v>
      </c>
      <c r="CK7" s="1">
        <v>371</v>
      </c>
      <c r="CL7" s="1">
        <v>145</v>
      </c>
      <c r="CM7" s="1">
        <v>170</v>
      </c>
      <c r="CN7" s="1">
        <v>614</v>
      </c>
      <c r="CO7" s="6">
        <v>408712</v>
      </c>
      <c r="CP7" s="6">
        <v>188534</v>
      </c>
      <c r="CQ7" s="6">
        <v>597246</v>
      </c>
      <c r="CR7" s="6">
        <v>28931</v>
      </c>
      <c r="CS7" s="6">
        <v>12895</v>
      </c>
      <c r="CT7" s="6">
        <v>41826</v>
      </c>
      <c r="CU7" s="6">
        <v>409769</v>
      </c>
      <c r="CV7" s="6">
        <v>101672</v>
      </c>
      <c r="CW7" s="6">
        <v>511441</v>
      </c>
      <c r="CX7" s="6">
        <v>1150513</v>
      </c>
      <c r="CY7" s="1">
        <v>3</v>
      </c>
      <c r="CZ7" s="6">
        <v>2687</v>
      </c>
      <c r="DA7" s="6">
        <v>1153203</v>
      </c>
      <c r="DB7" s="6">
        <v>178713</v>
      </c>
      <c r="DC7" s="6">
        <v>100219</v>
      </c>
      <c r="DD7" s="6">
        <f t="shared" si="0"/>
        <v>278932</v>
      </c>
      <c r="DE7" s="6">
        <v>166028</v>
      </c>
      <c r="DF7" s="6">
        <v>148361</v>
      </c>
      <c r="DG7" s="6">
        <v>9099</v>
      </c>
      <c r="DH7" s="6">
        <v>260329</v>
      </c>
      <c r="DI7" s="1">
        <v>449</v>
      </c>
      <c r="DJ7" s="6"/>
      <c r="DK7" s="6">
        <v>477965</v>
      </c>
      <c r="DL7" s="6">
        <v>1175070</v>
      </c>
      <c r="DM7" s="1"/>
      <c r="DN7" s="6">
        <v>17847</v>
      </c>
      <c r="DO7" s="6">
        <v>1757157</v>
      </c>
      <c r="DP7" s="6">
        <v>1487</v>
      </c>
      <c r="DQ7" s="6">
        <v>138400</v>
      </c>
      <c r="DR7" s="6">
        <v>25897</v>
      </c>
      <c r="DS7" s="6">
        <v>164297</v>
      </c>
      <c r="DT7" s="6">
        <v>2108588</v>
      </c>
      <c r="DU7" s="1">
        <v>788</v>
      </c>
      <c r="DV7" s="1">
        <v>6</v>
      </c>
      <c r="DW7" s="6">
        <v>2135</v>
      </c>
      <c r="DX7" s="6">
        <v>2229</v>
      </c>
      <c r="DY7" s="1">
        <v>50</v>
      </c>
      <c r="DZ7" s="1">
        <v>0</v>
      </c>
      <c r="EA7" s="6">
        <v>5208</v>
      </c>
      <c r="EB7" s="6">
        <v>6871</v>
      </c>
      <c r="EC7" s="1">
        <v>0</v>
      </c>
      <c r="ED7" s="6">
        <v>6871</v>
      </c>
      <c r="EE7" s="6">
        <v>59578</v>
      </c>
      <c r="EF7" s="6">
        <v>37155</v>
      </c>
      <c r="EG7" s="6">
        <v>96733</v>
      </c>
      <c r="EH7" s="1">
        <v>458</v>
      </c>
      <c r="EI7" s="1">
        <v>0</v>
      </c>
      <c r="EJ7" s="1">
        <v>458</v>
      </c>
      <c r="EK7" s="6">
        <v>104062</v>
      </c>
      <c r="EL7" s="1">
        <v>2</v>
      </c>
      <c r="EM7" s="1">
        <v>120</v>
      </c>
      <c r="EN7" s="1">
        <v>149</v>
      </c>
      <c r="EO7" s="1">
        <v>619</v>
      </c>
      <c r="EP7" s="6">
        <v>1527</v>
      </c>
      <c r="EQ7" s="6">
        <v>25507</v>
      </c>
      <c r="ER7" s="6">
        <v>89398</v>
      </c>
      <c r="ES7" s="6">
        <v>14596</v>
      </c>
      <c r="ET7" s="6">
        <v>3209</v>
      </c>
      <c r="EU7" s="6">
        <v>67620</v>
      </c>
      <c r="EV7" s="6">
        <v>68360</v>
      </c>
      <c r="EW7" s="1" t="s">
        <v>442</v>
      </c>
      <c r="EX7" s="1">
        <v>82</v>
      </c>
      <c r="EY7" s="1">
        <v>162</v>
      </c>
      <c r="EZ7" s="6">
        <v>120401</v>
      </c>
      <c r="FA7" s="6">
        <v>200520</v>
      </c>
      <c r="FB7" s="1"/>
      <c r="FC7" s="1"/>
      <c r="FD7" s="1"/>
      <c r="FE7" s="1"/>
      <c r="FF7" s="1" t="s">
        <v>443</v>
      </c>
      <c r="FG7" s="1" t="s">
        <v>307</v>
      </c>
      <c r="FH7" s="1" t="s">
        <v>436</v>
      </c>
      <c r="FI7" s="1" t="s">
        <v>437</v>
      </c>
      <c r="FJ7" s="1">
        <v>28801</v>
      </c>
      <c r="FK7" s="1">
        <v>2834</v>
      </c>
      <c r="FL7" s="1" t="s">
        <v>436</v>
      </c>
      <c r="FM7" s="1" t="s">
        <v>437</v>
      </c>
      <c r="FN7" s="1">
        <v>28801</v>
      </c>
      <c r="FO7" s="1">
        <v>2834</v>
      </c>
      <c r="FP7" s="1" t="s">
        <v>435</v>
      </c>
      <c r="FQ7" s="6">
        <v>118803</v>
      </c>
      <c r="FR7" s="1">
        <v>58</v>
      </c>
      <c r="FS7" s="1" t="s">
        <v>438</v>
      </c>
      <c r="FT7" s="6">
        <v>32136</v>
      </c>
      <c r="FU7" s="1">
        <v>676</v>
      </c>
      <c r="FV7" s="1"/>
      <c r="FW7" s="1" t="s">
        <v>444</v>
      </c>
      <c r="FX7" s="1"/>
      <c r="FY7" s="1"/>
      <c r="FZ7" s="1">
        <v>0</v>
      </c>
      <c r="GA7" s="1" t="s">
        <v>445</v>
      </c>
      <c r="GB7" s="1">
        <v>95.55</v>
      </c>
      <c r="GC7" s="1">
        <v>92.9</v>
      </c>
      <c r="GD7" s="1" t="s">
        <v>286</v>
      </c>
      <c r="GE7" s="1" t="s">
        <v>287</v>
      </c>
      <c r="GF7" s="1" t="s">
        <v>446</v>
      </c>
      <c r="GG7" s="1" t="s">
        <v>289</v>
      </c>
      <c r="GH7" s="1" t="s">
        <v>290</v>
      </c>
      <c r="GI7" s="1" t="s">
        <v>278</v>
      </c>
      <c r="GJ7" s="6">
        <v>248872</v>
      </c>
      <c r="GK7" s="1">
        <v>3</v>
      </c>
      <c r="GM7" s="2" t="s">
        <v>291</v>
      </c>
      <c r="GN7" s="10">
        <v>6721</v>
      </c>
      <c r="GO7" s="2">
        <v>540</v>
      </c>
      <c r="GP7" s="10">
        <v>18671</v>
      </c>
      <c r="GQ7" s="10">
        <v>146946</v>
      </c>
      <c r="GR7" s="2">
        <v>329</v>
      </c>
      <c r="GS7" s="2">
        <v>25</v>
      </c>
      <c r="GT7" s="2">
        <v>215</v>
      </c>
      <c r="GU7" s="10">
        <v>13159</v>
      </c>
      <c r="GY7" s="1"/>
      <c r="GZ7" s="1">
        <v>3</v>
      </c>
      <c r="HA7" s="1"/>
      <c r="HB7" s="1"/>
      <c r="HC7" s="1"/>
      <c r="HD7" s="1"/>
      <c r="HE7" s="1"/>
      <c r="HF7" s="1"/>
      <c r="HG7" s="1"/>
      <c r="HH7" s="1"/>
      <c r="HI7" s="1"/>
      <c r="HJ7" s="1">
        <v>13</v>
      </c>
      <c r="HK7" s="6">
        <v>16244</v>
      </c>
      <c r="HM7" s="6">
        <v>79527</v>
      </c>
      <c r="HN7" s="6">
        <v>644792</v>
      </c>
      <c r="HO7" s="2">
        <v>449</v>
      </c>
      <c r="HP7" s="1">
        <v>87</v>
      </c>
      <c r="HQ7" s="1">
        <v>58</v>
      </c>
      <c r="HR7" s="6">
        <v>26725</v>
      </c>
      <c r="HS7" s="1"/>
      <c r="HT7" s="6">
        <v>34298</v>
      </c>
      <c r="HU7" s="1">
        <v>872</v>
      </c>
      <c r="HV7" s="6">
        <v>2022</v>
      </c>
      <c r="HW7" s="1"/>
      <c r="HX7" s="6">
        <v>13913</v>
      </c>
      <c r="HY7" s="1">
        <v>439</v>
      </c>
      <c r="HZ7" s="1">
        <v>0</v>
      </c>
      <c r="IA7" s="1"/>
      <c r="IB7" s="1">
        <v>370</v>
      </c>
      <c r="IC7" s="1">
        <v>1</v>
      </c>
      <c r="ID7" s="6">
        <v>1757157</v>
      </c>
      <c r="IE7" s="6">
        <v>444960</v>
      </c>
      <c r="IF7" s="6">
        <v>1534</v>
      </c>
      <c r="IG7" s="6">
        <v>1497981</v>
      </c>
      <c r="IH7" s="6">
        <v>343625</v>
      </c>
      <c r="II7" s="1">
        <v>171</v>
      </c>
      <c r="IJ7" s="6">
        <v>148190</v>
      </c>
      <c r="IK7" s="1">
        <v>790</v>
      </c>
      <c r="IL7" s="6">
        <v>99429</v>
      </c>
      <c r="IM7" s="1">
        <v>0</v>
      </c>
      <c r="IN7" s="6">
        <v>2650</v>
      </c>
      <c r="IP7" s="6">
        <v>155708</v>
      </c>
      <c r="IQ7" s="1">
        <v>676</v>
      </c>
      <c r="IR7" s="10">
        <v>156384</v>
      </c>
      <c r="IS7" s="10">
        <v>416713</v>
      </c>
      <c r="IT7" s="6">
        <v>278932</v>
      </c>
      <c r="IU7" s="10">
        <v>1913541</v>
      </c>
      <c r="IV7" s="6">
        <v>553267</v>
      </c>
      <c r="IW7" s="1">
        <v>794</v>
      </c>
      <c r="IX7" s="6">
        <v>4364</v>
      </c>
      <c r="IY7" s="1">
        <v>50</v>
      </c>
      <c r="IZ7" s="1">
        <v>0.93</v>
      </c>
      <c r="JA7" s="1">
        <v>7.0000000000000007E-2</v>
      </c>
      <c r="JB7" s="1">
        <v>19.98</v>
      </c>
      <c r="JC7" s="1">
        <v>22.17</v>
      </c>
      <c r="JD7" s="1">
        <v>8.65</v>
      </c>
      <c r="JE7" s="6">
        <v>2973</v>
      </c>
      <c r="JF7" s="6">
        <v>66907</v>
      </c>
      <c r="JG7" s="6">
        <v>2235</v>
      </c>
      <c r="JH7" s="6">
        <v>37155</v>
      </c>
      <c r="JI7">
        <v>14.650703976341251</v>
      </c>
      <c r="KJ7" s="27">
        <f t="shared" si="1"/>
        <v>62864.65517241379</v>
      </c>
      <c r="MH7" s="10">
        <v>3603420</v>
      </c>
      <c r="MI7" s="10">
        <v>10805454</v>
      </c>
      <c r="MJ7" s="10"/>
    </row>
    <row r="8" spans="1:348" x14ac:dyDescent="0.2">
      <c r="A8" s="1" t="s">
        <v>447</v>
      </c>
      <c r="B8" s="21" t="s">
        <v>1877</v>
      </c>
      <c r="C8" s="1" t="s">
        <v>448</v>
      </c>
      <c r="D8" s="1">
        <v>2016</v>
      </c>
      <c r="E8" s="1" t="s">
        <v>449</v>
      </c>
      <c r="F8" s="1" t="s">
        <v>450</v>
      </c>
      <c r="G8" s="1" t="s">
        <v>451</v>
      </c>
      <c r="H8" s="1">
        <v>28655</v>
      </c>
      <c r="I8" s="1">
        <v>3535</v>
      </c>
      <c r="J8" s="1" t="s">
        <v>450</v>
      </c>
      <c r="K8" s="1" t="s">
        <v>451</v>
      </c>
      <c r="L8" s="1">
        <v>28655</v>
      </c>
      <c r="M8" s="1"/>
      <c r="N8" s="1" t="s">
        <v>452</v>
      </c>
      <c r="O8" s="1" t="s">
        <v>453</v>
      </c>
      <c r="P8" s="1" t="s">
        <v>454</v>
      </c>
      <c r="Q8" s="1" t="s">
        <v>455</v>
      </c>
      <c r="R8" s="1" t="s">
        <v>452</v>
      </c>
      <c r="S8" s="1" t="s">
        <v>323</v>
      </c>
      <c r="T8" s="1" t="s">
        <v>453</v>
      </c>
      <c r="U8" s="1" t="s">
        <v>454</v>
      </c>
      <c r="V8" s="1" t="s">
        <v>455</v>
      </c>
      <c r="W8" s="1">
        <v>1</v>
      </c>
      <c r="X8" s="1">
        <v>2</v>
      </c>
      <c r="Y8" s="1">
        <v>0</v>
      </c>
      <c r="Z8" s="1">
        <v>1</v>
      </c>
      <c r="AA8" s="6">
        <v>7332</v>
      </c>
      <c r="AB8" s="1">
        <v>2</v>
      </c>
      <c r="AC8" s="1">
        <v>2</v>
      </c>
      <c r="AD8" s="1">
        <v>4</v>
      </c>
      <c r="AE8" s="1">
        <v>17.05</v>
      </c>
      <c r="AF8" s="1">
        <v>21.05</v>
      </c>
      <c r="AG8" s="7">
        <v>9.5000000000000001E-2</v>
      </c>
      <c r="AH8" s="8">
        <v>66300</v>
      </c>
      <c r="AI8" s="1" t="e">
        <f>VLOOKUP(County!A8,Salaries!A$6:T$91,15,FALSE)</f>
        <v>#N/A</v>
      </c>
      <c r="AJ8" s="1" t="e">
        <f>VLOOKUP(County!A8,Salaries!A$6:T$91,16,FALSE)</f>
        <v>#N/A</v>
      </c>
      <c r="AK8" s="8">
        <v>34301</v>
      </c>
      <c r="AL8" s="9">
        <v>10.119999999999999</v>
      </c>
      <c r="AM8" s="9">
        <v>11.72</v>
      </c>
      <c r="AN8" s="9">
        <v>12.93</v>
      </c>
      <c r="AO8" s="8">
        <v>268500</v>
      </c>
      <c r="AP8" s="8">
        <v>810360</v>
      </c>
      <c r="AQ8" s="8">
        <v>1078860</v>
      </c>
      <c r="AR8" s="8">
        <v>142287</v>
      </c>
      <c r="AS8" s="8">
        <v>0</v>
      </c>
      <c r="AT8" s="8">
        <v>142287</v>
      </c>
      <c r="AU8" s="8">
        <v>21250</v>
      </c>
      <c r="AV8" s="8">
        <v>11855</v>
      </c>
      <c r="AW8" s="8">
        <v>33105</v>
      </c>
      <c r="AX8" s="8">
        <v>40387</v>
      </c>
      <c r="AY8" s="8">
        <v>1294639</v>
      </c>
      <c r="AZ8" s="8">
        <v>688612</v>
      </c>
      <c r="BA8" s="8">
        <v>250700</v>
      </c>
      <c r="BB8" s="8">
        <v>939312</v>
      </c>
      <c r="BC8" s="8">
        <v>111627</v>
      </c>
      <c r="BD8" s="8">
        <v>15996</v>
      </c>
      <c r="BE8" s="8">
        <v>3934</v>
      </c>
      <c r="BF8" s="8">
        <v>131557</v>
      </c>
      <c r="BG8" s="8">
        <v>202895</v>
      </c>
      <c r="BH8" s="8">
        <v>1273764</v>
      </c>
      <c r="BI8" s="8">
        <v>20875</v>
      </c>
      <c r="BJ8" s="7">
        <v>1.61E-2</v>
      </c>
      <c r="BK8" s="8">
        <v>70000</v>
      </c>
      <c r="BL8" s="8">
        <v>0</v>
      </c>
      <c r="BM8" s="8">
        <v>0</v>
      </c>
      <c r="BN8" s="8">
        <v>0</v>
      </c>
      <c r="BO8" s="8">
        <v>70000</v>
      </c>
      <c r="BP8" s="8">
        <v>0</v>
      </c>
      <c r="BQ8" s="6">
        <v>34541</v>
      </c>
      <c r="BR8" s="6">
        <v>35916</v>
      </c>
      <c r="BS8" s="6">
        <v>70457</v>
      </c>
      <c r="BT8" s="6">
        <v>27368</v>
      </c>
      <c r="BU8" s="6">
        <v>13459</v>
      </c>
      <c r="BV8" s="6">
        <v>40827</v>
      </c>
      <c r="BW8" s="6">
        <v>6530</v>
      </c>
      <c r="BX8" s="6">
        <v>2007</v>
      </c>
      <c r="BY8" s="6">
        <v>8537</v>
      </c>
      <c r="BZ8" s="6">
        <v>119821</v>
      </c>
      <c r="CA8" s="1"/>
      <c r="CB8" s="6">
        <v>119821</v>
      </c>
      <c r="CC8" s="6">
        <v>1675</v>
      </c>
      <c r="CD8" s="6">
        <v>51041</v>
      </c>
      <c r="CE8" s="1">
        <v>0</v>
      </c>
      <c r="CF8" s="1">
        <v>74</v>
      </c>
      <c r="CG8" s="1">
        <v>74</v>
      </c>
      <c r="CH8" s="6">
        <v>3791</v>
      </c>
      <c r="CI8" s="6">
        <v>3214</v>
      </c>
      <c r="CJ8" s="6">
        <v>1493</v>
      </c>
      <c r="CK8" s="1">
        <v>232</v>
      </c>
      <c r="CL8" s="1">
        <v>0</v>
      </c>
      <c r="CM8" s="1">
        <v>52</v>
      </c>
      <c r="CN8" s="1">
        <v>90</v>
      </c>
      <c r="CO8" s="6">
        <v>60924</v>
      </c>
      <c r="CP8" s="6">
        <v>22543</v>
      </c>
      <c r="CQ8" s="6">
        <v>83467</v>
      </c>
      <c r="CR8" s="6">
        <v>10167</v>
      </c>
      <c r="CS8" s="6">
        <v>2110</v>
      </c>
      <c r="CT8" s="6">
        <v>12277</v>
      </c>
      <c r="CU8" s="6">
        <v>50167</v>
      </c>
      <c r="CV8" s="6">
        <v>11189</v>
      </c>
      <c r="CW8" s="6">
        <v>61356</v>
      </c>
      <c r="CX8" s="6">
        <v>157100</v>
      </c>
      <c r="CY8" s="1">
        <v>219</v>
      </c>
      <c r="CZ8" s="1">
        <v>23</v>
      </c>
      <c r="DA8" s="6">
        <v>157342</v>
      </c>
      <c r="DB8" s="6">
        <v>5694</v>
      </c>
      <c r="DC8" s="6">
        <v>2557</v>
      </c>
      <c r="DD8" s="6">
        <f t="shared" si="0"/>
        <v>8251</v>
      </c>
      <c r="DE8" s="6">
        <v>1421</v>
      </c>
      <c r="DF8" s="6">
        <v>15585</v>
      </c>
      <c r="DG8" s="1">
        <v>0</v>
      </c>
      <c r="DH8" s="6">
        <v>18214</v>
      </c>
      <c r="DI8" s="1">
        <v>628</v>
      </c>
      <c r="DJ8" s="6"/>
      <c r="DK8" s="6">
        <v>137177</v>
      </c>
      <c r="DL8" s="6">
        <v>51622</v>
      </c>
      <c r="DM8" s="1"/>
      <c r="DN8" s="1"/>
      <c r="DO8" s="6">
        <v>188799</v>
      </c>
      <c r="DP8" s="1">
        <v>0</v>
      </c>
      <c r="DQ8" s="6">
        <v>45659</v>
      </c>
      <c r="DR8" s="6">
        <v>17262</v>
      </c>
      <c r="DS8" s="6">
        <v>62921</v>
      </c>
      <c r="DT8" s="6">
        <v>127855</v>
      </c>
      <c r="DU8" s="1">
        <v>167</v>
      </c>
      <c r="DV8" s="1">
        <v>29</v>
      </c>
      <c r="DW8" s="1">
        <v>756</v>
      </c>
      <c r="DX8" s="1">
        <v>163</v>
      </c>
      <c r="DY8" s="1">
        <v>111</v>
      </c>
      <c r="DZ8" s="1">
        <v>32</v>
      </c>
      <c r="EA8" s="6">
        <v>1258</v>
      </c>
      <c r="EB8" s="6">
        <v>2045</v>
      </c>
      <c r="EC8" s="6">
        <v>1883</v>
      </c>
      <c r="ED8" s="6">
        <v>3928</v>
      </c>
      <c r="EE8" s="6">
        <v>15860</v>
      </c>
      <c r="EF8" s="6">
        <v>3821</v>
      </c>
      <c r="EG8" s="6">
        <v>19681</v>
      </c>
      <c r="EH8" s="6">
        <v>1827</v>
      </c>
      <c r="EI8" s="6">
        <v>1883</v>
      </c>
      <c r="EJ8" s="6">
        <v>3710</v>
      </c>
      <c r="EK8" s="6">
        <v>27319</v>
      </c>
      <c r="EL8" s="1">
        <v>14</v>
      </c>
      <c r="EM8" s="1">
        <v>337</v>
      </c>
      <c r="EN8" s="1">
        <v>22</v>
      </c>
      <c r="EO8" s="1">
        <v>253</v>
      </c>
      <c r="EP8" s="1">
        <v>97</v>
      </c>
      <c r="EQ8" s="1">
        <v>918</v>
      </c>
      <c r="ER8" s="6">
        <v>25688</v>
      </c>
      <c r="ES8" s="6">
        <v>7644</v>
      </c>
      <c r="ET8" s="6">
        <v>2340</v>
      </c>
      <c r="EU8" s="1">
        <v>103</v>
      </c>
      <c r="EV8" s="1">
        <v>355</v>
      </c>
      <c r="EW8" s="1" t="s">
        <v>456</v>
      </c>
      <c r="EX8" s="1">
        <v>35</v>
      </c>
      <c r="EY8" s="1">
        <v>37</v>
      </c>
      <c r="EZ8" s="6">
        <v>30170</v>
      </c>
      <c r="FA8" s="6">
        <v>132639</v>
      </c>
      <c r="FB8" s="1"/>
      <c r="FC8" s="1"/>
      <c r="FD8" s="1"/>
      <c r="FE8" s="1"/>
      <c r="FF8" s="1" t="s">
        <v>448</v>
      </c>
      <c r="FG8" s="1" t="s">
        <v>307</v>
      </c>
      <c r="FH8" s="1" t="s">
        <v>450</v>
      </c>
      <c r="FI8" s="1" t="s">
        <v>451</v>
      </c>
      <c r="FJ8" s="1">
        <v>28655</v>
      </c>
      <c r="FK8" s="1">
        <v>3535</v>
      </c>
      <c r="FL8" s="1" t="s">
        <v>450</v>
      </c>
      <c r="FM8" s="1" t="s">
        <v>451</v>
      </c>
      <c r="FN8" s="1">
        <v>28655</v>
      </c>
      <c r="FO8" s="1">
        <v>3535</v>
      </c>
      <c r="FP8" s="1" t="s">
        <v>449</v>
      </c>
      <c r="FQ8" s="6">
        <v>26200</v>
      </c>
      <c r="FR8" s="1">
        <v>21.05</v>
      </c>
      <c r="FS8" s="1" t="s">
        <v>452</v>
      </c>
      <c r="FT8" s="6">
        <v>7332</v>
      </c>
      <c r="FU8" s="1">
        <v>156</v>
      </c>
      <c r="FV8" s="1"/>
      <c r="FW8" s="1" t="s">
        <v>457</v>
      </c>
      <c r="FX8" s="1"/>
      <c r="FY8" s="1"/>
      <c r="FZ8" s="1">
        <v>0</v>
      </c>
      <c r="GA8" s="1" t="s">
        <v>458</v>
      </c>
      <c r="GB8" s="1">
        <v>9.5500000000000007</v>
      </c>
      <c r="GC8" s="1">
        <v>48.08</v>
      </c>
      <c r="GD8" s="1" t="s">
        <v>286</v>
      </c>
      <c r="GE8" s="1" t="s">
        <v>287</v>
      </c>
      <c r="GF8" s="1" t="s">
        <v>459</v>
      </c>
      <c r="GG8" s="1" t="s">
        <v>289</v>
      </c>
      <c r="GH8" s="1" t="s">
        <v>290</v>
      </c>
      <c r="GI8" s="1" t="s">
        <v>278</v>
      </c>
      <c r="GJ8" s="6">
        <v>89452</v>
      </c>
      <c r="GK8" s="1">
        <v>2</v>
      </c>
      <c r="GM8" s="2" t="s">
        <v>291</v>
      </c>
      <c r="GN8" s="2">
        <v>606</v>
      </c>
      <c r="GO8" s="2">
        <v>193</v>
      </c>
      <c r="GP8" s="10">
        <v>4338</v>
      </c>
      <c r="GQ8" s="10">
        <v>14129</v>
      </c>
      <c r="GR8" s="2">
        <v>194</v>
      </c>
      <c r="GS8" s="2">
        <v>29</v>
      </c>
      <c r="GT8" s="10">
        <v>2108</v>
      </c>
      <c r="GU8" s="10">
        <v>2942</v>
      </c>
      <c r="GY8" s="1"/>
      <c r="GZ8" s="1">
        <v>2</v>
      </c>
      <c r="HA8" s="1"/>
      <c r="HB8" s="1"/>
      <c r="HC8" s="1"/>
      <c r="HD8" s="1"/>
      <c r="HE8" s="1"/>
      <c r="HF8" s="1"/>
      <c r="HG8" s="1"/>
      <c r="HH8" s="1"/>
      <c r="HI8" s="1"/>
      <c r="HJ8" s="1">
        <v>4</v>
      </c>
      <c r="HK8" s="6">
        <v>3800</v>
      </c>
      <c r="HM8" s="6">
        <v>8525</v>
      </c>
      <c r="HN8" s="6">
        <v>182059</v>
      </c>
      <c r="HO8" s="2">
        <v>628</v>
      </c>
      <c r="HP8" s="1"/>
      <c r="HQ8" s="1">
        <v>0</v>
      </c>
      <c r="HR8" s="6">
        <v>26725</v>
      </c>
      <c r="HS8" s="6">
        <v>23798</v>
      </c>
      <c r="HT8" s="1"/>
      <c r="HU8" s="1">
        <v>518</v>
      </c>
      <c r="HV8" s="6">
        <v>2022</v>
      </c>
      <c r="HW8" s="6">
        <v>1183</v>
      </c>
      <c r="HX8" s="1"/>
      <c r="HY8" s="1">
        <v>9</v>
      </c>
      <c r="HZ8" s="1">
        <v>0</v>
      </c>
      <c r="IA8" s="1">
        <v>205</v>
      </c>
      <c r="IB8" s="1"/>
      <c r="IC8" s="1">
        <v>27</v>
      </c>
      <c r="ID8" s="6">
        <v>188799</v>
      </c>
      <c r="IE8" s="6">
        <v>9672</v>
      </c>
      <c r="IF8" s="6">
        <v>6200</v>
      </c>
      <c r="IG8" s="6">
        <v>164408</v>
      </c>
      <c r="IH8" s="6">
        <v>13243</v>
      </c>
      <c r="II8" s="1">
        <v>40</v>
      </c>
      <c r="IJ8" s="6">
        <v>15545</v>
      </c>
      <c r="IK8" s="1">
        <v>448</v>
      </c>
      <c r="IL8" s="6">
        <v>2109</v>
      </c>
      <c r="IM8" s="1">
        <v>0</v>
      </c>
      <c r="IN8" s="1">
        <v>72</v>
      </c>
      <c r="IP8" s="6">
        <v>11910</v>
      </c>
      <c r="IQ8" s="6">
        <v>6969</v>
      </c>
      <c r="IR8" s="10">
        <v>18879</v>
      </c>
      <c r="IS8" s="10">
        <v>37093</v>
      </c>
      <c r="IT8" s="6">
        <v>8251</v>
      </c>
      <c r="IU8" s="10">
        <v>207678</v>
      </c>
      <c r="IV8" s="6">
        <v>74997</v>
      </c>
      <c r="IW8" s="1">
        <v>196</v>
      </c>
      <c r="IX8" s="1">
        <v>919</v>
      </c>
      <c r="IY8" s="1">
        <v>143</v>
      </c>
      <c r="IZ8" s="1">
        <v>0.72</v>
      </c>
      <c r="JA8" s="1">
        <v>0.14000000000000001</v>
      </c>
      <c r="JB8" s="1">
        <v>21.72</v>
      </c>
      <c r="JC8" s="1">
        <v>21.42</v>
      </c>
      <c r="JD8" s="1">
        <v>20.04</v>
      </c>
      <c r="JE8" s="6">
        <v>1034</v>
      </c>
      <c r="JF8" s="6">
        <v>19732</v>
      </c>
      <c r="JG8" s="1">
        <v>224</v>
      </c>
      <c r="JH8" s="6">
        <v>7587</v>
      </c>
      <c r="JI8">
        <v>10.500737825873093</v>
      </c>
      <c r="KJ8" s="27">
        <f t="shared" si="1"/>
        <v>44622.897862232778</v>
      </c>
      <c r="MH8" s="2"/>
      <c r="MI8" s="10">
        <v>175214</v>
      </c>
      <c r="MJ8" s="10"/>
    </row>
    <row r="9" spans="1:348" x14ac:dyDescent="0.2">
      <c r="A9" s="1" t="s">
        <v>460</v>
      </c>
      <c r="B9" s="21" t="s">
        <v>1878</v>
      </c>
      <c r="C9" s="1" t="s">
        <v>461</v>
      </c>
      <c r="D9" s="1">
        <v>2016</v>
      </c>
      <c r="E9" s="1" t="s">
        <v>462</v>
      </c>
      <c r="F9" s="1" t="s">
        <v>463</v>
      </c>
      <c r="G9" s="1" t="s">
        <v>464</v>
      </c>
      <c r="H9" s="1">
        <v>28025</v>
      </c>
      <c r="I9" s="1">
        <v>4793</v>
      </c>
      <c r="J9" s="1" t="s">
        <v>463</v>
      </c>
      <c r="K9" s="1" t="s">
        <v>464</v>
      </c>
      <c r="L9" s="1">
        <v>28025</v>
      </c>
      <c r="M9" s="1"/>
      <c r="N9" s="1" t="s">
        <v>465</v>
      </c>
      <c r="O9" s="1" t="s">
        <v>466</v>
      </c>
      <c r="P9" s="1" t="s">
        <v>467</v>
      </c>
      <c r="Q9" s="1" t="s">
        <v>468</v>
      </c>
      <c r="R9" s="1" t="s">
        <v>465</v>
      </c>
      <c r="S9" s="1" t="s">
        <v>396</v>
      </c>
      <c r="T9" s="1" t="s">
        <v>466</v>
      </c>
      <c r="U9" s="1"/>
      <c r="V9" s="1" t="s">
        <v>468</v>
      </c>
      <c r="W9" s="1">
        <v>1</v>
      </c>
      <c r="X9" s="1">
        <v>3</v>
      </c>
      <c r="Y9" s="1">
        <v>0</v>
      </c>
      <c r="Z9" s="1">
        <v>1</v>
      </c>
      <c r="AA9" s="6">
        <v>12480</v>
      </c>
      <c r="AB9" s="1">
        <v>9</v>
      </c>
      <c r="AC9" s="1">
        <v>0</v>
      </c>
      <c r="AD9" s="1">
        <v>9</v>
      </c>
      <c r="AE9" s="1">
        <v>39.5</v>
      </c>
      <c r="AF9" s="1">
        <v>48.5</v>
      </c>
      <c r="AG9" s="7">
        <v>0.18559999999999999</v>
      </c>
      <c r="AH9" s="8">
        <v>79035</v>
      </c>
      <c r="AI9" s="1" t="e">
        <f>VLOOKUP(County!A9,Salaries!A$6:T$91,15,FALSE)</f>
        <v>#N/A</v>
      </c>
      <c r="AJ9" s="1" t="e">
        <f>VLOOKUP(County!A9,Salaries!A$6:T$91,16,FALSE)</f>
        <v>#N/A</v>
      </c>
      <c r="AK9" s="8">
        <v>42329</v>
      </c>
      <c r="AL9" s="9">
        <v>14.45</v>
      </c>
      <c r="AM9" s="9">
        <v>14.45</v>
      </c>
      <c r="AN9" s="9">
        <v>16.72</v>
      </c>
      <c r="AO9" s="8">
        <v>0</v>
      </c>
      <c r="AP9" s="8">
        <v>3098094</v>
      </c>
      <c r="AQ9" s="8">
        <v>3098094</v>
      </c>
      <c r="AR9" s="8">
        <v>195223</v>
      </c>
      <c r="AS9" s="8">
        <v>0</v>
      </c>
      <c r="AT9" s="8">
        <v>195223</v>
      </c>
      <c r="AU9" s="8">
        <v>0</v>
      </c>
      <c r="AV9" s="8">
        <v>0</v>
      </c>
      <c r="AW9" s="8">
        <v>0</v>
      </c>
      <c r="AX9" s="8">
        <v>0</v>
      </c>
      <c r="AY9" s="8">
        <v>3293317</v>
      </c>
      <c r="AZ9" s="8">
        <v>1727478</v>
      </c>
      <c r="BA9" s="8">
        <v>640331</v>
      </c>
      <c r="BB9" s="8">
        <v>2367809</v>
      </c>
      <c r="BC9" s="8">
        <v>253789</v>
      </c>
      <c r="BD9" s="8">
        <v>134512</v>
      </c>
      <c r="BE9" s="8">
        <v>51060</v>
      </c>
      <c r="BF9" s="8">
        <v>439361</v>
      </c>
      <c r="BG9" s="8">
        <v>394543</v>
      </c>
      <c r="BH9" s="8">
        <v>3201713</v>
      </c>
      <c r="BI9" s="8">
        <v>91604</v>
      </c>
      <c r="BJ9" s="7">
        <v>2.7799999999999998E-2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6">
        <v>57693</v>
      </c>
      <c r="BR9" s="6">
        <v>46430</v>
      </c>
      <c r="BS9" s="6">
        <v>104123</v>
      </c>
      <c r="BT9" s="6">
        <v>54074</v>
      </c>
      <c r="BU9" s="6">
        <v>25002</v>
      </c>
      <c r="BV9" s="6">
        <v>79076</v>
      </c>
      <c r="BW9" s="6">
        <v>9356</v>
      </c>
      <c r="BX9" s="1"/>
      <c r="BY9" s="1"/>
      <c r="BZ9" s="6">
        <v>192555</v>
      </c>
      <c r="CA9" s="1"/>
      <c r="CB9" s="6">
        <v>192555</v>
      </c>
      <c r="CC9" s="6">
        <v>2297</v>
      </c>
      <c r="CD9" s="6">
        <v>30383</v>
      </c>
      <c r="CE9" s="1">
        <v>8</v>
      </c>
      <c r="CF9" s="1">
        <v>74</v>
      </c>
      <c r="CG9" s="1">
        <v>82</v>
      </c>
      <c r="CH9" s="6">
        <v>7392</v>
      </c>
      <c r="CI9" s="6">
        <v>7237</v>
      </c>
      <c r="CJ9" s="6">
        <v>7469</v>
      </c>
      <c r="CK9" s="1">
        <v>0</v>
      </c>
      <c r="CL9" s="1">
        <v>67</v>
      </c>
      <c r="CM9" s="1">
        <v>60</v>
      </c>
      <c r="CN9" s="1">
        <v>150</v>
      </c>
      <c r="CO9" s="6">
        <v>191624</v>
      </c>
      <c r="CP9" s="6">
        <v>61752</v>
      </c>
      <c r="CQ9" s="6">
        <v>253376</v>
      </c>
      <c r="CR9" s="6">
        <v>19457</v>
      </c>
      <c r="CS9" s="1"/>
      <c r="CT9" s="1"/>
      <c r="CU9" s="6">
        <v>292408</v>
      </c>
      <c r="CV9" s="6">
        <v>66378</v>
      </c>
      <c r="CW9" s="6">
        <v>358786</v>
      </c>
      <c r="CX9" s="6">
        <v>631619</v>
      </c>
      <c r="CY9" s="6">
        <v>1004</v>
      </c>
      <c r="CZ9" s="1"/>
      <c r="DA9" s="6">
        <v>632623</v>
      </c>
      <c r="DB9" s="6">
        <v>26751</v>
      </c>
      <c r="DC9" s="6">
        <v>14622</v>
      </c>
      <c r="DD9" s="6">
        <f t="shared" si="0"/>
        <v>41373</v>
      </c>
      <c r="DE9" s="6">
        <v>52854</v>
      </c>
      <c r="DF9" s="6">
        <v>11421</v>
      </c>
      <c r="DG9" s="6">
        <v>3970</v>
      </c>
      <c r="DH9" s="6">
        <v>30013</v>
      </c>
      <c r="DI9" s="6">
        <v>1039</v>
      </c>
      <c r="DJ9" s="6"/>
      <c r="DK9" s="6">
        <v>326044</v>
      </c>
      <c r="DL9" s="6">
        <v>416197</v>
      </c>
      <c r="DM9" s="1"/>
      <c r="DN9" s="1"/>
      <c r="DO9" s="6">
        <v>765574</v>
      </c>
      <c r="DP9" s="1">
        <v>0</v>
      </c>
      <c r="DQ9" s="6">
        <v>58307</v>
      </c>
      <c r="DR9" s="6">
        <v>14720</v>
      </c>
      <c r="DS9" s="6">
        <v>73027</v>
      </c>
      <c r="DT9" s="6">
        <v>440041</v>
      </c>
      <c r="DU9" s="1">
        <v>578</v>
      </c>
      <c r="DV9" s="1">
        <v>90</v>
      </c>
      <c r="DW9" s="6">
        <v>1867</v>
      </c>
      <c r="DX9" s="1">
        <v>89</v>
      </c>
      <c r="DY9" s="1">
        <v>472</v>
      </c>
      <c r="DZ9" s="1">
        <v>31</v>
      </c>
      <c r="EA9" s="6">
        <v>3127</v>
      </c>
      <c r="EB9" s="6">
        <v>4412</v>
      </c>
      <c r="EC9" s="6">
        <v>1714</v>
      </c>
      <c r="ED9" s="6">
        <v>6126</v>
      </c>
      <c r="EE9" s="6">
        <v>43355</v>
      </c>
      <c r="EF9" s="6">
        <v>8007</v>
      </c>
      <c r="EG9" s="6">
        <v>51362</v>
      </c>
      <c r="EH9" s="6">
        <v>6518</v>
      </c>
      <c r="EI9" s="1">
        <v>928</v>
      </c>
      <c r="EJ9" s="6">
        <v>7446</v>
      </c>
      <c r="EK9" s="6">
        <v>64934</v>
      </c>
      <c r="EL9" s="1">
        <v>46</v>
      </c>
      <c r="EM9" s="1">
        <v>326</v>
      </c>
      <c r="EN9" s="1">
        <v>536</v>
      </c>
      <c r="EO9" s="6">
        <v>8592</v>
      </c>
      <c r="EP9" s="1">
        <v>361</v>
      </c>
      <c r="EQ9" s="6">
        <v>5754</v>
      </c>
      <c r="ER9" s="6">
        <v>77891</v>
      </c>
      <c r="ES9" s="6">
        <v>30863</v>
      </c>
      <c r="ET9" s="6">
        <v>4905</v>
      </c>
      <c r="EU9" s="1">
        <v>357</v>
      </c>
      <c r="EV9" s="1">
        <v>341</v>
      </c>
      <c r="EW9" s="1" t="s">
        <v>469</v>
      </c>
      <c r="EX9" s="1">
        <v>54</v>
      </c>
      <c r="EY9" s="1">
        <v>62</v>
      </c>
      <c r="EZ9" s="6">
        <v>65333</v>
      </c>
      <c r="FA9" s="1"/>
      <c r="FB9" s="1"/>
      <c r="FC9" s="1"/>
      <c r="FD9" s="1"/>
      <c r="FE9" s="1"/>
      <c r="FF9" s="1" t="s">
        <v>461</v>
      </c>
      <c r="FG9" s="1" t="s">
        <v>307</v>
      </c>
      <c r="FH9" s="1" t="s">
        <v>463</v>
      </c>
      <c r="FI9" s="1" t="s">
        <v>464</v>
      </c>
      <c r="FJ9" s="1">
        <v>28025</v>
      </c>
      <c r="FK9" s="1">
        <v>4793</v>
      </c>
      <c r="FL9" s="1" t="s">
        <v>463</v>
      </c>
      <c r="FM9" s="1" t="s">
        <v>464</v>
      </c>
      <c r="FN9" s="1">
        <v>28025</v>
      </c>
      <c r="FO9" s="1">
        <v>4793</v>
      </c>
      <c r="FP9" s="1" t="s">
        <v>462</v>
      </c>
      <c r="FQ9" s="6">
        <v>55060</v>
      </c>
      <c r="FR9" s="1">
        <v>48.5</v>
      </c>
      <c r="FS9" s="1" t="s">
        <v>470</v>
      </c>
      <c r="FT9" s="6">
        <v>12480</v>
      </c>
      <c r="FU9" s="1">
        <v>208</v>
      </c>
      <c r="FV9" s="1"/>
      <c r="FW9" s="1" t="s">
        <v>471</v>
      </c>
      <c r="FX9" s="1"/>
      <c r="FY9" s="1"/>
      <c r="FZ9" s="1">
        <v>0</v>
      </c>
      <c r="GA9" s="1" t="s">
        <v>472</v>
      </c>
      <c r="GB9" s="1">
        <v>46.91</v>
      </c>
      <c r="GC9" s="1">
        <v>88.77</v>
      </c>
      <c r="GD9" s="1" t="s">
        <v>286</v>
      </c>
      <c r="GE9" s="1" t="s">
        <v>287</v>
      </c>
      <c r="GF9" s="1" t="s">
        <v>473</v>
      </c>
      <c r="GG9" s="1" t="s">
        <v>289</v>
      </c>
      <c r="GH9" s="1" t="s">
        <v>290</v>
      </c>
      <c r="GI9" s="1" t="s">
        <v>278</v>
      </c>
      <c r="GJ9" s="6">
        <v>192103</v>
      </c>
      <c r="GK9" s="1">
        <v>3</v>
      </c>
      <c r="GM9" s="2" t="s">
        <v>291</v>
      </c>
      <c r="GN9" s="10">
        <v>3774</v>
      </c>
      <c r="GO9" s="2">
        <v>381</v>
      </c>
      <c r="GP9" s="10">
        <v>10223</v>
      </c>
      <c r="GQ9" s="10">
        <v>106272</v>
      </c>
      <c r="GR9" s="2">
        <v>704</v>
      </c>
      <c r="GS9" s="2">
        <v>135</v>
      </c>
      <c r="GT9" s="10">
        <v>2993</v>
      </c>
      <c r="GU9" s="10">
        <v>10458</v>
      </c>
      <c r="GY9" s="1"/>
      <c r="GZ9" s="1">
        <v>3</v>
      </c>
      <c r="HA9" s="1"/>
      <c r="HB9" s="1"/>
      <c r="HC9" s="1"/>
      <c r="HD9" s="1"/>
      <c r="HE9" s="1"/>
      <c r="HF9" s="1"/>
      <c r="HG9" s="1"/>
      <c r="HH9" s="1"/>
      <c r="HI9" s="1"/>
      <c r="HJ9" s="1">
        <v>5</v>
      </c>
      <c r="HK9" s="6">
        <v>5962</v>
      </c>
      <c r="HM9" s="6">
        <v>22098</v>
      </c>
      <c r="HN9" s="6">
        <v>248671</v>
      </c>
      <c r="HO9" s="10">
        <v>1039</v>
      </c>
      <c r="HP9" s="1"/>
      <c r="HQ9" s="1">
        <v>67</v>
      </c>
      <c r="HR9" s="6">
        <v>26725</v>
      </c>
      <c r="HS9" s="1"/>
      <c r="HT9" s="1"/>
      <c r="HU9" s="6">
        <v>3658</v>
      </c>
      <c r="HV9" s="6">
        <v>2022</v>
      </c>
      <c r="HW9" s="1"/>
      <c r="HX9" s="1"/>
      <c r="HY9" s="6">
        <v>5215</v>
      </c>
      <c r="HZ9" s="1">
        <v>0</v>
      </c>
      <c r="IA9" s="1"/>
      <c r="IB9" s="1"/>
      <c r="IC9" s="1">
        <v>0</v>
      </c>
      <c r="ID9" s="6">
        <v>765574</v>
      </c>
      <c r="IE9" s="6">
        <v>94227</v>
      </c>
      <c r="IF9" s="6">
        <v>23333</v>
      </c>
      <c r="IG9" s="6">
        <v>712228</v>
      </c>
      <c r="IH9" s="6">
        <v>102938</v>
      </c>
      <c r="II9" s="1">
        <v>976</v>
      </c>
      <c r="IJ9" s="6">
        <v>10445</v>
      </c>
      <c r="IK9" s="6">
        <v>1981</v>
      </c>
      <c r="IL9" s="6">
        <v>12641</v>
      </c>
      <c r="IM9" s="1">
        <v>0</v>
      </c>
      <c r="IN9" s="1">
        <v>0</v>
      </c>
      <c r="IP9" s="6">
        <v>50391</v>
      </c>
      <c r="IQ9" s="1"/>
      <c r="IR9" s="10">
        <v>50391</v>
      </c>
      <c r="IS9" s="10">
        <v>80404</v>
      </c>
      <c r="IT9" s="6">
        <v>41373</v>
      </c>
      <c r="IU9" s="10">
        <v>815965</v>
      </c>
      <c r="IV9" s="6">
        <v>378243</v>
      </c>
      <c r="IW9" s="1">
        <v>668</v>
      </c>
      <c r="IX9" s="6">
        <v>1956</v>
      </c>
      <c r="IY9" s="1">
        <v>503</v>
      </c>
      <c r="IZ9" s="1">
        <v>0.79</v>
      </c>
      <c r="JA9" s="1">
        <v>0.09</v>
      </c>
      <c r="JB9" s="1">
        <v>20.77</v>
      </c>
      <c r="JC9" s="1">
        <v>26.26</v>
      </c>
      <c r="JD9" s="1">
        <v>9.17</v>
      </c>
      <c r="JE9" s="6">
        <v>2917</v>
      </c>
      <c r="JF9" s="6">
        <v>54285</v>
      </c>
      <c r="JG9" s="1">
        <v>210</v>
      </c>
      <c r="JH9" s="6">
        <v>10649</v>
      </c>
      <c r="JI9">
        <v>12.325726303076996</v>
      </c>
      <c r="KJ9" s="27">
        <f t="shared" si="1"/>
        <v>48820.804123711343</v>
      </c>
      <c r="MH9" s="2"/>
      <c r="MI9" s="2"/>
      <c r="MJ9" s="2"/>
    </row>
    <row r="10" spans="1:348" x14ac:dyDescent="0.2">
      <c r="A10" s="1" t="s">
        <v>474</v>
      </c>
      <c r="B10" s="21" t="s">
        <v>1879</v>
      </c>
      <c r="C10" s="1" t="s">
        <v>475</v>
      </c>
      <c r="D10" s="1">
        <v>2016</v>
      </c>
      <c r="E10" s="1" t="s">
        <v>476</v>
      </c>
      <c r="F10" s="1" t="s">
        <v>477</v>
      </c>
      <c r="G10" s="1" t="s">
        <v>478</v>
      </c>
      <c r="H10" s="1">
        <v>28645</v>
      </c>
      <c r="I10" s="1">
        <v>4454</v>
      </c>
      <c r="J10" s="1" t="s">
        <v>477</v>
      </c>
      <c r="K10" s="1" t="s">
        <v>478</v>
      </c>
      <c r="L10" s="1">
        <v>28645</v>
      </c>
      <c r="M10" s="1"/>
      <c r="N10" s="1" t="s">
        <v>479</v>
      </c>
      <c r="O10" s="1" t="s">
        <v>480</v>
      </c>
      <c r="P10" s="1" t="s">
        <v>481</v>
      </c>
      <c r="Q10" s="1" t="s">
        <v>482</v>
      </c>
      <c r="R10" s="1" t="s">
        <v>479</v>
      </c>
      <c r="S10" s="1" t="s">
        <v>483</v>
      </c>
      <c r="T10" s="1" t="s">
        <v>480</v>
      </c>
      <c r="U10" s="1" t="s">
        <v>481</v>
      </c>
      <c r="V10" s="1" t="s">
        <v>482</v>
      </c>
      <c r="W10" s="1">
        <v>1</v>
      </c>
      <c r="X10" s="1">
        <v>2</v>
      </c>
      <c r="Y10" s="1">
        <v>0</v>
      </c>
      <c r="Z10" s="1">
        <v>0</v>
      </c>
      <c r="AA10" s="6">
        <v>7280</v>
      </c>
      <c r="AB10" s="1">
        <v>4</v>
      </c>
      <c r="AC10" s="1">
        <v>1</v>
      </c>
      <c r="AD10" s="1">
        <v>5</v>
      </c>
      <c r="AE10" s="1">
        <v>14</v>
      </c>
      <c r="AF10" s="1">
        <v>19</v>
      </c>
      <c r="AG10" s="7">
        <v>0.21049999999999999</v>
      </c>
      <c r="AH10" s="8">
        <v>48687</v>
      </c>
      <c r="AI10" s="1" t="e">
        <f>VLOOKUP(County!A10,Salaries!A$6:T$91,15,FALSE)</f>
        <v>#N/A</v>
      </c>
      <c r="AJ10" s="1" t="e">
        <f>VLOOKUP(County!A10,Salaries!A$6:T$91,16,FALSE)</f>
        <v>#N/A</v>
      </c>
      <c r="AK10" s="8">
        <v>34236</v>
      </c>
      <c r="AL10" s="1"/>
      <c r="AM10" s="9">
        <v>11.05</v>
      </c>
      <c r="AN10" s="9">
        <v>11.05</v>
      </c>
      <c r="AO10" s="8">
        <v>0</v>
      </c>
      <c r="AP10" s="8">
        <v>837223</v>
      </c>
      <c r="AQ10" s="8">
        <v>837223</v>
      </c>
      <c r="AR10" s="8">
        <v>138156</v>
      </c>
      <c r="AS10" s="8">
        <v>0</v>
      </c>
      <c r="AT10" s="8">
        <v>138156</v>
      </c>
      <c r="AU10" s="8">
        <v>750</v>
      </c>
      <c r="AV10" s="8">
        <v>0</v>
      </c>
      <c r="AW10" s="8">
        <v>750</v>
      </c>
      <c r="AX10" s="8">
        <v>32902</v>
      </c>
      <c r="AY10" s="8">
        <v>1009031</v>
      </c>
      <c r="AZ10" s="8">
        <v>613058</v>
      </c>
      <c r="BA10" s="8">
        <v>197214</v>
      </c>
      <c r="BB10" s="8">
        <v>810272</v>
      </c>
      <c r="BC10" s="8">
        <v>77898</v>
      </c>
      <c r="BD10" s="8">
        <v>22135</v>
      </c>
      <c r="BE10" s="8">
        <v>19498</v>
      </c>
      <c r="BF10" s="8">
        <v>119531</v>
      </c>
      <c r="BG10" s="8">
        <v>46326</v>
      </c>
      <c r="BH10" s="8">
        <v>976129</v>
      </c>
      <c r="BI10" s="8">
        <v>32902</v>
      </c>
      <c r="BJ10" s="7">
        <v>3.2599999999999997E-2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6">
        <v>41062</v>
      </c>
      <c r="BR10" s="6">
        <v>41730</v>
      </c>
      <c r="BS10" s="6">
        <v>82792</v>
      </c>
      <c r="BT10" s="6">
        <v>24236</v>
      </c>
      <c r="BU10" s="6">
        <v>10952</v>
      </c>
      <c r="BV10" s="6">
        <v>35188</v>
      </c>
      <c r="BW10" s="6">
        <v>6910</v>
      </c>
      <c r="BX10" s="1">
        <v>0</v>
      </c>
      <c r="BY10" s="6">
        <v>6910</v>
      </c>
      <c r="BZ10" s="6">
        <v>124890</v>
      </c>
      <c r="CA10" s="1"/>
      <c r="CB10" s="6">
        <v>124890</v>
      </c>
      <c r="CC10" s="1">
        <v>649</v>
      </c>
      <c r="CD10" s="6">
        <v>61023</v>
      </c>
      <c r="CE10" s="1">
        <v>4</v>
      </c>
      <c r="CF10" s="1">
        <v>74</v>
      </c>
      <c r="CG10" s="1">
        <v>78</v>
      </c>
      <c r="CH10" s="6">
        <v>6769</v>
      </c>
      <c r="CI10" s="6">
        <v>15935</v>
      </c>
      <c r="CJ10" s="6">
        <v>11262</v>
      </c>
      <c r="CK10" s="1">
        <v>370</v>
      </c>
      <c r="CL10" s="1">
        <v>107</v>
      </c>
      <c r="CM10" s="1">
        <v>7</v>
      </c>
      <c r="CN10" s="1">
        <v>205</v>
      </c>
      <c r="CO10" s="6">
        <v>73410</v>
      </c>
      <c r="CP10" s="6">
        <v>23770</v>
      </c>
      <c r="CQ10" s="6">
        <v>97180</v>
      </c>
      <c r="CR10" s="6">
        <v>10958</v>
      </c>
      <c r="CS10" s="1">
        <v>13</v>
      </c>
      <c r="CT10" s="6">
        <v>10971</v>
      </c>
      <c r="CU10" s="6">
        <v>53479</v>
      </c>
      <c r="CV10" s="6">
        <v>9625</v>
      </c>
      <c r="CW10" s="6">
        <v>63104</v>
      </c>
      <c r="CX10" s="6">
        <v>171255</v>
      </c>
      <c r="CY10" s="6">
        <v>3830</v>
      </c>
      <c r="CZ10" s="1">
        <v>208</v>
      </c>
      <c r="DA10" s="6">
        <v>175293</v>
      </c>
      <c r="DB10" s="6">
        <v>9467</v>
      </c>
      <c r="DC10" s="6">
        <v>9839</v>
      </c>
      <c r="DD10" s="6">
        <f t="shared" si="0"/>
        <v>19306</v>
      </c>
      <c r="DE10" s="6">
        <v>53348</v>
      </c>
      <c r="DF10" s="6">
        <v>16086</v>
      </c>
      <c r="DG10" s="1">
        <v>425</v>
      </c>
      <c r="DH10" s="6">
        <v>26448</v>
      </c>
      <c r="DI10" s="1">
        <v>0</v>
      </c>
      <c r="DJ10" s="6"/>
      <c r="DK10" s="6">
        <v>151678</v>
      </c>
      <c r="DL10" s="6">
        <v>85391</v>
      </c>
      <c r="DM10" s="1"/>
      <c r="DN10" s="1"/>
      <c r="DO10" s="6">
        <v>264460</v>
      </c>
      <c r="DP10" s="1">
        <v>0</v>
      </c>
      <c r="DQ10" s="6">
        <v>31892</v>
      </c>
      <c r="DR10" s="6">
        <v>8190</v>
      </c>
      <c r="DS10" s="6">
        <v>40082</v>
      </c>
      <c r="DT10" s="6">
        <v>297928</v>
      </c>
      <c r="DU10" s="1">
        <v>72</v>
      </c>
      <c r="DV10" s="1">
        <v>28</v>
      </c>
      <c r="DW10" s="1">
        <v>261</v>
      </c>
      <c r="DX10" s="1">
        <v>0</v>
      </c>
      <c r="DY10" s="1">
        <v>16</v>
      </c>
      <c r="DZ10" s="1">
        <v>0</v>
      </c>
      <c r="EA10" s="1">
        <v>377</v>
      </c>
      <c r="EB10" s="1">
        <v>429</v>
      </c>
      <c r="EC10" s="1">
        <v>103</v>
      </c>
      <c r="ED10" s="1">
        <v>532</v>
      </c>
      <c r="EE10" s="6">
        <v>6547</v>
      </c>
      <c r="EF10" s="1">
        <v>0</v>
      </c>
      <c r="EG10" s="6">
        <v>6547</v>
      </c>
      <c r="EH10" s="1">
        <v>140</v>
      </c>
      <c r="EI10" s="1">
        <v>0</v>
      </c>
      <c r="EJ10" s="1">
        <v>140</v>
      </c>
      <c r="EK10" s="6">
        <v>7219</v>
      </c>
      <c r="EL10" s="1">
        <v>5</v>
      </c>
      <c r="EM10" s="1">
        <v>15</v>
      </c>
      <c r="EN10" s="1">
        <v>48</v>
      </c>
      <c r="EO10" s="1">
        <v>222</v>
      </c>
      <c r="EP10" s="6">
        <v>1235</v>
      </c>
      <c r="EQ10" s="6">
        <v>22730</v>
      </c>
      <c r="ER10" s="6">
        <v>50856</v>
      </c>
      <c r="ES10" s="6">
        <v>10140</v>
      </c>
      <c r="ET10" s="1">
        <v>780</v>
      </c>
      <c r="EU10" s="6">
        <v>15592</v>
      </c>
      <c r="EV10" s="6">
        <v>15659</v>
      </c>
      <c r="EW10" s="1" t="s">
        <v>484</v>
      </c>
      <c r="EX10" s="1">
        <v>33</v>
      </c>
      <c r="EY10" s="1">
        <v>43</v>
      </c>
      <c r="EZ10" s="6">
        <v>43223</v>
      </c>
      <c r="FA10" s="1"/>
      <c r="FB10" s="1"/>
      <c r="FC10" s="1"/>
      <c r="FD10" s="1"/>
      <c r="FE10" s="1"/>
      <c r="FF10" s="1" t="s">
        <v>475</v>
      </c>
      <c r="FG10" s="1" t="s">
        <v>307</v>
      </c>
      <c r="FH10" s="1" t="s">
        <v>477</v>
      </c>
      <c r="FI10" s="1" t="s">
        <v>478</v>
      </c>
      <c r="FJ10" s="1">
        <v>28645</v>
      </c>
      <c r="FK10" s="1">
        <v>4454</v>
      </c>
      <c r="FL10" s="1" t="s">
        <v>477</v>
      </c>
      <c r="FM10" s="1" t="s">
        <v>478</v>
      </c>
      <c r="FN10" s="1">
        <v>28645</v>
      </c>
      <c r="FO10" s="1">
        <v>4454</v>
      </c>
      <c r="FP10" s="1" t="s">
        <v>476</v>
      </c>
      <c r="FQ10" s="6">
        <v>58314</v>
      </c>
      <c r="FR10" s="1">
        <v>19</v>
      </c>
      <c r="FS10" s="1" t="s">
        <v>479</v>
      </c>
      <c r="FT10" s="6">
        <v>7280</v>
      </c>
      <c r="FU10" s="1">
        <v>156</v>
      </c>
      <c r="FV10" s="1"/>
      <c r="FW10" s="1" t="s">
        <v>485</v>
      </c>
      <c r="FX10" s="1"/>
      <c r="FY10" s="1"/>
      <c r="FZ10" s="1">
        <v>0</v>
      </c>
      <c r="GA10" s="1" t="s">
        <v>486</v>
      </c>
      <c r="GB10" s="1">
        <v>63.13</v>
      </c>
      <c r="GC10" s="1">
        <v>4.1900000000000004</v>
      </c>
      <c r="GD10" s="1" t="s">
        <v>286</v>
      </c>
      <c r="GE10" s="1" t="s">
        <v>287</v>
      </c>
      <c r="GF10" s="1" t="s">
        <v>487</v>
      </c>
      <c r="GG10" s="1" t="s">
        <v>289</v>
      </c>
      <c r="GH10" s="1" t="s">
        <v>290</v>
      </c>
      <c r="GI10" s="1" t="s">
        <v>278</v>
      </c>
      <c r="GJ10" s="6">
        <v>82485</v>
      </c>
      <c r="GK10" s="1">
        <v>1</v>
      </c>
      <c r="GM10" s="2" t="s">
        <v>329</v>
      </c>
      <c r="GN10" s="2">
        <v>658</v>
      </c>
      <c r="GO10" s="2">
        <v>65</v>
      </c>
      <c r="GP10" s="10">
        <v>2658</v>
      </c>
      <c r="GQ10" s="10">
        <v>27628</v>
      </c>
      <c r="GR10" s="2">
        <v>226</v>
      </c>
      <c r="GS10" s="2">
        <v>8</v>
      </c>
      <c r="GT10" s="2">
        <v>82</v>
      </c>
      <c r="GU10" s="10">
        <v>4251</v>
      </c>
      <c r="GY10" s="1"/>
      <c r="GZ10" s="1">
        <v>1</v>
      </c>
      <c r="HA10" s="1"/>
      <c r="HB10" s="1"/>
      <c r="HC10" s="1"/>
      <c r="HD10" s="1"/>
      <c r="HE10" s="1"/>
      <c r="HF10" s="1"/>
      <c r="HG10" s="1"/>
      <c r="HH10" s="1"/>
      <c r="HI10" s="1"/>
      <c r="HJ10" s="1">
        <v>3</v>
      </c>
      <c r="HK10" s="1">
        <v>58</v>
      </c>
      <c r="HM10" s="6">
        <v>34336</v>
      </c>
      <c r="HN10" s="6">
        <v>221288</v>
      </c>
      <c r="HO10" s="2">
        <v>0</v>
      </c>
      <c r="HP10" s="1">
        <v>87</v>
      </c>
      <c r="HQ10" s="1">
        <v>20</v>
      </c>
      <c r="HR10" s="6">
        <v>26725</v>
      </c>
      <c r="HS10" s="1"/>
      <c r="HT10" s="6">
        <v>34298</v>
      </c>
      <c r="HU10" s="1">
        <v>0</v>
      </c>
      <c r="HV10" s="6">
        <v>2022</v>
      </c>
      <c r="HW10" s="1"/>
      <c r="HX10" s="6">
        <v>13913</v>
      </c>
      <c r="HY10" s="1">
        <v>0</v>
      </c>
      <c r="HZ10" s="1">
        <v>0</v>
      </c>
      <c r="IA10" s="1"/>
      <c r="IB10" s="1">
        <v>370</v>
      </c>
      <c r="IC10" s="1">
        <v>0</v>
      </c>
      <c r="ID10" s="6">
        <v>264460</v>
      </c>
      <c r="IE10" s="6">
        <v>72654</v>
      </c>
      <c r="IF10" s="1">
        <v>2</v>
      </c>
      <c r="IG10" s="6">
        <v>238218</v>
      </c>
      <c r="IH10" s="6">
        <v>62719</v>
      </c>
      <c r="II10" s="1">
        <v>132</v>
      </c>
      <c r="IJ10" s="6">
        <v>15954</v>
      </c>
      <c r="IK10" s="1">
        <v>103</v>
      </c>
      <c r="IL10" s="6">
        <v>9736</v>
      </c>
      <c r="IM10" s="1">
        <v>0</v>
      </c>
      <c r="IN10" s="1">
        <v>98</v>
      </c>
      <c r="IP10" s="6">
        <v>7461</v>
      </c>
      <c r="IQ10" s="6">
        <v>14788</v>
      </c>
      <c r="IR10" s="10">
        <v>22249</v>
      </c>
      <c r="IS10" s="10">
        <v>48697</v>
      </c>
      <c r="IT10" s="6">
        <v>19306</v>
      </c>
      <c r="IU10" s="10">
        <v>286709</v>
      </c>
      <c r="IV10" s="6">
        <v>97859</v>
      </c>
      <c r="IW10" s="1">
        <v>100</v>
      </c>
      <c r="IX10" s="1">
        <v>261</v>
      </c>
      <c r="IY10" s="1">
        <v>16</v>
      </c>
      <c r="IZ10" s="1">
        <v>0.91</v>
      </c>
      <c r="JA10" s="1">
        <v>7.0000000000000007E-2</v>
      </c>
      <c r="JB10" s="1">
        <v>19.149999999999999</v>
      </c>
      <c r="JC10" s="1">
        <v>25.08</v>
      </c>
      <c r="JD10" s="1">
        <v>5.32</v>
      </c>
      <c r="JE10" s="1">
        <v>349</v>
      </c>
      <c r="JF10" s="6">
        <v>7116</v>
      </c>
      <c r="JG10" s="1">
        <v>28</v>
      </c>
      <c r="JH10" s="1">
        <v>103</v>
      </c>
      <c r="JI10">
        <v>9.823264836030793</v>
      </c>
      <c r="KJ10" s="27">
        <f t="shared" si="1"/>
        <v>42645.894736842107</v>
      </c>
      <c r="MH10" s="10">
        <v>161580</v>
      </c>
      <c r="MI10" s="10">
        <v>310800</v>
      </c>
      <c r="MJ10" s="10"/>
    </row>
    <row r="11" spans="1:348" x14ac:dyDescent="0.2">
      <c r="A11" s="1" t="s">
        <v>488</v>
      </c>
      <c r="B11" s="21" t="s">
        <v>1880</v>
      </c>
      <c r="C11" s="1" t="s">
        <v>489</v>
      </c>
      <c r="D11" s="1">
        <v>2016</v>
      </c>
      <c r="E11" s="1" t="s">
        <v>490</v>
      </c>
      <c r="F11" s="1" t="s">
        <v>491</v>
      </c>
      <c r="G11" s="1" t="s">
        <v>492</v>
      </c>
      <c r="H11" s="1">
        <v>27379</v>
      </c>
      <c r="I11" s="1"/>
      <c r="J11" s="1" t="s">
        <v>491</v>
      </c>
      <c r="K11" s="1" t="s">
        <v>492</v>
      </c>
      <c r="L11" s="1">
        <v>27379</v>
      </c>
      <c r="M11" s="1"/>
      <c r="N11" s="1" t="s">
        <v>493</v>
      </c>
      <c r="O11" s="1" t="s">
        <v>494</v>
      </c>
      <c r="P11" s="1" t="s">
        <v>495</v>
      </c>
      <c r="Q11" s="1" t="s">
        <v>496</v>
      </c>
      <c r="R11" s="1" t="s">
        <v>493</v>
      </c>
      <c r="S11" s="1" t="s">
        <v>396</v>
      </c>
      <c r="T11" s="1" t="s">
        <v>494</v>
      </c>
      <c r="U11" s="1" t="s">
        <v>495</v>
      </c>
      <c r="V11" s="1" t="s">
        <v>496</v>
      </c>
      <c r="W11" s="1">
        <v>1</v>
      </c>
      <c r="X11" s="1">
        <v>0</v>
      </c>
      <c r="Y11" s="1">
        <v>0</v>
      </c>
      <c r="Z11" s="1">
        <v>1</v>
      </c>
      <c r="AA11" s="6">
        <v>2387</v>
      </c>
      <c r="AB11" s="1">
        <v>1</v>
      </c>
      <c r="AC11" s="1">
        <v>0</v>
      </c>
      <c r="AD11" s="1">
        <v>1</v>
      </c>
      <c r="AE11" s="1">
        <v>6.02</v>
      </c>
      <c r="AF11" s="1">
        <v>7.02</v>
      </c>
      <c r="AG11" s="7">
        <v>0.14249999999999999</v>
      </c>
      <c r="AH11" s="8">
        <v>52890</v>
      </c>
      <c r="AI11" s="1" t="e">
        <f>VLOOKUP(County!A11,Salaries!A$6:T$91,15,FALSE)</f>
        <v>#N/A</v>
      </c>
      <c r="AJ11" s="1" t="e">
        <f>VLOOKUP(County!A11,Salaries!A$6:T$91,16,FALSE)</f>
        <v>#N/A</v>
      </c>
      <c r="AK11" s="1"/>
      <c r="AL11" s="9">
        <v>10</v>
      </c>
      <c r="AM11" s="9">
        <v>10</v>
      </c>
      <c r="AN11" s="9">
        <v>10</v>
      </c>
      <c r="AO11" s="8">
        <v>0</v>
      </c>
      <c r="AP11" s="8">
        <v>175409</v>
      </c>
      <c r="AQ11" s="8">
        <v>175409</v>
      </c>
      <c r="AR11" s="8">
        <v>86436</v>
      </c>
      <c r="AS11" s="8">
        <v>0</v>
      </c>
      <c r="AT11" s="8">
        <v>86436</v>
      </c>
      <c r="AU11" s="8">
        <v>39814</v>
      </c>
      <c r="AV11" s="8">
        <v>0</v>
      </c>
      <c r="AW11" s="8">
        <v>39814</v>
      </c>
      <c r="AX11" s="8">
        <v>24890</v>
      </c>
      <c r="AY11" s="8">
        <v>326549</v>
      </c>
      <c r="AZ11" s="8">
        <v>173852</v>
      </c>
      <c r="BA11" s="8">
        <v>48745</v>
      </c>
      <c r="BB11" s="8">
        <v>222597</v>
      </c>
      <c r="BC11" s="8">
        <v>21614</v>
      </c>
      <c r="BD11" s="8">
        <v>3000</v>
      </c>
      <c r="BE11" s="8">
        <v>2774</v>
      </c>
      <c r="BF11" s="8">
        <v>27388</v>
      </c>
      <c r="BG11" s="8">
        <v>72370</v>
      </c>
      <c r="BH11" s="8">
        <v>322355</v>
      </c>
      <c r="BI11" s="8">
        <v>4194</v>
      </c>
      <c r="BJ11" s="7">
        <v>1.2800000000000001E-2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6">
        <v>13340</v>
      </c>
      <c r="BR11" s="6">
        <v>9364</v>
      </c>
      <c r="BS11" s="6">
        <v>22704</v>
      </c>
      <c r="BT11" s="6">
        <v>9149</v>
      </c>
      <c r="BU11" s="6">
        <v>4522</v>
      </c>
      <c r="BV11" s="6">
        <v>13671</v>
      </c>
      <c r="BW11" s="6">
        <v>1336</v>
      </c>
      <c r="BX11" s="1">
        <v>590</v>
      </c>
      <c r="BY11" s="6">
        <v>1926</v>
      </c>
      <c r="BZ11" s="6">
        <v>38301</v>
      </c>
      <c r="CA11" s="1"/>
      <c r="CB11" s="6">
        <v>38301</v>
      </c>
      <c r="CC11" s="6">
        <v>1279</v>
      </c>
      <c r="CD11" s="6">
        <v>50522</v>
      </c>
      <c r="CE11" s="1">
        <v>2</v>
      </c>
      <c r="CF11" s="1">
        <v>74</v>
      </c>
      <c r="CG11" s="1">
        <v>76</v>
      </c>
      <c r="CH11" s="1">
        <v>879</v>
      </c>
      <c r="CI11" s="6">
        <v>3204</v>
      </c>
      <c r="CJ11" s="6">
        <v>1945</v>
      </c>
      <c r="CK11" s="1">
        <v>204</v>
      </c>
      <c r="CL11" s="1">
        <v>-1</v>
      </c>
      <c r="CM11" s="1">
        <v>36</v>
      </c>
      <c r="CN11" s="1">
        <v>31</v>
      </c>
      <c r="CO11" s="6">
        <v>14077</v>
      </c>
      <c r="CP11" s="6">
        <v>3458</v>
      </c>
      <c r="CQ11" s="6">
        <v>17535</v>
      </c>
      <c r="CR11" s="6">
        <v>2666</v>
      </c>
      <c r="CS11" s="6">
        <v>1183</v>
      </c>
      <c r="CT11" s="6">
        <v>3849</v>
      </c>
      <c r="CU11" s="6">
        <v>12209</v>
      </c>
      <c r="CV11" s="6">
        <v>3880</v>
      </c>
      <c r="CW11" s="6">
        <v>16089</v>
      </c>
      <c r="CX11" s="6">
        <v>37473</v>
      </c>
      <c r="CY11" s="1">
        <v>600</v>
      </c>
      <c r="CZ11" s="6">
        <v>3505</v>
      </c>
      <c r="DA11" s="6">
        <v>41578</v>
      </c>
      <c r="DB11" s="6">
        <v>1223</v>
      </c>
      <c r="DC11" s="1">
        <v>424</v>
      </c>
      <c r="DD11" s="6">
        <f t="shared" si="0"/>
        <v>1647</v>
      </c>
      <c r="DE11" s="6">
        <v>8925</v>
      </c>
      <c r="DF11" s="6">
        <v>1963</v>
      </c>
      <c r="DG11" s="1">
        <v>-1</v>
      </c>
      <c r="DH11" s="6">
        <v>2389</v>
      </c>
      <c r="DI11" s="1">
        <v>9</v>
      </c>
      <c r="DJ11" s="6"/>
      <c r="DK11" s="6">
        <v>51692</v>
      </c>
      <c r="DL11" s="1"/>
      <c r="DM11" s="1"/>
      <c r="DN11" s="1"/>
      <c r="DO11" s="6">
        <v>54114</v>
      </c>
      <c r="DP11" s="6">
        <v>1238</v>
      </c>
      <c r="DQ11" s="6">
        <v>8183</v>
      </c>
      <c r="DR11" s="6">
        <v>2738</v>
      </c>
      <c r="DS11" s="6">
        <v>10921</v>
      </c>
      <c r="DT11" s="6">
        <v>76884</v>
      </c>
      <c r="DU11" s="1">
        <v>50</v>
      </c>
      <c r="DV11" s="1">
        <v>71</v>
      </c>
      <c r="DW11" s="1">
        <v>115</v>
      </c>
      <c r="DX11" s="1">
        <v>2</v>
      </c>
      <c r="DY11" s="1">
        <v>58</v>
      </c>
      <c r="DZ11" s="1">
        <v>0</v>
      </c>
      <c r="EA11" s="1">
        <v>296</v>
      </c>
      <c r="EB11" s="1">
        <v>615</v>
      </c>
      <c r="EC11" s="1">
        <v>484</v>
      </c>
      <c r="ED11" s="6">
        <v>1099</v>
      </c>
      <c r="EE11" s="6">
        <v>3631</v>
      </c>
      <c r="EF11" s="1">
        <v>55</v>
      </c>
      <c r="EG11" s="6">
        <v>3686</v>
      </c>
      <c r="EH11" s="1">
        <v>399</v>
      </c>
      <c r="EI11" s="1">
        <v>-1</v>
      </c>
      <c r="EJ11" s="1">
        <v>398</v>
      </c>
      <c r="EK11" s="6">
        <v>5183</v>
      </c>
      <c r="EL11" s="1">
        <v>8</v>
      </c>
      <c r="EM11" s="1">
        <v>42</v>
      </c>
      <c r="EN11" s="1">
        <v>11</v>
      </c>
      <c r="EO11" s="1">
        <v>104</v>
      </c>
      <c r="EP11" s="1">
        <v>83</v>
      </c>
      <c r="EQ11" s="1">
        <v>495</v>
      </c>
      <c r="ER11" s="6">
        <v>8539</v>
      </c>
      <c r="ES11" s="6">
        <v>5836</v>
      </c>
      <c r="ET11" s="1">
        <v>924</v>
      </c>
      <c r="EU11" s="6">
        <v>3823</v>
      </c>
      <c r="EV11" s="6">
        <v>3822</v>
      </c>
      <c r="EW11" s="1" t="s">
        <v>497</v>
      </c>
      <c r="EX11" s="1">
        <v>9</v>
      </c>
      <c r="EY11" s="1">
        <v>32</v>
      </c>
      <c r="EZ11" s="6">
        <v>12774</v>
      </c>
      <c r="FA11" s="1"/>
      <c r="FB11" s="6">
        <v>1016</v>
      </c>
      <c r="FC11" s="1"/>
      <c r="FD11" s="1"/>
      <c r="FE11" s="1"/>
      <c r="FF11" s="1" t="s">
        <v>498</v>
      </c>
      <c r="FG11" s="1"/>
      <c r="FH11" s="1" t="s">
        <v>491</v>
      </c>
      <c r="FI11" s="1" t="s">
        <v>492</v>
      </c>
      <c r="FJ11" s="1">
        <v>27379</v>
      </c>
      <c r="FK11" s="1"/>
      <c r="FL11" s="1" t="s">
        <v>499</v>
      </c>
      <c r="FM11" s="1" t="s">
        <v>492</v>
      </c>
      <c r="FN11" s="1">
        <v>27379</v>
      </c>
      <c r="FO11" s="1"/>
      <c r="FP11" s="1" t="s">
        <v>490</v>
      </c>
      <c r="FQ11" s="6">
        <v>7584</v>
      </c>
      <c r="FR11" s="1">
        <v>6.02</v>
      </c>
      <c r="FS11" s="1" t="s">
        <v>493</v>
      </c>
      <c r="FT11" s="6">
        <v>2387</v>
      </c>
      <c r="FU11" s="1">
        <v>52</v>
      </c>
      <c r="FV11" s="1"/>
      <c r="FW11" s="1" t="s">
        <v>500</v>
      </c>
      <c r="FX11" s="1"/>
      <c r="FY11" s="1"/>
      <c r="FZ11" s="1">
        <v>0</v>
      </c>
      <c r="GA11" s="1" t="s">
        <v>501</v>
      </c>
      <c r="GB11" s="1">
        <v>0.31</v>
      </c>
      <c r="GC11" s="1">
        <v>4.7</v>
      </c>
      <c r="GD11" s="1" t="s">
        <v>286</v>
      </c>
      <c r="GE11" s="1" t="s">
        <v>287</v>
      </c>
      <c r="GF11" s="1" t="s">
        <v>501</v>
      </c>
      <c r="GG11" s="1" t="s">
        <v>289</v>
      </c>
      <c r="GH11" s="1" t="s">
        <v>290</v>
      </c>
      <c r="GI11" s="1" t="s">
        <v>278</v>
      </c>
      <c r="GJ11" s="6">
        <v>23844</v>
      </c>
      <c r="GK11" s="1">
        <v>1</v>
      </c>
      <c r="GM11" s="2" t="s">
        <v>291</v>
      </c>
      <c r="GN11" s="2">
        <v>368</v>
      </c>
      <c r="GO11" s="2">
        <v>16</v>
      </c>
      <c r="GP11" s="2">
        <v>836</v>
      </c>
      <c r="GQ11" s="10">
        <v>5052</v>
      </c>
      <c r="GR11" s="2">
        <v>31</v>
      </c>
      <c r="GS11" s="2">
        <v>2</v>
      </c>
      <c r="GT11" s="2">
        <v>11</v>
      </c>
      <c r="GU11" s="2">
        <v>983</v>
      </c>
      <c r="GY11" s="1"/>
      <c r="GZ11" s="1">
        <v>1</v>
      </c>
      <c r="HA11" s="1"/>
      <c r="HB11" s="1"/>
      <c r="HC11" s="1"/>
      <c r="HD11" s="1"/>
      <c r="HE11" s="1"/>
      <c r="HF11" s="1"/>
      <c r="HG11" s="1"/>
      <c r="HH11" s="1"/>
      <c r="HI11" s="1"/>
      <c r="HJ11" s="1">
        <v>2</v>
      </c>
      <c r="HK11" s="1">
        <v>488</v>
      </c>
      <c r="HM11" s="6">
        <v>6027</v>
      </c>
      <c r="HN11" s="6">
        <v>96417</v>
      </c>
      <c r="HO11" s="2">
        <v>9</v>
      </c>
      <c r="HP11" s="1"/>
      <c r="HQ11" s="1">
        <v>-1</v>
      </c>
      <c r="HR11" s="6">
        <v>26725</v>
      </c>
      <c r="HS11" s="6">
        <v>23798</v>
      </c>
      <c r="HT11" s="1"/>
      <c r="HU11" s="1">
        <v>-1</v>
      </c>
      <c r="HV11" s="6">
        <v>2022</v>
      </c>
      <c r="HW11" s="6">
        <v>1183</v>
      </c>
      <c r="HX11" s="1"/>
      <c r="HY11" s="1">
        <v>-1</v>
      </c>
      <c r="HZ11" s="1">
        <v>0</v>
      </c>
      <c r="IA11" s="1">
        <v>205</v>
      </c>
      <c r="IB11" s="1"/>
      <c r="IC11" s="1">
        <v>-1</v>
      </c>
      <c r="ID11" s="6">
        <v>54114</v>
      </c>
      <c r="IE11" s="6">
        <v>10572</v>
      </c>
      <c r="IF11" s="1">
        <v>2</v>
      </c>
      <c r="IG11" s="6">
        <v>55228</v>
      </c>
      <c r="IH11" s="6">
        <v>10147</v>
      </c>
      <c r="II11" s="1">
        <v>65</v>
      </c>
      <c r="IJ11" s="6">
        <v>1898</v>
      </c>
      <c r="IK11" s="1">
        <v>1</v>
      </c>
      <c r="IL11" s="1">
        <v>423</v>
      </c>
      <c r="IM11" s="1">
        <v>0</v>
      </c>
      <c r="IN11" s="1">
        <v>3</v>
      </c>
      <c r="IP11" s="1">
        <v>77</v>
      </c>
      <c r="IQ11" s="1">
        <v>-1</v>
      </c>
      <c r="IR11" s="2">
        <v>76</v>
      </c>
      <c r="IS11" s="10">
        <v>2465</v>
      </c>
      <c r="IT11" s="6">
        <v>1647</v>
      </c>
      <c r="IU11" s="10">
        <v>54190</v>
      </c>
      <c r="IV11" s="6">
        <v>19938</v>
      </c>
      <c r="IW11" s="1">
        <v>121</v>
      </c>
      <c r="IX11" s="1">
        <v>117</v>
      </c>
      <c r="IY11" s="1">
        <v>58</v>
      </c>
      <c r="IZ11" s="1">
        <v>0.71</v>
      </c>
      <c r="JA11" s="1">
        <v>0.21</v>
      </c>
      <c r="JB11" s="1">
        <v>17.510000000000002</v>
      </c>
      <c r="JC11" s="1">
        <v>31.5</v>
      </c>
      <c r="JD11" s="1">
        <v>9.08</v>
      </c>
      <c r="JE11" s="1">
        <v>223</v>
      </c>
      <c r="JF11" s="6">
        <v>4645</v>
      </c>
      <c r="JG11" s="1">
        <v>73</v>
      </c>
      <c r="JH11" s="1">
        <v>538</v>
      </c>
      <c r="JI11">
        <v>9.3355561147458488</v>
      </c>
      <c r="KJ11" s="27">
        <f t="shared" si="1"/>
        <v>31708.974358974359</v>
      </c>
      <c r="MH11" s="2"/>
      <c r="MI11" s="10">
        <v>51809</v>
      </c>
      <c r="MJ11" s="10"/>
    </row>
    <row r="12" spans="1:348" x14ac:dyDescent="0.2">
      <c r="A12" s="1" t="s">
        <v>503</v>
      </c>
      <c r="B12" s="21" t="s">
        <v>1881</v>
      </c>
      <c r="C12" s="1" t="s">
        <v>504</v>
      </c>
      <c r="D12" s="1">
        <v>2016</v>
      </c>
      <c r="E12" s="1" t="s">
        <v>505</v>
      </c>
      <c r="F12" s="1" t="s">
        <v>506</v>
      </c>
      <c r="G12" s="1" t="s">
        <v>507</v>
      </c>
      <c r="H12" s="1">
        <v>28658</v>
      </c>
      <c r="I12" s="1">
        <v>3397</v>
      </c>
      <c r="J12" s="1" t="s">
        <v>506</v>
      </c>
      <c r="K12" s="1" t="s">
        <v>507</v>
      </c>
      <c r="L12" s="1">
        <v>28658</v>
      </c>
      <c r="M12" s="1"/>
      <c r="N12" s="1" t="s">
        <v>508</v>
      </c>
      <c r="O12" s="1" t="s">
        <v>509</v>
      </c>
      <c r="P12" s="1" t="s">
        <v>510</v>
      </c>
      <c r="Q12" s="1" t="s">
        <v>511</v>
      </c>
      <c r="R12" s="1" t="s">
        <v>512</v>
      </c>
      <c r="S12" s="1" t="s">
        <v>396</v>
      </c>
      <c r="T12" s="1" t="s">
        <v>509</v>
      </c>
      <c r="U12" s="1" t="s">
        <v>510</v>
      </c>
      <c r="V12" s="1" t="s">
        <v>511</v>
      </c>
      <c r="W12" s="1">
        <v>1</v>
      </c>
      <c r="X12" s="1">
        <v>6</v>
      </c>
      <c r="Y12" s="1">
        <v>0</v>
      </c>
      <c r="Z12" s="1">
        <v>0</v>
      </c>
      <c r="AA12" s="6">
        <v>16796</v>
      </c>
      <c r="AB12" s="1">
        <v>9</v>
      </c>
      <c r="AC12" s="1">
        <v>2</v>
      </c>
      <c r="AD12" s="1">
        <v>11</v>
      </c>
      <c r="AE12" s="1">
        <v>23.8</v>
      </c>
      <c r="AF12" s="1">
        <v>34.799999999999997</v>
      </c>
      <c r="AG12" s="7">
        <v>0.2586</v>
      </c>
      <c r="AH12" s="8">
        <v>81824</v>
      </c>
      <c r="AI12" s="1" t="e">
        <f>VLOOKUP(County!A12,Salaries!A$6:T$91,15,FALSE)</f>
        <v>#N/A</v>
      </c>
      <c r="AJ12" s="1" t="e">
        <f>VLOOKUP(County!A12,Salaries!A$6:T$91,16,FALSE)</f>
        <v>#N/A</v>
      </c>
      <c r="AK12" s="8">
        <v>40214</v>
      </c>
      <c r="AL12" s="9">
        <v>11.3</v>
      </c>
      <c r="AM12" s="9">
        <v>13.73</v>
      </c>
      <c r="AN12" s="9">
        <v>16.7</v>
      </c>
      <c r="AO12" s="8">
        <v>59024</v>
      </c>
      <c r="AP12" s="8">
        <v>2546325</v>
      </c>
      <c r="AQ12" s="8">
        <v>2605349</v>
      </c>
      <c r="AR12" s="8">
        <v>150133</v>
      </c>
      <c r="AS12" s="8">
        <v>0</v>
      </c>
      <c r="AT12" s="8">
        <v>150133</v>
      </c>
      <c r="AU12" s="8">
        <v>100208</v>
      </c>
      <c r="AV12" s="8">
        <v>19800</v>
      </c>
      <c r="AW12" s="8">
        <v>120008</v>
      </c>
      <c r="AX12" s="8">
        <v>68693</v>
      </c>
      <c r="AY12" s="8">
        <v>2944183</v>
      </c>
      <c r="AZ12" s="8">
        <v>1400853</v>
      </c>
      <c r="BA12" s="8">
        <v>394358</v>
      </c>
      <c r="BB12" s="8">
        <v>1795211</v>
      </c>
      <c r="BC12" s="8">
        <v>315801</v>
      </c>
      <c r="BD12" s="8">
        <v>36779</v>
      </c>
      <c r="BE12" s="8">
        <v>79687</v>
      </c>
      <c r="BF12" s="8">
        <v>432267</v>
      </c>
      <c r="BG12" s="8">
        <v>716705</v>
      </c>
      <c r="BH12" s="8">
        <v>2944183</v>
      </c>
      <c r="BI12" s="8">
        <v>0</v>
      </c>
      <c r="BJ12" s="7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6">
        <v>43891</v>
      </c>
      <c r="BR12" s="6">
        <v>36499</v>
      </c>
      <c r="BS12" s="6">
        <v>80390</v>
      </c>
      <c r="BT12" s="6">
        <v>46063</v>
      </c>
      <c r="BU12" s="6">
        <v>15234</v>
      </c>
      <c r="BV12" s="6">
        <v>61297</v>
      </c>
      <c r="BW12" s="6">
        <v>8938</v>
      </c>
      <c r="BX12" s="6">
        <v>2327</v>
      </c>
      <c r="BY12" s="6">
        <v>11265</v>
      </c>
      <c r="BZ12" s="6">
        <v>152952</v>
      </c>
      <c r="CA12" s="1"/>
      <c r="CB12" s="6">
        <v>152952</v>
      </c>
      <c r="CC12" s="1">
        <v>0</v>
      </c>
      <c r="CD12" s="6">
        <v>61043</v>
      </c>
      <c r="CE12" s="1">
        <v>9</v>
      </c>
      <c r="CF12" s="1">
        <v>74</v>
      </c>
      <c r="CG12" s="1">
        <v>83</v>
      </c>
      <c r="CH12" s="6">
        <v>9365</v>
      </c>
      <c r="CI12" s="6">
        <v>15934</v>
      </c>
      <c r="CJ12" s="6">
        <v>19917</v>
      </c>
      <c r="CK12" s="1">
        <v>370</v>
      </c>
      <c r="CL12" s="1">
        <v>87</v>
      </c>
      <c r="CM12" s="1">
        <v>95</v>
      </c>
      <c r="CN12" s="1">
        <v>277</v>
      </c>
      <c r="CO12" s="6">
        <v>125557</v>
      </c>
      <c r="CP12" s="6">
        <v>30763</v>
      </c>
      <c r="CQ12" s="6">
        <v>156320</v>
      </c>
      <c r="CR12" s="6">
        <v>18128</v>
      </c>
      <c r="CS12" s="6">
        <v>1798</v>
      </c>
      <c r="CT12" s="6">
        <v>19926</v>
      </c>
      <c r="CU12" s="6">
        <v>120720</v>
      </c>
      <c r="CV12" s="6">
        <v>18662</v>
      </c>
      <c r="CW12" s="6">
        <v>139382</v>
      </c>
      <c r="CX12" s="6">
        <v>315628</v>
      </c>
      <c r="CY12" s="6">
        <v>5014</v>
      </c>
      <c r="CZ12" s="1">
        <v>0</v>
      </c>
      <c r="DA12" s="6">
        <v>320642</v>
      </c>
      <c r="DB12" s="6">
        <v>20763</v>
      </c>
      <c r="DC12" s="6">
        <v>24301</v>
      </c>
      <c r="DD12" s="6">
        <f t="shared" si="0"/>
        <v>45064</v>
      </c>
      <c r="DE12" s="6">
        <v>164837</v>
      </c>
      <c r="DF12" s="6">
        <v>23793</v>
      </c>
      <c r="DG12" s="1">
        <v>518</v>
      </c>
      <c r="DH12" s="6">
        <v>50301</v>
      </c>
      <c r="DI12" s="6">
        <v>7513</v>
      </c>
      <c r="DJ12" s="6"/>
      <c r="DK12" s="6">
        <v>200013</v>
      </c>
      <c r="DL12" s="6">
        <v>355630</v>
      </c>
      <c r="DM12" s="1"/>
      <c r="DN12" s="1"/>
      <c r="DO12" s="6">
        <v>554854</v>
      </c>
      <c r="DP12" s="1">
        <v>7</v>
      </c>
      <c r="DQ12" s="6">
        <v>69521</v>
      </c>
      <c r="DR12" s="6">
        <v>14672</v>
      </c>
      <c r="DS12" s="6">
        <v>84193</v>
      </c>
      <c r="DT12" s="6">
        <v>408275</v>
      </c>
      <c r="DU12" s="1">
        <v>444</v>
      </c>
      <c r="DV12" s="1">
        <v>37</v>
      </c>
      <c r="DW12" s="6">
        <v>1131</v>
      </c>
      <c r="DX12" s="1">
        <v>75</v>
      </c>
      <c r="DY12" s="1">
        <v>20</v>
      </c>
      <c r="DZ12" s="1">
        <v>2</v>
      </c>
      <c r="EA12" s="6">
        <v>1709</v>
      </c>
      <c r="EB12" s="6">
        <v>4224</v>
      </c>
      <c r="EC12" s="6">
        <v>2301</v>
      </c>
      <c r="ED12" s="6">
        <v>6525</v>
      </c>
      <c r="EE12" s="6">
        <v>17624</v>
      </c>
      <c r="EF12" s="6">
        <v>5052</v>
      </c>
      <c r="EG12" s="6">
        <v>22676</v>
      </c>
      <c r="EH12" s="1">
        <v>248</v>
      </c>
      <c r="EI12" s="1">
        <v>360</v>
      </c>
      <c r="EJ12" s="1">
        <v>608</v>
      </c>
      <c r="EK12" s="6">
        <v>29809</v>
      </c>
      <c r="EL12" s="1">
        <v>35</v>
      </c>
      <c r="EM12" s="1">
        <v>332</v>
      </c>
      <c r="EN12" s="1">
        <v>171</v>
      </c>
      <c r="EO12" s="1">
        <v>326</v>
      </c>
      <c r="EP12" s="1">
        <v>380</v>
      </c>
      <c r="EQ12" s="6">
        <v>14333</v>
      </c>
      <c r="ER12" s="6">
        <v>30805</v>
      </c>
      <c r="ES12" s="6">
        <v>23210</v>
      </c>
      <c r="ET12" s="6">
        <v>4309</v>
      </c>
      <c r="EU12" s="1">
        <v>0</v>
      </c>
      <c r="EV12" s="1">
        <v>129</v>
      </c>
      <c r="EW12" s="1" t="s">
        <v>513</v>
      </c>
      <c r="EX12" s="1">
        <v>60</v>
      </c>
      <c r="EY12" s="1">
        <v>127</v>
      </c>
      <c r="EZ12" s="6">
        <v>91049</v>
      </c>
      <c r="FA12" s="6">
        <v>94405</v>
      </c>
      <c r="FB12" s="1"/>
      <c r="FC12" s="1"/>
      <c r="FD12" s="1"/>
      <c r="FE12" s="1"/>
      <c r="FF12" s="1" t="s">
        <v>504</v>
      </c>
      <c r="FG12" s="1" t="s">
        <v>307</v>
      </c>
      <c r="FH12" s="1" t="s">
        <v>506</v>
      </c>
      <c r="FI12" s="1" t="s">
        <v>507</v>
      </c>
      <c r="FJ12" s="1">
        <v>28658</v>
      </c>
      <c r="FK12" s="1">
        <v>3397</v>
      </c>
      <c r="FL12" s="1" t="s">
        <v>506</v>
      </c>
      <c r="FM12" s="1" t="s">
        <v>507</v>
      </c>
      <c r="FN12" s="1">
        <v>28658</v>
      </c>
      <c r="FO12" s="1">
        <v>3397</v>
      </c>
      <c r="FP12" s="1" t="s">
        <v>505</v>
      </c>
      <c r="FQ12" s="6">
        <v>58075</v>
      </c>
      <c r="FR12" s="1">
        <v>33.799999999999997</v>
      </c>
      <c r="FS12" s="1" t="s">
        <v>514</v>
      </c>
      <c r="FT12" s="6">
        <v>16796</v>
      </c>
      <c r="FU12" s="1">
        <v>364</v>
      </c>
      <c r="FV12" s="1"/>
      <c r="FW12" s="1" t="s">
        <v>515</v>
      </c>
      <c r="FX12" s="1"/>
      <c r="FY12" s="1"/>
      <c r="FZ12" s="1">
        <v>0</v>
      </c>
      <c r="GA12" s="1" t="s">
        <v>516</v>
      </c>
      <c r="GB12" s="1">
        <v>90.6</v>
      </c>
      <c r="GC12" s="1">
        <v>86.1</v>
      </c>
      <c r="GD12" s="1" t="s">
        <v>286</v>
      </c>
      <c r="GE12" s="1" t="s">
        <v>287</v>
      </c>
      <c r="GF12" s="1" t="s">
        <v>517</v>
      </c>
      <c r="GG12" s="1" t="s">
        <v>289</v>
      </c>
      <c r="GH12" s="1" t="s">
        <v>417</v>
      </c>
      <c r="GI12" s="1" t="s">
        <v>278</v>
      </c>
      <c r="GJ12" s="6">
        <v>115587</v>
      </c>
      <c r="GK12" s="1">
        <v>2</v>
      </c>
      <c r="GM12" s="2" t="s">
        <v>291</v>
      </c>
      <c r="GN12" s="10">
        <v>1334</v>
      </c>
      <c r="GO12" s="2">
        <v>167</v>
      </c>
      <c r="GP12" s="10">
        <v>3525</v>
      </c>
      <c r="GQ12" s="10">
        <v>32875</v>
      </c>
      <c r="GR12" s="2">
        <v>372</v>
      </c>
      <c r="GS12" s="2">
        <v>12</v>
      </c>
      <c r="GT12" s="2">
        <v>150</v>
      </c>
      <c r="GU12" s="10">
        <v>5565</v>
      </c>
      <c r="GY12" s="1"/>
      <c r="GZ12" s="1">
        <v>2</v>
      </c>
      <c r="HA12" s="1"/>
      <c r="HB12" s="1"/>
      <c r="HC12" s="1"/>
      <c r="HD12" s="1"/>
      <c r="HE12" s="1"/>
      <c r="HF12" s="1"/>
      <c r="HG12" s="1"/>
      <c r="HH12" s="1"/>
      <c r="HI12" s="1"/>
      <c r="HJ12" s="1">
        <v>7</v>
      </c>
      <c r="HK12" s="6">
        <v>3770</v>
      </c>
      <c r="HM12" s="6">
        <v>45586</v>
      </c>
      <c r="HN12" s="6">
        <v>267541</v>
      </c>
      <c r="HO12" s="10">
        <v>7513</v>
      </c>
      <c r="HP12" s="1">
        <v>87</v>
      </c>
      <c r="HQ12" s="1">
        <v>0</v>
      </c>
      <c r="HR12" s="6">
        <v>26725</v>
      </c>
      <c r="HS12" s="1"/>
      <c r="HT12" s="6">
        <v>34298</v>
      </c>
      <c r="HU12" s="1">
        <v>20</v>
      </c>
      <c r="HV12" s="6">
        <v>2022</v>
      </c>
      <c r="HW12" s="1"/>
      <c r="HX12" s="6">
        <v>13913</v>
      </c>
      <c r="HY12" s="1">
        <v>-1</v>
      </c>
      <c r="HZ12" s="1">
        <v>0</v>
      </c>
      <c r="IA12" s="1"/>
      <c r="IB12" s="1">
        <v>370</v>
      </c>
      <c r="IC12" s="1">
        <v>0</v>
      </c>
      <c r="ID12" s="6">
        <v>554854</v>
      </c>
      <c r="IE12" s="6">
        <v>209901</v>
      </c>
      <c r="IF12" s="1">
        <v>0</v>
      </c>
      <c r="IG12" s="6">
        <v>504553</v>
      </c>
      <c r="IH12" s="6">
        <v>183911</v>
      </c>
      <c r="II12" s="1">
        <v>72</v>
      </c>
      <c r="IJ12" s="6">
        <v>23721</v>
      </c>
      <c r="IK12" s="1">
        <v>17</v>
      </c>
      <c r="IL12" s="6">
        <v>24284</v>
      </c>
      <c r="IM12" s="1">
        <v>0</v>
      </c>
      <c r="IN12" s="6">
        <v>1689</v>
      </c>
      <c r="IP12" s="6">
        <v>20257</v>
      </c>
      <c r="IQ12" s="6">
        <v>90875</v>
      </c>
      <c r="IR12" s="10">
        <v>111132</v>
      </c>
      <c r="IS12" s="10">
        <v>161433</v>
      </c>
      <c r="IT12" s="6">
        <v>45064</v>
      </c>
      <c r="IU12" s="10">
        <v>665986</v>
      </c>
      <c r="IV12" s="6">
        <v>149308</v>
      </c>
      <c r="IW12" s="1">
        <v>481</v>
      </c>
      <c r="IX12" s="6">
        <v>1206</v>
      </c>
      <c r="IY12" s="1">
        <v>22</v>
      </c>
      <c r="IZ12" s="1">
        <v>0.76</v>
      </c>
      <c r="JA12" s="1">
        <v>0.22</v>
      </c>
      <c r="JB12" s="1">
        <v>17.440000000000001</v>
      </c>
      <c r="JC12" s="1">
        <v>18.8</v>
      </c>
      <c r="JD12" s="1">
        <v>13.57</v>
      </c>
      <c r="JE12" s="6">
        <v>1595</v>
      </c>
      <c r="JF12" s="6">
        <v>22096</v>
      </c>
      <c r="JG12" s="1">
        <v>114</v>
      </c>
      <c r="JH12" s="6">
        <v>7713</v>
      </c>
      <c r="JI12">
        <v>15.531253514668604</v>
      </c>
      <c r="KJ12" s="27">
        <f t="shared" si="1"/>
        <v>51586.522988505749</v>
      </c>
      <c r="MH12" s="10">
        <v>50110</v>
      </c>
      <c r="MI12" s="10">
        <v>247707</v>
      </c>
      <c r="MJ12" s="10"/>
    </row>
    <row r="13" spans="1:348" x14ac:dyDescent="0.2">
      <c r="A13" s="1" t="s">
        <v>556</v>
      </c>
      <c r="B13" s="21" t="s">
        <v>1882</v>
      </c>
      <c r="C13" s="1" t="s">
        <v>557</v>
      </c>
      <c r="D13" s="1">
        <v>2016</v>
      </c>
      <c r="E13" s="1" t="s">
        <v>558</v>
      </c>
      <c r="F13" s="1" t="s">
        <v>559</v>
      </c>
      <c r="G13" s="1" t="s">
        <v>560</v>
      </c>
      <c r="H13" s="1">
        <v>27312</v>
      </c>
      <c r="I13" s="1">
        <v>9471</v>
      </c>
      <c r="J13" s="1" t="s">
        <v>559</v>
      </c>
      <c r="K13" s="1" t="s">
        <v>560</v>
      </c>
      <c r="L13" s="1">
        <v>27312</v>
      </c>
      <c r="M13" s="1"/>
      <c r="N13" s="1" t="s">
        <v>561</v>
      </c>
      <c r="O13" s="1" t="s">
        <v>562</v>
      </c>
      <c r="P13" s="1" t="s">
        <v>563</v>
      </c>
      <c r="Q13" s="1" t="s">
        <v>564</v>
      </c>
      <c r="R13" s="1" t="s">
        <v>565</v>
      </c>
      <c r="S13" s="1" t="s">
        <v>566</v>
      </c>
      <c r="T13" s="1" t="s">
        <v>567</v>
      </c>
      <c r="U13" s="1" t="s">
        <v>563</v>
      </c>
      <c r="V13" s="1" t="s">
        <v>568</v>
      </c>
      <c r="W13" s="1">
        <v>1</v>
      </c>
      <c r="X13" s="1">
        <v>2</v>
      </c>
      <c r="Y13" s="1">
        <v>0</v>
      </c>
      <c r="Z13" s="1">
        <v>0</v>
      </c>
      <c r="AA13" s="6">
        <v>7100</v>
      </c>
      <c r="AB13" s="1">
        <v>3</v>
      </c>
      <c r="AC13" s="1">
        <v>0</v>
      </c>
      <c r="AD13" s="1">
        <v>3</v>
      </c>
      <c r="AE13" s="1">
        <v>10.5</v>
      </c>
      <c r="AF13" s="1">
        <v>13.5</v>
      </c>
      <c r="AG13" s="7">
        <v>0.22220000000000001</v>
      </c>
      <c r="AH13" s="8">
        <v>78671</v>
      </c>
      <c r="AI13" s="1" t="e">
        <f>VLOOKUP(County!A13,Salaries!A$6:T$91,15,FALSE)</f>
        <v>#N/A</v>
      </c>
      <c r="AJ13" s="1" t="e">
        <f>VLOOKUP(County!A13,Salaries!A$6:T$91,16,FALSE)</f>
        <v>#N/A</v>
      </c>
      <c r="AK13" s="8">
        <v>42894</v>
      </c>
      <c r="AL13" s="9">
        <v>12.29</v>
      </c>
      <c r="AM13" s="9">
        <v>12.78</v>
      </c>
      <c r="AN13" s="9">
        <v>13.13</v>
      </c>
      <c r="AO13" s="8">
        <v>0</v>
      </c>
      <c r="AP13" s="8">
        <v>1895955</v>
      </c>
      <c r="AQ13" s="8">
        <v>1895955</v>
      </c>
      <c r="AR13" s="8">
        <v>101940</v>
      </c>
      <c r="AS13" s="8">
        <v>0</v>
      </c>
      <c r="AT13" s="8">
        <v>101940</v>
      </c>
      <c r="AU13" s="8">
        <v>0</v>
      </c>
      <c r="AV13" s="8">
        <v>0</v>
      </c>
      <c r="AW13" s="8">
        <v>0</v>
      </c>
      <c r="AX13" s="8">
        <v>127832</v>
      </c>
      <c r="AY13" s="8">
        <v>2125727</v>
      </c>
      <c r="AZ13" s="8">
        <v>645327</v>
      </c>
      <c r="BA13" s="8">
        <v>242565</v>
      </c>
      <c r="BB13" s="8">
        <v>887892</v>
      </c>
      <c r="BC13" s="8">
        <v>110811</v>
      </c>
      <c r="BD13" s="8">
        <v>35223</v>
      </c>
      <c r="BE13" s="8">
        <v>15579</v>
      </c>
      <c r="BF13" s="8">
        <v>161613</v>
      </c>
      <c r="BG13" s="8">
        <v>876662</v>
      </c>
      <c r="BH13" s="8">
        <v>1926167</v>
      </c>
      <c r="BI13" s="8">
        <v>199560</v>
      </c>
      <c r="BJ13" s="7">
        <v>9.3899999999999997E-2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6">
        <v>26975</v>
      </c>
      <c r="BR13" s="6">
        <v>29594</v>
      </c>
      <c r="BS13" s="6">
        <v>56569</v>
      </c>
      <c r="BT13" s="6">
        <v>21934</v>
      </c>
      <c r="BU13" s="6">
        <v>9580</v>
      </c>
      <c r="BV13" s="6">
        <v>31514</v>
      </c>
      <c r="BW13" s="6">
        <v>5448</v>
      </c>
      <c r="BX13" s="1">
        <v>933</v>
      </c>
      <c r="BY13" s="6">
        <v>6381</v>
      </c>
      <c r="BZ13" s="6">
        <v>94464</v>
      </c>
      <c r="CA13" s="1"/>
      <c r="CB13" s="6">
        <v>94464</v>
      </c>
      <c r="CC13" s="1">
        <v>98</v>
      </c>
      <c r="CD13" s="6">
        <v>50523</v>
      </c>
      <c r="CE13" s="1">
        <v>8</v>
      </c>
      <c r="CF13" s="1">
        <v>74</v>
      </c>
      <c r="CG13" s="1">
        <v>82</v>
      </c>
      <c r="CH13" s="6">
        <v>4287</v>
      </c>
      <c r="CI13" s="6">
        <v>3205</v>
      </c>
      <c r="CJ13" s="6">
        <v>6492</v>
      </c>
      <c r="CK13" s="1">
        <v>205</v>
      </c>
      <c r="CL13" s="1">
        <v>0</v>
      </c>
      <c r="CM13" s="1">
        <v>10</v>
      </c>
      <c r="CN13" s="1">
        <v>182</v>
      </c>
      <c r="CO13" s="6">
        <v>56137</v>
      </c>
      <c r="CP13" s="6">
        <v>26431</v>
      </c>
      <c r="CQ13" s="6">
        <v>82568</v>
      </c>
      <c r="CR13" s="6">
        <v>8485</v>
      </c>
      <c r="CS13" s="1">
        <v>72</v>
      </c>
      <c r="CT13" s="6">
        <v>8557</v>
      </c>
      <c r="CU13" s="6">
        <v>73826</v>
      </c>
      <c r="CV13" s="6">
        <v>15414</v>
      </c>
      <c r="CW13" s="6">
        <v>89240</v>
      </c>
      <c r="CX13" s="6">
        <v>180365</v>
      </c>
      <c r="CY13" s="6">
        <v>2225</v>
      </c>
      <c r="CZ13" s="1">
        <v>0</v>
      </c>
      <c r="DA13" s="6">
        <v>182590</v>
      </c>
      <c r="DB13" s="6">
        <v>12018</v>
      </c>
      <c r="DC13" s="6">
        <v>4295</v>
      </c>
      <c r="DD13" s="6">
        <f t="shared" si="0"/>
        <v>16313</v>
      </c>
      <c r="DE13" s="6">
        <v>38153</v>
      </c>
      <c r="DF13" s="6">
        <v>29316</v>
      </c>
      <c r="DG13" s="6">
        <v>1275</v>
      </c>
      <c r="DH13" s="6">
        <v>34940</v>
      </c>
      <c r="DI13" s="1">
        <v>0</v>
      </c>
      <c r="DJ13" s="6"/>
      <c r="DK13" s="6">
        <v>202631</v>
      </c>
      <c r="DL13" s="6">
        <v>64387</v>
      </c>
      <c r="DM13" s="1"/>
      <c r="DN13" s="1"/>
      <c r="DO13" s="6">
        <v>267646</v>
      </c>
      <c r="DP13" s="1">
        <v>11</v>
      </c>
      <c r="DQ13" s="6">
        <v>30845</v>
      </c>
      <c r="DR13" s="6">
        <v>4968</v>
      </c>
      <c r="DS13" s="6">
        <v>35813</v>
      </c>
      <c r="DT13" s="6">
        <v>180771</v>
      </c>
      <c r="DU13" s="1">
        <v>248</v>
      </c>
      <c r="DV13" s="1">
        <v>12</v>
      </c>
      <c r="DW13" s="1">
        <v>438</v>
      </c>
      <c r="DX13" s="1">
        <v>151</v>
      </c>
      <c r="DY13" s="1">
        <v>26</v>
      </c>
      <c r="DZ13" s="1">
        <v>9</v>
      </c>
      <c r="EA13" s="1">
        <v>884</v>
      </c>
      <c r="EB13" s="6">
        <v>2880</v>
      </c>
      <c r="EC13" s="1">
        <v>62</v>
      </c>
      <c r="ED13" s="6">
        <v>2942</v>
      </c>
      <c r="EE13" s="6">
        <v>14736</v>
      </c>
      <c r="EF13" s="6">
        <v>3034</v>
      </c>
      <c r="EG13" s="6">
        <v>17770</v>
      </c>
      <c r="EH13" s="1">
        <v>600</v>
      </c>
      <c r="EI13" s="1">
        <v>125</v>
      </c>
      <c r="EJ13" s="1">
        <v>725</v>
      </c>
      <c r="EK13" s="6">
        <v>21437</v>
      </c>
      <c r="EL13" s="1">
        <v>42</v>
      </c>
      <c r="EM13" s="1">
        <v>69</v>
      </c>
      <c r="EN13" s="1">
        <v>52</v>
      </c>
      <c r="EO13" s="1">
        <v>313</v>
      </c>
      <c r="EP13" s="1">
        <v>346</v>
      </c>
      <c r="EQ13" s="6">
        <v>5583</v>
      </c>
      <c r="ER13" s="6">
        <v>19855</v>
      </c>
      <c r="ES13" s="6">
        <v>23466</v>
      </c>
      <c r="ET13" s="1">
        <v>913</v>
      </c>
      <c r="EU13" s="1">
        <v>2</v>
      </c>
      <c r="EV13" s="1">
        <v>253</v>
      </c>
      <c r="EW13" s="1" t="s">
        <v>569</v>
      </c>
      <c r="EX13" s="1">
        <v>24</v>
      </c>
      <c r="EY13" s="1">
        <v>57</v>
      </c>
      <c r="EZ13" s="6">
        <v>30276</v>
      </c>
      <c r="FA13" s="1"/>
      <c r="FB13" s="1"/>
      <c r="FC13" s="1"/>
      <c r="FD13" s="1"/>
      <c r="FE13" s="1"/>
      <c r="FF13" s="1" t="s">
        <v>570</v>
      </c>
      <c r="FG13" s="1" t="s">
        <v>280</v>
      </c>
      <c r="FH13" s="1" t="s">
        <v>571</v>
      </c>
      <c r="FI13" s="1" t="s">
        <v>572</v>
      </c>
      <c r="FJ13" s="1">
        <v>27344</v>
      </c>
      <c r="FK13" s="1">
        <v>3123</v>
      </c>
      <c r="FL13" s="1" t="s">
        <v>571</v>
      </c>
      <c r="FM13" s="1" t="s">
        <v>572</v>
      </c>
      <c r="FN13" s="1">
        <v>27344</v>
      </c>
      <c r="FO13" s="1">
        <v>3123</v>
      </c>
      <c r="FP13" s="1" t="s">
        <v>558</v>
      </c>
      <c r="FQ13" s="6">
        <v>35000</v>
      </c>
      <c r="FR13" s="1">
        <v>11.75</v>
      </c>
      <c r="FS13" s="1" t="s">
        <v>573</v>
      </c>
      <c r="FT13" s="6">
        <v>7100</v>
      </c>
      <c r="FU13" s="1">
        <v>156</v>
      </c>
      <c r="FV13" s="1"/>
      <c r="FW13" s="1">
        <v>2660</v>
      </c>
      <c r="FX13" s="1"/>
      <c r="FY13" s="1"/>
      <c r="FZ13" s="1">
        <v>0</v>
      </c>
      <c r="GA13" s="1" t="s">
        <v>574</v>
      </c>
      <c r="GB13" s="1">
        <v>1.6</v>
      </c>
      <c r="GC13" s="1">
        <v>15</v>
      </c>
      <c r="GD13" s="1" t="s">
        <v>286</v>
      </c>
      <c r="GE13" s="1" t="s">
        <v>287</v>
      </c>
      <c r="GF13" s="1" t="s">
        <v>575</v>
      </c>
      <c r="GG13" s="1" t="s">
        <v>289</v>
      </c>
      <c r="GH13" s="1" t="s">
        <v>290</v>
      </c>
      <c r="GI13" s="1" t="s">
        <v>278</v>
      </c>
      <c r="GJ13" s="6">
        <v>67620</v>
      </c>
      <c r="GK13" s="1">
        <v>3</v>
      </c>
      <c r="GM13" s="2" t="s">
        <v>291</v>
      </c>
      <c r="GN13" s="2">
        <v>604</v>
      </c>
      <c r="GO13" s="2">
        <v>147</v>
      </c>
      <c r="GP13" s="10">
        <v>5686</v>
      </c>
      <c r="GQ13" s="10">
        <v>27091</v>
      </c>
      <c r="GR13" s="2">
        <v>135</v>
      </c>
      <c r="GS13" s="2">
        <v>6</v>
      </c>
      <c r="GT13" s="2">
        <v>126</v>
      </c>
      <c r="GU13" s="10">
        <v>2716</v>
      </c>
      <c r="GY13" s="1"/>
      <c r="GZ13" s="1">
        <v>3</v>
      </c>
      <c r="HA13" s="1"/>
      <c r="HB13" s="1"/>
      <c r="HC13" s="1"/>
      <c r="HD13" s="1"/>
      <c r="HE13" s="1"/>
      <c r="HF13" s="1"/>
      <c r="HG13" s="1"/>
      <c r="HH13" s="1"/>
      <c r="HI13" s="1"/>
      <c r="HJ13" s="1">
        <v>3</v>
      </c>
      <c r="HK13" s="1">
        <v>0</v>
      </c>
      <c r="HM13" s="6">
        <v>13984</v>
      </c>
      <c r="HN13" s="6">
        <v>159538</v>
      </c>
      <c r="HO13" s="2">
        <v>0</v>
      </c>
      <c r="HP13" s="1"/>
      <c r="HQ13" s="1">
        <v>0</v>
      </c>
      <c r="HR13" s="6">
        <v>26725</v>
      </c>
      <c r="HS13" s="6">
        <v>23798</v>
      </c>
      <c r="HT13" s="1"/>
      <c r="HU13" s="1">
        <v>0</v>
      </c>
      <c r="HV13" s="6">
        <v>2022</v>
      </c>
      <c r="HW13" s="6">
        <v>1183</v>
      </c>
      <c r="HX13" s="1"/>
      <c r="HY13" s="1">
        <v>0</v>
      </c>
      <c r="HZ13" s="1">
        <v>0</v>
      </c>
      <c r="IA13" s="1">
        <v>205</v>
      </c>
      <c r="IB13" s="1"/>
      <c r="IC13" s="1">
        <v>0</v>
      </c>
      <c r="ID13" s="6">
        <v>267646</v>
      </c>
      <c r="IE13" s="6">
        <v>54466</v>
      </c>
      <c r="IF13" s="1">
        <v>-1</v>
      </c>
      <c r="IG13" s="6">
        <v>232707</v>
      </c>
      <c r="IH13" s="6">
        <v>50116</v>
      </c>
      <c r="II13" s="1">
        <v>190</v>
      </c>
      <c r="IJ13" s="6">
        <v>29126</v>
      </c>
      <c r="IK13" s="1">
        <v>188</v>
      </c>
      <c r="IL13" s="6">
        <v>4107</v>
      </c>
      <c r="IM13" s="1">
        <v>0</v>
      </c>
      <c r="IN13" s="1">
        <v>54</v>
      </c>
      <c r="IP13" s="6">
        <v>8013</v>
      </c>
      <c r="IQ13" s="1">
        <v>0</v>
      </c>
      <c r="IR13" s="10">
        <v>8013</v>
      </c>
      <c r="IS13" s="10">
        <v>42953</v>
      </c>
      <c r="IT13" s="6">
        <v>16313</v>
      </c>
      <c r="IU13" s="10">
        <v>275659</v>
      </c>
      <c r="IV13" s="6">
        <v>97797</v>
      </c>
      <c r="IW13" s="1">
        <v>260</v>
      </c>
      <c r="IX13" s="1">
        <v>589</v>
      </c>
      <c r="IY13" s="1">
        <v>35</v>
      </c>
      <c r="IZ13" s="1">
        <v>0.83</v>
      </c>
      <c r="JA13" s="1">
        <v>0.14000000000000001</v>
      </c>
      <c r="JB13" s="1">
        <v>24.25</v>
      </c>
      <c r="JC13" s="1">
        <v>30.17</v>
      </c>
      <c r="JD13" s="1">
        <v>11.32</v>
      </c>
      <c r="JE13" s="1">
        <v>712</v>
      </c>
      <c r="JF13" s="6">
        <v>18216</v>
      </c>
      <c r="JG13" s="1">
        <v>172</v>
      </c>
      <c r="JH13" s="6">
        <v>3221</v>
      </c>
      <c r="JI13">
        <v>13.130612244897959</v>
      </c>
      <c r="KJ13" s="27">
        <f t="shared" si="1"/>
        <v>65769.777777777781</v>
      </c>
      <c r="MH13" s="10">
        <v>140850</v>
      </c>
      <c r="MI13" s="10">
        <v>440850</v>
      </c>
      <c r="MJ13" s="10"/>
    </row>
    <row r="14" spans="1:348" x14ac:dyDescent="0.2">
      <c r="A14" s="1" t="s">
        <v>576</v>
      </c>
      <c r="B14" s="21" t="s">
        <v>1883</v>
      </c>
      <c r="C14" s="1" t="s">
        <v>577</v>
      </c>
      <c r="D14" s="1">
        <v>2016</v>
      </c>
      <c r="E14" s="1" t="s">
        <v>578</v>
      </c>
      <c r="F14" s="1" t="s">
        <v>579</v>
      </c>
      <c r="G14" s="1" t="s">
        <v>580</v>
      </c>
      <c r="H14" s="1">
        <v>28151</v>
      </c>
      <c r="I14" s="1">
        <v>1120</v>
      </c>
      <c r="J14" s="1" t="s">
        <v>581</v>
      </c>
      <c r="K14" s="1" t="s">
        <v>580</v>
      </c>
      <c r="L14" s="1">
        <v>28150</v>
      </c>
      <c r="M14" s="1"/>
      <c r="N14" s="1" t="s">
        <v>582</v>
      </c>
      <c r="O14" s="1" t="s">
        <v>583</v>
      </c>
      <c r="P14" s="1" t="s">
        <v>584</v>
      </c>
      <c r="Q14" s="1" t="s">
        <v>585</v>
      </c>
      <c r="R14" s="1" t="s">
        <v>586</v>
      </c>
      <c r="S14" s="1" t="s">
        <v>323</v>
      </c>
      <c r="T14" s="1" t="s">
        <v>583</v>
      </c>
      <c r="U14" s="1" t="s">
        <v>584</v>
      </c>
      <c r="V14" s="1" t="s">
        <v>585</v>
      </c>
      <c r="W14" s="1">
        <v>1</v>
      </c>
      <c r="X14" s="1">
        <v>1</v>
      </c>
      <c r="Y14" s="1">
        <v>0</v>
      </c>
      <c r="Z14" s="1">
        <v>1</v>
      </c>
      <c r="AA14" s="6">
        <v>3597</v>
      </c>
      <c r="AB14" s="1">
        <v>3</v>
      </c>
      <c r="AC14" s="1">
        <v>0</v>
      </c>
      <c r="AD14" s="1">
        <v>3</v>
      </c>
      <c r="AE14" s="1">
        <v>15.25</v>
      </c>
      <c r="AF14" s="1">
        <v>18.25</v>
      </c>
      <c r="AG14" s="7">
        <v>0.16439999999999999</v>
      </c>
      <c r="AH14" s="8">
        <v>67380</v>
      </c>
      <c r="AI14" s="1" t="e">
        <f>VLOOKUP(County!A14,Salaries!A$6:T$91,15,FALSE)</f>
        <v>#N/A</v>
      </c>
      <c r="AJ14" s="1" t="e">
        <f>VLOOKUP(County!A14,Salaries!A$6:T$91,16,FALSE)</f>
        <v>#N/A</v>
      </c>
      <c r="AK14" s="8">
        <v>35820</v>
      </c>
      <c r="AL14" s="9">
        <v>11.85</v>
      </c>
      <c r="AM14" s="9">
        <v>11.85</v>
      </c>
      <c r="AN14" s="9">
        <v>11.85</v>
      </c>
      <c r="AO14" s="8">
        <v>0</v>
      </c>
      <c r="AP14" s="8">
        <v>829625</v>
      </c>
      <c r="AQ14" s="8">
        <v>829625</v>
      </c>
      <c r="AR14" s="8">
        <v>140195</v>
      </c>
      <c r="AS14" s="8">
        <v>0</v>
      </c>
      <c r="AT14" s="8">
        <v>140195</v>
      </c>
      <c r="AU14" s="8">
        <v>68105</v>
      </c>
      <c r="AV14" s="8">
        <v>0</v>
      </c>
      <c r="AW14" s="8">
        <v>68105</v>
      </c>
      <c r="AX14" s="8">
        <v>52658</v>
      </c>
      <c r="AY14" s="8">
        <v>1090583</v>
      </c>
      <c r="AZ14" s="8">
        <v>563665</v>
      </c>
      <c r="BA14" s="8">
        <v>212677</v>
      </c>
      <c r="BB14" s="8">
        <v>776342</v>
      </c>
      <c r="BC14" s="8">
        <v>67227</v>
      </c>
      <c r="BD14" s="8">
        <v>6837</v>
      </c>
      <c r="BE14" s="8">
        <v>4765</v>
      </c>
      <c r="BF14" s="8">
        <v>78829</v>
      </c>
      <c r="BG14" s="8">
        <v>235412</v>
      </c>
      <c r="BH14" s="8">
        <v>1090583</v>
      </c>
      <c r="BI14" s="8">
        <v>0</v>
      </c>
      <c r="BJ14" s="7">
        <v>0</v>
      </c>
      <c r="BK14" s="8">
        <v>17026</v>
      </c>
      <c r="BL14" s="8">
        <v>0</v>
      </c>
      <c r="BM14" s="8">
        <v>68105</v>
      </c>
      <c r="BN14" s="8">
        <v>0</v>
      </c>
      <c r="BO14" s="8">
        <v>85131</v>
      </c>
      <c r="BP14" s="8">
        <v>85131</v>
      </c>
      <c r="BQ14" s="6">
        <v>30469</v>
      </c>
      <c r="BR14" s="6">
        <v>31380</v>
      </c>
      <c r="BS14" s="6">
        <v>61849</v>
      </c>
      <c r="BT14" s="6">
        <v>29418</v>
      </c>
      <c r="BU14" s="6">
        <v>9752</v>
      </c>
      <c r="BV14" s="6">
        <v>39170</v>
      </c>
      <c r="BW14" s="6">
        <v>3601</v>
      </c>
      <c r="BX14" s="1"/>
      <c r="BY14" s="6">
        <v>3601</v>
      </c>
      <c r="BZ14" s="6">
        <v>104620</v>
      </c>
      <c r="CA14" s="1"/>
      <c r="CB14" s="6">
        <v>104620</v>
      </c>
      <c r="CC14" s="6">
        <v>2051</v>
      </c>
      <c r="CD14" s="6">
        <v>50522</v>
      </c>
      <c r="CE14" s="1">
        <v>3</v>
      </c>
      <c r="CF14" s="1">
        <v>74</v>
      </c>
      <c r="CG14" s="1">
        <v>77</v>
      </c>
      <c r="CH14" s="6">
        <v>5430</v>
      </c>
      <c r="CI14" s="6">
        <v>3205</v>
      </c>
      <c r="CJ14" s="6">
        <v>3364</v>
      </c>
      <c r="CK14" s="1">
        <v>205</v>
      </c>
      <c r="CL14" s="1">
        <v>-1</v>
      </c>
      <c r="CM14" s="1">
        <v>29</v>
      </c>
      <c r="CN14" s="1">
        <v>91</v>
      </c>
      <c r="CO14" s="6">
        <v>59208</v>
      </c>
      <c r="CP14" s="6">
        <v>17372</v>
      </c>
      <c r="CQ14" s="6">
        <v>76580</v>
      </c>
      <c r="CR14" s="6">
        <v>6701</v>
      </c>
      <c r="CS14" s="1">
        <v>36</v>
      </c>
      <c r="CT14" s="6">
        <v>6737</v>
      </c>
      <c r="CU14" s="6">
        <v>50048</v>
      </c>
      <c r="CV14" s="6">
        <v>10381</v>
      </c>
      <c r="CW14" s="6">
        <v>60429</v>
      </c>
      <c r="CX14" s="6">
        <v>143746</v>
      </c>
      <c r="CY14" s="1">
        <v>8</v>
      </c>
      <c r="CZ14" s="1">
        <v>387</v>
      </c>
      <c r="DA14" s="6">
        <v>144141</v>
      </c>
      <c r="DB14" s="6">
        <v>25073</v>
      </c>
      <c r="DC14" s="6">
        <v>1651</v>
      </c>
      <c r="DD14" s="6">
        <f t="shared" si="0"/>
        <v>26724</v>
      </c>
      <c r="DE14" s="6">
        <v>19028</v>
      </c>
      <c r="DF14" s="6">
        <v>12170</v>
      </c>
      <c r="DG14" s="1">
        <v>0</v>
      </c>
      <c r="DH14" s="6">
        <v>13867</v>
      </c>
      <c r="DI14" s="6">
        <v>2305</v>
      </c>
      <c r="DJ14" s="6"/>
      <c r="DK14" s="6">
        <v>151197</v>
      </c>
      <c r="DL14" s="6">
        <v>14458</v>
      </c>
      <c r="DM14" s="6">
        <v>19659</v>
      </c>
      <c r="DN14" s="1"/>
      <c r="DO14" s="6">
        <v>207441</v>
      </c>
      <c r="DP14" s="1">
        <v>-1</v>
      </c>
      <c r="DQ14" s="6">
        <v>36641</v>
      </c>
      <c r="DR14" s="1"/>
      <c r="DS14" s="6">
        <v>36641</v>
      </c>
      <c r="DT14" s="6">
        <v>162689</v>
      </c>
      <c r="DU14" s="1">
        <v>15</v>
      </c>
      <c r="DV14" s="1">
        <v>4</v>
      </c>
      <c r="DW14" s="1">
        <v>179</v>
      </c>
      <c r="DX14" s="1">
        <v>289</v>
      </c>
      <c r="DY14" s="1">
        <v>14</v>
      </c>
      <c r="DZ14" s="1">
        <v>0</v>
      </c>
      <c r="EA14" s="1">
        <v>501</v>
      </c>
      <c r="EB14" s="1">
        <v>531</v>
      </c>
      <c r="EC14" s="1">
        <v>615</v>
      </c>
      <c r="ED14" s="6">
        <v>1146</v>
      </c>
      <c r="EE14" s="6">
        <v>8429</v>
      </c>
      <c r="EF14" s="6">
        <v>6002</v>
      </c>
      <c r="EG14" s="6">
        <v>14431</v>
      </c>
      <c r="EH14" s="1">
        <v>171</v>
      </c>
      <c r="EI14" s="1">
        <v>0</v>
      </c>
      <c r="EJ14" s="1">
        <v>171</v>
      </c>
      <c r="EK14" s="6">
        <v>15748</v>
      </c>
      <c r="EL14" s="1">
        <v>0</v>
      </c>
      <c r="EM14" s="1">
        <v>0</v>
      </c>
      <c r="EN14" s="1">
        <v>2</v>
      </c>
      <c r="EO14" s="1">
        <v>28</v>
      </c>
      <c r="EP14" s="1">
        <v>593</v>
      </c>
      <c r="EQ14" s="6">
        <v>7864</v>
      </c>
      <c r="ER14" s="6">
        <v>48998</v>
      </c>
      <c r="ES14" s="6">
        <v>34654</v>
      </c>
      <c r="ET14" s="6">
        <v>14344</v>
      </c>
      <c r="EU14" s="6">
        <v>13963</v>
      </c>
      <c r="EV14" s="6">
        <v>14399</v>
      </c>
      <c r="EW14" s="1" t="s">
        <v>587</v>
      </c>
      <c r="EX14" s="1">
        <v>23</v>
      </c>
      <c r="EY14" s="1">
        <v>33</v>
      </c>
      <c r="EZ14" s="6">
        <v>28580</v>
      </c>
      <c r="FA14" s="6">
        <v>123480</v>
      </c>
      <c r="FB14" s="1"/>
      <c r="FC14" s="1"/>
      <c r="FD14" s="1"/>
      <c r="FE14" s="1"/>
      <c r="FF14" s="1" t="s">
        <v>577</v>
      </c>
      <c r="FG14" s="1" t="s">
        <v>381</v>
      </c>
      <c r="FH14" s="1" t="s">
        <v>579</v>
      </c>
      <c r="FI14" s="1" t="s">
        <v>580</v>
      </c>
      <c r="FJ14" s="1">
        <v>28151</v>
      </c>
      <c r="FK14" s="1">
        <v>1120</v>
      </c>
      <c r="FL14" s="1" t="s">
        <v>581</v>
      </c>
      <c r="FM14" s="1" t="s">
        <v>580</v>
      </c>
      <c r="FN14" s="1">
        <v>28150</v>
      </c>
      <c r="FO14" s="1">
        <v>5036</v>
      </c>
      <c r="FP14" s="1" t="s">
        <v>578</v>
      </c>
      <c r="FQ14" s="6">
        <v>29000</v>
      </c>
      <c r="FR14" s="1">
        <v>18.25</v>
      </c>
      <c r="FS14" s="1" t="s">
        <v>586</v>
      </c>
      <c r="FT14" s="6">
        <v>3597</v>
      </c>
      <c r="FU14" s="1">
        <v>104</v>
      </c>
      <c r="FV14" s="1"/>
      <c r="FW14" s="1" t="s">
        <v>588</v>
      </c>
      <c r="FX14" s="1"/>
      <c r="FY14" s="1"/>
      <c r="FZ14" s="1">
        <v>0</v>
      </c>
      <c r="GA14" s="1" t="s">
        <v>589</v>
      </c>
      <c r="GB14" s="1">
        <v>50</v>
      </c>
      <c r="GC14" s="1">
        <v>50</v>
      </c>
      <c r="GD14" s="1" t="s">
        <v>286</v>
      </c>
      <c r="GE14" s="1" t="s">
        <v>287</v>
      </c>
      <c r="GF14" s="1" t="s">
        <v>590</v>
      </c>
      <c r="GG14" s="1" t="s">
        <v>289</v>
      </c>
      <c r="GH14" s="1" t="s">
        <v>417</v>
      </c>
      <c r="GI14" s="1" t="s">
        <v>278</v>
      </c>
      <c r="GJ14" s="6">
        <v>87875</v>
      </c>
      <c r="GK14" s="1">
        <v>2</v>
      </c>
      <c r="GM14" s="2" t="s">
        <v>291</v>
      </c>
      <c r="GN14" s="2">
        <v>545</v>
      </c>
      <c r="GO14" s="2">
        <v>97</v>
      </c>
      <c r="GP14" s="10">
        <v>3858</v>
      </c>
      <c r="GQ14" s="10">
        <v>18243</v>
      </c>
      <c r="GR14" s="2">
        <v>145</v>
      </c>
      <c r="GS14" s="2">
        <v>18</v>
      </c>
      <c r="GT14" s="2">
        <v>271</v>
      </c>
      <c r="GU14" s="10">
        <v>1942</v>
      </c>
      <c r="GY14" s="1"/>
      <c r="GZ14" s="1">
        <v>2</v>
      </c>
      <c r="HA14" s="1"/>
      <c r="HB14" s="1"/>
      <c r="HC14" s="1"/>
      <c r="HD14" s="1"/>
      <c r="HE14" s="1"/>
      <c r="HF14" s="1"/>
      <c r="HG14" s="1"/>
      <c r="HH14" s="1"/>
      <c r="HI14" s="1"/>
      <c r="HJ14" s="1">
        <v>3</v>
      </c>
      <c r="HK14" s="6">
        <v>2004</v>
      </c>
      <c r="HM14" s="6">
        <v>11999</v>
      </c>
      <c r="HN14" s="6">
        <v>171869</v>
      </c>
      <c r="HO14" s="10">
        <v>2305</v>
      </c>
      <c r="HP14" s="1"/>
      <c r="HQ14" s="1">
        <v>-1</v>
      </c>
      <c r="HR14" s="6">
        <v>26725</v>
      </c>
      <c r="HS14" s="6">
        <v>23798</v>
      </c>
      <c r="HT14" s="1"/>
      <c r="HU14" s="1">
        <v>-1</v>
      </c>
      <c r="HV14" s="6">
        <v>2022</v>
      </c>
      <c r="HW14" s="6">
        <v>1183</v>
      </c>
      <c r="HX14" s="1"/>
      <c r="HY14" s="1">
        <v>0</v>
      </c>
      <c r="HZ14" s="1">
        <v>0</v>
      </c>
      <c r="IA14" s="1">
        <v>205</v>
      </c>
      <c r="IB14" s="1"/>
      <c r="IC14" s="1">
        <v>0</v>
      </c>
      <c r="ID14" s="6">
        <v>207441</v>
      </c>
      <c r="IE14" s="6">
        <v>45752</v>
      </c>
      <c r="IF14" s="6">
        <v>5378</v>
      </c>
      <c r="IG14" s="6">
        <v>188583</v>
      </c>
      <c r="IH14" s="6">
        <v>49433</v>
      </c>
      <c r="II14" s="1">
        <v>56</v>
      </c>
      <c r="IJ14" s="6">
        <v>12114</v>
      </c>
      <c r="IK14" s="1">
        <v>134</v>
      </c>
      <c r="IL14" s="6">
        <v>1517</v>
      </c>
      <c r="IM14" s="1">
        <v>0</v>
      </c>
      <c r="IN14" s="1">
        <v>46</v>
      </c>
      <c r="IP14" s="6">
        <v>12068</v>
      </c>
      <c r="IQ14" s="6">
        <v>10425</v>
      </c>
      <c r="IR14" s="10">
        <v>22493</v>
      </c>
      <c r="IS14" s="10">
        <v>36360</v>
      </c>
      <c r="IT14" s="6">
        <v>26724</v>
      </c>
      <c r="IU14" s="10">
        <v>229934</v>
      </c>
      <c r="IV14" s="6">
        <v>71333</v>
      </c>
      <c r="IW14" s="1">
        <v>19</v>
      </c>
      <c r="IX14" s="1">
        <v>468</v>
      </c>
      <c r="IY14" s="1">
        <v>14</v>
      </c>
      <c r="IZ14" s="1">
        <v>0.92</v>
      </c>
      <c r="JA14" s="1">
        <v>7.0000000000000007E-2</v>
      </c>
      <c r="JB14" s="1">
        <v>31.43</v>
      </c>
      <c r="JC14" s="1">
        <v>30.84</v>
      </c>
      <c r="JD14" s="1">
        <v>60.32</v>
      </c>
      <c r="JE14" s="1">
        <v>208</v>
      </c>
      <c r="JF14" s="6">
        <v>9131</v>
      </c>
      <c r="JG14" s="1">
        <v>293</v>
      </c>
      <c r="JH14" s="6">
        <v>6617</v>
      </c>
      <c r="JI14">
        <v>8.8346173541963022</v>
      </c>
      <c r="KJ14" s="27">
        <f t="shared" si="1"/>
        <v>42539.28767123288</v>
      </c>
      <c r="MH14" s="10">
        <v>582600</v>
      </c>
      <c r="MI14" s="10">
        <v>3504736</v>
      </c>
      <c r="MJ14" s="10"/>
    </row>
    <row r="15" spans="1:348" x14ac:dyDescent="0.2">
      <c r="A15" s="1" t="s">
        <v>591</v>
      </c>
      <c r="B15" s="21" t="s">
        <v>1884</v>
      </c>
      <c r="C15" s="1" t="s">
        <v>592</v>
      </c>
      <c r="D15" s="1">
        <v>2016</v>
      </c>
      <c r="E15" s="1" t="s">
        <v>593</v>
      </c>
      <c r="F15" s="1" t="s">
        <v>594</v>
      </c>
      <c r="G15" s="1" t="s">
        <v>595</v>
      </c>
      <c r="H15" s="1">
        <v>28472</v>
      </c>
      <c r="I15" s="1">
        <v>3977</v>
      </c>
      <c r="J15" s="1" t="s">
        <v>594</v>
      </c>
      <c r="K15" s="1" t="s">
        <v>595</v>
      </c>
      <c r="L15" s="1">
        <v>28472</v>
      </c>
      <c r="M15" s="1"/>
      <c r="N15" s="1" t="s">
        <v>596</v>
      </c>
      <c r="O15" s="1" t="s">
        <v>597</v>
      </c>
      <c r="P15" s="1" t="s">
        <v>598</v>
      </c>
      <c r="Q15" s="1" t="s">
        <v>599</v>
      </c>
      <c r="R15" s="1" t="s">
        <v>600</v>
      </c>
      <c r="S15" s="1" t="s">
        <v>396</v>
      </c>
      <c r="T15" s="1" t="s">
        <v>601</v>
      </c>
      <c r="U15" s="1" t="s">
        <v>598</v>
      </c>
      <c r="V15" s="1" t="s">
        <v>602</v>
      </c>
      <c r="W15" s="1">
        <v>1</v>
      </c>
      <c r="X15" s="1">
        <v>5</v>
      </c>
      <c r="Y15" s="1">
        <v>1</v>
      </c>
      <c r="Z15" s="1">
        <v>2</v>
      </c>
      <c r="AA15" s="6">
        <v>13244</v>
      </c>
      <c r="AB15" s="1">
        <v>1</v>
      </c>
      <c r="AC15" s="1">
        <v>0</v>
      </c>
      <c r="AD15" s="1">
        <v>1</v>
      </c>
      <c r="AE15" s="1">
        <v>25</v>
      </c>
      <c r="AF15" s="1">
        <v>26</v>
      </c>
      <c r="AG15" s="7">
        <v>3.85E-2</v>
      </c>
      <c r="AH15" s="8">
        <v>54989</v>
      </c>
      <c r="AI15" s="1" t="e">
        <f>VLOOKUP(County!A15,Salaries!A$6:T$91,15,FALSE)</f>
        <v>#N/A</v>
      </c>
      <c r="AJ15" s="1" t="e">
        <f>VLOOKUP(County!A15,Salaries!A$6:T$91,16,FALSE)</f>
        <v>#N/A</v>
      </c>
      <c r="AK15" s="8">
        <v>37125</v>
      </c>
      <c r="AL15" s="9">
        <v>9.82</v>
      </c>
      <c r="AM15" s="9">
        <v>9.82</v>
      </c>
      <c r="AN15" s="9">
        <v>9.82</v>
      </c>
      <c r="AO15" s="8">
        <v>0</v>
      </c>
      <c r="AP15" s="8">
        <v>1287164</v>
      </c>
      <c r="AQ15" s="8">
        <v>1287164</v>
      </c>
      <c r="AR15" s="8">
        <v>115602</v>
      </c>
      <c r="AS15" s="8">
        <v>50000</v>
      </c>
      <c r="AT15" s="8">
        <v>165602</v>
      </c>
      <c r="AU15" s="8">
        <v>0</v>
      </c>
      <c r="AV15" s="8">
        <v>0</v>
      </c>
      <c r="AW15" s="8">
        <v>0</v>
      </c>
      <c r="AX15" s="8">
        <v>0</v>
      </c>
      <c r="AY15" s="8">
        <v>1452766</v>
      </c>
      <c r="AZ15" s="8">
        <v>793086</v>
      </c>
      <c r="BA15" s="8">
        <v>360630</v>
      </c>
      <c r="BB15" s="8">
        <v>1153716</v>
      </c>
      <c r="BC15" s="8">
        <v>91500</v>
      </c>
      <c r="BD15" s="8">
        <v>6000</v>
      </c>
      <c r="BE15" s="8">
        <v>6100</v>
      </c>
      <c r="BF15" s="8">
        <v>103600</v>
      </c>
      <c r="BG15" s="8">
        <v>145450</v>
      </c>
      <c r="BH15" s="8">
        <v>1402766</v>
      </c>
      <c r="BI15" s="8">
        <v>50000</v>
      </c>
      <c r="BJ15" s="7">
        <v>3.44E-2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6">
        <v>66840</v>
      </c>
      <c r="BR15" s="6">
        <v>51772</v>
      </c>
      <c r="BS15" s="6">
        <v>118612</v>
      </c>
      <c r="BT15" s="6">
        <v>38151</v>
      </c>
      <c r="BU15" s="6">
        <v>15285</v>
      </c>
      <c r="BV15" s="6">
        <v>53436</v>
      </c>
      <c r="BW15" s="1"/>
      <c r="BX15" s="1"/>
      <c r="BY15" s="1"/>
      <c r="BZ15" s="6">
        <v>172048</v>
      </c>
      <c r="CA15" s="1"/>
      <c r="CB15" s="6">
        <v>172048</v>
      </c>
      <c r="CC15" s="1">
        <v>0</v>
      </c>
      <c r="CD15" s="6">
        <v>50523</v>
      </c>
      <c r="CE15" s="1">
        <v>0</v>
      </c>
      <c r="CF15" s="1">
        <v>74</v>
      </c>
      <c r="CG15" s="1">
        <v>74</v>
      </c>
      <c r="CH15" s="6">
        <v>2086</v>
      </c>
      <c r="CI15" s="6">
        <v>3205</v>
      </c>
      <c r="CJ15" s="6">
        <v>6318</v>
      </c>
      <c r="CK15" s="1">
        <v>205</v>
      </c>
      <c r="CL15" s="1">
        <v>0</v>
      </c>
      <c r="CM15" s="1">
        <v>23</v>
      </c>
      <c r="CN15" s="1">
        <v>351</v>
      </c>
      <c r="CO15" s="6">
        <v>52500</v>
      </c>
      <c r="CP15" s="6">
        <v>12483</v>
      </c>
      <c r="CQ15" s="6">
        <v>64983</v>
      </c>
      <c r="CR15" s="1"/>
      <c r="CS15" s="1"/>
      <c r="CT15" s="1"/>
      <c r="CU15" s="6">
        <v>19728</v>
      </c>
      <c r="CV15" s="6">
        <v>4284</v>
      </c>
      <c r="CW15" s="6">
        <v>24012</v>
      </c>
      <c r="CX15" s="6">
        <v>88995</v>
      </c>
      <c r="CY15" s="6">
        <v>1810</v>
      </c>
      <c r="CZ15" s="1">
        <v>0</v>
      </c>
      <c r="DA15" s="6">
        <v>90805</v>
      </c>
      <c r="DB15" s="6">
        <v>2003</v>
      </c>
      <c r="DC15" s="1">
        <v>472</v>
      </c>
      <c r="DD15" s="6">
        <f t="shared" si="0"/>
        <v>2475</v>
      </c>
      <c r="DE15" s="6">
        <v>11777</v>
      </c>
      <c r="DF15" s="6">
        <v>2537</v>
      </c>
      <c r="DG15" s="1">
        <v>0</v>
      </c>
      <c r="DH15" s="6">
        <v>3017</v>
      </c>
      <c r="DI15" s="1">
        <v>0</v>
      </c>
      <c r="DJ15" s="6"/>
      <c r="DK15" s="6">
        <v>60410</v>
      </c>
      <c r="DL15" s="6">
        <v>74248</v>
      </c>
      <c r="DM15" s="6">
        <v>16137</v>
      </c>
      <c r="DN15" s="1">
        <v>0</v>
      </c>
      <c r="DO15" s="6">
        <v>107594</v>
      </c>
      <c r="DP15" s="1">
        <v>0</v>
      </c>
      <c r="DQ15" s="6">
        <v>29868</v>
      </c>
      <c r="DR15" s="1"/>
      <c r="DS15" s="6">
        <v>29868</v>
      </c>
      <c r="DT15" s="6">
        <v>98644</v>
      </c>
      <c r="DU15" s="1">
        <v>26</v>
      </c>
      <c r="DV15" s="1">
        <v>15</v>
      </c>
      <c r="DW15" s="1">
        <v>127</v>
      </c>
      <c r="DX15" s="1">
        <v>743</v>
      </c>
      <c r="DY15" s="1">
        <v>27</v>
      </c>
      <c r="DZ15" s="1">
        <v>16</v>
      </c>
      <c r="EA15" s="1">
        <v>954</v>
      </c>
      <c r="EB15" s="1">
        <v>791</v>
      </c>
      <c r="EC15" s="1">
        <v>211</v>
      </c>
      <c r="ED15" s="6">
        <v>1002</v>
      </c>
      <c r="EE15" s="6">
        <v>1269</v>
      </c>
      <c r="EF15" s="6">
        <v>3381</v>
      </c>
      <c r="EG15" s="6">
        <v>4650</v>
      </c>
      <c r="EH15" s="1">
        <v>643</v>
      </c>
      <c r="EI15" s="1">
        <v>208</v>
      </c>
      <c r="EJ15" s="1">
        <v>851</v>
      </c>
      <c r="EK15" s="6">
        <v>6503</v>
      </c>
      <c r="EL15" s="1">
        <v>11</v>
      </c>
      <c r="EM15" s="1">
        <v>71</v>
      </c>
      <c r="EN15" s="1">
        <v>23</v>
      </c>
      <c r="EO15" s="1">
        <v>146</v>
      </c>
      <c r="EP15" s="1">
        <v>42</v>
      </c>
      <c r="EQ15" s="1">
        <v>386</v>
      </c>
      <c r="ER15" s="6">
        <v>43078</v>
      </c>
      <c r="ES15" s="6">
        <v>12851</v>
      </c>
      <c r="ET15" s="6">
        <v>3212</v>
      </c>
      <c r="EU15" s="1">
        <v>1</v>
      </c>
      <c r="EV15" s="1">
        <v>13</v>
      </c>
      <c r="EW15" s="1" t="s">
        <v>603</v>
      </c>
      <c r="EX15" s="1">
        <v>47</v>
      </c>
      <c r="EY15" s="1">
        <v>92</v>
      </c>
      <c r="EZ15" s="6">
        <v>53287</v>
      </c>
      <c r="FA15" s="1"/>
      <c r="FB15" s="6">
        <v>13380</v>
      </c>
      <c r="FC15" s="1"/>
      <c r="FD15" s="1"/>
      <c r="FE15" s="1"/>
      <c r="FF15" s="1" t="s">
        <v>592</v>
      </c>
      <c r="FG15" s="1" t="s">
        <v>307</v>
      </c>
      <c r="FH15" s="1" t="s">
        <v>594</v>
      </c>
      <c r="FI15" s="1" t="s">
        <v>595</v>
      </c>
      <c r="FJ15" s="1">
        <v>28472</v>
      </c>
      <c r="FK15" s="1">
        <v>3198</v>
      </c>
      <c r="FL15" s="1" t="s">
        <v>594</v>
      </c>
      <c r="FM15" s="1" t="s">
        <v>595</v>
      </c>
      <c r="FN15" s="1">
        <v>28472</v>
      </c>
      <c r="FO15" s="1">
        <v>3198</v>
      </c>
      <c r="FP15" s="1" t="s">
        <v>593</v>
      </c>
      <c r="FQ15" s="6">
        <v>24466</v>
      </c>
      <c r="FR15" s="1">
        <v>26.5</v>
      </c>
      <c r="FS15" s="1" t="s">
        <v>604</v>
      </c>
      <c r="FT15" s="6">
        <v>13244</v>
      </c>
      <c r="FU15" s="1">
        <v>364</v>
      </c>
      <c r="FV15" s="1"/>
      <c r="FW15" s="1" t="s">
        <v>605</v>
      </c>
      <c r="FX15" s="1"/>
      <c r="FY15" s="1"/>
      <c r="FZ15" s="1">
        <v>0</v>
      </c>
      <c r="GA15" s="1" t="s">
        <v>606</v>
      </c>
      <c r="GB15" s="1">
        <v>10</v>
      </c>
      <c r="GC15" s="1">
        <v>5</v>
      </c>
      <c r="GD15" s="1" t="s">
        <v>286</v>
      </c>
      <c r="GE15" s="1" t="s">
        <v>287</v>
      </c>
      <c r="GF15" s="1" t="s">
        <v>607</v>
      </c>
      <c r="GG15" s="1" t="s">
        <v>289</v>
      </c>
      <c r="GH15" s="1" t="s">
        <v>290</v>
      </c>
      <c r="GI15" s="1" t="s">
        <v>278</v>
      </c>
      <c r="GJ15" s="6">
        <v>57739</v>
      </c>
      <c r="GK15" s="1">
        <v>1</v>
      </c>
      <c r="GM15" s="2" t="s">
        <v>291</v>
      </c>
      <c r="GN15" s="2"/>
      <c r="GO15" s="2">
        <v>34</v>
      </c>
      <c r="GP15" s="2">
        <v>397</v>
      </c>
      <c r="GQ15" s="2">
        <v>-1</v>
      </c>
      <c r="GR15" s="2"/>
      <c r="GS15" s="2"/>
      <c r="GT15" s="2"/>
      <c r="GU15" s="2"/>
      <c r="GY15" s="1"/>
      <c r="GZ15" s="1">
        <v>1</v>
      </c>
      <c r="HA15" s="1"/>
      <c r="HB15" s="1"/>
      <c r="HC15" s="1"/>
      <c r="HD15" s="1"/>
      <c r="HE15" s="1"/>
      <c r="HF15" s="1"/>
      <c r="HG15" s="1"/>
      <c r="HH15" s="1"/>
      <c r="HI15" s="1"/>
      <c r="HJ15" s="1">
        <v>9</v>
      </c>
      <c r="HK15" s="1">
        <v>45</v>
      </c>
      <c r="HM15" s="6">
        <v>11609</v>
      </c>
      <c r="HN15" s="6">
        <v>234810</v>
      </c>
      <c r="HO15" s="2">
        <v>0</v>
      </c>
      <c r="HP15" s="1"/>
      <c r="HQ15" s="1">
        <v>0</v>
      </c>
      <c r="HR15" s="6">
        <v>26725</v>
      </c>
      <c r="HS15" s="6">
        <v>23798</v>
      </c>
      <c r="HT15" s="1"/>
      <c r="HU15" s="1">
        <v>0</v>
      </c>
      <c r="HV15" s="6">
        <v>2022</v>
      </c>
      <c r="HW15" s="6">
        <v>1183</v>
      </c>
      <c r="HX15" s="1"/>
      <c r="HY15" s="1">
        <v>0</v>
      </c>
      <c r="HZ15" s="1">
        <v>0</v>
      </c>
      <c r="IA15" s="1">
        <v>205</v>
      </c>
      <c r="IB15" s="1"/>
      <c r="IC15" s="1">
        <v>0</v>
      </c>
      <c r="ID15" s="6">
        <v>107594</v>
      </c>
      <c r="IE15" s="6">
        <v>14252</v>
      </c>
      <c r="IF15" s="1">
        <v>0</v>
      </c>
      <c r="IG15" s="6">
        <v>104577</v>
      </c>
      <c r="IH15" s="6">
        <v>13772</v>
      </c>
      <c r="II15" s="1">
        <v>10</v>
      </c>
      <c r="IJ15" s="6">
        <v>2527</v>
      </c>
      <c r="IK15" s="1">
        <v>10</v>
      </c>
      <c r="IL15" s="1">
        <v>462</v>
      </c>
      <c r="IM15" s="1">
        <v>0</v>
      </c>
      <c r="IN15" s="1">
        <v>8</v>
      </c>
      <c r="IP15" s="6">
        <v>3641</v>
      </c>
      <c r="IQ15" s="1">
        <v>0</v>
      </c>
      <c r="IR15" s="10">
        <v>3641</v>
      </c>
      <c r="IS15" s="10">
        <v>6658</v>
      </c>
      <c r="IT15" s="6">
        <v>2475</v>
      </c>
      <c r="IU15" s="10">
        <v>111235</v>
      </c>
      <c r="IV15" s="6">
        <v>25501</v>
      </c>
      <c r="IW15" s="1">
        <v>41</v>
      </c>
      <c r="IX15" s="1">
        <v>870</v>
      </c>
      <c r="IY15" s="1">
        <v>43</v>
      </c>
      <c r="IZ15" s="1">
        <v>0.72</v>
      </c>
      <c r="JA15" s="1">
        <v>0.15</v>
      </c>
      <c r="JB15" s="1">
        <v>6.82</v>
      </c>
      <c r="JC15" s="1">
        <v>5.34</v>
      </c>
      <c r="JD15" s="1">
        <v>24.44</v>
      </c>
      <c r="JE15" s="1">
        <v>180</v>
      </c>
      <c r="JF15" s="6">
        <v>2703</v>
      </c>
      <c r="JG15" s="1">
        <v>774</v>
      </c>
      <c r="JH15" s="6">
        <v>3800</v>
      </c>
      <c r="JI15">
        <v>19.981572247527669</v>
      </c>
      <c r="KJ15" s="27">
        <f t="shared" si="1"/>
        <v>44373.692307692305</v>
      </c>
      <c r="MH15" s="2"/>
      <c r="MI15" s="2"/>
      <c r="MJ15" s="2"/>
    </row>
    <row r="16" spans="1:348" x14ac:dyDescent="0.2">
      <c r="A16" s="1" t="s">
        <v>627</v>
      </c>
      <c r="B16" s="21" t="s">
        <v>1885</v>
      </c>
      <c r="C16" s="1" t="s">
        <v>628</v>
      </c>
      <c r="D16" s="1">
        <v>2016</v>
      </c>
      <c r="E16" s="1" t="s">
        <v>629</v>
      </c>
      <c r="F16" s="1" t="s">
        <v>630</v>
      </c>
      <c r="G16" s="1" t="s">
        <v>631</v>
      </c>
      <c r="H16" s="1">
        <v>28301</v>
      </c>
      <c r="I16" s="1">
        <v>5032</v>
      </c>
      <c r="J16" s="1" t="s">
        <v>632</v>
      </c>
      <c r="K16" s="1" t="s">
        <v>631</v>
      </c>
      <c r="L16" s="1">
        <v>28301</v>
      </c>
      <c r="M16" s="1"/>
      <c r="N16" s="1" t="s">
        <v>633</v>
      </c>
      <c r="O16" s="1" t="s">
        <v>634</v>
      </c>
      <c r="P16" s="1" t="s">
        <v>635</v>
      </c>
      <c r="Q16" s="1" t="s">
        <v>636</v>
      </c>
      <c r="R16" s="1" t="s">
        <v>633</v>
      </c>
      <c r="S16" s="1" t="s">
        <v>323</v>
      </c>
      <c r="T16" s="1" t="s">
        <v>634</v>
      </c>
      <c r="U16" s="1" t="s">
        <v>635</v>
      </c>
      <c r="V16" s="1" t="s">
        <v>636</v>
      </c>
      <c r="W16" s="1">
        <v>1</v>
      </c>
      <c r="X16" s="1">
        <v>8</v>
      </c>
      <c r="Y16" s="1">
        <v>0</v>
      </c>
      <c r="Z16" s="1">
        <v>2</v>
      </c>
      <c r="AA16" s="6">
        <v>30108</v>
      </c>
      <c r="AB16" s="1">
        <v>47</v>
      </c>
      <c r="AC16" s="1">
        <v>0</v>
      </c>
      <c r="AD16" s="1">
        <v>47</v>
      </c>
      <c r="AE16" s="1">
        <v>136.80000000000001</v>
      </c>
      <c r="AF16" s="1">
        <v>183.8</v>
      </c>
      <c r="AG16" s="7">
        <v>0.25569999999999998</v>
      </c>
      <c r="AH16" s="8">
        <v>105318</v>
      </c>
      <c r="AI16" s="1" t="e">
        <f>VLOOKUP(County!A16,Salaries!A$6:T$91,15,FALSE)</f>
        <v>#N/A</v>
      </c>
      <c r="AJ16" s="1" t="e">
        <f>VLOOKUP(County!A16,Salaries!A$6:T$91,16,FALSE)</f>
        <v>#N/A</v>
      </c>
      <c r="AK16" s="1"/>
      <c r="AL16" s="11">
        <v>11.44</v>
      </c>
      <c r="AM16" s="11">
        <v>11.96</v>
      </c>
      <c r="AN16" s="11">
        <v>15.74</v>
      </c>
      <c r="AO16" s="8">
        <v>0</v>
      </c>
      <c r="AP16" s="8">
        <v>10343815</v>
      </c>
      <c r="AQ16" s="8">
        <v>10343815</v>
      </c>
      <c r="AR16" s="8">
        <v>311976</v>
      </c>
      <c r="AS16" s="8">
        <v>170618</v>
      </c>
      <c r="AT16" s="8">
        <v>482594</v>
      </c>
      <c r="AU16" s="8">
        <v>40484</v>
      </c>
      <c r="AV16" s="8">
        <v>0</v>
      </c>
      <c r="AW16" s="8">
        <v>40484</v>
      </c>
      <c r="AX16" s="8">
        <v>116852</v>
      </c>
      <c r="AY16" s="8">
        <v>10983745</v>
      </c>
      <c r="AZ16" s="8">
        <v>6284300</v>
      </c>
      <c r="BA16" s="8">
        <v>2172622</v>
      </c>
      <c r="BB16" s="8">
        <v>8456922</v>
      </c>
      <c r="BC16" s="8">
        <v>824801</v>
      </c>
      <c r="BD16" s="8">
        <v>281839</v>
      </c>
      <c r="BE16" s="8">
        <v>30065</v>
      </c>
      <c r="BF16" s="8">
        <v>1136705</v>
      </c>
      <c r="BG16" s="8">
        <v>1363884</v>
      </c>
      <c r="BH16" s="8">
        <v>10957511</v>
      </c>
      <c r="BI16" s="8">
        <v>26234</v>
      </c>
      <c r="BJ16" s="7">
        <v>2.3999999999999998E-3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6">
        <v>115772</v>
      </c>
      <c r="BR16" s="6">
        <v>130678</v>
      </c>
      <c r="BS16" s="6">
        <v>246450</v>
      </c>
      <c r="BT16" s="6">
        <v>133491</v>
      </c>
      <c r="BU16" s="6">
        <v>56713</v>
      </c>
      <c r="BV16" s="6">
        <v>190204</v>
      </c>
      <c r="BW16" s="6">
        <v>33676</v>
      </c>
      <c r="BX16" s="6">
        <v>1537</v>
      </c>
      <c r="BY16" s="6">
        <v>35213</v>
      </c>
      <c r="BZ16" s="6">
        <v>471867</v>
      </c>
      <c r="CA16" s="1"/>
      <c r="CB16" s="6">
        <v>471867</v>
      </c>
      <c r="CC16" s="6">
        <v>6437</v>
      </c>
      <c r="CD16" s="6">
        <v>61095</v>
      </c>
      <c r="CE16" s="1">
        <v>18</v>
      </c>
      <c r="CF16" s="1">
        <v>74</v>
      </c>
      <c r="CG16" s="1">
        <v>92</v>
      </c>
      <c r="CH16" s="6">
        <v>28369</v>
      </c>
      <c r="CI16" s="6">
        <v>22873</v>
      </c>
      <c r="CJ16" s="6">
        <v>29825</v>
      </c>
      <c r="CK16" s="1">
        <v>370</v>
      </c>
      <c r="CL16" s="1">
        <v>162</v>
      </c>
      <c r="CM16" s="1">
        <v>254</v>
      </c>
      <c r="CN16" s="1">
        <v>700</v>
      </c>
      <c r="CO16" s="6">
        <v>288729</v>
      </c>
      <c r="CP16" s="6">
        <v>175866</v>
      </c>
      <c r="CQ16" s="6">
        <v>464595</v>
      </c>
      <c r="CR16" s="6">
        <v>85437</v>
      </c>
      <c r="CS16" s="6">
        <v>2304</v>
      </c>
      <c r="CT16" s="6">
        <v>87741</v>
      </c>
      <c r="CU16" s="6">
        <v>476457</v>
      </c>
      <c r="CV16" s="6">
        <v>112717</v>
      </c>
      <c r="CW16" s="6">
        <v>589174</v>
      </c>
      <c r="CX16" s="6">
        <v>1141510</v>
      </c>
      <c r="CY16" s="6">
        <v>13488</v>
      </c>
      <c r="CZ16" s="6">
        <v>6040</v>
      </c>
      <c r="DA16" s="6">
        <v>1161038</v>
      </c>
      <c r="DB16" s="6">
        <v>82171</v>
      </c>
      <c r="DC16" s="6">
        <v>35277</v>
      </c>
      <c r="DD16" s="6">
        <f t="shared" si="0"/>
        <v>117448</v>
      </c>
      <c r="DE16" s="6">
        <v>253441</v>
      </c>
      <c r="DF16" s="6">
        <v>91437</v>
      </c>
      <c r="DG16" s="6">
        <v>5129</v>
      </c>
      <c r="DH16" s="6">
        <v>132248</v>
      </c>
      <c r="DI16" s="1">
        <v>37</v>
      </c>
      <c r="DJ16" s="6"/>
      <c r="DK16" s="1"/>
      <c r="DL16" s="1"/>
      <c r="DM16" s="1"/>
      <c r="DN16" s="6">
        <v>15671</v>
      </c>
      <c r="DO16" s="6">
        <v>1628493</v>
      </c>
      <c r="DP16" s="6">
        <v>22116</v>
      </c>
      <c r="DQ16" s="6">
        <v>179165</v>
      </c>
      <c r="DR16" s="6">
        <v>27429</v>
      </c>
      <c r="DS16" s="6">
        <v>206594</v>
      </c>
      <c r="DT16" s="6">
        <v>1262216</v>
      </c>
      <c r="DU16" s="6">
        <v>1058</v>
      </c>
      <c r="DV16" s="1">
        <v>34</v>
      </c>
      <c r="DW16" s="6">
        <v>1944</v>
      </c>
      <c r="DX16" s="1">
        <v>561</v>
      </c>
      <c r="DY16" s="1">
        <v>643</v>
      </c>
      <c r="DZ16" s="1">
        <v>54</v>
      </c>
      <c r="EA16" s="6">
        <v>4294</v>
      </c>
      <c r="EB16" s="6">
        <v>15757</v>
      </c>
      <c r="EC16" s="1">
        <v>807</v>
      </c>
      <c r="ED16" s="6">
        <v>16564</v>
      </c>
      <c r="EE16" s="6">
        <v>53295</v>
      </c>
      <c r="EF16" s="6">
        <v>21375</v>
      </c>
      <c r="EG16" s="6">
        <v>74670</v>
      </c>
      <c r="EH16" s="6">
        <v>19092</v>
      </c>
      <c r="EI16" s="6">
        <v>3157</v>
      </c>
      <c r="EJ16" s="6">
        <v>22249</v>
      </c>
      <c r="EK16" s="6">
        <v>113483</v>
      </c>
      <c r="EL16" s="1">
        <v>233</v>
      </c>
      <c r="EM16" s="6">
        <v>4005</v>
      </c>
      <c r="EN16" s="1">
        <v>210</v>
      </c>
      <c r="EO16" s="6">
        <v>1398</v>
      </c>
      <c r="EP16" s="6">
        <v>11409</v>
      </c>
      <c r="EQ16" s="6">
        <v>65193</v>
      </c>
      <c r="ER16" s="6">
        <v>236732</v>
      </c>
      <c r="ES16" s="6">
        <v>110738</v>
      </c>
      <c r="ET16" s="6">
        <v>7147</v>
      </c>
      <c r="EU16" s="6">
        <v>36302</v>
      </c>
      <c r="EV16" s="6">
        <v>28814</v>
      </c>
      <c r="EW16" s="1" t="s">
        <v>637</v>
      </c>
      <c r="EX16" s="1">
        <v>227</v>
      </c>
      <c r="EY16" s="1">
        <v>427</v>
      </c>
      <c r="EZ16" s="6">
        <v>350665</v>
      </c>
      <c r="FA16" s="6">
        <v>475322</v>
      </c>
      <c r="FB16" s="6">
        <v>608189</v>
      </c>
      <c r="FC16" s="1"/>
      <c r="FD16" s="1"/>
      <c r="FE16" s="1"/>
      <c r="FF16" s="1" t="s">
        <v>628</v>
      </c>
      <c r="FG16" s="1" t="s">
        <v>307</v>
      </c>
      <c r="FH16" s="1" t="s">
        <v>630</v>
      </c>
      <c r="FI16" s="1" t="s">
        <v>631</v>
      </c>
      <c r="FJ16" s="1">
        <v>28301</v>
      </c>
      <c r="FK16" s="1">
        <v>5032</v>
      </c>
      <c r="FL16" s="1" t="s">
        <v>632</v>
      </c>
      <c r="FM16" s="1" t="s">
        <v>631</v>
      </c>
      <c r="FN16" s="1">
        <v>28301</v>
      </c>
      <c r="FO16" s="1">
        <v>5032</v>
      </c>
      <c r="FP16" s="1" t="s">
        <v>629</v>
      </c>
      <c r="FQ16" s="6">
        <v>192169</v>
      </c>
      <c r="FR16" s="1">
        <v>183.82</v>
      </c>
      <c r="FS16" s="1" t="s">
        <v>638</v>
      </c>
      <c r="FT16" s="6">
        <v>30108</v>
      </c>
      <c r="FU16" s="1">
        <v>468</v>
      </c>
      <c r="FV16" s="1"/>
      <c r="FW16" s="1" t="s">
        <v>639</v>
      </c>
      <c r="FX16" s="1"/>
      <c r="FY16" s="1"/>
      <c r="FZ16" s="1">
        <v>0</v>
      </c>
      <c r="GA16" s="1" t="s">
        <v>640</v>
      </c>
      <c r="GB16" s="1">
        <v>354.91</v>
      </c>
      <c r="GC16" s="1">
        <v>213.35</v>
      </c>
      <c r="GD16" s="1" t="s">
        <v>286</v>
      </c>
      <c r="GE16" s="1" t="s">
        <v>287</v>
      </c>
      <c r="GF16" s="1" t="s">
        <v>641</v>
      </c>
      <c r="GG16" s="1" t="s">
        <v>289</v>
      </c>
      <c r="GH16" s="1" t="s">
        <v>290</v>
      </c>
      <c r="GI16" s="1" t="s">
        <v>278</v>
      </c>
      <c r="GJ16" s="6">
        <v>332553</v>
      </c>
      <c r="GK16" s="1">
        <v>2</v>
      </c>
      <c r="GM16" s="2" t="s">
        <v>291</v>
      </c>
      <c r="GN16" s="10">
        <v>2519</v>
      </c>
      <c r="GO16" s="2">
        <v>693</v>
      </c>
      <c r="GP16" s="10">
        <v>21756</v>
      </c>
      <c r="GQ16" s="10">
        <v>151615</v>
      </c>
      <c r="GR16" s="2">
        <v>498</v>
      </c>
      <c r="GS16" s="2">
        <v>111</v>
      </c>
      <c r="GT16" s="10">
        <v>1450</v>
      </c>
      <c r="GU16" s="10">
        <v>27692</v>
      </c>
      <c r="GY16" s="1"/>
      <c r="GZ16" s="1">
        <v>2</v>
      </c>
      <c r="HA16" s="1"/>
      <c r="HB16" s="1"/>
      <c r="HC16" s="1"/>
      <c r="HD16" s="1"/>
      <c r="HE16" s="1"/>
      <c r="HF16" s="1"/>
      <c r="HG16" s="1"/>
      <c r="HH16" s="1"/>
      <c r="HI16" s="1"/>
      <c r="HJ16" s="1">
        <v>11</v>
      </c>
      <c r="HK16" s="6">
        <v>3624</v>
      </c>
      <c r="HM16" s="6">
        <v>81437</v>
      </c>
      <c r="HN16" s="6">
        <v>621827</v>
      </c>
      <c r="HO16" s="2">
        <v>37</v>
      </c>
      <c r="HP16" s="1">
        <v>87</v>
      </c>
      <c r="HQ16" s="1">
        <v>75</v>
      </c>
      <c r="HR16" s="6">
        <v>26725</v>
      </c>
      <c r="HS16" s="1"/>
      <c r="HT16" s="6">
        <v>34298</v>
      </c>
      <c r="HU16" s="1">
        <v>72</v>
      </c>
      <c r="HV16" s="6">
        <v>2022</v>
      </c>
      <c r="HW16" s="1"/>
      <c r="HX16" s="6">
        <v>13913</v>
      </c>
      <c r="HY16" s="6">
        <v>6938</v>
      </c>
      <c r="HZ16" s="1">
        <v>0</v>
      </c>
      <c r="IA16" s="1"/>
      <c r="IB16" s="1">
        <v>370</v>
      </c>
      <c r="IC16" s="1">
        <v>0</v>
      </c>
      <c r="ID16" s="6">
        <v>1628493</v>
      </c>
      <c r="IE16" s="6">
        <v>370889</v>
      </c>
      <c r="IF16" s="1">
        <v>0</v>
      </c>
      <c r="IG16" s="6">
        <v>1502285</v>
      </c>
      <c r="IH16" s="6">
        <v>335207</v>
      </c>
      <c r="II16" s="1">
        <v>316</v>
      </c>
      <c r="IJ16" s="6">
        <v>91121</v>
      </c>
      <c r="IK16" s="6">
        <v>2017</v>
      </c>
      <c r="IL16" s="6">
        <v>33260</v>
      </c>
      <c r="IM16" s="1">
        <v>0</v>
      </c>
      <c r="IN16" s="1">
        <v>405</v>
      </c>
      <c r="IP16" s="6">
        <v>57980</v>
      </c>
      <c r="IQ16" s="6">
        <v>237255</v>
      </c>
      <c r="IR16" s="10">
        <v>295235</v>
      </c>
      <c r="IS16" s="10">
        <v>427483</v>
      </c>
      <c r="IT16" s="6">
        <v>117448</v>
      </c>
      <c r="IU16" s="10">
        <v>1923728</v>
      </c>
      <c r="IV16" s="6">
        <v>738163</v>
      </c>
      <c r="IW16" s="6">
        <v>1092</v>
      </c>
      <c r="IX16" s="6">
        <v>2505</v>
      </c>
      <c r="IY16" s="1">
        <v>697</v>
      </c>
      <c r="IZ16" s="1">
        <v>0.66</v>
      </c>
      <c r="JA16" s="1">
        <v>0.15</v>
      </c>
      <c r="JB16" s="1">
        <v>26.43</v>
      </c>
      <c r="JC16" s="1">
        <v>29.81</v>
      </c>
      <c r="JD16" s="1">
        <v>15.17</v>
      </c>
      <c r="JE16" s="6">
        <v>3645</v>
      </c>
      <c r="JF16" s="6">
        <v>88144</v>
      </c>
      <c r="JG16" s="1">
        <v>649</v>
      </c>
      <c r="JH16" s="6">
        <v>25339</v>
      </c>
      <c r="JI16">
        <v>25.430298328386755</v>
      </c>
      <c r="KJ16" s="27">
        <f t="shared" si="1"/>
        <v>46011.545157780194</v>
      </c>
      <c r="MH16" s="10">
        <v>334057</v>
      </c>
      <c r="MI16" s="10">
        <v>2083231</v>
      </c>
      <c r="MJ16" s="10"/>
    </row>
    <row r="17" spans="1:348" x14ac:dyDescent="0.2">
      <c r="A17" s="1" t="s">
        <v>642</v>
      </c>
      <c r="B17" s="21" t="s">
        <v>1886</v>
      </c>
      <c r="C17" s="1" t="s">
        <v>643</v>
      </c>
      <c r="D17" s="1">
        <v>2016</v>
      </c>
      <c r="E17" s="1" t="s">
        <v>644</v>
      </c>
      <c r="F17" s="1" t="s">
        <v>645</v>
      </c>
      <c r="G17" s="1" t="s">
        <v>646</v>
      </c>
      <c r="H17" s="1">
        <v>27292</v>
      </c>
      <c r="I17" s="1">
        <v>3239</v>
      </c>
      <c r="J17" s="1" t="s">
        <v>645</v>
      </c>
      <c r="K17" s="1" t="s">
        <v>646</v>
      </c>
      <c r="L17" s="1">
        <v>27292</v>
      </c>
      <c r="M17" s="1"/>
      <c r="N17" s="1" t="s">
        <v>647</v>
      </c>
      <c r="O17" s="1" t="s">
        <v>648</v>
      </c>
      <c r="P17" s="1" t="s">
        <v>649</v>
      </c>
      <c r="Q17" s="1" t="s">
        <v>650</v>
      </c>
      <c r="R17" s="1" t="s">
        <v>651</v>
      </c>
      <c r="S17" s="1" t="s">
        <v>652</v>
      </c>
      <c r="T17" s="1" t="s">
        <v>653</v>
      </c>
      <c r="U17" s="1" t="s">
        <v>649</v>
      </c>
      <c r="V17" s="1" t="s">
        <v>654</v>
      </c>
      <c r="W17" s="1">
        <v>1</v>
      </c>
      <c r="X17" s="1">
        <v>4</v>
      </c>
      <c r="Y17" s="1">
        <v>1</v>
      </c>
      <c r="Z17" s="1">
        <v>0</v>
      </c>
      <c r="AA17" s="6">
        <v>16068</v>
      </c>
      <c r="AB17" s="1">
        <v>7.5</v>
      </c>
      <c r="AC17" s="1">
        <v>0</v>
      </c>
      <c r="AD17" s="1">
        <v>7.5</v>
      </c>
      <c r="AE17" s="1">
        <v>50.98</v>
      </c>
      <c r="AF17" s="1">
        <v>58.48</v>
      </c>
      <c r="AG17" s="7">
        <v>0.12820000000000001</v>
      </c>
      <c r="AH17" s="8">
        <v>71097</v>
      </c>
      <c r="AI17" s="1" t="e">
        <f>VLOOKUP(County!A17,Salaries!A$6:T$91,15,FALSE)</f>
        <v>#N/A</v>
      </c>
      <c r="AJ17" s="1" t="e">
        <f>VLOOKUP(County!A17,Salaries!A$6:T$91,16,FALSE)</f>
        <v>#N/A</v>
      </c>
      <c r="AK17" s="8">
        <v>40658</v>
      </c>
      <c r="AL17" s="9">
        <v>12.17</v>
      </c>
      <c r="AM17" s="9">
        <v>12.8</v>
      </c>
      <c r="AN17" s="9">
        <v>15.59</v>
      </c>
      <c r="AO17" s="8">
        <v>0</v>
      </c>
      <c r="AP17" s="8">
        <v>3280820</v>
      </c>
      <c r="AQ17" s="8">
        <v>3280820</v>
      </c>
      <c r="AR17" s="8">
        <v>186015</v>
      </c>
      <c r="AS17" s="8">
        <v>0</v>
      </c>
      <c r="AT17" s="8">
        <v>186015</v>
      </c>
      <c r="AU17" s="8">
        <v>5750</v>
      </c>
      <c r="AV17" s="8">
        <v>1000</v>
      </c>
      <c r="AW17" s="8">
        <v>6750</v>
      </c>
      <c r="AX17" s="8">
        <v>107146</v>
      </c>
      <c r="AY17" s="8">
        <v>3580731</v>
      </c>
      <c r="AZ17" s="8">
        <v>1726943</v>
      </c>
      <c r="BA17" s="8">
        <v>634829</v>
      </c>
      <c r="BB17" s="8">
        <v>2361772</v>
      </c>
      <c r="BC17" s="8">
        <v>240286</v>
      </c>
      <c r="BD17" s="8">
        <v>97349</v>
      </c>
      <c r="BE17" s="8">
        <v>14936</v>
      </c>
      <c r="BF17" s="8">
        <v>352571</v>
      </c>
      <c r="BG17" s="8">
        <v>775156</v>
      </c>
      <c r="BH17" s="8">
        <v>3489499</v>
      </c>
      <c r="BI17" s="8">
        <v>91232</v>
      </c>
      <c r="BJ17" s="7">
        <v>2.5499999999999998E-2</v>
      </c>
      <c r="BK17" s="8">
        <v>38585</v>
      </c>
      <c r="BL17" s="8">
        <v>0</v>
      </c>
      <c r="BM17" s="8">
        <v>0</v>
      </c>
      <c r="BN17" s="8">
        <v>0</v>
      </c>
      <c r="BO17" s="8">
        <v>38585</v>
      </c>
      <c r="BP17" s="8">
        <v>38585</v>
      </c>
      <c r="BQ17" s="6">
        <v>110019</v>
      </c>
      <c r="BR17" s="6">
        <v>96905</v>
      </c>
      <c r="BS17" s="6">
        <v>206924</v>
      </c>
      <c r="BT17" s="6">
        <v>59229</v>
      </c>
      <c r="BU17" s="6">
        <v>24166</v>
      </c>
      <c r="BV17" s="6">
        <v>83395</v>
      </c>
      <c r="BW17" s="6">
        <v>15610</v>
      </c>
      <c r="BX17" s="6">
        <v>4437</v>
      </c>
      <c r="BY17" s="6">
        <v>20047</v>
      </c>
      <c r="BZ17" s="6">
        <v>310366</v>
      </c>
      <c r="CA17" s="1"/>
      <c r="CB17" s="6">
        <v>310366</v>
      </c>
      <c r="CC17" s="6">
        <v>1974</v>
      </c>
      <c r="CD17" s="6">
        <v>61719</v>
      </c>
      <c r="CE17" s="1">
        <v>22</v>
      </c>
      <c r="CF17" s="1">
        <v>74</v>
      </c>
      <c r="CG17" s="1">
        <v>96</v>
      </c>
      <c r="CH17" s="6">
        <v>13400</v>
      </c>
      <c r="CI17" s="6">
        <v>23264</v>
      </c>
      <c r="CJ17" s="6">
        <v>16163</v>
      </c>
      <c r="CK17" s="1">
        <v>486</v>
      </c>
      <c r="CL17" s="1">
        <v>236</v>
      </c>
      <c r="CM17" s="1">
        <v>100</v>
      </c>
      <c r="CN17" s="6">
        <v>1618</v>
      </c>
      <c r="CO17" s="6">
        <v>156583</v>
      </c>
      <c r="CP17" s="6">
        <v>35246</v>
      </c>
      <c r="CQ17" s="6">
        <v>191829</v>
      </c>
      <c r="CR17" s="6">
        <v>17119</v>
      </c>
      <c r="CS17" s="6">
        <v>1462</v>
      </c>
      <c r="CT17" s="6">
        <v>18581</v>
      </c>
      <c r="CU17" s="6">
        <v>110631</v>
      </c>
      <c r="CV17" s="6">
        <v>21124</v>
      </c>
      <c r="CW17" s="6">
        <v>131755</v>
      </c>
      <c r="CX17" s="6">
        <v>342165</v>
      </c>
      <c r="CY17" s="1">
        <v>819</v>
      </c>
      <c r="CZ17" s="6">
        <v>2973</v>
      </c>
      <c r="DA17" s="6">
        <v>345957</v>
      </c>
      <c r="DB17" s="6">
        <v>18214</v>
      </c>
      <c r="DC17" s="6">
        <v>13256</v>
      </c>
      <c r="DD17" s="6">
        <f t="shared" si="0"/>
        <v>31470</v>
      </c>
      <c r="DE17" s="6">
        <v>105020</v>
      </c>
      <c r="DF17" s="6">
        <v>59477</v>
      </c>
      <c r="DG17" s="6">
        <v>2522</v>
      </c>
      <c r="DH17" s="6">
        <v>75933</v>
      </c>
      <c r="DI17" s="1">
        <v>265</v>
      </c>
      <c r="DJ17" s="6"/>
      <c r="DK17" s="6">
        <v>148382</v>
      </c>
      <c r="DL17" s="6">
        <v>307104</v>
      </c>
      <c r="DM17" s="6">
        <v>11614</v>
      </c>
      <c r="DN17" s="6">
        <v>1971</v>
      </c>
      <c r="DO17" s="6">
        <v>544510</v>
      </c>
      <c r="DP17" s="6">
        <v>4908</v>
      </c>
      <c r="DQ17" s="6">
        <v>69759</v>
      </c>
      <c r="DR17" s="6">
        <v>32389</v>
      </c>
      <c r="DS17" s="6">
        <v>102148</v>
      </c>
      <c r="DT17" s="6">
        <v>516959</v>
      </c>
      <c r="DU17" s="6">
        <v>1592</v>
      </c>
      <c r="DV17" s="1">
        <v>22</v>
      </c>
      <c r="DW17" s="6">
        <v>1355</v>
      </c>
      <c r="DX17" s="1">
        <v>613</v>
      </c>
      <c r="DY17" s="1">
        <v>338</v>
      </c>
      <c r="DZ17" s="1">
        <v>76</v>
      </c>
      <c r="EA17" s="6">
        <v>3996</v>
      </c>
      <c r="EB17" s="6">
        <v>21135</v>
      </c>
      <c r="EC17" s="1">
        <v>629</v>
      </c>
      <c r="ED17" s="6">
        <v>21764</v>
      </c>
      <c r="EE17" s="6">
        <v>23292</v>
      </c>
      <c r="EF17" s="6">
        <v>25580</v>
      </c>
      <c r="EG17" s="6">
        <v>48872</v>
      </c>
      <c r="EH17" s="6">
        <v>2213</v>
      </c>
      <c r="EI17" s="6">
        <v>3029</v>
      </c>
      <c r="EJ17" s="6">
        <v>5242</v>
      </c>
      <c r="EK17" s="6">
        <v>75878</v>
      </c>
      <c r="EL17" s="1">
        <v>32</v>
      </c>
      <c r="EM17" s="1">
        <v>141</v>
      </c>
      <c r="EN17" s="1">
        <v>908</v>
      </c>
      <c r="EO17" s="6">
        <v>1241</v>
      </c>
      <c r="EP17" s="6">
        <v>1449</v>
      </c>
      <c r="EQ17" s="6">
        <v>13437</v>
      </c>
      <c r="ER17" s="6">
        <v>101198</v>
      </c>
      <c r="ES17" s="6">
        <v>95737</v>
      </c>
      <c r="ET17" s="6">
        <v>5461</v>
      </c>
      <c r="EU17" s="6">
        <v>32971</v>
      </c>
      <c r="EV17" s="6">
        <v>33201</v>
      </c>
      <c r="EW17" s="1" t="s">
        <v>655</v>
      </c>
      <c r="EX17" s="1">
        <v>73</v>
      </c>
      <c r="EY17" s="1">
        <v>126</v>
      </c>
      <c r="EZ17" s="6">
        <v>72101</v>
      </c>
      <c r="FA17" s="6">
        <v>135599</v>
      </c>
      <c r="FB17" s="1">
        <v>-1</v>
      </c>
      <c r="FC17" s="1"/>
      <c r="FD17" s="1"/>
      <c r="FE17" s="1"/>
      <c r="FF17" s="1" t="s">
        <v>656</v>
      </c>
      <c r="FG17" s="1" t="s">
        <v>307</v>
      </c>
      <c r="FH17" s="1" t="s">
        <v>645</v>
      </c>
      <c r="FI17" s="1" t="s">
        <v>646</v>
      </c>
      <c r="FJ17" s="1">
        <v>27292</v>
      </c>
      <c r="FK17" s="1">
        <v>3239</v>
      </c>
      <c r="FL17" s="1" t="s">
        <v>645</v>
      </c>
      <c r="FM17" s="1" t="s">
        <v>646</v>
      </c>
      <c r="FN17" s="1">
        <v>27292</v>
      </c>
      <c r="FO17" s="1">
        <v>3239</v>
      </c>
      <c r="FP17" s="1" t="s">
        <v>644</v>
      </c>
      <c r="FQ17" s="6">
        <v>69384</v>
      </c>
      <c r="FR17" s="1">
        <v>55.54</v>
      </c>
      <c r="FS17" s="1" t="s">
        <v>657</v>
      </c>
      <c r="FT17" s="6">
        <v>16068</v>
      </c>
      <c r="FU17" s="1">
        <v>312</v>
      </c>
      <c r="FV17" s="1"/>
      <c r="FW17" s="1" t="s">
        <v>658</v>
      </c>
      <c r="FX17" s="1"/>
      <c r="FY17" s="1"/>
      <c r="FZ17" s="1">
        <v>0</v>
      </c>
      <c r="GA17" s="1" t="s">
        <v>659</v>
      </c>
      <c r="GB17" s="1">
        <v>86.52</v>
      </c>
      <c r="GC17" s="1">
        <v>58.63</v>
      </c>
      <c r="GD17" s="1" t="s">
        <v>286</v>
      </c>
      <c r="GE17" s="1" t="s">
        <v>287</v>
      </c>
      <c r="GF17" s="1" t="s">
        <v>660</v>
      </c>
      <c r="GG17" s="1" t="s">
        <v>289</v>
      </c>
      <c r="GH17" s="1" t="s">
        <v>417</v>
      </c>
      <c r="GI17" s="1" t="s">
        <v>278</v>
      </c>
      <c r="GJ17" s="6">
        <v>162878</v>
      </c>
      <c r="GK17" s="1">
        <v>2</v>
      </c>
      <c r="GM17" s="2" t="s">
        <v>291</v>
      </c>
      <c r="GN17" s="2">
        <v>985</v>
      </c>
      <c r="GO17" s="2">
        <v>211</v>
      </c>
      <c r="GP17" s="10">
        <v>6097</v>
      </c>
      <c r="GQ17" s="10">
        <v>43223</v>
      </c>
      <c r="GR17" s="2">
        <v>166</v>
      </c>
      <c r="GS17" s="2">
        <v>64</v>
      </c>
      <c r="GT17" s="2">
        <v>483</v>
      </c>
      <c r="GU17" s="10">
        <v>6673</v>
      </c>
      <c r="GY17" s="1"/>
      <c r="GZ17" s="1">
        <v>2</v>
      </c>
      <c r="HA17" s="1"/>
      <c r="HB17" s="1"/>
      <c r="HC17" s="1"/>
      <c r="HD17" s="1"/>
      <c r="HE17" s="1"/>
      <c r="HF17" s="1"/>
      <c r="HG17" s="1"/>
      <c r="HH17" s="1"/>
      <c r="HI17" s="1"/>
      <c r="HJ17" s="1">
        <v>6</v>
      </c>
      <c r="HK17" s="6">
        <v>2665</v>
      </c>
      <c r="HM17" s="6">
        <v>53313</v>
      </c>
      <c r="HN17" s="6">
        <v>429587</v>
      </c>
      <c r="HO17" s="2">
        <v>265</v>
      </c>
      <c r="HP17" s="1">
        <v>87</v>
      </c>
      <c r="HQ17" s="1">
        <v>149</v>
      </c>
      <c r="HR17" s="6">
        <v>26725</v>
      </c>
      <c r="HS17" s="1"/>
      <c r="HT17" s="6">
        <v>34298</v>
      </c>
      <c r="HU17" s="1">
        <v>696</v>
      </c>
      <c r="HV17" s="6">
        <v>2022</v>
      </c>
      <c r="HW17" s="1"/>
      <c r="HX17" s="6">
        <v>13913</v>
      </c>
      <c r="HY17" s="6">
        <v>7329</v>
      </c>
      <c r="HZ17" s="1">
        <v>0</v>
      </c>
      <c r="IA17" s="1"/>
      <c r="IB17" s="1">
        <v>370</v>
      </c>
      <c r="IC17" s="1">
        <v>116</v>
      </c>
      <c r="ID17" s="6">
        <v>544510</v>
      </c>
      <c r="IE17" s="6">
        <v>136490</v>
      </c>
      <c r="IF17" s="1">
        <v>64</v>
      </c>
      <c r="IG17" s="6">
        <v>471486</v>
      </c>
      <c r="IH17" s="6">
        <v>122620</v>
      </c>
      <c r="II17" s="1">
        <v>47</v>
      </c>
      <c r="IJ17" s="6">
        <v>59430</v>
      </c>
      <c r="IK17" s="1">
        <v>194</v>
      </c>
      <c r="IL17" s="6">
        <v>13062</v>
      </c>
      <c r="IM17" s="1">
        <v>0</v>
      </c>
      <c r="IN17" s="1">
        <v>678</v>
      </c>
      <c r="IP17" s="6">
        <v>31371</v>
      </c>
      <c r="IQ17" s="1"/>
      <c r="IR17" s="10">
        <v>31371</v>
      </c>
      <c r="IS17" s="10">
        <v>107304</v>
      </c>
      <c r="IT17" s="6">
        <v>31470</v>
      </c>
      <c r="IU17" s="10">
        <v>575881</v>
      </c>
      <c r="IV17" s="6">
        <v>161030</v>
      </c>
      <c r="IW17" s="6">
        <v>1614</v>
      </c>
      <c r="IX17" s="6">
        <v>1968</v>
      </c>
      <c r="IY17" s="1">
        <v>414</v>
      </c>
      <c r="IZ17" s="1">
        <v>0.64</v>
      </c>
      <c r="JA17" s="1">
        <v>0.28999999999999998</v>
      </c>
      <c r="JB17" s="1">
        <v>18.989999999999998</v>
      </c>
      <c r="JC17" s="1">
        <v>24.83</v>
      </c>
      <c r="JD17" s="1">
        <v>13.48</v>
      </c>
      <c r="JE17" s="6">
        <v>3285</v>
      </c>
      <c r="JF17" s="6">
        <v>46640</v>
      </c>
      <c r="JG17" s="1">
        <v>711</v>
      </c>
      <c r="JH17" s="6">
        <v>29238</v>
      </c>
      <c r="JI17">
        <v>14.500251722147866</v>
      </c>
      <c r="KJ17" s="27">
        <f t="shared" si="1"/>
        <v>40385.978112175108</v>
      </c>
      <c r="MH17" s="10">
        <v>112380</v>
      </c>
      <c r="MI17" s="10">
        <v>498628</v>
      </c>
      <c r="MJ17" s="10"/>
    </row>
    <row r="18" spans="1:348" x14ac:dyDescent="0.2">
      <c r="A18" s="1" t="s">
        <v>661</v>
      </c>
      <c r="B18" s="21" t="s">
        <v>1887</v>
      </c>
      <c r="C18" s="1" t="s">
        <v>662</v>
      </c>
      <c r="D18" s="1">
        <v>2016</v>
      </c>
      <c r="E18" s="1" t="s">
        <v>663</v>
      </c>
      <c r="F18" s="1" t="s">
        <v>664</v>
      </c>
      <c r="G18" s="1" t="s">
        <v>665</v>
      </c>
      <c r="H18" s="1">
        <v>27028</v>
      </c>
      <c r="I18" s="1">
        <v>2115</v>
      </c>
      <c r="J18" s="1" t="s">
        <v>664</v>
      </c>
      <c r="K18" s="1" t="s">
        <v>665</v>
      </c>
      <c r="L18" s="1">
        <v>27028</v>
      </c>
      <c r="M18" s="1"/>
      <c r="N18" s="1" t="s">
        <v>666</v>
      </c>
      <c r="O18" s="1" t="s">
        <v>667</v>
      </c>
      <c r="P18" s="1" t="s">
        <v>668</v>
      </c>
      <c r="Q18" s="1" t="s">
        <v>669</v>
      </c>
      <c r="R18" s="1" t="s">
        <v>666</v>
      </c>
      <c r="S18" s="1" t="s">
        <v>323</v>
      </c>
      <c r="T18" s="1" t="s">
        <v>667</v>
      </c>
      <c r="U18" s="1" t="s">
        <v>668</v>
      </c>
      <c r="V18" s="1" t="s">
        <v>669</v>
      </c>
      <c r="W18" s="1">
        <v>1</v>
      </c>
      <c r="X18" s="1">
        <v>1</v>
      </c>
      <c r="Y18" s="1">
        <v>0</v>
      </c>
      <c r="Z18" s="1">
        <v>1</v>
      </c>
      <c r="AA18" s="6">
        <v>4640</v>
      </c>
      <c r="AB18" s="1">
        <v>1.88</v>
      </c>
      <c r="AC18" s="1">
        <v>0.94</v>
      </c>
      <c r="AD18" s="1">
        <v>2.82</v>
      </c>
      <c r="AE18" s="1">
        <v>7.2</v>
      </c>
      <c r="AF18" s="1">
        <v>10.02</v>
      </c>
      <c r="AG18" s="7">
        <v>0.18759999999999999</v>
      </c>
      <c r="AH18" s="8">
        <v>61021</v>
      </c>
      <c r="AI18" s="1" t="e">
        <f>VLOOKUP(County!A18,Salaries!A$6:T$91,15,FALSE)</f>
        <v>#N/A</v>
      </c>
      <c r="AJ18" s="1" t="e">
        <f>VLOOKUP(County!A18,Salaries!A$6:T$91,16,FALSE)</f>
        <v>#N/A</v>
      </c>
      <c r="AK18" s="8">
        <v>38851</v>
      </c>
      <c r="AL18" s="9">
        <v>8.82</v>
      </c>
      <c r="AM18" s="9">
        <v>12.34</v>
      </c>
      <c r="AN18" s="9">
        <v>14.43</v>
      </c>
      <c r="AO18" s="8">
        <v>49831</v>
      </c>
      <c r="AP18" s="8">
        <v>448125</v>
      </c>
      <c r="AQ18" s="8">
        <v>497956</v>
      </c>
      <c r="AR18" s="8">
        <v>91007</v>
      </c>
      <c r="AS18" s="8">
        <v>0</v>
      </c>
      <c r="AT18" s="8">
        <v>91007</v>
      </c>
      <c r="AU18" s="8">
        <v>750</v>
      </c>
      <c r="AV18" s="8">
        <v>0</v>
      </c>
      <c r="AW18" s="8">
        <v>750</v>
      </c>
      <c r="AX18" s="8">
        <v>59814</v>
      </c>
      <c r="AY18" s="8">
        <v>649527</v>
      </c>
      <c r="AZ18" s="8">
        <v>337199</v>
      </c>
      <c r="BA18" s="8">
        <v>100183</v>
      </c>
      <c r="BB18" s="8">
        <v>437382</v>
      </c>
      <c r="BC18" s="8">
        <v>85117</v>
      </c>
      <c r="BD18" s="8">
        <v>17558</v>
      </c>
      <c r="BE18" s="8">
        <v>14809</v>
      </c>
      <c r="BF18" s="8">
        <v>117484</v>
      </c>
      <c r="BG18" s="8">
        <v>94661</v>
      </c>
      <c r="BH18" s="8">
        <v>649527</v>
      </c>
      <c r="BI18" s="8">
        <v>0</v>
      </c>
      <c r="BJ18" s="7">
        <v>0</v>
      </c>
      <c r="BK18" s="8">
        <v>8085</v>
      </c>
      <c r="BL18" s="8">
        <v>0</v>
      </c>
      <c r="BM18" s="8">
        <v>0</v>
      </c>
      <c r="BN18" s="8">
        <v>0</v>
      </c>
      <c r="BO18" s="8">
        <v>8085</v>
      </c>
      <c r="BP18" s="8">
        <v>8085</v>
      </c>
      <c r="BQ18" s="6">
        <v>21669</v>
      </c>
      <c r="BR18" s="6">
        <v>21845</v>
      </c>
      <c r="BS18" s="6">
        <v>43514</v>
      </c>
      <c r="BT18" s="6">
        <v>16867</v>
      </c>
      <c r="BU18" s="6">
        <v>9733</v>
      </c>
      <c r="BV18" s="6">
        <v>26600</v>
      </c>
      <c r="BW18" s="6">
        <v>2883</v>
      </c>
      <c r="BX18" s="1">
        <v>546</v>
      </c>
      <c r="BY18" s="6">
        <v>3429</v>
      </c>
      <c r="BZ18" s="6">
        <v>73543</v>
      </c>
      <c r="CA18" s="1"/>
      <c r="CB18" s="6">
        <v>73543</v>
      </c>
      <c r="CC18" s="1">
        <v>195</v>
      </c>
      <c r="CD18" s="6">
        <v>50803</v>
      </c>
      <c r="CE18" s="1">
        <v>9</v>
      </c>
      <c r="CF18" s="1">
        <v>74</v>
      </c>
      <c r="CG18" s="1">
        <v>83</v>
      </c>
      <c r="CH18" s="6">
        <v>4067</v>
      </c>
      <c r="CI18" s="6">
        <v>3207</v>
      </c>
      <c r="CJ18" s="6">
        <v>2331</v>
      </c>
      <c r="CK18" s="1">
        <v>205</v>
      </c>
      <c r="CL18" s="1">
        <v>-1</v>
      </c>
      <c r="CM18" s="1">
        <v>35</v>
      </c>
      <c r="CN18" s="1">
        <v>80</v>
      </c>
      <c r="CO18" s="6">
        <v>25756</v>
      </c>
      <c r="CP18" s="6">
        <v>6733</v>
      </c>
      <c r="CQ18" s="6">
        <v>32489</v>
      </c>
      <c r="CR18" s="6">
        <v>3101</v>
      </c>
      <c r="CS18" s="1">
        <v>195</v>
      </c>
      <c r="CT18" s="6">
        <v>3296</v>
      </c>
      <c r="CU18" s="6">
        <v>26771</v>
      </c>
      <c r="CV18" s="6">
        <v>5650</v>
      </c>
      <c r="CW18" s="6">
        <v>32421</v>
      </c>
      <c r="CX18" s="6">
        <v>68206</v>
      </c>
      <c r="CY18" s="1">
        <v>292</v>
      </c>
      <c r="CZ18" s="6">
        <v>1160</v>
      </c>
      <c r="DA18" s="6">
        <v>69658</v>
      </c>
      <c r="DB18" s="6">
        <v>4965</v>
      </c>
      <c r="DC18" s="1">
        <v>786</v>
      </c>
      <c r="DD18" s="6">
        <f t="shared" si="0"/>
        <v>5751</v>
      </c>
      <c r="DE18" s="6">
        <v>7635</v>
      </c>
      <c r="DF18" s="6">
        <v>9372</v>
      </c>
      <c r="DG18" s="1">
        <v>0</v>
      </c>
      <c r="DH18" s="6">
        <v>10185</v>
      </c>
      <c r="DI18" s="1">
        <v>57</v>
      </c>
      <c r="DJ18" s="6"/>
      <c r="DK18" s="6">
        <v>78647</v>
      </c>
      <c r="DL18" s="6">
        <v>4734</v>
      </c>
      <c r="DM18" s="1"/>
      <c r="DN18" s="6">
        <v>5330</v>
      </c>
      <c r="DO18" s="6">
        <v>93917</v>
      </c>
      <c r="DP18" s="1">
        <v>557</v>
      </c>
      <c r="DQ18" s="6">
        <v>16050</v>
      </c>
      <c r="DR18" s="6">
        <v>5459</v>
      </c>
      <c r="DS18" s="6">
        <v>21509</v>
      </c>
      <c r="DT18" s="6">
        <v>60961</v>
      </c>
      <c r="DU18" s="1">
        <v>107</v>
      </c>
      <c r="DV18" s="1">
        <v>12</v>
      </c>
      <c r="DW18" s="1">
        <v>167</v>
      </c>
      <c r="DX18" s="1">
        <v>624</v>
      </c>
      <c r="DY18" s="1">
        <v>100</v>
      </c>
      <c r="DZ18" s="1">
        <v>10</v>
      </c>
      <c r="EA18" s="6">
        <v>1020</v>
      </c>
      <c r="EB18" s="1">
        <v>625</v>
      </c>
      <c r="EC18" s="1">
        <v>70</v>
      </c>
      <c r="ED18" s="1">
        <v>695</v>
      </c>
      <c r="EE18" s="6">
        <v>4044</v>
      </c>
      <c r="EF18" s="6">
        <v>20239</v>
      </c>
      <c r="EG18" s="6">
        <v>24283</v>
      </c>
      <c r="EH18" s="1">
        <v>747</v>
      </c>
      <c r="EI18" s="1">
        <v>100</v>
      </c>
      <c r="EJ18" s="1">
        <v>847</v>
      </c>
      <c r="EK18" s="6">
        <v>25825</v>
      </c>
      <c r="EL18" s="1">
        <v>90</v>
      </c>
      <c r="EM18" s="1">
        <v>150</v>
      </c>
      <c r="EN18" s="1">
        <v>11</v>
      </c>
      <c r="EO18" s="1">
        <v>25</v>
      </c>
      <c r="EP18" s="1">
        <v>992</v>
      </c>
      <c r="EQ18" s="6">
        <v>7586</v>
      </c>
      <c r="ER18" s="6">
        <v>3981</v>
      </c>
      <c r="ES18" s="6">
        <v>1563</v>
      </c>
      <c r="ET18" s="1">
        <v>327</v>
      </c>
      <c r="EU18" s="6">
        <v>6682</v>
      </c>
      <c r="EV18" s="6">
        <v>6320</v>
      </c>
      <c r="EW18" s="1" t="s">
        <v>670</v>
      </c>
      <c r="EX18" s="1">
        <v>15</v>
      </c>
      <c r="EY18" s="1">
        <v>37</v>
      </c>
      <c r="EZ18" s="6">
        <v>11146</v>
      </c>
      <c r="FA18" s="6">
        <v>15723</v>
      </c>
      <c r="FB18" s="6">
        <v>4153</v>
      </c>
      <c r="FC18" s="1"/>
      <c r="FD18" s="1"/>
      <c r="FE18" s="1"/>
      <c r="FF18" s="1" t="s">
        <v>662</v>
      </c>
      <c r="FG18" s="1" t="s">
        <v>307</v>
      </c>
      <c r="FH18" s="1" t="s">
        <v>664</v>
      </c>
      <c r="FI18" s="1" t="s">
        <v>665</v>
      </c>
      <c r="FJ18" s="1">
        <v>27028</v>
      </c>
      <c r="FK18" s="1">
        <v>2115</v>
      </c>
      <c r="FL18" s="1" t="s">
        <v>664</v>
      </c>
      <c r="FM18" s="1" t="s">
        <v>665</v>
      </c>
      <c r="FN18" s="1">
        <v>27028</v>
      </c>
      <c r="FO18" s="1">
        <v>2115</v>
      </c>
      <c r="FP18" s="1" t="s">
        <v>663</v>
      </c>
      <c r="FQ18" s="6">
        <v>18120</v>
      </c>
      <c r="FR18" s="1">
        <v>10.01</v>
      </c>
      <c r="FS18" s="1" t="s">
        <v>671</v>
      </c>
      <c r="FT18" s="6">
        <v>4640</v>
      </c>
      <c r="FU18" s="1">
        <v>104</v>
      </c>
      <c r="FV18" s="1"/>
      <c r="FW18" s="1" t="s">
        <v>672</v>
      </c>
      <c r="FX18" s="1"/>
      <c r="FY18" s="1"/>
      <c r="FZ18" s="1">
        <v>0</v>
      </c>
      <c r="GA18" s="1" t="s">
        <v>673</v>
      </c>
      <c r="GB18" s="1">
        <v>5.2</v>
      </c>
      <c r="GC18" s="1">
        <v>17.28</v>
      </c>
      <c r="GD18" s="1" t="s">
        <v>286</v>
      </c>
      <c r="GE18" s="1" t="s">
        <v>287</v>
      </c>
      <c r="GF18" s="1" t="s">
        <v>674</v>
      </c>
      <c r="GG18" s="1" t="s">
        <v>289</v>
      </c>
      <c r="GH18" s="1" t="s">
        <v>290</v>
      </c>
      <c r="GI18" s="1" t="s">
        <v>278</v>
      </c>
      <c r="GJ18" s="6">
        <v>41507</v>
      </c>
      <c r="GK18" s="1">
        <v>2</v>
      </c>
      <c r="GM18" s="2" t="s">
        <v>291</v>
      </c>
      <c r="GN18" s="2">
        <v>240</v>
      </c>
      <c r="GO18" s="2">
        <v>63</v>
      </c>
      <c r="GP18" s="10">
        <v>1652</v>
      </c>
      <c r="GQ18" s="10">
        <v>11291</v>
      </c>
      <c r="GR18" s="2">
        <v>35</v>
      </c>
      <c r="GS18" s="2">
        <v>88</v>
      </c>
      <c r="GT18" s="2">
        <v>349</v>
      </c>
      <c r="GU18" s="10">
        <v>1182</v>
      </c>
      <c r="GY18" s="1"/>
      <c r="GZ18" s="1">
        <v>2</v>
      </c>
      <c r="HA18" s="1"/>
      <c r="HB18" s="1"/>
      <c r="HC18" s="1"/>
      <c r="HD18" s="1"/>
      <c r="HE18" s="1"/>
      <c r="HF18" s="1"/>
      <c r="HG18" s="1"/>
      <c r="HH18" s="1"/>
      <c r="HI18" s="1"/>
      <c r="HJ18" s="1">
        <v>3</v>
      </c>
      <c r="HK18" s="6">
        <v>1999</v>
      </c>
      <c r="HM18" s="6">
        <v>9605</v>
      </c>
      <c r="HN18" s="6">
        <v>134570</v>
      </c>
      <c r="HO18" s="2">
        <v>57</v>
      </c>
      <c r="HP18" s="1"/>
      <c r="HQ18" s="1">
        <v>-1</v>
      </c>
      <c r="HR18" s="6">
        <v>26725</v>
      </c>
      <c r="HS18" s="6">
        <v>23798</v>
      </c>
      <c r="HT18" s="1"/>
      <c r="HU18" s="1">
        <v>280</v>
      </c>
      <c r="HV18" s="6">
        <v>2022</v>
      </c>
      <c r="HW18" s="6">
        <v>1183</v>
      </c>
      <c r="HX18" s="1"/>
      <c r="HY18" s="1">
        <v>2</v>
      </c>
      <c r="HZ18" s="1">
        <v>0</v>
      </c>
      <c r="IA18" s="1">
        <v>205</v>
      </c>
      <c r="IB18" s="1"/>
      <c r="IC18" s="1">
        <v>0</v>
      </c>
      <c r="ID18" s="6">
        <v>93917</v>
      </c>
      <c r="IE18" s="6">
        <v>13386</v>
      </c>
      <c r="IF18" s="6">
        <v>1501</v>
      </c>
      <c r="IG18" s="6">
        <v>83391</v>
      </c>
      <c r="IH18" s="6">
        <v>14074</v>
      </c>
      <c r="II18" s="1">
        <v>6</v>
      </c>
      <c r="IJ18" s="6">
        <v>9366</v>
      </c>
      <c r="IK18" s="1">
        <v>5</v>
      </c>
      <c r="IL18" s="1">
        <v>781</v>
      </c>
      <c r="IM18" s="1">
        <v>0</v>
      </c>
      <c r="IN18" s="1">
        <v>27</v>
      </c>
      <c r="IP18" s="6">
        <v>7314</v>
      </c>
      <c r="IQ18" s="6">
        <v>9762</v>
      </c>
      <c r="IR18" s="10">
        <v>17076</v>
      </c>
      <c r="IS18" s="10">
        <v>27261</v>
      </c>
      <c r="IT18" s="6">
        <v>5751</v>
      </c>
      <c r="IU18" s="10">
        <v>110993</v>
      </c>
      <c r="IV18" s="6">
        <v>35717</v>
      </c>
      <c r="IW18" s="1">
        <v>119</v>
      </c>
      <c r="IX18" s="1">
        <v>791</v>
      </c>
      <c r="IY18" s="1">
        <v>110</v>
      </c>
      <c r="IZ18" s="1">
        <v>0.94</v>
      </c>
      <c r="JA18" s="1">
        <v>0.03</v>
      </c>
      <c r="JB18" s="1">
        <v>25.32</v>
      </c>
      <c r="JC18" s="1">
        <v>30.7</v>
      </c>
      <c r="JD18" s="1">
        <v>5.84</v>
      </c>
      <c r="JE18" s="1">
        <v>374</v>
      </c>
      <c r="JF18" s="6">
        <v>5416</v>
      </c>
      <c r="JG18" s="1">
        <v>646</v>
      </c>
      <c r="JH18" s="6">
        <v>20409</v>
      </c>
      <c r="JI18">
        <v>10.537547883489532</v>
      </c>
      <c r="KJ18" s="27">
        <f t="shared" si="1"/>
        <v>43650.898203592813</v>
      </c>
      <c r="MH18" s="10">
        <v>46260</v>
      </c>
      <c r="MI18" s="10">
        <v>229680</v>
      </c>
      <c r="MJ18" s="10"/>
    </row>
    <row r="19" spans="1:348" x14ac:dyDescent="0.2">
      <c r="A19" s="1" t="s">
        <v>675</v>
      </c>
      <c r="B19" s="21" t="s">
        <v>1888</v>
      </c>
      <c r="C19" s="1" t="s">
        <v>676</v>
      </c>
      <c r="D19" s="1">
        <v>2016</v>
      </c>
      <c r="E19" s="1" t="s">
        <v>677</v>
      </c>
      <c r="F19" s="1" t="s">
        <v>678</v>
      </c>
      <c r="G19" s="1" t="s">
        <v>679</v>
      </c>
      <c r="H19" s="1">
        <v>28349</v>
      </c>
      <c r="I19" s="1">
        <v>930</v>
      </c>
      <c r="J19" s="1" t="s">
        <v>680</v>
      </c>
      <c r="K19" s="1" t="s">
        <v>679</v>
      </c>
      <c r="L19" s="1">
        <v>28349</v>
      </c>
      <c r="M19" s="1"/>
      <c r="N19" s="1" t="s">
        <v>681</v>
      </c>
      <c r="O19" s="1" t="s">
        <v>682</v>
      </c>
      <c r="P19" s="1" t="s">
        <v>683</v>
      </c>
      <c r="Q19" s="1" t="s">
        <v>684</v>
      </c>
      <c r="R19" s="1" t="s">
        <v>681</v>
      </c>
      <c r="S19" s="1" t="s">
        <v>396</v>
      </c>
      <c r="T19" s="1" t="s">
        <v>682</v>
      </c>
      <c r="U19" s="1" t="s">
        <v>683</v>
      </c>
      <c r="V19" s="1" t="s">
        <v>684</v>
      </c>
      <c r="W19" s="1">
        <v>1</v>
      </c>
      <c r="X19" s="1">
        <v>5</v>
      </c>
      <c r="Y19" s="1">
        <v>0</v>
      </c>
      <c r="Z19" s="1">
        <v>0</v>
      </c>
      <c r="AA19" s="6">
        <v>7496</v>
      </c>
      <c r="AB19" s="1">
        <v>1</v>
      </c>
      <c r="AC19" s="1">
        <v>0</v>
      </c>
      <c r="AD19" s="1">
        <v>1</v>
      </c>
      <c r="AE19" s="1">
        <v>9.35</v>
      </c>
      <c r="AF19" s="1">
        <v>10.35</v>
      </c>
      <c r="AG19" s="7">
        <v>9.6600000000000005E-2</v>
      </c>
      <c r="AH19" s="8">
        <v>61556</v>
      </c>
      <c r="AI19" s="1" t="e">
        <f>VLOOKUP(County!A19,Salaries!A$6:T$91,15,FALSE)</f>
        <v>#N/A</v>
      </c>
      <c r="AJ19" s="1" t="e">
        <f>VLOOKUP(County!A19,Salaries!A$6:T$91,16,FALSE)</f>
        <v>#N/A</v>
      </c>
      <c r="AK19" s="8">
        <v>44839</v>
      </c>
      <c r="AL19" s="9">
        <v>9.76</v>
      </c>
      <c r="AM19" s="9">
        <v>11.44</v>
      </c>
      <c r="AN19" s="9">
        <v>11.44</v>
      </c>
      <c r="AO19" s="8">
        <v>36880</v>
      </c>
      <c r="AP19" s="8">
        <v>480946</v>
      </c>
      <c r="AQ19" s="8">
        <v>517826</v>
      </c>
      <c r="AR19" s="8">
        <v>124675</v>
      </c>
      <c r="AS19" s="8">
        <v>0</v>
      </c>
      <c r="AT19" s="8">
        <v>124675</v>
      </c>
      <c r="AU19" s="8">
        <v>0</v>
      </c>
      <c r="AV19" s="8">
        <v>0</v>
      </c>
      <c r="AW19" s="8">
        <v>0</v>
      </c>
      <c r="AX19" s="8">
        <v>0</v>
      </c>
      <c r="AY19" s="8">
        <v>642501</v>
      </c>
      <c r="AZ19" s="8">
        <v>239868</v>
      </c>
      <c r="BA19" s="8">
        <v>80426</v>
      </c>
      <c r="BB19" s="8">
        <v>320294</v>
      </c>
      <c r="BC19" s="8">
        <v>93847</v>
      </c>
      <c r="BD19" s="8">
        <v>6000</v>
      </c>
      <c r="BE19" s="8">
        <v>26369</v>
      </c>
      <c r="BF19" s="8">
        <v>126216</v>
      </c>
      <c r="BG19" s="8">
        <v>133278</v>
      </c>
      <c r="BH19" s="8">
        <v>579788</v>
      </c>
      <c r="BI19" s="8">
        <v>62713</v>
      </c>
      <c r="BJ19" s="7">
        <v>9.7600000000000006E-2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6">
        <v>26884</v>
      </c>
      <c r="BR19" s="6">
        <v>18256</v>
      </c>
      <c r="BS19" s="6">
        <v>45140</v>
      </c>
      <c r="BT19" s="6">
        <v>19571</v>
      </c>
      <c r="BU19" s="6">
        <v>11369</v>
      </c>
      <c r="BV19" s="6">
        <v>30940</v>
      </c>
      <c r="BW19" s="1">
        <v>762</v>
      </c>
      <c r="BX19" s="1">
        <v>0</v>
      </c>
      <c r="BY19" s="1">
        <v>762</v>
      </c>
      <c r="BZ19" s="6">
        <v>76842</v>
      </c>
      <c r="CA19" s="1"/>
      <c r="CB19" s="6">
        <v>76842</v>
      </c>
      <c r="CC19" s="1">
        <v>2</v>
      </c>
      <c r="CD19" s="6">
        <v>50523</v>
      </c>
      <c r="CE19" s="1">
        <v>0</v>
      </c>
      <c r="CF19" s="1">
        <v>74</v>
      </c>
      <c r="CG19" s="1">
        <v>74</v>
      </c>
      <c r="CH19" s="6">
        <v>2668</v>
      </c>
      <c r="CI19" s="6">
        <v>3205</v>
      </c>
      <c r="CJ19" s="6">
        <v>4135</v>
      </c>
      <c r="CK19" s="1">
        <v>205</v>
      </c>
      <c r="CL19" s="1">
        <v>0</v>
      </c>
      <c r="CM19" s="1">
        <v>9</v>
      </c>
      <c r="CN19" s="1">
        <v>45</v>
      </c>
      <c r="CO19" s="6">
        <v>20641</v>
      </c>
      <c r="CP19" s="6">
        <v>6415</v>
      </c>
      <c r="CQ19" s="6">
        <v>27056</v>
      </c>
      <c r="CR19" s="1">
        <v>791</v>
      </c>
      <c r="CS19" s="1">
        <v>0</v>
      </c>
      <c r="CT19" s="1">
        <v>791</v>
      </c>
      <c r="CU19" s="6">
        <v>12840</v>
      </c>
      <c r="CV19" s="6">
        <v>3375</v>
      </c>
      <c r="CW19" s="6">
        <v>16215</v>
      </c>
      <c r="CX19" s="6">
        <v>44062</v>
      </c>
      <c r="CY19" s="1">
        <v>148</v>
      </c>
      <c r="CZ19" s="1">
        <v>0</v>
      </c>
      <c r="DA19" s="6">
        <v>44210</v>
      </c>
      <c r="DB19" s="6">
        <v>2058</v>
      </c>
      <c r="DC19" s="1">
        <v>181</v>
      </c>
      <c r="DD19" s="6">
        <f t="shared" si="0"/>
        <v>2239</v>
      </c>
      <c r="DE19" s="6">
        <v>8594</v>
      </c>
      <c r="DF19" s="6">
        <v>3699</v>
      </c>
      <c r="DG19" s="1">
        <v>0</v>
      </c>
      <c r="DH19" s="6">
        <v>3886</v>
      </c>
      <c r="DI19" s="1">
        <v>808</v>
      </c>
      <c r="DJ19" s="6"/>
      <c r="DK19" s="6">
        <v>26656</v>
      </c>
      <c r="DL19" s="6">
        <v>32086</v>
      </c>
      <c r="DM19" s="1"/>
      <c r="DN19" s="1"/>
      <c r="DO19" s="6">
        <v>58742</v>
      </c>
      <c r="DP19" s="1">
        <v>-1</v>
      </c>
      <c r="DQ19" s="6">
        <v>3481</v>
      </c>
      <c r="DR19" s="6">
        <v>1177</v>
      </c>
      <c r="DS19" s="6">
        <v>4658</v>
      </c>
      <c r="DT19" s="6">
        <v>36864</v>
      </c>
      <c r="DU19" s="1">
        <v>2</v>
      </c>
      <c r="DV19" s="1">
        <v>1</v>
      </c>
      <c r="DW19" s="1">
        <v>92</v>
      </c>
      <c r="DX19" s="1">
        <v>6</v>
      </c>
      <c r="DY19" s="1">
        <v>0</v>
      </c>
      <c r="DZ19" s="1">
        <v>0</v>
      </c>
      <c r="EA19" s="1">
        <v>101</v>
      </c>
      <c r="EB19" s="1">
        <v>19</v>
      </c>
      <c r="EC19" s="1">
        <v>30</v>
      </c>
      <c r="ED19" s="1">
        <v>49</v>
      </c>
      <c r="EE19" s="6">
        <v>2346</v>
      </c>
      <c r="EF19" s="1">
        <v>814</v>
      </c>
      <c r="EG19" s="6">
        <v>3160</v>
      </c>
      <c r="EH19" s="1">
        <v>0</v>
      </c>
      <c r="EI19" s="1">
        <v>0</v>
      </c>
      <c r="EJ19" s="1">
        <v>0</v>
      </c>
      <c r="EK19" s="6">
        <v>3209</v>
      </c>
      <c r="EL19" s="1">
        <v>0</v>
      </c>
      <c r="EM19" s="1">
        <v>0</v>
      </c>
      <c r="EN19" s="1">
        <v>0</v>
      </c>
      <c r="EO19" s="1">
        <v>0</v>
      </c>
      <c r="EP19" s="1">
        <v>146</v>
      </c>
      <c r="EQ19" s="1">
        <v>928</v>
      </c>
      <c r="ER19" s="6">
        <v>5268</v>
      </c>
      <c r="ES19" s="6">
        <v>2208</v>
      </c>
      <c r="ET19" s="1">
        <v>234</v>
      </c>
      <c r="EU19" s="1">
        <v>10</v>
      </c>
      <c r="EV19" s="1">
        <v>267</v>
      </c>
      <c r="EW19" s="1" t="s">
        <v>685</v>
      </c>
      <c r="EX19" s="1">
        <v>13</v>
      </c>
      <c r="EY19" s="1">
        <v>42</v>
      </c>
      <c r="EZ19" s="6">
        <v>8560</v>
      </c>
      <c r="FA19" s="1"/>
      <c r="FB19" s="1"/>
      <c r="FC19" s="1"/>
      <c r="FD19" s="1"/>
      <c r="FE19" s="1"/>
      <c r="FF19" s="1" t="s">
        <v>686</v>
      </c>
      <c r="FG19" s="1" t="s">
        <v>307</v>
      </c>
      <c r="FH19" s="1" t="s">
        <v>678</v>
      </c>
      <c r="FI19" s="1" t="s">
        <v>679</v>
      </c>
      <c r="FJ19" s="1">
        <v>28349</v>
      </c>
      <c r="FK19" s="1">
        <v>930</v>
      </c>
      <c r="FL19" s="1" t="s">
        <v>680</v>
      </c>
      <c r="FM19" s="1" t="s">
        <v>679</v>
      </c>
      <c r="FN19" s="1">
        <v>28349</v>
      </c>
      <c r="FO19" s="1">
        <v>930</v>
      </c>
      <c r="FP19" s="1" t="s">
        <v>677</v>
      </c>
      <c r="FQ19" s="6">
        <v>14634</v>
      </c>
      <c r="FR19" s="1">
        <v>10.35</v>
      </c>
      <c r="FS19" s="1" t="s">
        <v>681</v>
      </c>
      <c r="FT19" s="6">
        <v>7496</v>
      </c>
      <c r="FU19" s="1">
        <v>300</v>
      </c>
      <c r="FV19" s="1"/>
      <c r="FW19" s="1" t="s">
        <v>687</v>
      </c>
      <c r="FX19" s="1"/>
      <c r="FY19" s="1"/>
      <c r="FZ19" s="1">
        <v>0</v>
      </c>
      <c r="GA19" s="1" t="s">
        <v>688</v>
      </c>
      <c r="GB19" s="1">
        <v>30.43</v>
      </c>
      <c r="GC19" s="1">
        <v>29.44</v>
      </c>
      <c r="GD19" s="1" t="s">
        <v>286</v>
      </c>
      <c r="GE19" s="1" t="s">
        <v>287</v>
      </c>
      <c r="GF19" s="1" t="s">
        <v>689</v>
      </c>
      <c r="GG19" s="1" t="s">
        <v>289</v>
      </c>
      <c r="GH19" s="1" t="s">
        <v>290</v>
      </c>
      <c r="GI19" s="1" t="s">
        <v>278</v>
      </c>
      <c r="GJ19" s="6">
        <v>59882</v>
      </c>
      <c r="GK19" s="1">
        <v>2</v>
      </c>
      <c r="GM19" s="2" t="s">
        <v>291</v>
      </c>
      <c r="GN19" s="2">
        <v>173</v>
      </c>
      <c r="GO19" s="2">
        <v>21</v>
      </c>
      <c r="GP19" s="2">
        <v>561</v>
      </c>
      <c r="GQ19" s="10">
        <v>7583</v>
      </c>
      <c r="GR19" s="2">
        <v>0</v>
      </c>
      <c r="GS19" s="2">
        <v>0</v>
      </c>
      <c r="GT19" s="2">
        <v>0</v>
      </c>
      <c r="GU19" s="2">
        <v>0</v>
      </c>
      <c r="GY19" s="1"/>
      <c r="GZ19" s="1">
        <v>2</v>
      </c>
      <c r="HA19" s="1"/>
      <c r="HB19" s="1"/>
      <c r="HC19" s="1"/>
      <c r="HD19" s="1"/>
      <c r="HE19" s="1"/>
      <c r="HF19" s="1"/>
      <c r="HG19" s="1"/>
      <c r="HH19" s="1"/>
      <c r="HI19" s="1"/>
      <c r="HJ19" s="1">
        <v>6</v>
      </c>
      <c r="HK19" s="1">
        <v>0</v>
      </c>
      <c r="HM19" s="6">
        <v>10008</v>
      </c>
      <c r="HN19" s="6">
        <v>138507</v>
      </c>
      <c r="HO19" s="2">
        <v>808</v>
      </c>
      <c r="HP19" s="1"/>
      <c r="HQ19" s="1">
        <v>0</v>
      </c>
      <c r="HR19" s="6">
        <v>26725</v>
      </c>
      <c r="HS19" s="6">
        <v>23798</v>
      </c>
      <c r="HT19" s="1"/>
      <c r="HU19" s="1">
        <v>0</v>
      </c>
      <c r="HV19" s="6">
        <v>2022</v>
      </c>
      <c r="HW19" s="6">
        <v>1183</v>
      </c>
      <c r="HX19" s="1"/>
      <c r="HY19" s="1">
        <v>0</v>
      </c>
      <c r="HZ19" s="1">
        <v>0</v>
      </c>
      <c r="IA19" s="1">
        <v>205</v>
      </c>
      <c r="IB19" s="1"/>
      <c r="IC19" s="1">
        <v>0</v>
      </c>
      <c r="ID19" s="6">
        <v>58742</v>
      </c>
      <c r="IE19" s="6">
        <v>10833</v>
      </c>
      <c r="IF19" s="1">
        <v>0</v>
      </c>
      <c r="IG19" s="6">
        <v>54856</v>
      </c>
      <c r="IH19" s="6">
        <v>10646</v>
      </c>
      <c r="II19" s="1">
        <v>35</v>
      </c>
      <c r="IJ19" s="6">
        <v>3664</v>
      </c>
      <c r="IK19" s="1">
        <v>1</v>
      </c>
      <c r="IL19" s="1">
        <v>180</v>
      </c>
      <c r="IM19" s="1">
        <v>0</v>
      </c>
      <c r="IN19" s="1">
        <v>6</v>
      </c>
      <c r="IP19" s="6">
        <v>1971</v>
      </c>
      <c r="IQ19" s="1">
        <v>0</v>
      </c>
      <c r="IR19" s="10">
        <v>1971</v>
      </c>
      <c r="IS19" s="10">
        <v>5857</v>
      </c>
      <c r="IT19" s="6">
        <v>2239</v>
      </c>
      <c r="IU19" s="10">
        <v>60713</v>
      </c>
      <c r="IV19" s="6">
        <v>18864</v>
      </c>
      <c r="IW19" s="1">
        <v>3</v>
      </c>
      <c r="IX19" s="1">
        <v>98</v>
      </c>
      <c r="IY19" s="1">
        <v>0</v>
      </c>
      <c r="IZ19" s="1">
        <v>0.98</v>
      </c>
      <c r="JA19" s="1">
        <v>0.02</v>
      </c>
      <c r="JB19" s="1">
        <v>31.77</v>
      </c>
      <c r="JC19" s="1">
        <v>32.24</v>
      </c>
      <c r="JD19" s="1">
        <v>16.329999999999998</v>
      </c>
      <c r="JE19" s="1">
        <v>94</v>
      </c>
      <c r="JF19" s="6">
        <v>2365</v>
      </c>
      <c r="JG19" s="1">
        <v>7</v>
      </c>
      <c r="JH19" s="1">
        <v>844</v>
      </c>
      <c r="JI19">
        <v>5.3487525466751276</v>
      </c>
      <c r="KJ19" s="27">
        <f t="shared" si="1"/>
        <v>30946.280193236715</v>
      </c>
      <c r="MH19" s="2">
        <v>0</v>
      </c>
      <c r="MI19" s="10">
        <v>26715</v>
      </c>
      <c r="MJ19" s="10"/>
    </row>
    <row r="20" spans="1:348" x14ac:dyDescent="0.2">
      <c r="A20" s="1" t="s">
        <v>690</v>
      </c>
      <c r="B20" s="21" t="s">
        <v>1889</v>
      </c>
      <c r="C20" s="1" t="s">
        <v>691</v>
      </c>
      <c r="D20" s="1">
        <v>2016</v>
      </c>
      <c r="E20" s="1" t="s">
        <v>692</v>
      </c>
      <c r="F20" s="1" t="s">
        <v>693</v>
      </c>
      <c r="G20" s="1" t="s">
        <v>692</v>
      </c>
      <c r="H20" s="1">
        <v>27702</v>
      </c>
      <c r="I20" s="1">
        <v>3809</v>
      </c>
      <c r="J20" s="1" t="s">
        <v>694</v>
      </c>
      <c r="K20" s="1" t="s">
        <v>692</v>
      </c>
      <c r="L20" s="1">
        <v>27701</v>
      </c>
      <c r="M20" s="1"/>
      <c r="N20" s="1" t="s">
        <v>695</v>
      </c>
      <c r="O20" s="1" t="s">
        <v>696</v>
      </c>
      <c r="P20" s="1" t="s">
        <v>697</v>
      </c>
      <c r="Q20" s="1" t="s">
        <v>698</v>
      </c>
      <c r="R20" s="1" t="s">
        <v>699</v>
      </c>
      <c r="S20" s="1" t="s">
        <v>700</v>
      </c>
      <c r="T20" s="1" t="s">
        <v>701</v>
      </c>
      <c r="U20" s="1" t="s">
        <v>702</v>
      </c>
      <c r="V20" s="12" t="s">
        <v>703</v>
      </c>
      <c r="W20" s="1">
        <v>1</v>
      </c>
      <c r="X20" s="1">
        <v>6</v>
      </c>
      <c r="Y20" s="1">
        <v>1</v>
      </c>
      <c r="Z20" s="1">
        <v>2</v>
      </c>
      <c r="AA20" s="6">
        <v>19018</v>
      </c>
      <c r="AB20" s="1">
        <v>50.77</v>
      </c>
      <c r="AC20" s="1">
        <v>0</v>
      </c>
      <c r="AD20" s="1">
        <v>50.77</v>
      </c>
      <c r="AE20" s="1">
        <v>78.03</v>
      </c>
      <c r="AF20" s="1">
        <v>128.80000000000001</v>
      </c>
      <c r="AG20" s="7">
        <v>0.39419999999999999</v>
      </c>
      <c r="AH20" s="8">
        <v>121944</v>
      </c>
      <c r="AI20" s="1" t="e">
        <f>VLOOKUP(County!A20,Salaries!A$6:T$91,15,FALSE)</f>
        <v>#N/A</v>
      </c>
      <c r="AJ20" s="1" t="e">
        <f>VLOOKUP(County!A20,Salaries!A$6:T$91,16,FALSE)</f>
        <v>#N/A</v>
      </c>
      <c r="AK20" s="8">
        <v>36472</v>
      </c>
      <c r="AL20" s="9">
        <v>13.65</v>
      </c>
      <c r="AM20" s="9">
        <v>15.02</v>
      </c>
      <c r="AN20" s="9">
        <v>16.52</v>
      </c>
      <c r="AO20" s="8">
        <v>0</v>
      </c>
      <c r="AP20" s="8">
        <v>11122872</v>
      </c>
      <c r="AQ20" s="8">
        <v>11122872</v>
      </c>
      <c r="AR20" s="8">
        <v>234962</v>
      </c>
      <c r="AS20" s="8">
        <v>0</v>
      </c>
      <c r="AT20" s="8">
        <v>234962</v>
      </c>
      <c r="AU20" s="8">
        <v>70557</v>
      </c>
      <c r="AV20" s="8">
        <v>10000</v>
      </c>
      <c r="AW20" s="8">
        <v>80557</v>
      </c>
      <c r="AX20" s="8">
        <v>14783</v>
      </c>
      <c r="AY20" s="8">
        <v>11453174</v>
      </c>
      <c r="AZ20" s="8">
        <v>5688675</v>
      </c>
      <c r="BA20" s="8">
        <v>1882094</v>
      </c>
      <c r="BB20" s="8">
        <v>7570769</v>
      </c>
      <c r="BC20" s="8">
        <v>997810</v>
      </c>
      <c r="BD20" s="8">
        <v>386760</v>
      </c>
      <c r="BE20" s="8">
        <v>233447</v>
      </c>
      <c r="BF20" s="8">
        <v>1618017</v>
      </c>
      <c r="BG20" s="8">
        <v>1382673</v>
      </c>
      <c r="BH20" s="8">
        <v>10571459</v>
      </c>
      <c r="BI20" s="8">
        <v>881715</v>
      </c>
      <c r="BJ20" s="7">
        <v>7.6999999999999999E-2</v>
      </c>
      <c r="BK20" s="8">
        <v>255292</v>
      </c>
      <c r="BL20" s="8">
        <v>0</v>
      </c>
      <c r="BM20" s="8">
        <v>0</v>
      </c>
      <c r="BN20" s="8">
        <v>0</v>
      </c>
      <c r="BO20" s="8">
        <v>255292</v>
      </c>
      <c r="BP20" s="8">
        <v>513064</v>
      </c>
      <c r="BQ20" s="6">
        <v>176307</v>
      </c>
      <c r="BR20" s="6">
        <v>148826</v>
      </c>
      <c r="BS20" s="6">
        <v>325133</v>
      </c>
      <c r="BT20" s="6">
        <v>156985</v>
      </c>
      <c r="BU20" s="6">
        <v>65329</v>
      </c>
      <c r="BV20" s="6">
        <v>222314</v>
      </c>
      <c r="BW20" s="6">
        <v>23358</v>
      </c>
      <c r="BX20" s="6">
        <v>3229</v>
      </c>
      <c r="BY20" s="6">
        <v>26587</v>
      </c>
      <c r="BZ20" s="6">
        <v>574034</v>
      </c>
      <c r="CA20" s="1"/>
      <c r="CB20" s="6">
        <v>574034</v>
      </c>
      <c r="CC20" s="1">
        <v>0</v>
      </c>
      <c r="CD20" s="6">
        <v>38955</v>
      </c>
      <c r="CE20" s="1">
        <v>13</v>
      </c>
      <c r="CF20" s="1">
        <v>74</v>
      </c>
      <c r="CG20" s="1">
        <v>87</v>
      </c>
      <c r="CH20" s="6">
        <v>47072</v>
      </c>
      <c r="CI20" s="6">
        <v>5188</v>
      </c>
      <c r="CJ20" s="6">
        <v>49404</v>
      </c>
      <c r="CK20" s="1">
        <v>0</v>
      </c>
      <c r="CL20" s="1">
        <v>112</v>
      </c>
      <c r="CM20" s="1">
        <v>136</v>
      </c>
      <c r="CN20" s="1">
        <v>490</v>
      </c>
      <c r="CO20" s="6">
        <v>454110</v>
      </c>
      <c r="CP20" s="6">
        <v>357654</v>
      </c>
      <c r="CQ20" s="6">
        <v>811764</v>
      </c>
      <c r="CR20" s="6">
        <v>74836</v>
      </c>
      <c r="CS20" s="6">
        <v>5144</v>
      </c>
      <c r="CT20" s="6">
        <v>79980</v>
      </c>
      <c r="CU20" s="6">
        <v>852266</v>
      </c>
      <c r="CV20" s="6">
        <v>176769</v>
      </c>
      <c r="CW20" s="6">
        <v>1029035</v>
      </c>
      <c r="CX20" s="6">
        <v>1920779</v>
      </c>
      <c r="CY20" s="1">
        <v>0</v>
      </c>
      <c r="CZ20" s="1">
        <v>0</v>
      </c>
      <c r="DA20" s="6">
        <v>1920779</v>
      </c>
      <c r="DB20" s="6">
        <v>180494</v>
      </c>
      <c r="DC20" s="6">
        <v>45467</v>
      </c>
      <c r="DD20" s="6">
        <f t="shared" si="0"/>
        <v>225961</v>
      </c>
      <c r="DE20" s="6">
        <v>589035</v>
      </c>
      <c r="DF20" s="6">
        <v>107910</v>
      </c>
      <c r="DG20" s="6">
        <v>16771</v>
      </c>
      <c r="DH20" s="6">
        <v>197387</v>
      </c>
      <c r="DI20" s="6">
        <v>4005</v>
      </c>
      <c r="DJ20" s="6"/>
      <c r="DK20" s="6">
        <v>676416</v>
      </c>
      <c r="DL20" s="6">
        <v>2236735</v>
      </c>
      <c r="DM20" s="6">
        <v>27175</v>
      </c>
      <c r="DN20" s="6">
        <v>12609</v>
      </c>
      <c r="DO20" s="6">
        <v>2881590</v>
      </c>
      <c r="DP20" s="1">
        <v>0</v>
      </c>
      <c r="DQ20" s="6">
        <v>162784</v>
      </c>
      <c r="DR20" s="6">
        <v>53645</v>
      </c>
      <c r="DS20" s="6">
        <v>216429</v>
      </c>
      <c r="DT20" s="6">
        <v>1106403</v>
      </c>
      <c r="DU20" s="6">
        <v>1768</v>
      </c>
      <c r="DV20" s="1">
        <v>114</v>
      </c>
      <c r="DW20" s="6">
        <v>3060</v>
      </c>
      <c r="DX20" s="1">
        <v>156</v>
      </c>
      <c r="DY20" s="6">
        <v>1105</v>
      </c>
      <c r="DZ20" s="1">
        <v>183</v>
      </c>
      <c r="EA20" s="6">
        <v>6386</v>
      </c>
      <c r="EB20" s="6">
        <v>14013</v>
      </c>
      <c r="EC20" s="6">
        <v>2578</v>
      </c>
      <c r="ED20" s="6">
        <v>16591</v>
      </c>
      <c r="EE20" s="6">
        <v>85960</v>
      </c>
      <c r="EF20" s="6">
        <v>6539</v>
      </c>
      <c r="EG20" s="6">
        <v>92499</v>
      </c>
      <c r="EH20" s="6">
        <v>10145</v>
      </c>
      <c r="EI20" s="1">
        <v>801</v>
      </c>
      <c r="EJ20" s="6">
        <v>10946</v>
      </c>
      <c r="EK20" s="6">
        <v>120036</v>
      </c>
      <c r="EL20" s="1">
        <v>13</v>
      </c>
      <c r="EM20" s="1">
        <v>66</v>
      </c>
      <c r="EN20" s="1">
        <v>221</v>
      </c>
      <c r="EO20" s="1">
        <v>948</v>
      </c>
      <c r="EP20" s="6">
        <v>11637</v>
      </c>
      <c r="EQ20" s="6">
        <v>46365</v>
      </c>
      <c r="ER20" s="6">
        <v>178152</v>
      </c>
      <c r="ES20" s="6">
        <v>82732</v>
      </c>
      <c r="ET20" s="6">
        <v>121732</v>
      </c>
      <c r="EU20" s="6">
        <v>1141</v>
      </c>
      <c r="EV20" s="6">
        <v>2524</v>
      </c>
      <c r="EW20" s="1" t="s">
        <v>704</v>
      </c>
      <c r="EX20" s="1">
        <v>159</v>
      </c>
      <c r="EY20" s="1">
        <v>236</v>
      </c>
      <c r="EZ20" s="6">
        <v>320315</v>
      </c>
      <c r="FA20" s="6">
        <v>1350913</v>
      </c>
      <c r="FB20" s="1"/>
      <c r="FC20" s="1"/>
      <c r="FD20" s="1"/>
      <c r="FE20" s="1"/>
      <c r="FF20" s="1" t="s">
        <v>691</v>
      </c>
      <c r="FG20" s="1" t="s">
        <v>307</v>
      </c>
      <c r="FH20" s="1" t="s">
        <v>693</v>
      </c>
      <c r="FI20" s="1" t="s">
        <v>692</v>
      </c>
      <c r="FJ20" s="1">
        <v>27702</v>
      </c>
      <c r="FK20" s="1">
        <v>3809</v>
      </c>
      <c r="FL20" s="1" t="s">
        <v>694</v>
      </c>
      <c r="FM20" s="1" t="s">
        <v>692</v>
      </c>
      <c r="FN20" s="1">
        <v>27701</v>
      </c>
      <c r="FO20" s="1">
        <v>3414</v>
      </c>
      <c r="FP20" s="1" t="s">
        <v>692</v>
      </c>
      <c r="FQ20" s="6">
        <v>179952</v>
      </c>
      <c r="FR20" s="1">
        <v>120.92</v>
      </c>
      <c r="FS20" s="1" t="s">
        <v>705</v>
      </c>
      <c r="FT20" s="6">
        <v>19018</v>
      </c>
      <c r="FU20" s="1">
        <v>364</v>
      </c>
      <c r="FV20" s="1"/>
      <c r="FW20" s="1" t="s">
        <v>706</v>
      </c>
      <c r="FX20" s="1"/>
      <c r="FY20" s="1"/>
      <c r="FZ20" s="1">
        <v>1</v>
      </c>
      <c r="GA20" s="1" t="s">
        <v>707</v>
      </c>
      <c r="GB20" s="1">
        <v>66.150000000000006</v>
      </c>
      <c r="GC20" s="1">
        <v>94.87</v>
      </c>
      <c r="GD20" s="1" t="s">
        <v>286</v>
      </c>
      <c r="GE20" s="1" t="s">
        <v>287</v>
      </c>
      <c r="GF20" s="1" t="s">
        <v>708</v>
      </c>
      <c r="GG20" s="1" t="s">
        <v>289</v>
      </c>
      <c r="GH20" s="1" t="s">
        <v>417</v>
      </c>
      <c r="GI20" s="1" t="s">
        <v>278</v>
      </c>
      <c r="GJ20" s="6">
        <v>282763</v>
      </c>
      <c r="GK20" s="1">
        <v>3</v>
      </c>
      <c r="GM20" s="2" t="s">
        <v>291</v>
      </c>
      <c r="GN20" s="10">
        <v>3839</v>
      </c>
      <c r="GO20" s="2">
        <v>576</v>
      </c>
      <c r="GP20" s="10">
        <v>24340</v>
      </c>
      <c r="GQ20" s="10">
        <v>287035</v>
      </c>
      <c r="GR20" s="2">
        <v>806</v>
      </c>
      <c r="GS20" s="2">
        <v>37</v>
      </c>
      <c r="GT20" s="2">
        <v>361</v>
      </c>
      <c r="GU20" s="10">
        <v>24922</v>
      </c>
      <c r="GY20" s="1"/>
      <c r="GZ20" s="1">
        <v>3</v>
      </c>
      <c r="HA20" s="1"/>
      <c r="HB20" s="1"/>
      <c r="HC20" s="1"/>
      <c r="HD20" s="1"/>
      <c r="HE20" s="1"/>
      <c r="HF20" s="1"/>
      <c r="HG20" s="1"/>
      <c r="HH20" s="1"/>
      <c r="HI20" s="1"/>
      <c r="HJ20" s="1">
        <v>10</v>
      </c>
      <c r="HK20" s="6">
        <v>31532</v>
      </c>
      <c r="HM20" s="6">
        <v>101664</v>
      </c>
      <c r="HN20" s="6">
        <v>719347</v>
      </c>
      <c r="HO20" s="10">
        <v>4005</v>
      </c>
      <c r="HP20" s="1"/>
      <c r="HQ20" s="1">
        <v>112</v>
      </c>
      <c r="HR20" s="6">
        <v>26725</v>
      </c>
      <c r="HS20" s="1"/>
      <c r="HT20" s="1"/>
      <c r="HU20" s="6">
        <v>12230</v>
      </c>
      <c r="HV20" s="6">
        <v>2022</v>
      </c>
      <c r="HW20" s="1"/>
      <c r="HX20" s="1"/>
      <c r="HY20" s="6">
        <v>3166</v>
      </c>
      <c r="HZ20" s="1">
        <v>0</v>
      </c>
      <c r="IA20" s="1"/>
      <c r="IB20" s="1"/>
      <c r="IC20" s="1">
        <v>0</v>
      </c>
      <c r="ID20" s="6">
        <v>2881590</v>
      </c>
      <c r="IE20" s="6">
        <v>814996</v>
      </c>
      <c r="IF20" s="6">
        <v>21134</v>
      </c>
      <c r="IG20" s="6">
        <v>2663069</v>
      </c>
      <c r="IH20" s="6">
        <v>763424</v>
      </c>
      <c r="II20" s="1">
        <v>449</v>
      </c>
      <c r="IJ20" s="6">
        <v>107461</v>
      </c>
      <c r="IK20" s="6">
        <v>1694</v>
      </c>
      <c r="IL20" s="6">
        <v>43773</v>
      </c>
      <c r="IM20" s="1">
        <v>0</v>
      </c>
      <c r="IN20" s="6">
        <v>27239</v>
      </c>
      <c r="IP20" s="6">
        <v>110604</v>
      </c>
      <c r="IQ20" s="6">
        <v>110684</v>
      </c>
      <c r="IR20" s="10">
        <v>221288</v>
      </c>
      <c r="IS20" s="10">
        <v>418675</v>
      </c>
      <c r="IT20" s="6">
        <v>225961</v>
      </c>
      <c r="IU20" s="10">
        <v>3102878</v>
      </c>
      <c r="IV20" s="6">
        <v>1358304</v>
      </c>
      <c r="IW20" s="6">
        <v>1882</v>
      </c>
      <c r="IX20" s="6">
        <v>3216</v>
      </c>
      <c r="IY20" s="6">
        <v>1288</v>
      </c>
      <c r="IZ20" s="1">
        <v>0.77</v>
      </c>
      <c r="JA20" s="1">
        <v>0.14000000000000001</v>
      </c>
      <c r="JB20" s="1">
        <v>18.8</v>
      </c>
      <c r="JC20" s="1">
        <v>28.76</v>
      </c>
      <c r="JD20" s="1">
        <v>8.82</v>
      </c>
      <c r="JE20" s="6">
        <v>5933</v>
      </c>
      <c r="JF20" s="6">
        <v>110118</v>
      </c>
      <c r="JG20" s="1">
        <v>453</v>
      </c>
      <c r="JH20" s="6">
        <v>9918</v>
      </c>
      <c r="JI20">
        <v>26.774256179203078</v>
      </c>
      <c r="KJ20" s="27">
        <f t="shared" si="1"/>
        <v>58779.26242236024</v>
      </c>
      <c r="MH20" s="10">
        <v>230260</v>
      </c>
      <c r="MI20" s="10">
        <v>1704349</v>
      </c>
      <c r="MJ20" s="10"/>
    </row>
    <row r="21" spans="1:348" x14ac:dyDescent="0.2">
      <c r="A21" s="1" t="s">
        <v>726</v>
      </c>
      <c r="B21" s="21" t="s">
        <v>1890</v>
      </c>
      <c r="C21" s="1" t="s">
        <v>727</v>
      </c>
      <c r="D21" s="1">
        <v>2016</v>
      </c>
      <c r="E21" s="1" t="s">
        <v>728</v>
      </c>
      <c r="F21" s="1" t="s">
        <v>729</v>
      </c>
      <c r="G21" s="1" t="s">
        <v>730</v>
      </c>
      <c r="H21" s="1">
        <v>27886</v>
      </c>
      <c r="I21" s="1">
        <v>3818</v>
      </c>
      <c r="J21" s="1" t="s">
        <v>729</v>
      </c>
      <c r="K21" s="1" t="s">
        <v>730</v>
      </c>
      <c r="L21" s="1">
        <v>27886</v>
      </c>
      <c r="M21" s="1"/>
      <c r="N21" s="1" t="s">
        <v>731</v>
      </c>
      <c r="O21" s="1" t="s">
        <v>732</v>
      </c>
      <c r="P21" s="1" t="s">
        <v>733</v>
      </c>
      <c r="Q21" s="1" t="s">
        <v>734</v>
      </c>
      <c r="R21" s="1" t="s">
        <v>735</v>
      </c>
      <c r="S21" s="1" t="s">
        <v>528</v>
      </c>
      <c r="T21" s="1" t="s">
        <v>732</v>
      </c>
      <c r="U21" s="1" t="s">
        <v>733</v>
      </c>
      <c r="V21" s="1" t="s">
        <v>736</v>
      </c>
      <c r="W21" s="1">
        <v>1</v>
      </c>
      <c r="X21" s="1">
        <v>1</v>
      </c>
      <c r="Y21" s="1">
        <v>0</v>
      </c>
      <c r="Z21" s="1">
        <v>1</v>
      </c>
      <c r="AA21" s="6">
        <v>4750</v>
      </c>
      <c r="AB21" s="1">
        <v>2</v>
      </c>
      <c r="AC21" s="1">
        <v>0</v>
      </c>
      <c r="AD21" s="1">
        <v>2</v>
      </c>
      <c r="AE21" s="1">
        <v>12.9</v>
      </c>
      <c r="AF21" s="1">
        <v>14.9</v>
      </c>
      <c r="AG21" s="7">
        <v>0.13420000000000001</v>
      </c>
      <c r="AH21" s="8">
        <v>51600</v>
      </c>
      <c r="AI21" s="1" t="e">
        <f>VLOOKUP(County!A21,Salaries!A$6:T$91,15,FALSE)</f>
        <v>#N/A</v>
      </c>
      <c r="AJ21" s="1" t="e">
        <f>VLOOKUP(County!A21,Salaries!A$6:T$91,16,FALSE)</f>
        <v>#N/A</v>
      </c>
      <c r="AK21" s="8">
        <v>39000</v>
      </c>
      <c r="AL21" s="9">
        <v>8.5</v>
      </c>
      <c r="AM21" s="9">
        <v>8.5</v>
      </c>
      <c r="AN21" s="9">
        <v>8.5</v>
      </c>
      <c r="AO21" s="8">
        <v>146528</v>
      </c>
      <c r="AP21" s="8">
        <v>373850</v>
      </c>
      <c r="AQ21" s="8">
        <v>520378</v>
      </c>
      <c r="AR21" s="8">
        <v>119067</v>
      </c>
      <c r="AS21" s="8">
        <v>0</v>
      </c>
      <c r="AT21" s="8">
        <v>119067</v>
      </c>
      <c r="AU21" s="8">
        <v>2223</v>
      </c>
      <c r="AV21" s="8">
        <v>0</v>
      </c>
      <c r="AW21" s="8">
        <v>2223</v>
      </c>
      <c r="AX21" s="8">
        <v>127862</v>
      </c>
      <c r="AY21" s="8">
        <v>769530</v>
      </c>
      <c r="AZ21" s="8">
        <v>326587</v>
      </c>
      <c r="BA21" s="8">
        <v>123715</v>
      </c>
      <c r="BB21" s="8">
        <v>450302</v>
      </c>
      <c r="BC21" s="8">
        <v>51413</v>
      </c>
      <c r="BD21" s="8">
        <v>3288</v>
      </c>
      <c r="BE21" s="8">
        <v>322</v>
      </c>
      <c r="BF21" s="8">
        <v>55023</v>
      </c>
      <c r="BG21" s="8">
        <v>196122</v>
      </c>
      <c r="BH21" s="8">
        <v>701447</v>
      </c>
      <c r="BI21" s="8">
        <v>68083</v>
      </c>
      <c r="BJ21" s="7">
        <v>8.8499999999999995E-2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6">
        <v>36886</v>
      </c>
      <c r="BR21" s="6">
        <v>34367</v>
      </c>
      <c r="BS21" s="6">
        <v>71253</v>
      </c>
      <c r="BT21" s="6">
        <v>17188</v>
      </c>
      <c r="BU21" s="6">
        <v>14640</v>
      </c>
      <c r="BV21" s="6">
        <v>31828</v>
      </c>
      <c r="BW21" s="6">
        <v>1705</v>
      </c>
      <c r="BX21" s="1">
        <v>568</v>
      </c>
      <c r="BY21" s="6">
        <v>2273</v>
      </c>
      <c r="BZ21" s="6">
        <v>105354</v>
      </c>
      <c r="CA21" s="1"/>
      <c r="CB21" s="6">
        <v>105354</v>
      </c>
      <c r="CC21" s="1">
        <v>602</v>
      </c>
      <c r="CD21" s="6">
        <v>26886</v>
      </c>
      <c r="CE21" s="1">
        <v>1</v>
      </c>
      <c r="CF21" s="1">
        <v>74</v>
      </c>
      <c r="CG21" s="1">
        <v>75</v>
      </c>
      <c r="CH21" s="6">
        <v>1423</v>
      </c>
      <c r="CI21" s="6">
        <v>2221</v>
      </c>
      <c r="CJ21" s="1">
        <v>491</v>
      </c>
      <c r="CK21" s="1">
        <v>0</v>
      </c>
      <c r="CL21" s="1">
        <v>0</v>
      </c>
      <c r="CM21" s="1">
        <v>39</v>
      </c>
      <c r="CN21" s="1">
        <v>99</v>
      </c>
      <c r="CO21" s="6">
        <v>27795</v>
      </c>
      <c r="CP21" s="6">
        <v>6264</v>
      </c>
      <c r="CQ21" s="6">
        <v>34059</v>
      </c>
      <c r="CR21" s="6">
        <v>1177</v>
      </c>
      <c r="CS21" s="6">
        <v>1087</v>
      </c>
      <c r="CT21" s="6">
        <v>2264</v>
      </c>
      <c r="CU21" s="6">
        <v>15694</v>
      </c>
      <c r="CV21" s="6">
        <v>4505</v>
      </c>
      <c r="CW21" s="6">
        <v>20199</v>
      </c>
      <c r="CX21" s="6">
        <v>56522</v>
      </c>
      <c r="CY21" s="1">
        <v>119</v>
      </c>
      <c r="CZ21" s="1">
        <v>0</v>
      </c>
      <c r="DA21" s="6">
        <v>56641</v>
      </c>
      <c r="DB21" s="6">
        <v>1034</v>
      </c>
      <c r="DC21" s="1">
        <v>137</v>
      </c>
      <c r="DD21" s="6">
        <f t="shared" si="0"/>
        <v>1171</v>
      </c>
      <c r="DE21" s="6">
        <v>807</v>
      </c>
      <c r="DF21" s="1">
        <v>328</v>
      </c>
      <c r="DG21" s="1">
        <v>0</v>
      </c>
      <c r="DH21" s="1">
        <v>465</v>
      </c>
      <c r="DI21" s="1">
        <v>445</v>
      </c>
      <c r="DJ21" s="1"/>
      <c r="DK21" s="6">
        <v>45995</v>
      </c>
      <c r="DL21" s="6">
        <v>10547</v>
      </c>
      <c r="DM21" s="1">
        <v>0</v>
      </c>
      <c r="DN21" s="6">
        <v>1949</v>
      </c>
      <c r="DO21" s="6">
        <v>58947</v>
      </c>
      <c r="DP21" s="1">
        <v>123</v>
      </c>
      <c r="DQ21" s="6">
        <v>12895</v>
      </c>
      <c r="DR21" s="6">
        <v>3975</v>
      </c>
      <c r="DS21" s="6">
        <v>16870</v>
      </c>
      <c r="DT21" s="6">
        <v>133051</v>
      </c>
      <c r="DU21" s="1">
        <v>43</v>
      </c>
      <c r="DV21" s="1">
        <v>14</v>
      </c>
      <c r="DW21" s="1">
        <v>77</v>
      </c>
      <c r="DX21" s="1">
        <v>414</v>
      </c>
      <c r="DY21" s="1">
        <v>0</v>
      </c>
      <c r="DZ21" s="1">
        <v>0</v>
      </c>
      <c r="EA21" s="1">
        <v>548</v>
      </c>
      <c r="EB21" s="1">
        <v>480</v>
      </c>
      <c r="EC21" s="1">
        <v>297</v>
      </c>
      <c r="ED21" s="1">
        <v>777</v>
      </c>
      <c r="EE21" s="6">
        <v>2310</v>
      </c>
      <c r="EF21" s="6">
        <v>9050</v>
      </c>
      <c r="EG21" s="6">
        <v>11360</v>
      </c>
      <c r="EH21" s="1">
        <v>0</v>
      </c>
      <c r="EI21" s="1">
        <v>0</v>
      </c>
      <c r="EJ21" s="1">
        <v>0</v>
      </c>
      <c r="EK21" s="6">
        <v>12137</v>
      </c>
      <c r="EL21" s="1">
        <v>0</v>
      </c>
      <c r="EM21" s="1">
        <v>0</v>
      </c>
      <c r="EN21" s="1">
        <v>2</v>
      </c>
      <c r="EO21" s="1">
        <v>14</v>
      </c>
      <c r="EP21" s="1">
        <v>400</v>
      </c>
      <c r="EQ21" s="6">
        <v>2550</v>
      </c>
      <c r="ER21" s="6">
        <v>6808</v>
      </c>
      <c r="ES21" s="6">
        <v>4360</v>
      </c>
      <c r="ET21" s="1">
        <v>705</v>
      </c>
      <c r="EU21" s="1">
        <v>41</v>
      </c>
      <c r="EV21" s="1">
        <v>30</v>
      </c>
      <c r="EW21" s="1" t="s">
        <v>737</v>
      </c>
      <c r="EX21" s="1">
        <v>18</v>
      </c>
      <c r="EY21" s="1">
        <v>34</v>
      </c>
      <c r="EZ21" s="6">
        <v>32121</v>
      </c>
      <c r="FA21" s="6">
        <v>48602</v>
      </c>
      <c r="FB21" s="6">
        <v>19504</v>
      </c>
      <c r="FC21" s="1"/>
      <c r="FD21" s="1"/>
      <c r="FE21" s="1"/>
      <c r="FF21" s="1" t="s">
        <v>727</v>
      </c>
      <c r="FG21" s="1" t="s">
        <v>414</v>
      </c>
      <c r="FH21" s="1" t="s">
        <v>729</v>
      </c>
      <c r="FI21" s="1" t="s">
        <v>730</v>
      </c>
      <c r="FJ21" s="1">
        <v>27886</v>
      </c>
      <c r="FK21" s="1">
        <v>3818</v>
      </c>
      <c r="FL21" s="1" t="s">
        <v>729</v>
      </c>
      <c r="FM21" s="1" t="s">
        <v>730</v>
      </c>
      <c r="FN21" s="1">
        <v>27886</v>
      </c>
      <c r="FO21" s="1">
        <v>3818</v>
      </c>
      <c r="FP21" s="1" t="s">
        <v>728</v>
      </c>
      <c r="FQ21" s="6">
        <v>23450</v>
      </c>
      <c r="FR21" s="1">
        <v>14.9</v>
      </c>
      <c r="FS21" s="1" t="s">
        <v>731</v>
      </c>
      <c r="FT21" s="6">
        <v>4750</v>
      </c>
      <c r="FU21" s="1">
        <v>104</v>
      </c>
      <c r="FV21" s="1"/>
      <c r="FW21" s="1" t="s">
        <v>738</v>
      </c>
      <c r="FX21" s="1"/>
      <c r="FY21" s="1"/>
      <c r="FZ21" s="1">
        <v>0</v>
      </c>
      <c r="GA21" s="1" t="s">
        <v>739</v>
      </c>
      <c r="GB21" s="1">
        <v>93.05</v>
      </c>
      <c r="GC21" s="1">
        <v>94.79</v>
      </c>
      <c r="GD21" s="1" t="s">
        <v>286</v>
      </c>
      <c r="GE21" s="1" t="s">
        <v>555</v>
      </c>
      <c r="GF21" s="1" t="s">
        <v>740</v>
      </c>
      <c r="GG21" s="1" t="s">
        <v>289</v>
      </c>
      <c r="GH21" s="1" t="s">
        <v>290</v>
      </c>
      <c r="GI21" s="1" t="s">
        <v>278</v>
      </c>
      <c r="GJ21" s="6">
        <v>55704</v>
      </c>
      <c r="GK21" s="1">
        <v>1</v>
      </c>
      <c r="GM21" s="2" t="s">
        <v>291</v>
      </c>
      <c r="GN21" s="2">
        <v>527</v>
      </c>
      <c r="GO21" s="2">
        <v>159</v>
      </c>
      <c r="GP21" s="10">
        <v>3402</v>
      </c>
      <c r="GQ21" s="10">
        <v>4575</v>
      </c>
      <c r="GR21" s="2">
        <v>174</v>
      </c>
      <c r="GS21" s="2">
        <v>159</v>
      </c>
      <c r="GT21" s="10">
        <v>3402</v>
      </c>
      <c r="GU21" s="2">
        <v>968</v>
      </c>
      <c r="GY21" s="1"/>
      <c r="GZ21" s="1">
        <v>1</v>
      </c>
      <c r="HA21" s="1"/>
      <c r="HB21" s="1"/>
      <c r="HC21" s="1"/>
      <c r="HD21" s="1"/>
      <c r="HE21" s="1"/>
      <c r="HF21" s="1"/>
      <c r="HG21" s="1"/>
      <c r="HH21" s="1"/>
      <c r="HI21" s="1"/>
      <c r="HJ21" s="1">
        <v>3</v>
      </c>
      <c r="HK21" s="1">
        <v>283</v>
      </c>
      <c r="HM21" s="6">
        <v>4135</v>
      </c>
      <c r="HN21" s="6">
        <v>137596</v>
      </c>
      <c r="HO21" s="2">
        <v>445</v>
      </c>
      <c r="HP21" s="1"/>
      <c r="HQ21" s="1">
        <v>0</v>
      </c>
      <c r="HR21" s="6">
        <v>26725</v>
      </c>
      <c r="HS21" s="1"/>
      <c r="HT21" s="1"/>
      <c r="HU21" s="1">
        <v>161</v>
      </c>
      <c r="HV21" s="6">
        <v>2022</v>
      </c>
      <c r="HW21" s="1"/>
      <c r="HX21" s="1"/>
      <c r="HY21" s="1">
        <v>199</v>
      </c>
      <c r="HZ21" s="1">
        <v>0</v>
      </c>
      <c r="IA21" s="1"/>
      <c r="IB21" s="1"/>
      <c r="IC21" s="1">
        <v>0</v>
      </c>
      <c r="ID21" s="6">
        <v>58947</v>
      </c>
      <c r="IE21" s="6">
        <v>1978</v>
      </c>
      <c r="IF21" s="1">
        <v>0</v>
      </c>
      <c r="IG21" s="6">
        <v>58482</v>
      </c>
      <c r="IH21" s="6">
        <v>1841</v>
      </c>
      <c r="II21" s="1">
        <v>46</v>
      </c>
      <c r="IJ21" s="1">
        <v>282</v>
      </c>
      <c r="IK21" s="1">
        <v>137</v>
      </c>
      <c r="IL21" s="1">
        <v>0</v>
      </c>
      <c r="IM21" s="1">
        <v>0</v>
      </c>
      <c r="IN21" s="1">
        <v>0</v>
      </c>
      <c r="IP21" s="6">
        <v>3556</v>
      </c>
      <c r="IQ21" s="6">
        <v>11710</v>
      </c>
      <c r="IR21" s="10">
        <v>15266</v>
      </c>
      <c r="IS21" s="10">
        <v>15731</v>
      </c>
      <c r="IT21" s="6">
        <v>1171</v>
      </c>
      <c r="IU21" s="10">
        <v>74213</v>
      </c>
      <c r="IV21" s="6">
        <v>22463</v>
      </c>
      <c r="IW21" s="1">
        <v>57</v>
      </c>
      <c r="IX21" s="1">
        <v>491</v>
      </c>
      <c r="IY21" s="1">
        <v>0</v>
      </c>
      <c r="IZ21" s="1">
        <v>0.94</v>
      </c>
      <c r="JA21" s="1">
        <v>0.06</v>
      </c>
      <c r="JB21" s="1">
        <v>22.15</v>
      </c>
      <c r="JC21" s="1">
        <v>23.14</v>
      </c>
      <c r="JD21" s="1">
        <v>13.63</v>
      </c>
      <c r="JE21" s="1">
        <v>120</v>
      </c>
      <c r="JF21" s="6">
        <v>2790</v>
      </c>
      <c r="JG21" s="1">
        <v>428</v>
      </c>
      <c r="JH21" s="6">
        <v>9347</v>
      </c>
      <c r="JI21">
        <v>8.0838359902340944</v>
      </c>
      <c r="KJ21" s="27">
        <f t="shared" si="1"/>
        <v>30221.610738255033</v>
      </c>
      <c r="MH21" s="10">
        <v>2980</v>
      </c>
      <c r="MI21" s="10">
        <v>6800</v>
      </c>
      <c r="MJ21" s="10"/>
    </row>
    <row r="22" spans="1:348" x14ac:dyDescent="0.2">
      <c r="A22" s="1" t="s">
        <v>776</v>
      </c>
      <c r="B22" s="21" t="s">
        <v>1891</v>
      </c>
      <c r="C22" s="1" t="s">
        <v>777</v>
      </c>
      <c r="D22" s="1">
        <v>2016</v>
      </c>
      <c r="E22" s="1" t="s">
        <v>778</v>
      </c>
      <c r="F22" s="1" t="s">
        <v>779</v>
      </c>
      <c r="G22" s="1" t="s">
        <v>780</v>
      </c>
      <c r="H22" s="1">
        <v>27101</v>
      </c>
      <c r="I22" s="1">
        <v>4120</v>
      </c>
      <c r="J22" s="1" t="s">
        <v>781</v>
      </c>
      <c r="K22" s="1" t="s">
        <v>780</v>
      </c>
      <c r="L22" s="1">
        <v>27101</v>
      </c>
      <c r="M22" s="1"/>
      <c r="N22" s="1" t="s">
        <v>782</v>
      </c>
      <c r="O22" s="1" t="s">
        <v>783</v>
      </c>
      <c r="P22" s="1" t="s">
        <v>784</v>
      </c>
      <c r="Q22" s="1" t="s">
        <v>785</v>
      </c>
      <c r="R22" s="1" t="s">
        <v>782</v>
      </c>
      <c r="S22" s="1" t="s">
        <v>396</v>
      </c>
      <c r="T22" s="1" t="s">
        <v>783</v>
      </c>
      <c r="U22" s="1"/>
      <c r="V22" s="1" t="s">
        <v>786</v>
      </c>
      <c r="W22" s="1">
        <v>1</v>
      </c>
      <c r="X22" s="1">
        <v>11</v>
      </c>
      <c r="Y22" s="1">
        <v>2</v>
      </c>
      <c r="Z22" s="1">
        <v>4</v>
      </c>
      <c r="AA22" s="6">
        <v>32164</v>
      </c>
      <c r="AB22" s="1">
        <v>46.5</v>
      </c>
      <c r="AC22" s="1">
        <v>1</v>
      </c>
      <c r="AD22" s="1">
        <v>47.5</v>
      </c>
      <c r="AE22" s="1">
        <v>56.3</v>
      </c>
      <c r="AF22" s="1">
        <v>103.8</v>
      </c>
      <c r="AG22" s="7">
        <v>0.44800000000000001</v>
      </c>
      <c r="AH22" s="8">
        <v>130607</v>
      </c>
      <c r="AI22" s="1" t="e">
        <f>VLOOKUP(County!A22,Salaries!A$6:T$91,15,FALSE)</f>
        <v>#N/A</v>
      </c>
      <c r="AJ22" s="1" t="e">
        <f>VLOOKUP(County!A22,Salaries!A$6:T$91,16,FALSE)</f>
        <v>#N/A</v>
      </c>
      <c r="AK22" s="8">
        <v>34216</v>
      </c>
      <c r="AL22" s="9">
        <v>12.28</v>
      </c>
      <c r="AM22" s="9">
        <v>12.45</v>
      </c>
      <c r="AN22" s="9">
        <v>15.43</v>
      </c>
      <c r="AO22" s="8">
        <v>0</v>
      </c>
      <c r="AP22" s="8">
        <v>7547345</v>
      </c>
      <c r="AQ22" s="8">
        <v>7547345</v>
      </c>
      <c r="AR22" s="8">
        <v>294157</v>
      </c>
      <c r="AS22" s="8">
        <v>0</v>
      </c>
      <c r="AT22" s="8">
        <v>294157</v>
      </c>
      <c r="AU22" s="8">
        <v>39822</v>
      </c>
      <c r="AV22" s="8">
        <v>0</v>
      </c>
      <c r="AW22" s="8">
        <v>39822</v>
      </c>
      <c r="AX22" s="8">
        <v>496955</v>
      </c>
      <c r="AY22" s="8">
        <v>8378279</v>
      </c>
      <c r="AZ22" s="8">
        <v>3493647</v>
      </c>
      <c r="BA22" s="8">
        <v>1359025</v>
      </c>
      <c r="BB22" s="8">
        <v>4852672</v>
      </c>
      <c r="BC22" s="8">
        <v>541594</v>
      </c>
      <c r="BD22" s="8">
        <v>327183</v>
      </c>
      <c r="BE22" s="8">
        <v>102454</v>
      </c>
      <c r="BF22" s="8">
        <v>971231</v>
      </c>
      <c r="BG22" s="8">
        <v>2554376</v>
      </c>
      <c r="BH22" s="8">
        <v>8378279</v>
      </c>
      <c r="BI22" s="8">
        <v>0</v>
      </c>
      <c r="BJ22" s="7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6">
        <v>212930</v>
      </c>
      <c r="BR22" s="6">
        <v>167150</v>
      </c>
      <c r="BS22" s="6">
        <v>380080</v>
      </c>
      <c r="BT22" s="6">
        <v>141243</v>
      </c>
      <c r="BU22" s="6">
        <v>76547</v>
      </c>
      <c r="BV22" s="6">
        <v>217790</v>
      </c>
      <c r="BW22" s="6">
        <v>17173</v>
      </c>
      <c r="BX22" s="6">
        <v>2760</v>
      </c>
      <c r="BY22" s="6">
        <v>19933</v>
      </c>
      <c r="BZ22" s="6">
        <v>617803</v>
      </c>
      <c r="CA22" s="1"/>
      <c r="CB22" s="6">
        <v>617803</v>
      </c>
      <c r="CC22" s="6">
        <v>19576</v>
      </c>
      <c r="CD22" s="6">
        <v>99326</v>
      </c>
      <c r="CE22" s="1">
        <v>28</v>
      </c>
      <c r="CF22" s="1">
        <v>74</v>
      </c>
      <c r="CG22" s="1">
        <v>102</v>
      </c>
      <c r="CH22" s="6">
        <v>33182</v>
      </c>
      <c r="CI22" s="6">
        <v>35429</v>
      </c>
      <c r="CJ22" s="6">
        <v>30103</v>
      </c>
      <c r="CK22" s="1">
        <v>713</v>
      </c>
      <c r="CL22" s="6">
        <v>1264</v>
      </c>
      <c r="CM22" s="1">
        <v>128</v>
      </c>
      <c r="CN22" s="6">
        <v>1528</v>
      </c>
      <c r="CO22" s="6">
        <v>415696</v>
      </c>
      <c r="CP22" s="6">
        <v>94089</v>
      </c>
      <c r="CQ22" s="6">
        <v>509785</v>
      </c>
      <c r="CR22" s="6">
        <v>37437</v>
      </c>
      <c r="CS22" s="6">
        <v>2288</v>
      </c>
      <c r="CT22" s="6">
        <v>39725</v>
      </c>
      <c r="CU22" s="6">
        <v>338441</v>
      </c>
      <c r="CV22" s="6">
        <v>76026</v>
      </c>
      <c r="CW22" s="6">
        <v>414467</v>
      </c>
      <c r="CX22" s="6">
        <v>963977</v>
      </c>
      <c r="CY22" s="6">
        <v>18149</v>
      </c>
      <c r="CZ22" s="6">
        <v>100810</v>
      </c>
      <c r="DA22" s="6">
        <v>1082936</v>
      </c>
      <c r="DB22" s="6">
        <v>81883</v>
      </c>
      <c r="DC22" s="6">
        <v>58882</v>
      </c>
      <c r="DD22" s="6">
        <f t="shared" si="0"/>
        <v>140765</v>
      </c>
      <c r="DE22" s="6">
        <v>196005</v>
      </c>
      <c r="DF22" s="6">
        <v>113073</v>
      </c>
      <c r="DG22" s="6">
        <v>2070</v>
      </c>
      <c r="DH22" s="6">
        <v>174756</v>
      </c>
      <c r="DI22" s="6">
        <v>3886</v>
      </c>
      <c r="DJ22" s="6"/>
      <c r="DK22" s="1">
        <v>86</v>
      </c>
      <c r="DL22" s="6">
        <v>1347365</v>
      </c>
      <c r="DM22" s="6">
        <v>13409</v>
      </c>
      <c r="DN22" s="6">
        <v>18064</v>
      </c>
      <c r="DO22" s="6">
        <v>1534877</v>
      </c>
      <c r="DP22" s="1">
        <v>901</v>
      </c>
      <c r="DQ22" s="6">
        <v>146991</v>
      </c>
      <c r="DR22" s="6">
        <v>38538</v>
      </c>
      <c r="DS22" s="6">
        <v>185529</v>
      </c>
      <c r="DT22" s="6">
        <v>1051020</v>
      </c>
      <c r="DU22" s="6">
        <v>2108</v>
      </c>
      <c r="DV22" s="1">
        <v>408</v>
      </c>
      <c r="DW22" s="6">
        <v>2277</v>
      </c>
      <c r="DX22" s="1">
        <v>29</v>
      </c>
      <c r="DY22" s="1">
        <v>321</v>
      </c>
      <c r="DZ22" s="1">
        <v>29</v>
      </c>
      <c r="EA22" s="6">
        <v>5172</v>
      </c>
      <c r="EB22" s="6">
        <v>27317</v>
      </c>
      <c r="EC22" s="6">
        <v>5763</v>
      </c>
      <c r="ED22" s="6">
        <v>33080</v>
      </c>
      <c r="EE22" s="6">
        <v>50531</v>
      </c>
      <c r="EF22" s="6">
        <v>19797</v>
      </c>
      <c r="EG22" s="6">
        <v>70328</v>
      </c>
      <c r="EH22" s="6">
        <v>1870</v>
      </c>
      <c r="EI22" s="1">
        <v>645</v>
      </c>
      <c r="EJ22" s="6">
        <v>2515</v>
      </c>
      <c r="EK22" s="6">
        <v>105923</v>
      </c>
      <c r="EL22" s="1">
        <v>461</v>
      </c>
      <c r="EM22" s="6">
        <v>1958</v>
      </c>
      <c r="EN22" s="1">
        <v>683</v>
      </c>
      <c r="EO22" s="6">
        <v>1646</v>
      </c>
      <c r="EP22" s="6">
        <v>3794</v>
      </c>
      <c r="EQ22" s="6">
        <v>47185</v>
      </c>
      <c r="ER22" s="6">
        <v>317518</v>
      </c>
      <c r="ES22" s="6">
        <v>89117</v>
      </c>
      <c r="ET22" s="6">
        <v>17765</v>
      </c>
      <c r="EU22" s="1">
        <v>418</v>
      </c>
      <c r="EV22" s="1">
        <v>855</v>
      </c>
      <c r="EW22" s="1" t="s">
        <v>787</v>
      </c>
      <c r="EX22" s="1">
        <v>113</v>
      </c>
      <c r="EY22" s="1">
        <v>140</v>
      </c>
      <c r="EZ22" s="6">
        <v>282920</v>
      </c>
      <c r="FA22" s="6">
        <v>1071084</v>
      </c>
      <c r="FB22" s="1"/>
      <c r="FC22" s="1"/>
      <c r="FD22" s="1"/>
      <c r="FE22" s="1"/>
      <c r="FF22" s="1" t="s">
        <v>777</v>
      </c>
      <c r="FG22" s="1" t="s">
        <v>307</v>
      </c>
      <c r="FH22" s="1" t="s">
        <v>788</v>
      </c>
      <c r="FI22" s="1" t="s">
        <v>780</v>
      </c>
      <c r="FJ22" s="1">
        <v>27101</v>
      </c>
      <c r="FK22" s="1">
        <v>4120</v>
      </c>
      <c r="FL22" s="1" t="s">
        <v>789</v>
      </c>
      <c r="FM22" s="1" t="s">
        <v>780</v>
      </c>
      <c r="FN22" s="1">
        <v>27101</v>
      </c>
      <c r="FO22" s="1">
        <v>2705</v>
      </c>
      <c r="FP22" s="1" t="s">
        <v>778</v>
      </c>
      <c r="FQ22" s="6">
        <v>181447</v>
      </c>
      <c r="FR22" s="1">
        <v>103.8</v>
      </c>
      <c r="FS22" s="1" t="s">
        <v>790</v>
      </c>
      <c r="FT22" s="6">
        <v>32164</v>
      </c>
      <c r="FU22" s="1">
        <v>664</v>
      </c>
      <c r="FV22" s="1"/>
      <c r="FW22" s="1" t="s">
        <v>791</v>
      </c>
      <c r="FX22" s="1"/>
      <c r="FY22" s="1"/>
      <c r="FZ22" s="1">
        <v>0</v>
      </c>
      <c r="GA22" s="1" t="s">
        <v>792</v>
      </c>
      <c r="GB22" s="1"/>
      <c r="GC22" s="1"/>
      <c r="GD22" s="1" t="s">
        <v>286</v>
      </c>
      <c r="GE22" s="1" t="s">
        <v>287</v>
      </c>
      <c r="GF22" s="1" t="s">
        <v>793</v>
      </c>
      <c r="GG22" s="1" t="s">
        <v>289</v>
      </c>
      <c r="GH22" s="1" t="s">
        <v>417</v>
      </c>
      <c r="GI22" s="1" t="s">
        <v>278</v>
      </c>
      <c r="GJ22" s="6">
        <v>360463</v>
      </c>
      <c r="GK22" s="1">
        <v>3</v>
      </c>
      <c r="GM22" s="2" t="s">
        <v>291</v>
      </c>
      <c r="GN22" s="2">
        <v>974</v>
      </c>
      <c r="GO22" s="2">
        <v>350</v>
      </c>
      <c r="GP22" s="10">
        <v>14954</v>
      </c>
      <c r="GQ22" s="10">
        <v>115003</v>
      </c>
      <c r="GR22" s="10">
        <v>1693</v>
      </c>
      <c r="GS22" s="2">
        <v>36</v>
      </c>
      <c r="GT22" s="2">
        <v>436</v>
      </c>
      <c r="GU22" s="10">
        <v>11327</v>
      </c>
      <c r="GY22" s="1"/>
      <c r="GZ22" s="1">
        <v>3</v>
      </c>
      <c r="HA22" s="1"/>
      <c r="HB22" s="1"/>
      <c r="HC22" s="1"/>
      <c r="HD22" s="1"/>
      <c r="HE22" s="1"/>
      <c r="HF22" s="1"/>
      <c r="HG22" s="1"/>
      <c r="HH22" s="1"/>
      <c r="HI22" s="1"/>
      <c r="HJ22" s="1">
        <v>18</v>
      </c>
      <c r="HK22" s="6">
        <v>17434</v>
      </c>
      <c r="HM22" s="6">
        <v>99427</v>
      </c>
      <c r="HN22" s="6">
        <v>842912</v>
      </c>
      <c r="HO22" s="10">
        <v>3886</v>
      </c>
      <c r="HP22" s="1">
        <v>87</v>
      </c>
      <c r="HQ22" s="6">
        <v>1177</v>
      </c>
      <c r="HR22" s="6">
        <v>26725</v>
      </c>
      <c r="HS22" s="1"/>
      <c r="HT22" s="6">
        <v>34298</v>
      </c>
      <c r="HU22" s="6">
        <v>38303</v>
      </c>
      <c r="HV22" s="6">
        <v>2022</v>
      </c>
      <c r="HW22" s="1"/>
      <c r="HX22" s="6">
        <v>13913</v>
      </c>
      <c r="HY22" s="6">
        <v>19494</v>
      </c>
      <c r="HZ22" s="1">
        <v>0</v>
      </c>
      <c r="IA22" s="1"/>
      <c r="IB22" s="1">
        <v>370</v>
      </c>
      <c r="IC22" s="1">
        <v>343</v>
      </c>
      <c r="ID22" s="6">
        <v>1534877</v>
      </c>
      <c r="IE22" s="6">
        <v>336770</v>
      </c>
      <c r="IF22" s="1">
        <v>28</v>
      </c>
      <c r="IG22" s="6">
        <v>1460903</v>
      </c>
      <c r="IH22" s="6">
        <v>277185</v>
      </c>
      <c r="II22" s="1">
        <v>409</v>
      </c>
      <c r="IJ22" s="6">
        <v>112664</v>
      </c>
      <c r="IK22" s="6">
        <v>1117</v>
      </c>
      <c r="IL22" s="6">
        <v>57765</v>
      </c>
      <c r="IM22" s="1">
        <v>0</v>
      </c>
      <c r="IN22" s="1">
        <v>731</v>
      </c>
      <c r="IP22" s="6">
        <v>456325</v>
      </c>
      <c r="IQ22" s="1"/>
      <c r="IR22" s="10">
        <v>456325</v>
      </c>
      <c r="IS22" s="10">
        <v>631081</v>
      </c>
      <c r="IT22" s="6">
        <v>140765</v>
      </c>
      <c r="IU22" s="10">
        <v>1991202</v>
      </c>
      <c r="IV22" s="6">
        <v>453576</v>
      </c>
      <c r="IW22" s="6">
        <v>2516</v>
      </c>
      <c r="IX22" s="6">
        <v>2306</v>
      </c>
      <c r="IY22" s="1">
        <v>350</v>
      </c>
      <c r="IZ22" s="1">
        <v>0.66</v>
      </c>
      <c r="JA22" s="1">
        <v>0.31</v>
      </c>
      <c r="JB22" s="1">
        <v>20.48</v>
      </c>
      <c r="JC22" s="1">
        <v>30.5</v>
      </c>
      <c r="JD22" s="1">
        <v>13.15</v>
      </c>
      <c r="JE22" s="6">
        <v>4706</v>
      </c>
      <c r="JF22" s="6">
        <v>79718</v>
      </c>
      <c r="JG22" s="1">
        <v>466</v>
      </c>
      <c r="JH22" s="6">
        <v>26205</v>
      </c>
      <c r="JI22">
        <v>13.462330391746171</v>
      </c>
      <c r="KJ22" s="27">
        <f t="shared" si="1"/>
        <v>46750.211946050098</v>
      </c>
      <c r="MH22" s="10">
        <v>7104</v>
      </c>
      <c r="MI22" s="10">
        <v>2288</v>
      </c>
      <c r="MJ22" s="10"/>
    </row>
    <row r="23" spans="1:348" x14ac:dyDescent="0.2">
      <c r="A23" s="1" t="s">
        <v>794</v>
      </c>
      <c r="B23" s="21" t="s">
        <v>1892</v>
      </c>
      <c r="C23" s="1" t="s">
        <v>795</v>
      </c>
      <c r="D23" s="1">
        <v>2016</v>
      </c>
      <c r="E23" s="1" t="s">
        <v>796</v>
      </c>
      <c r="F23" s="1" t="s">
        <v>797</v>
      </c>
      <c r="G23" s="1" t="s">
        <v>798</v>
      </c>
      <c r="H23" s="1">
        <v>27549</v>
      </c>
      <c r="I23" s="1">
        <v>1217</v>
      </c>
      <c r="J23" s="1" t="s">
        <v>797</v>
      </c>
      <c r="K23" s="1" t="s">
        <v>798</v>
      </c>
      <c r="L23" s="1">
        <v>27549</v>
      </c>
      <c r="M23" s="1"/>
      <c r="N23" s="1" t="s">
        <v>799</v>
      </c>
      <c r="O23" s="1" t="s">
        <v>800</v>
      </c>
      <c r="P23" s="1" t="s">
        <v>801</v>
      </c>
      <c r="Q23" s="1" t="s">
        <v>802</v>
      </c>
      <c r="R23" s="1" t="s">
        <v>803</v>
      </c>
      <c r="S23" s="1" t="s">
        <v>804</v>
      </c>
      <c r="T23" s="1" t="s">
        <v>800</v>
      </c>
      <c r="U23" s="1" t="s">
        <v>801</v>
      </c>
      <c r="V23" s="1" t="s">
        <v>805</v>
      </c>
      <c r="W23" s="1">
        <v>1</v>
      </c>
      <c r="X23" s="1">
        <v>3</v>
      </c>
      <c r="Y23" s="1">
        <v>1</v>
      </c>
      <c r="Z23" s="1">
        <v>0</v>
      </c>
      <c r="AA23" s="6">
        <v>9450</v>
      </c>
      <c r="AB23" s="1">
        <v>3</v>
      </c>
      <c r="AC23" s="1">
        <v>0</v>
      </c>
      <c r="AD23" s="1">
        <v>3</v>
      </c>
      <c r="AE23" s="1">
        <v>9.57</v>
      </c>
      <c r="AF23" s="1">
        <v>12.57</v>
      </c>
      <c r="AG23" s="7">
        <v>0.2387</v>
      </c>
      <c r="AH23" s="8">
        <v>68194</v>
      </c>
      <c r="AI23" s="1" t="e">
        <f>VLOOKUP(County!A23,Salaries!A$6:T$91,15,FALSE)</f>
        <v>#N/A</v>
      </c>
      <c r="AJ23" s="1" t="e">
        <f>VLOOKUP(County!A23,Salaries!A$6:T$91,16,FALSE)</f>
        <v>#N/A</v>
      </c>
      <c r="AK23" s="8">
        <v>36242</v>
      </c>
      <c r="AL23" s="9">
        <v>10.71</v>
      </c>
      <c r="AM23" s="9">
        <v>10.71</v>
      </c>
      <c r="AN23" s="9">
        <v>10.71</v>
      </c>
      <c r="AO23" s="8">
        <v>3000</v>
      </c>
      <c r="AP23" s="8">
        <v>745640</v>
      </c>
      <c r="AQ23" s="8">
        <v>748640</v>
      </c>
      <c r="AR23" s="8">
        <v>114987</v>
      </c>
      <c r="AS23" s="8">
        <v>0</v>
      </c>
      <c r="AT23" s="8">
        <v>114987</v>
      </c>
      <c r="AU23" s="8">
        <v>750</v>
      </c>
      <c r="AV23" s="8">
        <v>0</v>
      </c>
      <c r="AW23" s="8">
        <v>750</v>
      </c>
      <c r="AX23" s="8">
        <v>0</v>
      </c>
      <c r="AY23" s="8">
        <v>864377</v>
      </c>
      <c r="AZ23" s="8">
        <v>510866</v>
      </c>
      <c r="BA23" s="8">
        <v>166288</v>
      </c>
      <c r="BB23" s="8">
        <v>677154</v>
      </c>
      <c r="BC23" s="8">
        <v>62867</v>
      </c>
      <c r="BD23" s="8">
        <v>6000</v>
      </c>
      <c r="BE23" s="8">
        <v>6005</v>
      </c>
      <c r="BF23" s="8">
        <v>74872</v>
      </c>
      <c r="BG23" s="8">
        <v>132350</v>
      </c>
      <c r="BH23" s="8">
        <v>884376</v>
      </c>
      <c r="BI23" s="8">
        <v>-19999</v>
      </c>
      <c r="BJ23" s="7">
        <v>-2.3099999999999999E-2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6">
        <v>36721</v>
      </c>
      <c r="BR23" s="6">
        <v>22430</v>
      </c>
      <c r="BS23" s="6">
        <v>59151</v>
      </c>
      <c r="BT23" s="6">
        <v>24783</v>
      </c>
      <c r="BU23" s="6">
        <v>10862</v>
      </c>
      <c r="BV23" s="6">
        <v>35645</v>
      </c>
      <c r="BW23" s="6">
        <v>2827</v>
      </c>
      <c r="BX23" s="1">
        <v>585</v>
      </c>
      <c r="BY23" s="1"/>
      <c r="BZ23" s="6">
        <v>98208</v>
      </c>
      <c r="CA23" s="1"/>
      <c r="CB23" s="6">
        <v>98208</v>
      </c>
      <c r="CC23" s="1">
        <v>331</v>
      </c>
      <c r="CD23" s="6">
        <v>50523</v>
      </c>
      <c r="CE23" s="1">
        <v>3</v>
      </c>
      <c r="CF23" s="1">
        <v>74</v>
      </c>
      <c r="CG23" s="1">
        <v>77</v>
      </c>
      <c r="CH23" s="6">
        <v>4862</v>
      </c>
      <c r="CI23" s="6">
        <v>3205</v>
      </c>
      <c r="CJ23" s="6">
        <v>3526</v>
      </c>
      <c r="CK23" s="1">
        <v>205</v>
      </c>
      <c r="CL23" s="1">
        <v>0</v>
      </c>
      <c r="CM23" s="1">
        <v>21</v>
      </c>
      <c r="CN23" s="1">
        <v>107</v>
      </c>
      <c r="CO23" s="6">
        <v>40296</v>
      </c>
      <c r="CP23" s="6">
        <v>8178</v>
      </c>
      <c r="CQ23" s="6">
        <v>48474</v>
      </c>
      <c r="CR23" s="6">
        <v>4400</v>
      </c>
      <c r="CS23" s="1">
        <v>718</v>
      </c>
      <c r="CT23" s="1"/>
      <c r="CU23" s="6">
        <v>40960</v>
      </c>
      <c r="CV23" s="6">
        <v>9904</v>
      </c>
      <c r="CW23" s="6">
        <v>50864</v>
      </c>
      <c r="CX23" s="6">
        <v>104456</v>
      </c>
      <c r="CY23" s="6">
        <v>1821</v>
      </c>
      <c r="CZ23" s="1">
        <v>503</v>
      </c>
      <c r="DA23" s="6">
        <v>106780</v>
      </c>
      <c r="DB23" s="6">
        <v>14701</v>
      </c>
      <c r="DC23" s="6">
        <v>1048</v>
      </c>
      <c r="DD23" s="6">
        <f t="shared" si="0"/>
        <v>15749</v>
      </c>
      <c r="DE23" s="6">
        <v>15564</v>
      </c>
      <c r="DF23" s="6">
        <v>6462</v>
      </c>
      <c r="DG23" s="1">
        <v>0</v>
      </c>
      <c r="DH23" s="6">
        <v>7532</v>
      </c>
      <c r="DI23" s="1">
        <v>45</v>
      </c>
      <c r="DJ23" s="6"/>
      <c r="DK23" s="6">
        <v>49366</v>
      </c>
      <c r="DL23" s="6">
        <v>94104</v>
      </c>
      <c r="DM23" s="6">
        <v>6359</v>
      </c>
      <c r="DN23" s="1"/>
      <c r="DO23" s="6">
        <v>172279</v>
      </c>
      <c r="DP23" s="1">
        <v>0</v>
      </c>
      <c r="DQ23" s="6">
        <v>25258</v>
      </c>
      <c r="DR23" s="6">
        <v>8927</v>
      </c>
      <c r="DS23" s="6">
        <v>34185</v>
      </c>
      <c r="DT23" s="6">
        <v>213050</v>
      </c>
      <c r="DU23" s="1">
        <v>2</v>
      </c>
      <c r="DV23" s="1">
        <v>0</v>
      </c>
      <c r="DW23" s="1">
        <v>262</v>
      </c>
      <c r="DX23" s="1">
        <v>6</v>
      </c>
      <c r="DY23" s="1">
        <v>0</v>
      </c>
      <c r="DZ23" s="1">
        <v>0</v>
      </c>
      <c r="EA23" s="1">
        <v>270</v>
      </c>
      <c r="EB23" s="1">
        <v>16</v>
      </c>
      <c r="EC23" s="1">
        <v>0</v>
      </c>
      <c r="ED23" s="1">
        <v>16</v>
      </c>
      <c r="EE23" s="6">
        <v>3293</v>
      </c>
      <c r="EF23" s="1">
        <v>325</v>
      </c>
      <c r="EG23" s="6">
        <v>3618</v>
      </c>
      <c r="EH23" s="1">
        <v>0</v>
      </c>
      <c r="EI23" s="1">
        <v>0</v>
      </c>
      <c r="EJ23" s="1">
        <v>0</v>
      </c>
      <c r="EK23" s="6">
        <v>3634</v>
      </c>
      <c r="EL23" s="1">
        <v>0</v>
      </c>
      <c r="EM23" s="1">
        <v>0</v>
      </c>
      <c r="EN23" s="1">
        <v>2</v>
      </c>
      <c r="EO23" s="1">
        <v>16</v>
      </c>
      <c r="EP23" s="1">
        <v>610</v>
      </c>
      <c r="EQ23" s="6">
        <v>6363</v>
      </c>
      <c r="ER23" s="6">
        <v>12240</v>
      </c>
      <c r="ES23" s="6">
        <v>5600</v>
      </c>
      <c r="ET23" s="6">
        <v>2150</v>
      </c>
      <c r="EU23" s="6">
        <v>10484</v>
      </c>
      <c r="EV23" s="6">
        <v>10338</v>
      </c>
      <c r="EW23" s="1" t="s">
        <v>806</v>
      </c>
      <c r="EX23" s="1">
        <v>19</v>
      </c>
      <c r="EY23" s="1">
        <v>35</v>
      </c>
      <c r="EZ23" s="6">
        <v>27283</v>
      </c>
      <c r="FA23" s="6">
        <v>18135</v>
      </c>
      <c r="FB23" s="6">
        <v>3137</v>
      </c>
      <c r="FC23" s="1"/>
      <c r="FD23" s="1"/>
      <c r="FE23" s="1"/>
      <c r="FF23" s="1" t="s">
        <v>795</v>
      </c>
      <c r="FG23" s="1" t="s">
        <v>307</v>
      </c>
      <c r="FH23" s="1" t="s">
        <v>797</v>
      </c>
      <c r="FI23" s="1" t="s">
        <v>798</v>
      </c>
      <c r="FJ23" s="1">
        <v>27549</v>
      </c>
      <c r="FK23" s="1">
        <v>2199</v>
      </c>
      <c r="FL23" s="1" t="s">
        <v>797</v>
      </c>
      <c r="FM23" s="1" t="s">
        <v>798</v>
      </c>
      <c r="FN23" s="1">
        <v>27549</v>
      </c>
      <c r="FO23" s="1">
        <v>2199</v>
      </c>
      <c r="FP23" s="1" t="s">
        <v>796</v>
      </c>
      <c r="FQ23" s="6">
        <v>16520</v>
      </c>
      <c r="FR23" s="1">
        <v>12.57</v>
      </c>
      <c r="FS23" s="1" t="s">
        <v>799</v>
      </c>
      <c r="FT23" s="6">
        <v>9450</v>
      </c>
      <c r="FU23" s="1">
        <v>250</v>
      </c>
      <c r="FV23" s="1"/>
      <c r="FW23" s="1" t="s">
        <v>807</v>
      </c>
      <c r="FX23" s="1"/>
      <c r="FY23" s="1"/>
      <c r="FZ23" s="1">
        <v>0</v>
      </c>
      <c r="GA23" s="1" t="s">
        <v>808</v>
      </c>
      <c r="GB23" s="1">
        <v>5</v>
      </c>
      <c r="GC23" s="1">
        <v>35</v>
      </c>
      <c r="GD23" s="1" t="s">
        <v>286</v>
      </c>
      <c r="GE23" s="1" t="s">
        <v>287</v>
      </c>
      <c r="GF23" s="1" t="s">
        <v>809</v>
      </c>
      <c r="GG23" s="1" t="s">
        <v>289</v>
      </c>
      <c r="GH23" s="1" t="s">
        <v>290</v>
      </c>
      <c r="GI23" s="1" t="s">
        <v>278</v>
      </c>
      <c r="GJ23" s="6">
        <v>62697</v>
      </c>
      <c r="GK23" s="1">
        <v>2</v>
      </c>
      <c r="GM23" s="2" t="s">
        <v>329</v>
      </c>
      <c r="GN23" s="2"/>
      <c r="GO23" s="2">
        <v>76</v>
      </c>
      <c r="GP23" s="10">
        <v>1058</v>
      </c>
      <c r="GQ23" s="10">
        <v>16777</v>
      </c>
      <c r="GR23" s="2"/>
      <c r="GS23" s="2"/>
      <c r="GT23" s="2"/>
      <c r="GU23" s="10">
        <v>2317</v>
      </c>
      <c r="GY23" s="1"/>
      <c r="GZ23" s="1">
        <v>2</v>
      </c>
      <c r="HA23" s="1"/>
      <c r="HB23" s="1"/>
      <c r="HC23" s="1"/>
      <c r="HD23" s="1"/>
      <c r="HE23" s="1"/>
      <c r="HF23" s="1"/>
      <c r="HG23" s="1"/>
      <c r="HH23" s="1"/>
      <c r="HI23" s="1"/>
      <c r="HJ23" s="1">
        <v>5</v>
      </c>
      <c r="HK23" s="1"/>
      <c r="HM23" s="6">
        <v>11593</v>
      </c>
      <c r="HN23" s="6">
        <v>161089</v>
      </c>
      <c r="HO23" s="2">
        <v>45</v>
      </c>
      <c r="HP23" s="1"/>
      <c r="HQ23" s="1">
        <v>0</v>
      </c>
      <c r="HR23" s="6">
        <v>26725</v>
      </c>
      <c r="HS23" s="6">
        <v>23798</v>
      </c>
      <c r="HT23" s="1"/>
      <c r="HU23" s="1">
        <v>0</v>
      </c>
      <c r="HV23" s="6">
        <v>2022</v>
      </c>
      <c r="HW23" s="6">
        <v>1183</v>
      </c>
      <c r="HX23" s="1"/>
      <c r="HY23" s="1">
        <v>0</v>
      </c>
      <c r="HZ23" s="1">
        <v>0</v>
      </c>
      <c r="IA23" s="1">
        <v>205</v>
      </c>
      <c r="IB23" s="1"/>
      <c r="IC23" s="1">
        <v>0</v>
      </c>
      <c r="ID23" s="6">
        <v>172279</v>
      </c>
      <c r="IE23" s="6">
        <v>31313</v>
      </c>
      <c r="IF23" s="6">
        <v>27724</v>
      </c>
      <c r="IG23" s="6">
        <v>137526</v>
      </c>
      <c r="IH23" s="6">
        <v>57967</v>
      </c>
      <c r="II23" s="1">
        <v>50</v>
      </c>
      <c r="IJ23" s="6">
        <v>6412</v>
      </c>
      <c r="IK23" s="1">
        <v>69</v>
      </c>
      <c r="IL23" s="1">
        <v>979</v>
      </c>
      <c r="IM23" s="1">
        <v>0</v>
      </c>
      <c r="IN23" s="1">
        <v>22</v>
      </c>
      <c r="IP23" s="6">
        <v>7324</v>
      </c>
      <c r="IQ23" s="1">
        <v>0</v>
      </c>
      <c r="IR23" s="10">
        <v>7324</v>
      </c>
      <c r="IS23" s="10">
        <v>14856</v>
      </c>
      <c r="IT23" s="6">
        <v>15749</v>
      </c>
      <c r="IU23" s="10">
        <v>179603</v>
      </c>
      <c r="IV23" s="6">
        <v>53655</v>
      </c>
      <c r="IW23" s="1">
        <v>2</v>
      </c>
      <c r="IX23" s="1">
        <v>268</v>
      </c>
      <c r="IY23" s="1">
        <v>0</v>
      </c>
      <c r="IZ23" s="1">
        <v>1</v>
      </c>
      <c r="JA23" s="1">
        <v>0</v>
      </c>
      <c r="JB23" s="1">
        <v>13.46</v>
      </c>
      <c r="JC23" s="1">
        <v>13.5</v>
      </c>
      <c r="JD23" s="1">
        <v>8</v>
      </c>
      <c r="JE23" s="1">
        <v>264</v>
      </c>
      <c r="JF23" s="6">
        <v>3309</v>
      </c>
      <c r="JG23" s="1">
        <v>6</v>
      </c>
      <c r="JH23" s="1">
        <v>325</v>
      </c>
      <c r="JI23">
        <v>10.800421072778601</v>
      </c>
      <c r="KJ23" s="27">
        <f t="shared" si="1"/>
        <v>53870.64439140811</v>
      </c>
      <c r="MH23" s="2"/>
      <c r="MI23" s="2"/>
      <c r="MJ23" s="2"/>
    </row>
    <row r="24" spans="1:348" x14ac:dyDescent="0.2">
      <c r="A24" s="1" t="s">
        <v>810</v>
      </c>
      <c r="B24" s="21" t="s">
        <v>824</v>
      </c>
      <c r="C24" s="1" t="s">
        <v>811</v>
      </c>
      <c r="D24" s="1">
        <v>2016</v>
      </c>
      <c r="E24" s="1" t="s">
        <v>812</v>
      </c>
      <c r="F24" s="1" t="s">
        <v>813</v>
      </c>
      <c r="G24" s="1" t="s">
        <v>814</v>
      </c>
      <c r="H24" s="1">
        <v>28054</v>
      </c>
      <c r="I24" s="1">
        <v>5156</v>
      </c>
      <c r="J24" s="1" t="s">
        <v>813</v>
      </c>
      <c r="K24" s="1" t="s">
        <v>815</v>
      </c>
      <c r="L24" s="1">
        <v>28054</v>
      </c>
      <c r="M24" s="1"/>
      <c r="N24" s="1" t="s">
        <v>816</v>
      </c>
      <c r="O24" s="1" t="s">
        <v>817</v>
      </c>
      <c r="P24" s="1" t="s">
        <v>818</v>
      </c>
      <c r="Q24" s="1" t="s">
        <v>819</v>
      </c>
      <c r="R24" s="1" t="s">
        <v>816</v>
      </c>
      <c r="S24" s="1" t="s">
        <v>396</v>
      </c>
      <c r="T24" s="1" t="s">
        <v>817</v>
      </c>
      <c r="U24" s="1" t="s">
        <v>818</v>
      </c>
      <c r="V24" s="12" t="s">
        <v>819</v>
      </c>
      <c r="W24" s="1">
        <v>1</v>
      </c>
      <c r="X24" s="1">
        <v>9</v>
      </c>
      <c r="Y24" s="1">
        <v>0</v>
      </c>
      <c r="Z24" s="1">
        <v>0</v>
      </c>
      <c r="AA24" s="6">
        <v>20436</v>
      </c>
      <c r="AB24" s="1">
        <v>13.5</v>
      </c>
      <c r="AC24" s="1">
        <v>8.5</v>
      </c>
      <c r="AD24" s="1">
        <v>22</v>
      </c>
      <c r="AE24" s="1">
        <v>34</v>
      </c>
      <c r="AF24" s="1">
        <v>56</v>
      </c>
      <c r="AG24" s="7">
        <v>0.24110000000000001</v>
      </c>
      <c r="AH24" s="8">
        <v>103010</v>
      </c>
      <c r="AI24" s="1" t="e">
        <f>VLOOKUP(County!A24,Salaries!A$6:T$91,15,FALSE)</f>
        <v>#N/A</v>
      </c>
      <c r="AJ24" s="1" t="e">
        <f>VLOOKUP(County!A24,Salaries!A$6:T$91,16,FALSE)</f>
        <v>#N/A</v>
      </c>
      <c r="AK24" s="8">
        <v>37843</v>
      </c>
      <c r="AL24" s="9">
        <v>10.82</v>
      </c>
      <c r="AM24" s="9">
        <v>13.58</v>
      </c>
      <c r="AN24" s="9">
        <v>17.05</v>
      </c>
      <c r="AO24" s="8">
        <v>0</v>
      </c>
      <c r="AP24" s="8">
        <v>3913352</v>
      </c>
      <c r="AQ24" s="8">
        <v>3913352</v>
      </c>
      <c r="AR24" s="8">
        <v>224550</v>
      </c>
      <c r="AS24" s="8">
        <v>0</v>
      </c>
      <c r="AT24" s="8">
        <v>224550</v>
      </c>
      <c r="AU24" s="8">
        <v>19134</v>
      </c>
      <c r="AV24" s="8">
        <v>0</v>
      </c>
      <c r="AW24" s="8">
        <v>19134</v>
      </c>
      <c r="AX24" s="8">
        <v>0</v>
      </c>
      <c r="AY24" s="8">
        <v>4157036</v>
      </c>
      <c r="AZ24" s="8">
        <v>1970737</v>
      </c>
      <c r="BA24" s="8">
        <v>803261</v>
      </c>
      <c r="BB24" s="8">
        <v>2773998</v>
      </c>
      <c r="BC24" s="8">
        <v>282399</v>
      </c>
      <c r="BD24" s="8">
        <v>60592</v>
      </c>
      <c r="BE24" s="8">
        <v>85184</v>
      </c>
      <c r="BF24" s="8">
        <v>428175</v>
      </c>
      <c r="BG24" s="8">
        <v>539302</v>
      </c>
      <c r="BH24" s="8">
        <v>3741475</v>
      </c>
      <c r="BI24" s="8">
        <v>415561</v>
      </c>
      <c r="BJ24" s="7">
        <v>0.1</v>
      </c>
      <c r="BK24" s="8">
        <v>0</v>
      </c>
      <c r="BL24" s="8">
        <v>0</v>
      </c>
      <c r="BM24" s="8">
        <v>0</v>
      </c>
      <c r="BN24" s="8">
        <v>5000</v>
      </c>
      <c r="BO24" s="8">
        <v>5000</v>
      </c>
      <c r="BP24" s="8">
        <v>57446</v>
      </c>
      <c r="BQ24" s="6">
        <v>106377</v>
      </c>
      <c r="BR24" s="6">
        <v>171984</v>
      </c>
      <c r="BS24" s="6">
        <v>278361</v>
      </c>
      <c r="BT24" s="6">
        <v>92714</v>
      </c>
      <c r="BU24" s="6">
        <v>52165</v>
      </c>
      <c r="BV24" s="6">
        <v>144879</v>
      </c>
      <c r="BW24" s="6">
        <v>20765</v>
      </c>
      <c r="BX24" s="1">
        <v>0</v>
      </c>
      <c r="BY24" s="6">
        <v>20765</v>
      </c>
      <c r="BZ24" s="6">
        <v>444005</v>
      </c>
      <c r="CA24" s="1"/>
      <c r="CB24" s="6">
        <v>444005</v>
      </c>
      <c r="CC24" s="6">
        <v>3208</v>
      </c>
      <c r="CD24" s="6">
        <v>61700</v>
      </c>
      <c r="CE24" s="1">
        <v>10</v>
      </c>
      <c r="CF24" s="1">
        <v>74</v>
      </c>
      <c r="CG24" s="1">
        <v>84</v>
      </c>
      <c r="CH24" s="6">
        <v>14010</v>
      </c>
      <c r="CI24" s="6">
        <v>16055</v>
      </c>
      <c r="CJ24" s="6">
        <v>24600</v>
      </c>
      <c r="CK24" s="1">
        <v>385</v>
      </c>
      <c r="CL24" s="1">
        <v>149</v>
      </c>
      <c r="CM24" s="1">
        <v>917</v>
      </c>
      <c r="CN24" s="1">
        <v>276</v>
      </c>
      <c r="CO24" s="6">
        <v>252928</v>
      </c>
      <c r="CP24" s="6">
        <v>97430</v>
      </c>
      <c r="CQ24" s="6">
        <v>350358</v>
      </c>
      <c r="CR24" s="6">
        <v>43516</v>
      </c>
      <c r="CS24" s="1">
        <v>0</v>
      </c>
      <c r="CT24" s="6">
        <v>43516</v>
      </c>
      <c r="CU24" s="6">
        <v>288953</v>
      </c>
      <c r="CV24" s="6">
        <v>67660</v>
      </c>
      <c r="CW24" s="6">
        <v>356613</v>
      </c>
      <c r="CX24" s="6">
        <v>750487</v>
      </c>
      <c r="CY24" s="1">
        <v>0</v>
      </c>
      <c r="CZ24" s="1">
        <v>0</v>
      </c>
      <c r="DA24" s="6">
        <v>750487</v>
      </c>
      <c r="DB24" s="6">
        <v>41978</v>
      </c>
      <c r="DC24" s="6">
        <v>22813</v>
      </c>
      <c r="DD24" s="6">
        <f t="shared" si="0"/>
        <v>64791</v>
      </c>
      <c r="DE24" s="6">
        <v>192849</v>
      </c>
      <c r="DF24" s="6">
        <v>48469</v>
      </c>
      <c r="DG24" s="6">
        <v>2556</v>
      </c>
      <c r="DH24" s="6">
        <v>74110</v>
      </c>
      <c r="DI24" s="1">
        <v>882</v>
      </c>
      <c r="DJ24" s="6"/>
      <c r="DK24" s="6">
        <v>664051</v>
      </c>
      <c r="DL24" s="6">
        <v>380881</v>
      </c>
      <c r="DM24" s="1">
        <v>0</v>
      </c>
      <c r="DN24" s="1">
        <v>0</v>
      </c>
      <c r="DO24" s="6">
        <v>1062174</v>
      </c>
      <c r="DP24" s="1">
        <v>188</v>
      </c>
      <c r="DQ24" s="6">
        <v>73389</v>
      </c>
      <c r="DR24" s="6">
        <v>22700</v>
      </c>
      <c r="DS24" s="6">
        <v>96089</v>
      </c>
      <c r="DT24" s="6">
        <v>530498</v>
      </c>
      <c r="DU24" s="6">
        <v>3238</v>
      </c>
      <c r="DV24" s="1">
        <v>167</v>
      </c>
      <c r="DW24" s="6">
        <v>2553</v>
      </c>
      <c r="DX24" s="1">
        <v>381</v>
      </c>
      <c r="DY24" s="1">
        <v>588</v>
      </c>
      <c r="DZ24" s="1">
        <v>28</v>
      </c>
      <c r="EA24" s="6">
        <v>6955</v>
      </c>
      <c r="EB24" s="6">
        <v>12972</v>
      </c>
      <c r="EC24" s="6">
        <v>3540</v>
      </c>
      <c r="ED24" s="6">
        <v>16512</v>
      </c>
      <c r="EE24" s="6">
        <v>59627</v>
      </c>
      <c r="EF24" s="6">
        <v>28472</v>
      </c>
      <c r="EG24" s="6">
        <v>88099</v>
      </c>
      <c r="EH24" s="6">
        <v>4874</v>
      </c>
      <c r="EI24" s="6">
        <v>1593</v>
      </c>
      <c r="EJ24" s="6">
        <v>6467</v>
      </c>
      <c r="EK24" s="6">
        <v>111078</v>
      </c>
      <c r="EL24" s="1">
        <v>379</v>
      </c>
      <c r="EM24" s="1">
        <v>415</v>
      </c>
      <c r="EN24" s="6">
        <v>2616</v>
      </c>
      <c r="EO24" s="6">
        <v>3379</v>
      </c>
      <c r="EP24" s="1">
        <v>405</v>
      </c>
      <c r="EQ24" s="6">
        <v>6936</v>
      </c>
      <c r="ER24" s="6">
        <v>126932</v>
      </c>
      <c r="ES24" s="6">
        <v>50388</v>
      </c>
      <c r="ET24" s="6">
        <v>3900</v>
      </c>
      <c r="EU24" s="1">
        <v>291</v>
      </c>
      <c r="EV24" s="6">
        <v>1543</v>
      </c>
      <c r="EW24" s="1" t="s">
        <v>820</v>
      </c>
      <c r="EX24" s="1">
        <v>62</v>
      </c>
      <c r="EY24" s="1">
        <v>77</v>
      </c>
      <c r="EZ24" s="6">
        <v>111582</v>
      </c>
      <c r="FA24" s="6">
        <v>234051</v>
      </c>
      <c r="FB24" s="6">
        <v>94800</v>
      </c>
      <c r="FC24" s="1"/>
      <c r="FD24" s="1"/>
      <c r="FE24" s="1"/>
      <c r="FF24" s="1" t="s">
        <v>821</v>
      </c>
      <c r="FG24" s="1" t="s">
        <v>307</v>
      </c>
      <c r="FH24" s="1" t="s">
        <v>822</v>
      </c>
      <c r="FI24" s="1" t="s">
        <v>814</v>
      </c>
      <c r="FJ24" s="1">
        <v>28054</v>
      </c>
      <c r="FK24" s="1">
        <v>5156</v>
      </c>
      <c r="FL24" s="1" t="s">
        <v>823</v>
      </c>
      <c r="FM24" s="1" t="s">
        <v>815</v>
      </c>
      <c r="FN24" s="1">
        <v>28054</v>
      </c>
      <c r="FO24" s="1">
        <v>5156</v>
      </c>
      <c r="FP24" s="1" t="s">
        <v>824</v>
      </c>
      <c r="FQ24" s="6">
        <v>92233</v>
      </c>
      <c r="FR24" s="1">
        <v>56</v>
      </c>
      <c r="FS24" s="1" t="s">
        <v>825</v>
      </c>
      <c r="FT24" s="6">
        <v>20436</v>
      </c>
      <c r="FU24" s="1">
        <v>520</v>
      </c>
      <c r="FV24" s="1"/>
      <c r="FW24" s="1" t="s">
        <v>826</v>
      </c>
      <c r="FX24" s="1"/>
      <c r="FY24" s="1"/>
      <c r="FZ24" s="1">
        <v>0</v>
      </c>
      <c r="GA24" s="1" t="s">
        <v>827</v>
      </c>
      <c r="GB24" s="1">
        <v>13.15</v>
      </c>
      <c r="GC24" s="1">
        <v>19.46</v>
      </c>
      <c r="GD24" s="1" t="s">
        <v>286</v>
      </c>
      <c r="GE24" s="1" t="s">
        <v>312</v>
      </c>
      <c r="GF24" s="1" t="s">
        <v>828</v>
      </c>
      <c r="GG24" s="1" t="s">
        <v>289</v>
      </c>
      <c r="GH24" s="1" t="s">
        <v>313</v>
      </c>
      <c r="GI24" s="1" t="s">
        <v>278</v>
      </c>
      <c r="GJ24" s="6">
        <v>208510</v>
      </c>
      <c r="GK24" s="1">
        <v>2</v>
      </c>
      <c r="GM24" s="2"/>
      <c r="GN24" s="10">
        <v>3841</v>
      </c>
      <c r="GO24" s="2">
        <v>999</v>
      </c>
      <c r="GP24" s="10">
        <v>32400</v>
      </c>
      <c r="GQ24" s="10">
        <v>104469</v>
      </c>
      <c r="GR24" s="2">
        <v>957</v>
      </c>
      <c r="GS24" s="2">
        <v>325</v>
      </c>
      <c r="GT24" s="10">
        <v>2423</v>
      </c>
      <c r="GU24" s="10">
        <v>13652</v>
      </c>
      <c r="GY24" s="1"/>
      <c r="GZ24" s="1">
        <v>2</v>
      </c>
      <c r="HA24" s="1"/>
      <c r="HB24" s="1"/>
      <c r="HC24" s="1"/>
      <c r="HD24" s="1"/>
      <c r="HE24" s="1"/>
      <c r="HF24" s="1"/>
      <c r="HG24" s="1"/>
      <c r="HH24" s="1"/>
      <c r="HI24" s="1"/>
      <c r="HJ24" s="1">
        <v>10</v>
      </c>
      <c r="HK24" s="6">
        <v>2898</v>
      </c>
      <c r="HM24" s="6">
        <v>55050</v>
      </c>
      <c r="HN24" s="6">
        <v>565354</v>
      </c>
      <c r="HO24" s="2">
        <v>882</v>
      </c>
      <c r="HP24" s="1">
        <v>87</v>
      </c>
      <c r="HQ24" s="1">
        <v>62</v>
      </c>
      <c r="HR24" s="6">
        <v>26725</v>
      </c>
      <c r="HS24" s="1"/>
      <c r="HT24" s="6">
        <v>34298</v>
      </c>
      <c r="HU24" s="1">
        <v>677</v>
      </c>
      <c r="HV24" s="6">
        <v>2022</v>
      </c>
      <c r="HW24" s="1"/>
      <c r="HX24" s="6">
        <v>13913</v>
      </c>
      <c r="HY24" s="1">
        <v>120</v>
      </c>
      <c r="HZ24" s="1">
        <v>0</v>
      </c>
      <c r="IA24" s="1"/>
      <c r="IB24" s="1">
        <v>370</v>
      </c>
      <c r="IC24" s="1">
        <v>15</v>
      </c>
      <c r="ID24" s="6">
        <v>1062174</v>
      </c>
      <c r="IE24" s="6">
        <v>257640</v>
      </c>
      <c r="IF24" s="6">
        <v>3022</v>
      </c>
      <c r="IG24" s="6">
        <v>985042</v>
      </c>
      <c r="IH24" s="6">
        <v>237577</v>
      </c>
      <c r="II24" s="1">
        <v>373</v>
      </c>
      <c r="IJ24" s="6">
        <v>48096</v>
      </c>
      <c r="IK24" s="1">
        <v>468</v>
      </c>
      <c r="IL24" s="6">
        <v>22345</v>
      </c>
      <c r="IM24" s="1">
        <v>0</v>
      </c>
      <c r="IN24" s="1">
        <v>272</v>
      </c>
      <c r="IP24" s="6">
        <v>14395</v>
      </c>
      <c r="IQ24" s="6">
        <v>119805</v>
      </c>
      <c r="IR24" s="10">
        <v>134200</v>
      </c>
      <c r="IS24" s="10">
        <v>208310</v>
      </c>
      <c r="IT24" s="6">
        <v>64791</v>
      </c>
      <c r="IU24" s="10">
        <v>1196374</v>
      </c>
      <c r="IV24" s="6">
        <v>453058</v>
      </c>
      <c r="IW24" s="6">
        <v>3405</v>
      </c>
      <c r="IX24" s="6">
        <v>2934</v>
      </c>
      <c r="IY24" s="1">
        <v>616</v>
      </c>
      <c r="IZ24" s="1">
        <v>0.79</v>
      </c>
      <c r="JA24" s="1">
        <v>0.15</v>
      </c>
      <c r="JB24" s="1">
        <v>15.97</v>
      </c>
      <c r="JC24" s="1">
        <v>30.03</v>
      </c>
      <c r="JD24" s="1">
        <v>4.8499999999999996</v>
      </c>
      <c r="JE24" s="6">
        <v>6379</v>
      </c>
      <c r="JF24" s="6">
        <v>77473</v>
      </c>
      <c r="JG24" s="1">
        <v>576</v>
      </c>
      <c r="JH24" s="6">
        <v>33605</v>
      </c>
      <c r="JI24">
        <v>13.303908685434751</v>
      </c>
      <c r="KJ24" s="27">
        <f t="shared" si="1"/>
        <v>49535.678571428572</v>
      </c>
      <c r="MH24" s="10">
        <v>195800</v>
      </c>
      <c r="MI24" s="10">
        <v>845278</v>
      </c>
      <c r="MJ24" s="10"/>
    </row>
    <row r="25" spans="1:348" x14ac:dyDescent="0.2">
      <c r="A25" s="1" t="s">
        <v>843</v>
      </c>
      <c r="B25" s="21" t="s">
        <v>1893</v>
      </c>
      <c r="C25" s="1" t="s">
        <v>844</v>
      </c>
      <c r="D25" s="1">
        <v>2016</v>
      </c>
      <c r="E25" s="1" t="s">
        <v>845</v>
      </c>
      <c r="F25" s="1" t="s">
        <v>846</v>
      </c>
      <c r="G25" s="1" t="s">
        <v>847</v>
      </c>
      <c r="H25" s="1">
        <v>27565</v>
      </c>
      <c r="I25" s="1">
        <v>339</v>
      </c>
      <c r="J25" s="1" t="s">
        <v>848</v>
      </c>
      <c r="K25" s="1" t="s">
        <v>847</v>
      </c>
      <c r="L25" s="1">
        <v>27565</v>
      </c>
      <c r="M25" s="1"/>
      <c r="N25" s="1" t="s">
        <v>849</v>
      </c>
      <c r="O25" s="1" t="s">
        <v>850</v>
      </c>
      <c r="P25" s="1" t="s">
        <v>851</v>
      </c>
      <c r="Q25" s="1" t="s">
        <v>852</v>
      </c>
      <c r="R25" s="1" t="s">
        <v>849</v>
      </c>
      <c r="S25" s="1" t="s">
        <v>323</v>
      </c>
      <c r="T25" s="1" t="s">
        <v>850</v>
      </c>
      <c r="U25" s="1" t="s">
        <v>851</v>
      </c>
      <c r="V25" s="1" t="s">
        <v>852</v>
      </c>
      <c r="W25" s="1">
        <v>1</v>
      </c>
      <c r="X25" s="1">
        <v>3</v>
      </c>
      <c r="Y25" s="1">
        <v>0</v>
      </c>
      <c r="Z25" s="1">
        <v>0</v>
      </c>
      <c r="AA25" s="6">
        <v>7644</v>
      </c>
      <c r="AB25" s="1">
        <v>5</v>
      </c>
      <c r="AC25" s="1">
        <v>0</v>
      </c>
      <c r="AD25" s="1">
        <v>5</v>
      </c>
      <c r="AE25" s="1">
        <v>18.5</v>
      </c>
      <c r="AF25" s="1">
        <v>23.5</v>
      </c>
      <c r="AG25" s="7">
        <v>0.21279999999999999</v>
      </c>
      <c r="AH25" s="8">
        <v>71400</v>
      </c>
      <c r="AI25" s="1" t="e">
        <f>VLOOKUP(County!A25,Salaries!A$6:T$91,15,FALSE)</f>
        <v>#N/A</v>
      </c>
      <c r="AJ25" s="1" t="e">
        <f>VLOOKUP(County!A25,Salaries!A$6:T$91,16,FALSE)</f>
        <v>#N/A</v>
      </c>
      <c r="AK25" s="8">
        <v>32000</v>
      </c>
      <c r="AL25" s="9">
        <v>9</v>
      </c>
      <c r="AM25" s="9">
        <v>9</v>
      </c>
      <c r="AN25" s="9">
        <v>9</v>
      </c>
      <c r="AO25" s="8">
        <v>0</v>
      </c>
      <c r="AP25" s="8">
        <v>1671280</v>
      </c>
      <c r="AQ25" s="8">
        <v>1671280</v>
      </c>
      <c r="AR25" s="8">
        <v>108926</v>
      </c>
      <c r="AS25" s="8">
        <v>0</v>
      </c>
      <c r="AT25" s="8">
        <v>108926</v>
      </c>
      <c r="AU25" s="8">
        <v>0</v>
      </c>
      <c r="AV25" s="8">
        <v>0</v>
      </c>
      <c r="AW25" s="8">
        <v>0</v>
      </c>
      <c r="AX25" s="8">
        <v>23985</v>
      </c>
      <c r="AY25" s="8">
        <v>1804191</v>
      </c>
      <c r="AZ25" s="8">
        <v>525328</v>
      </c>
      <c r="BA25" s="8">
        <v>152094</v>
      </c>
      <c r="BB25" s="8">
        <v>677422</v>
      </c>
      <c r="BC25" s="8">
        <v>132015</v>
      </c>
      <c r="BD25" s="8">
        <v>30438</v>
      </c>
      <c r="BE25" s="8">
        <v>14651</v>
      </c>
      <c r="BF25" s="8">
        <v>177104</v>
      </c>
      <c r="BG25" s="8">
        <v>130017</v>
      </c>
      <c r="BH25" s="8">
        <v>984543</v>
      </c>
      <c r="BI25" s="8">
        <v>819648</v>
      </c>
      <c r="BJ25" s="7">
        <v>0.45429999999999998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6">
        <v>54260</v>
      </c>
      <c r="BR25" s="6">
        <v>36238</v>
      </c>
      <c r="BS25" s="6">
        <v>90498</v>
      </c>
      <c r="BT25" s="6">
        <v>28355</v>
      </c>
      <c r="BU25" s="6">
        <v>12104</v>
      </c>
      <c r="BV25" s="6">
        <v>40459</v>
      </c>
      <c r="BW25" s="6">
        <v>8383</v>
      </c>
      <c r="BX25" s="6">
        <v>1562</v>
      </c>
      <c r="BY25" s="6">
        <v>9945</v>
      </c>
      <c r="BZ25" s="6">
        <v>140902</v>
      </c>
      <c r="CA25" s="1"/>
      <c r="CB25" s="6">
        <v>140902</v>
      </c>
      <c r="CC25" s="1">
        <v>970</v>
      </c>
      <c r="CD25" s="6">
        <v>50523</v>
      </c>
      <c r="CE25" s="1">
        <v>5</v>
      </c>
      <c r="CF25" s="1">
        <v>74</v>
      </c>
      <c r="CG25" s="1">
        <v>79</v>
      </c>
      <c r="CH25" s="6">
        <v>4951</v>
      </c>
      <c r="CI25" s="6">
        <v>8406</v>
      </c>
      <c r="CJ25" s="6">
        <v>8195</v>
      </c>
      <c r="CK25" s="1">
        <v>205</v>
      </c>
      <c r="CL25" s="1">
        <v>0</v>
      </c>
      <c r="CM25" s="1">
        <v>12</v>
      </c>
      <c r="CN25" s="1">
        <v>172</v>
      </c>
      <c r="CO25" s="6">
        <v>41924</v>
      </c>
      <c r="CP25" s="6">
        <v>11196</v>
      </c>
      <c r="CQ25" s="6">
        <v>53120</v>
      </c>
      <c r="CR25" s="6">
        <v>6021</v>
      </c>
      <c r="CS25" s="1">
        <v>415</v>
      </c>
      <c r="CT25" s="6">
        <v>6436</v>
      </c>
      <c r="CU25" s="6">
        <v>38850</v>
      </c>
      <c r="CV25" s="6">
        <v>9361</v>
      </c>
      <c r="CW25" s="6">
        <v>48211</v>
      </c>
      <c r="CX25" s="6">
        <v>107767</v>
      </c>
      <c r="CY25" s="6">
        <v>1286</v>
      </c>
      <c r="CZ25" s="1">
        <v>0</v>
      </c>
      <c r="DA25" s="6">
        <v>109053</v>
      </c>
      <c r="DB25" s="6">
        <v>3762</v>
      </c>
      <c r="DC25" s="6">
        <v>1102</v>
      </c>
      <c r="DD25" s="6">
        <f t="shared" si="0"/>
        <v>4864</v>
      </c>
      <c r="DE25" s="6">
        <v>23001</v>
      </c>
      <c r="DF25" s="6">
        <v>10908</v>
      </c>
      <c r="DG25" s="1">
        <v>0</v>
      </c>
      <c r="DH25" s="6">
        <v>12016</v>
      </c>
      <c r="DI25" s="1">
        <v>0</v>
      </c>
      <c r="DJ25" s="6"/>
      <c r="DK25" s="6">
        <v>75174</v>
      </c>
      <c r="DL25" s="6">
        <v>60983</v>
      </c>
      <c r="DM25" s="1"/>
      <c r="DN25" s="1">
        <v>0</v>
      </c>
      <c r="DO25" s="6">
        <v>148860</v>
      </c>
      <c r="DP25" s="1">
        <v>0</v>
      </c>
      <c r="DQ25" s="6">
        <v>28905</v>
      </c>
      <c r="DR25" s="6">
        <v>11179</v>
      </c>
      <c r="DS25" s="6">
        <v>40084</v>
      </c>
      <c r="DT25" s="6">
        <v>186749</v>
      </c>
      <c r="DU25" s="1">
        <v>73</v>
      </c>
      <c r="DV25" s="1">
        <v>7</v>
      </c>
      <c r="DW25" s="1">
        <v>210</v>
      </c>
      <c r="DX25" s="1">
        <v>3</v>
      </c>
      <c r="DY25" s="1">
        <v>52</v>
      </c>
      <c r="DZ25" s="1">
        <v>3</v>
      </c>
      <c r="EA25" s="1">
        <v>348</v>
      </c>
      <c r="EB25" s="6">
        <v>1315</v>
      </c>
      <c r="EC25" s="1">
        <v>12</v>
      </c>
      <c r="ED25" s="6">
        <v>1327</v>
      </c>
      <c r="EE25" s="6">
        <v>4210</v>
      </c>
      <c r="EF25" s="1">
        <v>406</v>
      </c>
      <c r="EG25" s="6">
        <v>4616</v>
      </c>
      <c r="EH25" s="1">
        <v>983</v>
      </c>
      <c r="EI25" s="1">
        <v>96</v>
      </c>
      <c r="EJ25" s="6">
        <v>1079</v>
      </c>
      <c r="EK25" s="6">
        <v>7022</v>
      </c>
      <c r="EL25" s="1">
        <v>230</v>
      </c>
      <c r="EM25" s="6">
        <v>9001</v>
      </c>
      <c r="EN25" s="1">
        <v>12</v>
      </c>
      <c r="EO25" s="1">
        <v>120</v>
      </c>
      <c r="EP25" s="1">
        <v>300</v>
      </c>
      <c r="EQ25" s="6">
        <v>7400</v>
      </c>
      <c r="ER25" s="6">
        <v>23714</v>
      </c>
      <c r="ES25" s="6">
        <v>9847</v>
      </c>
      <c r="ET25" s="1">
        <v>857</v>
      </c>
      <c r="EU25" s="1">
        <v>26</v>
      </c>
      <c r="EV25" s="1">
        <v>76</v>
      </c>
      <c r="EW25" s="1" t="s">
        <v>853</v>
      </c>
      <c r="EX25" s="1">
        <v>22</v>
      </c>
      <c r="EY25" s="1">
        <v>46</v>
      </c>
      <c r="EZ25" s="6">
        <v>54850</v>
      </c>
      <c r="FA25" s="1"/>
      <c r="FB25" s="1"/>
      <c r="FC25" s="1"/>
      <c r="FD25" s="1"/>
      <c r="FE25" s="1"/>
      <c r="FF25" s="1" t="s">
        <v>854</v>
      </c>
      <c r="FG25" s="1" t="s">
        <v>307</v>
      </c>
      <c r="FH25" s="1" t="s">
        <v>846</v>
      </c>
      <c r="FI25" s="1" t="s">
        <v>847</v>
      </c>
      <c r="FJ25" s="1">
        <v>27565</v>
      </c>
      <c r="FK25" s="1">
        <v>339</v>
      </c>
      <c r="FL25" s="1" t="s">
        <v>848</v>
      </c>
      <c r="FM25" s="1" t="s">
        <v>847</v>
      </c>
      <c r="FN25" s="1">
        <v>27565</v>
      </c>
      <c r="FO25" s="1">
        <v>339</v>
      </c>
      <c r="FP25" s="1" t="s">
        <v>845</v>
      </c>
      <c r="FQ25" s="6">
        <v>31653</v>
      </c>
      <c r="FR25" s="1">
        <v>18</v>
      </c>
      <c r="FS25" s="1" t="s">
        <v>855</v>
      </c>
      <c r="FT25" s="6">
        <v>7644</v>
      </c>
      <c r="FU25" s="1">
        <v>208</v>
      </c>
      <c r="FV25" s="1"/>
      <c r="FW25" s="1" t="s">
        <v>856</v>
      </c>
      <c r="FX25" s="1"/>
      <c r="FY25" s="1"/>
      <c r="FZ25" s="1">
        <v>0</v>
      </c>
      <c r="GA25" s="1" t="s">
        <v>857</v>
      </c>
      <c r="GB25" s="1">
        <v>1.4</v>
      </c>
      <c r="GC25" s="1">
        <v>1.6</v>
      </c>
      <c r="GD25" s="1" t="s">
        <v>286</v>
      </c>
      <c r="GE25" s="1" t="s">
        <v>287</v>
      </c>
      <c r="GF25" s="1" t="s">
        <v>858</v>
      </c>
      <c r="GG25" s="1" t="s">
        <v>289</v>
      </c>
      <c r="GH25" s="1" t="s">
        <v>290</v>
      </c>
      <c r="GI25" s="1" t="s">
        <v>278</v>
      </c>
      <c r="GJ25" s="6">
        <v>57910</v>
      </c>
      <c r="GK25" s="1">
        <v>2</v>
      </c>
      <c r="GM25" s="2" t="s">
        <v>291</v>
      </c>
      <c r="GN25" s="2">
        <v>334</v>
      </c>
      <c r="GO25" s="2">
        <v>32</v>
      </c>
      <c r="GP25" s="10">
        <v>1676</v>
      </c>
      <c r="GQ25" s="10">
        <v>13972</v>
      </c>
      <c r="GR25" s="2">
        <v>91</v>
      </c>
      <c r="GS25" s="2">
        <v>17</v>
      </c>
      <c r="GT25" s="2">
        <v>123</v>
      </c>
      <c r="GU25" s="10">
        <v>2152</v>
      </c>
      <c r="GY25" s="1"/>
      <c r="GZ25" s="1">
        <v>2</v>
      </c>
      <c r="HA25" s="1"/>
      <c r="HB25" s="1"/>
      <c r="HC25" s="1"/>
      <c r="HD25" s="1"/>
      <c r="HE25" s="1"/>
      <c r="HF25" s="1"/>
      <c r="HG25" s="1"/>
      <c r="HH25" s="1"/>
      <c r="HI25" s="1"/>
      <c r="HJ25" s="1">
        <v>4</v>
      </c>
      <c r="HK25" s="6">
        <v>3000</v>
      </c>
      <c r="HM25" s="6">
        <v>21552</v>
      </c>
      <c r="HN25" s="6">
        <v>214403</v>
      </c>
      <c r="HO25" s="2">
        <v>0</v>
      </c>
      <c r="HP25" s="1"/>
      <c r="HQ25" s="1">
        <v>0</v>
      </c>
      <c r="HR25" s="6">
        <v>26725</v>
      </c>
      <c r="HS25" s="6">
        <v>23798</v>
      </c>
      <c r="HT25" s="1"/>
      <c r="HU25" s="1">
        <v>0</v>
      </c>
      <c r="HV25" s="6">
        <v>2022</v>
      </c>
      <c r="HW25" s="6">
        <v>1183</v>
      </c>
      <c r="HX25" s="1"/>
      <c r="HY25" s="6">
        <v>5201</v>
      </c>
      <c r="HZ25" s="1">
        <v>0</v>
      </c>
      <c r="IA25" s="1">
        <v>205</v>
      </c>
      <c r="IB25" s="1">
        <v>0</v>
      </c>
      <c r="IC25" s="1">
        <v>0</v>
      </c>
      <c r="ID25" s="6">
        <v>148860</v>
      </c>
      <c r="IE25" s="6">
        <v>27865</v>
      </c>
      <c r="IF25" s="6">
        <v>1034</v>
      </c>
      <c r="IG25" s="6">
        <v>135810</v>
      </c>
      <c r="IH25" s="6">
        <v>27791</v>
      </c>
      <c r="II25" s="1">
        <v>48</v>
      </c>
      <c r="IJ25" s="6">
        <v>10860</v>
      </c>
      <c r="IK25" s="1">
        <v>467</v>
      </c>
      <c r="IL25" s="1">
        <v>635</v>
      </c>
      <c r="IM25" s="1">
        <v>0</v>
      </c>
      <c r="IN25" s="1">
        <v>6</v>
      </c>
      <c r="IP25" s="6">
        <v>12791</v>
      </c>
      <c r="IQ25" s="1">
        <v>0</v>
      </c>
      <c r="IR25" s="10">
        <v>12791</v>
      </c>
      <c r="IS25" s="10">
        <v>24807</v>
      </c>
      <c r="IT25" s="6">
        <v>4864</v>
      </c>
      <c r="IU25" s="10">
        <v>161651</v>
      </c>
      <c r="IV25" s="6">
        <v>51843</v>
      </c>
      <c r="IW25" s="1">
        <v>80</v>
      </c>
      <c r="IX25" s="1">
        <v>213</v>
      </c>
      <c r="IY25" s="1">
        <v>55</v>
      </c>
      <c r="IZ25" s="1">
        <v>0.66</v>
      </c>
      <c r="JA25" s="1">
        <v>0.19</v>
      </c>
      <c r="JB25" s="1">
        <v>20.18</v>
      </c>
      <c r="JC25" s="1">
        <v>21.67</v>
      </c>
      <c r="JD25" s="1">
        <v>16.59</v>
      </c>
      <c r="JE25" s="1">
        <v>335</v>
      </c>
      <c r="JF25" s="6">
        <v>6508</v>
      </c>
      <c r="JG25" s="1">
        <v>13</v>
      </c>
      <c r="JH25" s="1">
        <v>514</v>
      </c>
      <c r="JI25">
        <v>11.697841478155759</v>
      </c>
      <c r="KJ25" s="27">
        <f t="shared" si="1"/>
        <v>28826.468085106382</v>
      </c>
      <c r="MH25" s="2"/>
      <c r="MI25" s="10">
        <v>51053</v>
      </c>
      <c r="MJ25" s="10"/>
    </row>
    <row r="26" spans="1:348" x14ac:dyDescent="0.2">
      <c r="A26" s="1" t="s">
        <v>859</v>
      </c>
      <c r="B26" s="21" t="s">
        <v>1894</v>
      </c>
      <c r="C26" s="1" t="s">
        <v>1938</v>
      </c>
      <c r="D26" s="1">
        <v>2016</v>
      </c>
      <c r="E26" s="1" t="s">
        <v>861</v>
      </c>
      <c r="F26" s="1" t="s">
        <v>862</v>
      </c>
      <c r="G26" s="1" t="s">
        <v>863</v>
      </c>
      <c r="H26" s="1">
        <v>27402</v>
      </c>
      <c r="I26" s="1">
        <v>3178</v>
      </c>
      <c r="J26" s="1" t="s">
        <v>864</v>
      </c>
      <c r="K26" s="1" t="s">
        <v>863</v>
      </c>
      <c r="L26" s="1">
        <v>27401</v>
      </c>
      <c r="M26" s="1"/>
      <c r="N26" s="1" t="s">
        <v>865</v>
      </c>
      <c r="O26" s="1" t="s">
        <v>866</v>
      </c>
      <c r="P26" s="1" t="s">
        <v>867</v>
      </c>
      <c r="Q26" s="1" t="s">
        <v>868</v>
      </c>
      <c r="R26" s="1" t="s">
        <v>869</v>
      </c>
      <c r="S26" s="1" t="s">
        <v>870</v>
      </c>
      <c r="T26" s="1" t="s">
        <v>871</v>
      </c>
      <c r="U26" s="1" t="s">
        <v>867</v>
      </c>
      <c r="V26" s="1" t="s">
        <v>872</v>
      </c>
      <c r="W26" s="1">
        <v>1</v>
      </c>
      <c r="X26" s="1">
        <v>7</v>
      </c>
      <c r="Y26" s="1">
        <v>0</v>
      </c>
      <c r="Z26" s="1">
        <v>0</v>
      </c>
      <c r="AA26" s="6">
        <v>28517</v>
      </c>
      <c r="AB26" s="1">
        <v>27</v>
      </c>
      <c r="AC26" s="1">
        <v>0</v>
      </c>
      <c r="AD26" s="1">
        <v>27</v>
      </c>
      <c r="AE26" s="1">
        <v>69</v>
      </c>
      <c r="AF26" s="1">
        <v>96</v>
      </c>
      <c r="AG26" s="7">
        <v>0.28129999999999999</v>
      </c>
      <c r="AH26" s="8">
        <v>113113</v>
      </c>
      <c r="AI26" s="1" t="e">
        <f>VLOOKUP(County!A26,Salaries!A$6:T$91,15,FALSE)</f>
        <v>#N/A</v>
      </c>
      <c r="AJ26" s="1" t="e">
        <f>VLOOKUP(County!A26,Salaries!A$6:T$91,16,FALSE)</f>
        <v>#N/A</v>
      </c>
      <c r="AK26" s="8">
        <v>35830</v>
      </c>
      <c r="AL26" s="9">
        <v>12.2</v>
      </c>
      <c r="AM26" s="9">
        <v>12.2</v>
      </c>
      <c r="AN26" s="9">
        <v>13.29</v>
      </c>
      <c r="AO26" s="8">
        <v>6776573</v>
      </c>
      <c r="AP26" s="8">
        <v>1356847</v>
      </c>
      <c r="AQ26" s="8">
        <v>8133420</v>
      </c>
      <c r="AR26" s="8">
        <v>383054</v>
      </c>
      <c r="AS26" s="8">
        <v>0</v>
      </c>
      <c r="AT26" s="8">
        <v>383054</v>
      </c>
      <c r="AU26" s="8">
        <v>0</v>
      </c>
      <c r="AV26" s="8">
        <v>0</v>
      </c>
      <c r="AW26" s="8">
        <v>0</v>
      </c>
      <c r="AX26" s="8">
        <v>206425</v>
      </c>
      <c r="AY26" s="8">
        <v>8722899</v>
      </c>
      <c r="AZ26" s="8">
        <v>4054304</v>
      </c>
      <c r="BA26" s="8">
        <v>1455096</v>
      </c>
      <c r="BB26" s="8">
        <v>5509400</v>
      </c>
      <c r="BC26" s="8">
        <v>519496</v>
      </c>
      <c r="BD26" s="8">
        <v>266302</v>
      </c>
      <c r="BE26" s="8">
        <v>245509</v>
      </c>
      <c r="BF26" s="8">
        <v>1031307</v>
      </c>
      <c r="BG26" s="8">
        <v>1511513</v>
      </c>
      <c r="BH26" s="8">
        <v>8052220</v>
      </c>
      <c r="BI26" s="8">
        <v>670679</v>
      </c>
      <c r="BJ26" s="7">
        <v>7.6899999999999996E-2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6">
        <v>123636</v>
      </c>
      <c r="BR26" s="6">
        <v>168210</v>
      </c>
      <c r="BS26" s="6">
        <v>291846</v>
      </c>
      <c r="BT26" s="6">
        <v>130039</v>
      </c>
      <c r="BU26" s="6">
        <v>72986</v>
      </c>
      <c r="BV26" s="6">
        <v>203025</v>
      </c>
      <c r="BW26" s="6">
        <v>27350</v>
      </c>
      <c r="BX26" s="6">
        <v>2597</v>
      </c>
      <c r="BY26" s="6">
        <v>29947</v>
      </c>
      <c r="BZ26" s="6">
        <v>524818</v>
      </c>
      <c r="CA26" s="1"/>
      <c r="CB26" s="6">
        <v>524818</v>
      </c>
      <c r="CC26" s="6">
        <v>1167</v>
      </c>
      <c r="CD26" s="6">
        <v>98761</v>
      </c>
      <c r="CE26" s="1">
        <v>14</v>
      </c>
      <c r="CF26" s="1">
        <v>74</v>
      </c>
      <c r="CG26" s="1">
        <v>88</v>
      </c>
      <c r="CH26" s="6">
        <v>21271</v>
      </c>
      <c r="CI26" s="6">
        <v>25186</v>
      </c>
      <c r="CJ26" s="6">
        <v>55550</v>
      </c>
      <c r="CK26" s="1">
        <v>537</v>
      </c>
      <c r="CL26" s="1">
        <v>87</v>
      </c>
      <c r="CM26" s="1">
        <v>86</v>
      </c>
      <c r="CN26" s="1">
        <v>687</v>
      </c>
      <c r="CO26" s="6">
        <v>260959</v>
      </c>
      <c r="CP26" s="6">
        <v>114398</v>
      </c>
      <c r="CQ26" s="6">
        <v>375357</v>
      </c>
      <c r="CR26" s="6">
        <v>61944</v>
      </c>
      <c r="CS26" s="6">
        <v>1866</v>
      </c>
      <c r="CT26" s="6">
        <v>63810</v>
      </c>
      <c r="CU26" s="6">
        <v>538290</v>
      </c>
      <c r="CV26" s="6">
        <v>120473</v>
      </c>
      <c r="CW26" s="6">
        <v>658763</v>
      </c>
      <c r="CX26" s="6">
        <v>1097930</v>
      </c>
      <c r="CY26" s="1">
        <v>0</v>
      </c>
      <c r="CZ26" s="1">
        <v>0</v>
      </c>
      <c r="DA26" s="6">
        <v>1097930</v>
      </c>
      <c r="DB26" s="6">
        <v>53824</v>
      </c>
      <c r="DC26" s="6">
        <v>93227</v>
      </c>
      <c r="DD26" s="6">
        <f t="shared" si="0"/>
        <v>147051</v>
      </c>
      <c r="DE26" s="6">
        <v>301423</v>
      </c>
      <c r="DF26" s="6">
        <v>201514</v>
      </c>
      <c r="DG26" s="6">
        <v>3308</v>
      </c>
      <c r="DH26" s="6">
        <v>299251</v>
      </c>
      <c r="DI26" s="6">
        <v>10469</v>
      </c>
      <c r="DJ26" s="6"/>
      <c r="DK26" s="6">
        <v>656084</v>
      </c>
      <c r="DL26" s="6">
        <v>1160028</v>
      </c>
      <c r="DM26" s="1">
        <v>0</v>
      </c>
      <c r="DN26" s="1">
        <v>463</v>
      </c>
      <c r="DO26" s="6">
        <v>1751226</v>
      </c>
      <c r="DP26" s="6">
        <v>4309</v>
      </c>
      <c r="DQ26" s="6">
        <v>205084</v>
      </c>
      <c r="DR26" s="6">
        <v>59586</v>
      </c>
      <c r="DS26" s="6">
        <v>264670</v>
      </c>
      <c r="DT26" s="6">
        <v>2761627</v>
      </c>
      <c r="DU26" s="6">
        <v>1336</v>
      </c>
      <c r="DV26" s="1">
        <v>99</v>
      </c>
      <c r="DW26" s="6">
        <v>1808</v>
      </c>
      <c r="DX26" s="1">
        <v>535</v>
      </c>
      <c r="DY26" s="1">
        <v>385</v>
      </c>
      <c r="DZ26" s="1">
        <v>47</v>
      </c>
      <c r="EA26" s="6">
        <v>4210</v>
      </c>
      <c r="EB26" s="6">
        <v>8523</v>
      </c>
      <c r="EC26" s="6">
        <v>4363</v>
      </c>
      <c r="ED26" s="6">
        <v>12886</v>
      </c>
      <c r="EE26" s="6">
        <v>51117</v>
      </c>
      <c r="EF26" s="6">
        <v>22992</v>
      </c>
      <c r="EG26" s="6">
        <v>74109</v>
      </c>
      <c r="EH26" s="6">
        <v>3162</v>
      </c>
      <c r="EI26" s="6">
        <v>1959</v>
      </c>
      <c r="EJ26" s="6">
        <v>5121</v>
      </c>
      <c r="EK26" s="6">
        <v>92116</v>
      </c>
      <c r="EL26" s="1">
        <v>50</v>
      </c>
      <c r="EM26" s="1">
        <v>931</v>
      </c>
      <c r="EN26" s="1">
        <v>150</v>
      </c>
      <c r="EO26" s="1">
        <v>716</v>
      </c>
      <c r="EP26" s="6">
        <v>5602</v>
      </c>
      <c r="EQ26" s="6">
        <v>32694</v>
      </c>
      <c r="ER26" s="6">
        <v>339183</v>
      </c>
      <c r="ES26" s="6">
        <v>75751</v>
      </c>
      <c r="ET26" s="1">
        <v>298</v>
      </c>
      <c r="EU26" s="1">
        <v>692</v>
      </c>
      <c r="EV26" s="1">
        <v>463</v>
      </c>
      <c r="EW26" s="1" t="s">
        <v>873</v>
      </c>
      <c r="EX26" s="1">
        <v>113</v>
      </c>
      <c r="EY26" s="1">
        <v>293</v>
      </c>
      <c r="EZ26" s="6">
        <v>395623</v>
      </c>
      <c r="FA26" s="6">
        <v>999182</v>
      </c>
      <c r="FB26" s="1"/>
      <c r="FC26" s="1"/>
      <c r="FD26" s="1"/>
      <c r="FE26" s="1"/>
      <c r="FF26" s="1" t="s">
        <v>860</v>
      </c>
      <c r="FG26" s="1" t="s">
        <v>280</v>
      </c>
      <c r="FH26" s="1" t="s">
        <v>862</v>
      </c>
      <c r="FI26" s="1" t="s">
        <v>863</v>
      </c>
      <c r="FJ26" s="1">
        <v>27402</v>
      </c>
      <c r="FK26" s="1">
        <v>3178</v>
      </c>
      <c r="FL26" s="1" t="s">
        <v>864</v>
      </c>
      <c r="FM26" s="1" t="s">
        <v>863</v>
      </c>
      <c r="FN26" s="1">
        <v>27401</v>
      </c>
      <c r="FO26" s="1">
        <v>2941</v>
      </c>
      <c r="FP26" s="1" t="s">
        <v>861</v>
      </c>
      <c r="FQ26" s="6">
        <v>177988</v>
      </c>
      <c r="FR26" s="1">
        <v>95.01</v>
      </c>
      <c r="FS26" s="1" t="s">
        <v>874</v>
      </c>
      <c r="FT26" s="6">
        <v>28517</v>
      </c>
      <c r="FU26" s="1">
        <v>416</v>
      </c>
      <c r="FV26" s="1"/>
      <c r="FW26" s="1" t="s">
        <v>875</v>
      </c>
      <c r="FX26" s="1"/>
      <c r="FY26" s="1"/>
      <c r="FZ26" s="1">
        <v>0</v>
      </c>
      <c r="GA26" s="1" t="s">
        <v>876</v>
      </c>
      <c r="GB26" s="1">
        <v>80.11</v>
      </c>
      <c r="GC26" s="1">
        <v>71.88</v>
      </c>
      <c r="GD26" s="1" t="s">
        <v>286</v>
      </c>
      <c r="GE26" s="1" t="s">
        <v>535</v>
      </c>
      <c r="GF26" s="1" t="s">
        <v>877</v>
      </c>
      <c r="GG26" s="1" t="s">
        <v>289</v>
      </c>
      <c r="GH26" s="1" t="s">
        <v>417</v>
      </c>
      <c r="GI26" s="1" t="s">
        <v>278</v>
      </c>
      <c r="GJ26" s="6">
        <v>406708</v>
      </c>
      <c r="GK26" s="1">
        <v>3</v>
      </c>
      <c r="GM26" s="2" t="s">
        <v>291</v>
      </c>
      <c r="GN26" s="10">
        <v>5107</v>
      </c>
      <c r="GO26" s="2">
        <v>556</v>
      </c>
      <c r="GP26" s="10">
        <v>23227</v>
      </c>
      <c r="GQ26" s="10">
        <v>182355</v>
      </c>
      <c r="GR26" s="10">
        <v>1089</v>
      </c>
      <c r="GS26" s="2">
        <v>120</v>
      </c>
      <c r="GT26" s="10">
        <v>1448</v>
      </c>
      <c r="GU26" s="10">
        <v>21539</v>
      </c>
      <c r="GY26" s="1"/>
      <c r="GZ26" s="1">
        <v>3</v>
      </c>
      <c r="HA26" s="1"/>
      <c r="HB26" s="1"/>
      <c r="HC26" s="1"/>
      <c r="HD26" s="1"/>
      <c r="HE26" s="1"/>
      <c r="HF26" s="1"/>
      <c r="HG26" s="1"/>
      <c r="HH26" s="1"/>
      <c r="HI26" s="1"/>
      <c r="HJ26" s="1">
        <v>8</v>
      </c>
      <c r="HK26" s="6">
        <v>19153</v>
      </c>
      <c r="HM26" s="6">
        <v>102544</v>
      </c>
      <c r="HN26" s="6">
        <v>738621</v>
      </c>
      <c r="HO26" s="10">
        <v>10469</v>
      </c>
      <c r="HP26" s="1">
        <v>87</v>
      </c>
      <c r="HQ26" s="1">
        <v>0</v>
      </c>
      <c r="HR26" s="6">
        <v>26725</v>
      </c>
      <c r="HS26" s="1"/>
      <c r="HT26" s="6">
        <v>34298</v>
      </c>
      <c r="HU26" s="6">
        <v>37738</v>
      </c>
      <c r="HV26" s="6">
        <v>2022</v>
      </c>
      <c r="HW26" s="1"/>
      <c r="HX26" s="6">
        <v>13913</v>
      </c>
      <c r="HY26" s="6">
        <v>9251</v>
      </c>
      <c r="HZ26" s="1">
        <v>0</v>
      </c>
      <c r="IA26" s="1"/>
      <c r="IB26" s="1">
        <v>370</v>
      </c>
      <c r="IC26" s="1">
        <v>167</v>
      </c>
      <c r="ID26" s="6">
        <v>1751226</v>
      </c>
      <c r="IE26" s="6">
        <v>448474</v>
      </c>
      <c r="IF26" s="1">
        <v>0</v>
      </c>
      <c r="IG26" s="6">
        <v>1451975</v>
      </c>
      <c r="IH26" s="6">
        <v>354045</v>
      </c>
      <c r="II26" s="1">
        <v>241</v>
      </c>
      <c r="IJ26" s="6">
        <v>201273</v>
      </c>
      <c r="IK26" s="1">
        <v>73</v>
      </c>
      <c r="IL26" s="6">
        <v>93154</v>
      </c>
      <c r="IM26" s="1">
        <v>0</v>
      </c>
      <c r="IN26" s="6">
        <v>1202</v>
      </c>
      <c r="IP26" s="6">
        <v>365169</v>
      </c>
      <c r="IQ26" s="1">
        <v>0</v>
      </c>
      <c r="IR26" s="10">
        <v>365169</v>
      </c>
      <c r="IS26" s="10">
        <v>664420</v>
      </c>
      <c r="IT26" s="6">
        <v>147051</v>
      </c>
      <c r="IU26" s="10">
        <v>2116395</v>
      </c>
      <c r="IV26" s="6">
        <v>722573</v>
      </c>
      <c r="IW26" s="6">
        <v>1435</v>
      </c>
      <c r="IX26" s="6">
        <v>2343</v>
      </c>
      <c r="IY26" s="1">
        <v>432</v>
      </c>
      <c r="IZ26" s="1">
        <v>0.8</v>
      </c>
      <c r="JA26" s="1">
        <v>0.14000000000000001</v>
      </c>
      <c r="JB26" s="1">
        <v>21.88</v>
      </c>
      <c r="JC26" s="1">
        <v>31.63</v>
      </c>
      <c r="JD26" s="1">
        <v>8.98</v>
      </c>
      <c r="JE26" s="6">
        <v>3529</v>
      </c>
      <c r="JF26" s="6">
        <v>62802</v>
      </c>
      <c r="JG26" s="1">
        <v>681</v>
      </c>
      <c r="JH26" s="6">
        <v>29314</v>
      </c>
      <c r="JI26">
        <v>13.546328078129763</v>
      </c>
      <c r="KJ26" s="27">
        <f t="shared" si="1"/>
        <v>57389.583333333336</v>
      </c>
      <c r="MH26" s="10">
        <v>504332</v>
      </c>
      <c r="MI26" s="10">
        <v>1451774</v>
      </c>
      <c r="MJ26" s="10"/>
    </row>
    <row r="27" spans="1:348" x14ac:dyDescent="0.2">
      <c r="A27" s="1" t="s">
        <v>878</v>
      </c>
      <c r="B27" s="21" t="s">
        <v>1895</v>
      </c>
      <c r="C27" s="1" t="s">
        <v>879</v>
      </c>
      <c r="D27" s="1">
        <v>2016</v>
      </c>
      <c r="E27" s="1" t="s">
        <v>880</v>
      </c>
      <c r="F27" s="1" t="s">
        <v>881</v>
      </c>
      <c r="G27" s="1" t="s">
        <v>880</v>
      </c>
      <c r="H27" s="1">
        <v>27839</v>
      </c>
      <c r="I27" s="1">
        <v>97</v>
      </c>
      <c r="J27" s="1" t="s">
        <v>882</v>
      </c>
      <c r="K27" s="1" t="s">
        <v>880</v>
      </c>
      <c r="L27" s="1">
        <v>27839</v>
      </c>
      <c r="M27" s="1"/>
      <c r="N27" s="1" t="s">
        <v>883</v>
      </c>
      <c r="O27" s="1" t="s">
        <v>884</v>
      </c>
      <c r="P27" s="1" t="s">
        <v>885</v>
      </c>
      <c r="Q27" s="1" t="s">
        <v>886</v>
      </c>
      <c r="R27" s="1" t="s">
        <v>887</v>
      </c>
      <c r="S27" s="1" t="s">
        <v>323</v>
      </c>
      <c r="T27" s="1" t="s">
        <v>884</v>
      </c>
      <c r="U27" s="1" t="s">
        <v>885</v>
      </c>
      <c r="V27" s="1" t="s">
        <v>886</v>
      </c>
      <c r="W27" s="1">
        <v>1</v>
      </c>
      <c r="X27" s="1">
        <v>4</v>
      </c>
      <c r="Y27" s="1">
        <v>0</v>
      </c>
      <c r="Z27" s="1">
        <v>1</v>
      </c>
      <c r="AA27" s="6">
        <v>12428</v>
      </c>
      <c r="AB27" s="1">
        <v>1</v>
      </c>
      <c r="AC27" s="1">
        <v>0</v>
      </c>
      <c r="AD27" s="1">
        <v>1</v>
      </c>
      <c r="AE27" s="1">
        <v>9</v>
      </c>
      <c r="AF27" s="1">
        <v>10</v>
      </c>
      <c r="AG27" s="7">
        <v>0.1</v>
      </c>
      <c r="AH27" s="8">
        <v>67925</v>
      </c>
      <c r="AI27" s="1" t="e">
        <f>VLOOKUP(County!A27,Salaries!A$6:T$91,15,FALSE)</f>
        <v>#N/A</v>
      </c>
      <c r="AJ27" s="1" t="e">
        <f>VLOOKUP(County!A27,Salaries!A$6:T$91,16,FALSE)</f>
        <v>#N/A</v>
      </c>
      <c r="AK27" s="8">
        <v>50668</v>
      </c>
      <c r="AL27" s="9">
        <v>13.38</v>
      </c>
      <c r="AM27" s="9">
        <v>14</v>
      </c>
      <c r="AN27" s="9">
        <v>16.5</v>
      </c>
      <c r="AO27" s="8">
        <v>0</v>
      </c>
      <c r="AP27" s="8">
        <v>490045</v>
      </c>
      <c r="AQ27" s="8">
        <v>490045</v>
      </c>
      <c r="AR27" s="8">
        <v>99183</v>
      </c>
      <c r="AS27" s="8">
        <v>0</v>
      </c>
      <c r="AT27" s="8">
        <v>99183</v>
      </c>
      <c r="AU27" s="8">
        <v>2295</v>
      </c>
      <c r="AV27" s="8">
        <v>0</v>
      </c>
      <c r="AW27" s="8">
        <v>2295</v>
      </c>
      <c r="AX27" s="8">
        <v>12686</v>
      </c>
      <c r="AY27" s="8">
        <v>604209</v>
      </c>
      <c r="AZ27" s="8">
        <v>368822</v>
      </c>
      <c r="BA27" s="8">
        <v>125469</v>
      </c>
      <c r="BB27" s="8">
        <v>494291</v>
      </c>
      <c r="BC27" s="8">
        <v>12966</v>
      </c>
      <c r="BD27" s="8">
        <v>1113</v>
      </c>
      <c r="BE27" s="8">
        <v>0</v>
      </c>
      <c r="BF27" s="8">
        <v>14079</v>
      </c>
      <c r="BG27" s="8">
        <v>78485</v>
      </c>
      <c r="BH27" s="8">
        <v>586855</v>
      </c>
      <c r="BI27" s="8">
        <v>17354</v>
      </c>
      <c r="BJ27" s="7">
        <v>2.87E-2</v>
      </c>
      <c r="BK27" s="8">
        <v>10014</v>
      </c>
      <c r="BL27" s="8">
        <v>0</v>
      </c>
      <c r="BM27" s="8">
        <v>0</v>
      </c>
      <c r="BN27" s="8">
        <v>0</v>
      </c>
      <c r="BO27" s="8">
        <v>10014</v>
      </c>
      <c r="BP27" s="8">
        <v>8567</v>
      </c>
      <c r="BQ27" s="6">
        <v>43550</v>
      </c>
      <c r="BR27" s="6">
        <v>26862</v>
      </c>
      <c r="BS27" s="6">
        <v>70412</v>
      </c>
      <c r="BT27" s="6">
        <v>15224</v>
      </c>
      <c r="BU27" s="6">
        <v>11982</v>
      </c>
      <c r="BV27" s="6">
        <v>27206</v>
      </c>
      <c r="BW27" s="1">
        <v>347</v>
      </c>
      <c r="BX27" s="1">
        <v>254</v>
      </c>
      <c r="BY27" s="1">
        <v>601</v>
      </c>
      <c r="BZ27" s="6">
        <v>98219</v>
      </c>
      <c r="CA27" s="1"/>
      <c r="CB27" s="6">
        <v>98219</v>
      </c>
      <c r="CC27" s="6">
        <v>2700</v>
      </c>
      <c r="CD27" s="6">
        <v>26725</v>
      </c>
      <c r="CE27" s="1">
        <v>-1</v>
      </c>
      <c r="CF27" s="1">
        <v>74</v>
      </c>
      <c r="CG27" s="1">
        <v>73</v>
      </c>
      <c r="CH27" s="6">
        <v>1047</v>
      </c>
      <c r="CI27" s="6">
        <v>2021</v>
      </c>
      <c r="CJ27" s="1">
        <v>50</v>
      </c>
      <c r="CK27" s="1">
        <v>0</v>
      </c>
      <c r="CL27" s="1">
        <v>0</v>
      </c>
      <c r="CM27" s="1">
        <v>75</v>
      </c>
      <c r="CN27" s="1">
        <v>15</v>
      </c>
      <c r="CO27" s="6">
        <v>76575</v>
      </c>
      <c r="CP27" s="6">
        <v>13513</v>
      </c>
      <c r="CQ27" s="6">
        <v>90088</v>
      </c>
      <c r="CR27" s="1">
        <v>459</v>
      </c>
      <c r="CS27" s="1">
        <v>68</v>
      </c>
      <c r="CT27" s="1">
        <v>527</v>
      </c>
      <c r="CU27" s="6">
        <v>7974</v>
      </c>
      <c r="CV27" s="6">
        <v>1787</v>
      </c>
      <c r="CW27" s="6">
        <v>9761</v>
      </c>
      <c r="CX27" s="6">
        <v>100376</v>
      </c>
      <c r="CY27" s="1">
        <v>357</v>
      </c>
      <c r="CZ27" s="1">
        <v>0</v>
      </c>
      <c r="DA27" s="6">
        <v>100733</v>
      </c>
      <c r="DB27" s="1">
        <v>981</v>
      </c>
      <c r="DC27" s="1">
        <v>0</v>
      </c>
      <c r="DD27" s="6">
        <f t="shared" si="0"/>
        <v>981</v>
      </c>
      <c r="DE27" s="6">
        <v>202</v>
      </c>
      <c r="DF27" s="1">
        <v>38</v>
      </c>
      <c r="DG27" s="1">
        <v>0</v>
      </c>
      <c r="DH27" s="1">
        <v>38</v>
      </c>
      <c r="DI27" s="6">
        <v>3500</v>
      </c>
      <c r="DJ27" s="1"/>
      <c r="DK27" s="6">
        <v>12201</v>
      </c>
      <c r="DL27" s="6">
        <v>86578</v>
      </c>
      <c r="DM27" s="1"/>
      <c r="DN27" s="6">
        <v>2633</v>
      </c>
      <c r="DO27" s="6">
        <v>101954</v>
      </c>
      <c r="DP27" s="1">
        <v>0</v>
      </c>
      <c r="DQ27" s="6">
        <v>16200</v>
      </c>
      <c r="DR27" s="6">
        <v>5265</v>
      </c>
      <c r="DS27" s="6">
        <v>21465</v>
      </c>
      <c r="DT27" s="6">
        <v>73462</v>
      </c>
      <c r="DU27" s="1">
        <v>102</v>
      </c>
      <c r="DV27" s="1">
        <v>14</v>
      </c>
      <c r="DW27" s="1">
        <v>208</v>
      </c>
      <c r="DX27" s="1">
        <v>21</v>
      </c>
      <c r="DY27" s="1">
        <v>2</v>
      </c>
      <c r="DZ27" s="1">
        <v>2</v>
      </c>
      <c r="EA27" s="1">
        <v>349</v>
      </c>
      <c r="EB27" s="6">
        <v>1059</v>
      </c>
      <c r="EC27" s="6">
        <v>3058</v>
      </c>
      <c r="ED27" s="6">
        <v>4117</v>
      </c>
      <c r="EE27" s="6">
        <v>4668</v>
      </c>
      <c r="EF27" s="1">
        <v>262</v>
      </c>
      <c r="EG27" s="6">
        <v>4930</v>
      </c>
      <c r="EH27" s="1">
        <v>291</v>
      </c>
      <c r="EI27" s="1">
        <v>133</v>
      </c>
      <c r="EJ27" s="1">
        <v>291</v>
      </c>
      <c r="EK27" s="6">
        <v>9471</v>
      </c>
      <c r="EL27" s="1">
        <v>0</v>
      </c>
      <c r="EM27" s="1">
        <v>0</v>
      </c>
      <c r="EN27" s="1">
        <v>26</v>
      </c>
      <c r="EO27" s="1">
        <v>61</v>
      </c>
      <c r="EP27" s="1">
        <v>290</v>
      </c>
      <c r="EQ27" s="6">
        <v>4117</v>
      </c>
      <c r="ER27" s="6">
        <v>40578</v>
      </c>
      <c r="ES27" s="6">
        <v>11471</v>
      </c>
      <c r="ET27" s="6">
        <v>7914</v>
      </c>
      <c r="EU27" s="1">
        <v>4</v>
      </c>
      <c r="EV27" s="1">
        <v>21</v>
      </c>
      <c r="EW27" s="1" t="s">
        <v>888</v>
      </c>
      <c r="EX27" s="1">
        <v>15</v>
      </c>
      <c r="EY27" s="1">
        <v>59</v>
      </c>
      <c r="EZ27" s="6">
        <v>37500</v>
      </c>
      <c r="FA27" s="6">
        <v>3871</v>
      </c>
      <c r="FB27" s="6">
        <v>24168</v>
      </c>
      <c r="FC27" s="1"/>
      <c r="FD27" s="1"/>
      <c r="FE27" s="1"/>
      <c r="FF27" s="1" t="s">
        <v>889</v>
      </c>
      <c r="FG27" s="1" t="s">
        <v>381</v>
      </c>
      <c r="FH27" s="1" t="s">
        <v>881</v>
      </c>
      <c r="FI27" s="1" t="s">
        <v>880</v>
      </c>
      <c r="FJ27" s="1">
        <v>27839</v>
      </c>
      <c r="FK27" s="1">
        <v>97</v>
      </c>
      <c r="FL27" s="1" t="s">
        <v>882</v>
      </c>
      <c r="FM27" s="1" t="s">
        <v>880</v>
      </c>
      <c r="FN27" s="1">
        <v>27839</v>
      </c>
      <c r="FO27" s="1">
        <v>97</v>
      </c>
      <c r="FP27" s="1" t="s">
        <v>880</v>
      </c>
      <c r="FQ27" s="6">
        <v>28109</v>
      </c>
      <c r="FR27" s="1">
        <v>10</v>
      </c>
      <c r="FS27" s="1" t="s">
        <v>890</v>
      </c>
      <c r="FT27" s="6">
        <v>12428</v>
      </c>
      <c r="FU27" s="1">
        <v>260</v>
      </c>
      <c r="FV27" s="1"/>
      <c r="FW27" s="1" t="s">
        <v>891</v>
      </c>
      <c r="FX27" s="1"/>
      <c r="FY27" s="1"/>
      <c r="FZ27" s="1">
        <v>0</v>
      </c>
      <c r="GA27" s="1" t="s">
        <v>892</v>
      </c>
      <c r="GB27" s="1">
        <v>18.77</v>
      </c>
      <c r="GC27" s="1">
        <v>944</v>
      </c>
      <c r="GD27" s="1" t="s">
        <v>286</v>
      </c>
      <c r="GE27" s="1" t="s">
        <v>287</v>
      </c>
      <c r="GF27" s="1" t="s">
        <v>893</v>
      </c>
      <c r="GG27" s="1" t="s">
        <v>289</v>
      </c>
      <c r="GH27" s="1" t="s">
        <v>417</v>
      </c>
      <c r="GI27" s="1" t="s">
        <v>278</v>
      </c>
      <c r="GJ27" s="6">
        <v>38162</v>
      </c>
      <c r="GK27" s="1">
        <v>1</v>
      </c>
      <c r="GM27" s="2" t="s">
        <v>291</v>
      </c>
      <c r="GN27" s="2">
        <v>267</v>
      </c>
      <c r="GO27" s="2">
        <v>35</v>
      </c>
      <c r="GP27" s="2">
        <v>521</v>
      </c>
      <c r="GQ27" s="10">
        <v>3380</v>
      </c>
      <c r="GR27" s="2">
        <v>60</v>
      </c>
      <c r="GS27" s="2">
        <v>19</v>
      </c>
      <c r="GT27" s="2">
        <v>200</v>
      </c>
      <c r="GU27" s="10">
        <v>1267</v>
      </c>
      <c r="GY27" s="1"/>
      <c r="GZ27" s="1">
        <v>1</v>
      </c>
      <c r="HA27" s="1"/>
      <c r="HB27" s="1"/>
      <c r="HC27" s="1"/>
      <c r="HD27" s="1"/>
      <c r="HE27" s="1"/>
      <c r="HF27" s="1"/>
      <c r="HG27" s="1"/>
      <c r="HH27" s="1"/>
      <c r="HI27" s="1"/>
      <c r="HJ27" s="1">
        <v>6</v>
      </c>
      <c r="HK27" s="1">
        <v>390</v>
      </c>
      <c r="HM27" s="6">
        <v>3118</v>
      </c>
      <c r="HN27" s="6">
        <v>134350</v>
      </c>
      <c r="HO27" s="10">
        <v>3500</v>
      </c>
      <c r="HP27" s="1"/>
      <c r="HQ27" s="1">
        <v>0</v>
      </c>
      <c r="HR27" s="6">
        <v>26725</v>
      </c>
      <c r="HS27" s="1"/>
      <c r="HT27" s="1"/>
      <c r="HU27" s="1">
        <v>0</v>
      </c>
      <c r="HV27" s="6">
        <v>2022</v>
      </c>
      <c r="HW27" s="1"/>
      <c r="HX27" s="1"/>
      <c r="HY27" s="1">
        <v>-1</v>
      </c>
      <c r="HZ27" s="1">
        <v>0</v>
      </c>
      <c r="IA27" s="1"/>
      <c r="IB27" s="1"/>
      <c r="IC27" s="1">
        <v>0</v>
      </c>
      <c r="ID27" s="6">
        <v>101954</v>
      </c>
      <c r="IE27" s="6">
        <v>1183</v>
      </c>
      <c r="IF27" s="1">
        <v>0</v>
      </c>
      <c r="IG27" s="6">
        <v>101916</v>
      </c>
      <c r="IH27" s="6">
        <v>1183</v>
      </c>
      <c r="II27" s="1">
        <v>38</v>
      </c>
      <c r="IJ27" s="1">
        <v>0</v>
      </c>
      <c r="IK27" s="1">
        <v>0</v>
      </c>
      <c r="IL27" s="1">
        <v>0</v>
      </c>
      <c r="IM27" s="1">
        <v>0</v>
      </c>
      <c r="IN27" s="1"/>
      <c r="IP27" s="6">
        <v>5276</v>
      </c>
      <c r="IQ27" s="1">
        <v>0</v>
      </c>
      <c r="IR27" s="10">
        <v>5276</v>
      </c>
      <c r="IS27" s="10">
        <v>5314</v>
      </c>
      <c r="IT27" s="1">
        <v>981</v>
      </c>
      <c r="IU27" s="10">
        <v>107230</v>
      </c>
      <c r="IV27" s="6">
        <v>10288</v>
      </c>
      <c r="IW27" s="1">
        <v>116</v>
      </c>
      <c r="IX27" s="1">
        <v>229</v>
      </c>
      <c r="IY27" s="1">
        <v>11</v>
      </c>
      <c r="IZ27" s="1">
        <v>0.52</v>
      </c>
      <c r="JA27" s="1">
        <v>0.43</v>
      </c>
      <c r="JB27" s="1">
        <v>27.14</v>
      </c>
      <c r="JC27" s="1">
        <v>21.53</v>
      </c>
      <c r="JD27" s="1">
        <v>35.49</v>
      </c>
      <c r="JE27" s="1">
        <v>312</v>
      </c>
      <c r="JF27" s="6">
        <v>6018</v>
      </c>
      <c r="JG27" s="1">
        <v>37</v>
      </c>
      <c r="JH27" s="6">
        <v>3453</v>
      </c>
      <c r="JI27">
        <v>12.952439599601698</v>
      </c>
      <c r="KJ27" s="27">
        <f t="shared" si="1"/>
        <v>49429.1</v>
      </c>
      <c r="MH27" s="10">
        <v>16920</v>
      </c>
      <c r="MI27" s="10">
        <v>35805</v>
      </c>
      <c r="MJ27" s="10"/>
    </row>
    <row r="28" spans="1:348" x14ac:dyDescent="0.2">
      <c r="A28" s="1" t="s">
        <v>894</v>
      </c>
      <c r="B28" s="21" t="s">
        <v>1896</v>
      </c>
      <c r="C28" s="1" t="s">
        <v>895</v>
      </c>
      <c r="D28" s="1">
        <v>2016</v>
      </c>
      <c r="E28" s="1" t="s">
        <v>896</v>
      </c>
      <c r="F28" s="1" t="s">
        <v>897</v>
      </c>
      <c r="G28" s="1" t="s">
        <v>898</v>
      </c>
      <c r="H28" s="1">
        <v>27546</v>
      </c>
      <c r="I28" s="1">
        <v>1149</v>
      </c>
      <c r="J28" s="1" t="s">
        <v>899</v>
      </c>
      <c r="K28" s="1" t="s">
        <v>898</v>
      </c>
      <c r="L28" s="1">
        <v>27546</v>
      </c>
      <c r="M28" s="1"/>
      <c r="N28" s="1" t="s">
        <v>900</v>
      </c>
      <c r="O28" s="1" t="s">
        <v>901</v>
      </c>
      <c r="P28" s="1" t="s">
        <v>902</v>
      </c>
      <c r="Q28" s="1" t="s">
        <v>903</v>
      </c>
      <c r="R28" s="1" t="s">
        <v>900</v>
      </c>
      <c r="S28" s="1" t="s">
        <v>396</v>
      </c>
      <c r="T28" s="1" t="s">
        <v>901</v>
      </c>
      <c r="U28" s="1" t="s">
        <v>902</v>
      </c>
      <c r="V28" s="1" t="s">
        <v>903</v>
      </c>
      <c r="W28" s="1">
        <v>1</v>
      </c>
      <c r="X28" s="1">
        <v>5</v>
      </c>
      <c r="Y28" s="1">
        <v>0</v>
      </c>
      <c r="Z28" s="1">
        <v>1</v>
      </c>
      <c r="AA28" s="6">
        <v>11674</v>
      </c>
      <c r="AB28" s="1">
        <v>3</v>
      </c>
      <c r="AC28" s="1">
        <v>2</v>
      </c>
      <c r="AD28" s="1">
        <v>5</v>
      </c>
      <c r="AE28" s="1">
        <v>10.3</v>
      </c>
      <c r="AF28" s="1">
        <v>15.3</v>
      </c>
      <c r="AG28" s="7">
        <v>0.1961</v>
      </c>
      <c r="AH28" s="8">
        <v>56620</v>
      </c>
      <c r="AI28" s="1" t="e">
        <f>VLOOKUP(County!A28,Salaries!A$6:T$91,15,FALSE)</f>
        <v>#N/A</v>
      </c>
      <c r="AJ28" s="1" t="e">
        <f>VLOOKUP(County!A28,Salaries!A$6:T$91,16,FALSE)</f>
        <v>#N/A</v>
      </c>
      <c r="AK28" s="8">
        <v>38763</v>
      </c>
      <c r="AL28" s="9">
        <v>10.78</v>
      </c>
      <c r="AM28" s="9">
        <v>11.73</v>
      </c>
      <c r="AN28" s="9">
        <v>13.88</v>
      </c>
      <c r="AO28" s="8">
        <v>553243</v>
      </c>
      <c r="AP28" s="8">
        <v>814216</v>
      </c>
      <c r="AQ28" s="8">
        <v>1367459</v>
      </c>
      <c r="AR28" s="8">
        <v>159013</v>
      </c>
      <c r="AS28" s="8">
        <v>0</v>
      </c>
      <c r="AT28" s="8">
        <v>159013</v>
      </c>
      <c r="AU28" s="8">
        <v>28044</v>
      </c>
      <c r="AV28" s="8">
        <v>0</v>
      </c>
      <c r="AW28" s="8">
        <v>28044</v>
      </c>
      <c r="AX28" s="8">
        <v>11998</v>
      </c>
      <c r="AY28" s="8">
        <v>1566514</v>
      </c>
      <c r="AZ28" s="8">
        <v>714562</v>
      </c>
      <c r="BA28" s="8">
        <v>251752</v>
      </c>
      <c r="BB28" s="8">
        <v>966314</v>
      </c>
      <c r="BC28" s="8">
        <v>118349</v>
      </c>
      <c r="BD28" s="8">
        <v>30291</v>
      </c>
      <c r="BE28" s="8">
        <v>7568</v>
      </c>
      <c r="BF28" s="8">
        <v>156208</v>
      </c>
      <c r="BG28" s="8">
        <v>159380</v>
      </c>
      <c r="BH28" s="8">
        <v>1281902</v>
      </c>
      <c r="BI28" s="8">
        <v>284612</v>
      </c>
      <c r="BJ28" s="7">
        <v>0.1817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6">
        <v>49874</v>
      </c>
      <c r="BR28" s="6">
        <v>43513</v>
      </c>
      <c r="BS28" s="6">
        <v>93387</v>
      </c>
      <c r="BT28" s="6">
        <v>52124</v>
      </c>
      <c r="BU28" s="6">
        <v>28230</v>
      </c>
      <c r="BV28" s="6">
        <v>80354</v>
      </c>
      <c r="BW28" s="6">
        <v>5130</v>
      </c>
      <c r="BX28" s="1"/>
      <c r="BY28" s="6">
        <v>5130</v>
      </c>
      <c r="BZ28" s="6">
        <v>178871</v>
      </c>
      <c r="CA28" s="1"/>
      <c r="CB28" s="6">
        <v>178871</v>
      </c>
      <c r="CC28" s="6">
        <v>1471</v>
      </c>
      <c r="CD28" s="6">
        <v>50635</v>
      </c>
      <c r="CE28" s="1">
        <v>0</v>
      </c>
      <c r="CF28" s="1">
        <v>74</v>
      </c>
      <c r="CG28" s="1">
        <v>74</v>
      </c>
      <c r="CH28" s="6">
        <v>4699</v>
      </c>
      <c r="CI28" s="6">
        <v>3421</v>
      </c>
      <c r="CJ28" s="6">
        <v>9622</v>
      </c>
      <c r="CK28" s="1">
        <v>205</v>
      </c>
      <c r="CL28" s="1">
        <v>0</v>
      </c>
      <c r="CM28" s="1">
        <v>10</v>
      </c>
      <c r="CN28" s="1">
        <v>108</v>
      </c>
      <c r="CO28" s="6">
        <v>58763</v>
      </c>
      <c r="CP28" s="6">
        <v>20140</v>
      </c>
      <c r="CQ28" s="6">
        <v>78903</v>
      </c>
      <c r="CR28" s="6">
        <v>7111</v>
      </c>
      <c r="CS28" s="1">
        <v>20</v>
      </c>
      <c r="CT28" s="6">
        <v>7131</v>
      </c>
      <c r="CU28" s="6">
        <v>106310</v>
      </c>
      <c r="CV28" s="6">
        <v>23841</v>
      </c>
      <c r="CW28" s="6">
        <v>130151</v>
      </c>
      <c r="CX28" s="6">
        <v>216185</v>
      </c>
      <c r="CY28" s="1">
        <v>963</v>
      </c>
      <c r="CZ28" s="1">
        <v>927</v>
      </c>
      <c r="DA28" s="6">
        <v>218075</v>
      </c>
      <c r="DB28" s="6">
        <v>8199</v>
      </c>
      <c r="DC28" s="6">
        <v>5346</v>
      </c>
      <c r="DD28" s="6">
        <f t="shared" si="0"/>
        <v>13545</v>
      </c>
      <c r="DE28" s="6">
        <v>31224</v>
      </c>
      <c r="DF28" s="6">
        <v>12570</v>
      </c>
      <c r="DG28" s="1">
        <v>0</v>
      </c>
      <c r="DH28" s="6">
        <v>17957</v>
      </c>
      <c r="DI28" s="1">
        <v>72</v>
      </c>
      <c r="DJ28" s="6"/>
      <c r="DK28" s="6">
        <v>133654</v>
      </c>
      <c r="DL28" s="6">
        <v>124359</v>
      </c>
      <c r="DM28" s="1"/>
      <c r="DN28" s="1"/>
      <c r="DO28" s="6">
        <v>275970</v>
      </c>
      <c r="DP28" s="1">
        <v>944</v>
      </c>
      <c r="DQ28" s="6">
        <v>47226</v>
      </c>
      <c r="DR28" s="6">
        <v>11007</v>
      </c>
      <c r="DS28" s="6">
        <v>58233</v>
      </c>
      <c r="DT28" s="6">
        <v>241213</v>
      </c>
      <c r="DU28" s="1">
        <v>72</v>
      </c>
      <c r="DV28" s="1">
        <v>0</v>
      </c>
      <c r="DW28" s="1">
        <v>429</v>
      </c>
      <c r="DX28" s="1">
        <v>156</v>
      </c>
      <c r="DY28" s="1">
        <v>34</v>
      </c>
      <c r="DZ28" s="1">
        <v>0</v>
      </c>
      <c r="EA28" s="1">
        <v>691</v>
      </c>
      <c r="EB28" s="1">
        <v>495</v>
      </c>
      <c r="EC28" s="1">
        <v>0</v>
      </c>
      <c r="ED28" s="1">
        <v>495</v>
      </c>
      <c r="EE28" s="6">
        <v>12706</v>
      </c>
      <c r="EF28" s="6">
        <v>4182</v>
      </c>
      <c r="EG28" s="6">
        <v>16888</v>
      </c>
      <c r="EH28" s="1">
        <v>277</v>
      </c>
      <c r="EI28" s="1">
        <v>0</v>
      </c>
      <c r="EJ28" s="1">
        <v>277</v>
      </c>
      <c r="EK28" s="6">
        <v>17660</v>
      </c>
      <c r="EL28" s="1">
        <v>5</v>
      </c>
      <c r="EM28" s="1">
        <v>72</v>
      </c>
      <c r="EN28" s="1">
        <v>5</v>
      </c>
      <c r="EO28" s="1">
        <v>72</v>
      </c>
      <c r="EP28" s="1">
        <v>588</v>
      </c>
      <c r="EQ28" s="6">
        <v>4344</v>
      </c>
      <c r="ER28" s="6">
        <v>8123</v>
      </c>
      <c r="ES28" s="6">
        <v>4299</v>
      </c>
      <c r="ET28" s="6">
        <v>2567</v>
      </c>
      <c r="EU28" s="6">
        <v>18273</v>
      </c>
      <c r="EV28" s="6">
        <v>18554</v>
      </c>
      <c r="EW28" s="1" t="s">
        <v>904</v>
      </c>
      <c r="EX28" s="1">
        <v>29</v>
      </c>
      <c r="EY28" s="1">
        <v>99</v>
      </c>
      <c r="EZ28" s="6">
        <v>33242</v>
      </c>
      <c r="FA28" s="6">
        <v>26711</v>
      </c>
      <c r="FB28" s="1"/>
      <c r="FC28" s="1"/>
      <c r="FD28" s="1"/>
      <c r="FE28" s="1"/>
      <c r="FF28" s="1" t="s">
        <v>895</v>
      </c>
      <c r="FG28" s="1" t="s">
        <v>307</v>
      </c>
      <c r="FH28" s="1" t="s">
        <v>897</v>
      </c>
      <c r="FI28" s="1" t="s">
        <v>898</v>
      </c>
      <c r="FJ28" s="1">
        <v>27546</v>
      </c>
      <c r="FK28" s="1">
        <v>1149</v>
      </c>
      <c r="FL28" s="1" t="s">
        <v>899</v>
      </c>
      <c r="FM28" s="1" t="s">
        <v>898</v>
      </c>
      <c r="FN28" s="1">
        <v>27546</v>
      </c>
      <c r="FO28" s="1">
        <v>1149</v>
      </c>
      <c r="FP28" s="1" t="s">
        <v>896</v>
      </c>
      <c r="FQ28" s="6">
        <v>28495</v>
      </c>
      <c r="FR28" s="1">
        <v>24.8</v>
      </c>
      <c r="FS28" s="1" t="s">
        <v>900</v>
      </c>
      <c r="FT28" s="6">
        <v>11674</v>
      </c>
      <c r="FU28" s="1">
        <v>308</v>
      </c>
      <c r="FV28" s="1"/>
      <c r="FW28" s="1" t="s">
        <v>905</v>
      </c>
      <c r="FX28" s="1"/>
      <c r="FY28" s="1"/>
      <c r="FZ28" s="1">
        <v>0</v>
      </c>
      <c r="GA28" s="1" t="s">
        <v>906</v>
      </c>
      <c r="GB28" s="1">
        <v>9</v>
      </c>
      <c r="GC28" s="1">
        <v>89</v>
      </c>
      <c r="GD28" s="1" t="s">
        <v>286</v>
      </c>
      <c r="GE28" s="1" t="s">
        <v>287</v>
      </c>
      <c r="GF28" s="1" t="s">
        <v>907</v>
      </c>
      <c r="GG28" s="1" t="s">
        <v>289</v>
      </c>
      <c r="GH28" s="1" t="s">
        <v>290</v>
      </c>
      <c r="GI28" s="1" t="s">
        <v>278</v>
      </c>
      <c r="GJ28" s="6">
        <v>123316</v>
      </c>
      <c r="GK28" s="1">
        <v>2</v>
      </c>
      <c r="GM28" s="2" t="s">
        <v>329</v>
      </c>
      <c r="GN28" s="2"/>
      <c r="GO28" s="2">
        <v>121</v>
      </c>
      <c r="GP28" s="10">
        <v>5260</v>
      </c>
      <c r="GQ28" s="10">
        <v>34795</v>
      </c>
      <c r="GR28" s="2"/>
      <c r="GS28" s="2">
        <v>4</v>
      </c>
      <c r="GT28" s="2">
        <v>-1</v>
      </c>
      <c r="GU28" s="10">
        <v>2109</v>
      </c>
      <c r="GY28" s="1"/>
      <c r="GZ28" s="1">
        <v>2</v>
      </c>
      <c r="HA28" s="1"/>
      <c r="HB28" s="1"/>
      <c r="HC28" s="1"/>
      <c r="HD28" s="1"/>
      <c r="HE28" s="1"/>
      <c r="HF28" s="1"/>
      <c r="HG28" s="1"/>
      <c r="HH28" s="1"/>
      <c r="HI28" s="1"/>
      <c r="HJ28" s="1">
        <v>7</v>
      </c>
      <c r="HK28" s="1">
        <v>515</v>
      </c>
      <c r="HM28" s="6">
        <v>17742</v>
      </c>
      <c r="HN28" s="6">
        <v>249178</v>
      </c>
      <c r="HO28" s="2">
        <v>72</v>
      </c>
      <c r="HP28" s="1"/>
      <c r="HQ28" s="1">
        <v>0</v>
      </c>
      <c r="HR28" s="6">
        <v>26725</v>
      </c>
      <c r="HS28" s="6">
        <v>23798</v>
      </c>
      <c r="HT28" s="1"/>
      <c r="HU28" s="1">
        <v>112</v>
      </c>
      <c r="HV28" s="6">
        <v>2022</v>
      </c>
      <c r="HW28" s="6">
        <v>1183</v>
      </c>
      <c r="HX28" s="1"/>
      <c r="HY28" s="1">
        <v>216</v>
      </c>
      <c r="HZ28" s="1">
        <v>0</v>
      </c>
      <c r="IA28" s="1">
        <v>205</v>
      </c>
      <c r="IB28" s="1"/>
      <c r="IC28" s="1">
        <v>0</v>
      </c>
      <c r="ID28" s="6">
        <v>275970</v>
      </c>
      <c r="IE28" s="6">
        <v>44769</v>
      </c>
      <c r="IF28" s="1">
        <v>556</v>
      </c>
      <c r="IG28" s="6">
        <v>258384</v>
      </c>
      <c r="IH28" s="6">
        <v>39938</v>
      </c>
      <c r="II28" s="1">
        <v>116</v>
      </c>
      <c r="IJ28" s="6">
        <v>12454</v>
      </c>
      <c r="IK28" s="1">
        <v>282</v>
      </c>
      <c r="IL28" s="6">
        <v>5064</v>
      </c>
      <c r="IM28" s="1">
        <v>0</v>
      </c>
      <c r="IN28" s="1">
        <v>41</v>
      </c>
      <c r="IP28" s="6">
        <v>6820</v>
      </c>
      <c r="IQ28" s="6">
        <v>55560</v>
      </c>
      <c r="IR28" s="10">
        <v>62380</v>
      </c>
      <c r="IS28" s="10">
        <v>80337</v>
      </c>
      <c r="IT28" s="6">
        <v>13545</v>
      </c>
      <c r="IU28" s="10">
        <v>338350</v>
      </c>
      <c r="IV28" s="6">
        <v>151561</v>
      </c>
      <c r="IW28" s="1">
        <v>72</v>
      </c>
      <c r="IX28" s="1">
        <v>585</v>
      </c>
      <c r="IY28" s="1">
        <v>34</v>
      </c>
      <c r="IZ28" s="1">
        <v>0.96</v>
      </c>
      <c r="JA28" s="1">
        <v>0.03</v>
      </c>
      <c r="JB28" s="1">
        <v>25.56</v>
      </c>
      <c r="JC28" s="1">
        <v>28.87</v>
      </c>
      <c r="JD28" s="1">
        <v>6.88</v>
      </c>
      <c r="JE28" s="1">
        <v>535</v>
      </c>
      <c r="JF28" s="6">
        <v>13478</v>
      </c>
      <c r="JG28" s="1">
        <v>156</v>
      </c>
      <c r="JH28" s="6">
        <v>4182</v>
      </c>
      <c r="JI28">
        <v>7.8360796652502511</v>
      </c>
      <c r="KJ28" s="27">
        <f t="shared" si="1"/>
        <v>63157.777777777774</v>
      </c>
      <c r="MH28" s="2"/>
      <c r="MI28" s="2"/>
      <c r="MJ28" s="2"/>
    </row>
    <row r="29" spans="1:348" x14ac:dyDescent="0.2">
      <c r="A29" s="1" t="s">
        <v>919</v>
      </c>
      <c r="B29" s="21" t="s">
        <v>1897</v>
      </c>
      <c r="C29" s="1" t="s">
        <v>920</v>
      </c>
      <c r="D29" s="1">
        <v>2016</v>
      </c>
      <c r="E29" s="1" t="s">
        <v>921</v>
      </c>
      <c r="F29" s="1" t="s">
        <v>922</v>
      </c>
      <c r="G29" s="1" t="s">
        <v>923</v>
      </c>
      <c r="H29" s="1">
        <v>28786</v>
      </c>
      <c r="I29" s="1">
        <v>3197</v>
      </c>
      <c r="J29" s="1" t="s">
        <v>922</v>
      </c>
      <c r="K29" s="1" t="s">
        <v>923</v>
      </c>
      <c r="L29" s="1">
        <v>28786</v>
      </c>
      <c r="M29" s="1"/>
      <c r="N29" s="1" t="s">
        <v>924</v>
      </c>
      <c r="O29" s="1" t="s">
        <v>925</v>
      </c>
      <c r="P29" s="1" t="s">
        <v>926</v>
      </c>
      <c r="Q29" s="1" t="s">
        <v>927</v>
      </c>
      <c r="R29" s="1" t="s">
        <v>924</v>
      </c>
      <c r="S29" s="1" t="s">
        <v>396</v>
      </c>
      <c r="T29" s="1" t="s">
        <v>925</v>
      </c>
      <c r="U29" s="1" t="s">
        <v>926</v>
      </c>
      <c r="V29" s="1" t="s">
        <v>927</v>
      </c>
      <c r="W29" s="1">
        <v>1</v>
      </c>
      <c r="X29" s="1">
        <v>3</v>
      </c>
      <c r="Y29" s="1">
        <v>0</v>
      </c>
      <c r="Z29" s="1">
        <v>1</v>
      </c>
      <c r="AA29" s="6">
        <v>7022</v>
      </c>
      <c r="AB29" s="1">
        <v>5</v>
      </c>
      <c r="AC29" s="1">
        <v>2</v>
      </c>
      <c r="AD29" s="1">
        <v>7</v>
      </c>
      <c r="AE29" s="1">
        <v>10</v>
      </c>
      <c r="AF29" s="1">
        <v>17</v>
      </c>
      <c r="AG29" s="7">
        <v>0.29409999999999997</v>
      </c>
      <c r="AH29" s="8">
        <v>71851</v>
      </c>
      <c r="AI29" s="1" t="e">
        <f>VLOOKUP(County!A29,Salaries!A$6:T$91,15,FALSE)</f>
        <v>#N/A</v>
      </c>
      <c r="AJ29" s="1" t="e">
        <f>VLOOKUP(County!A29,Salaries!A$6:T$91,16,FALSE)</f>
        <v>#N/A</v>
      </c>
      <c r="AK29" s="8">
        <v>37867</v>
      </c>
      <c r="AL29" s="9">
        <v>9.65</v>
      </c>
      <c r="AM29" s="9">
        <v>10.19</v>
      </c>
      <c r="AN29" s="9">
        <v>12.8</v>
      </c>
      <c r="AO29" s="8">
        <v>1074</v>
      </c>
      <c r="AP29" s="8">
        <v>1230359</v>
      </c>
      <c r="AQ29" s="8">
        <v>1231433</v>
      </c>
      <c r="AR29" s="8">
        <v>106068</v>
      </c>
      <c r="AS29" s="8">
        <v>0</v>
      </c>
      <c r="AT29" s="8">
        <v>106068</v>
      </c>
      <c r="AU29" s="8">
        <v>6465</v>
      </c>
      <c r="AV29" s="8">
        <v>11517</v>
      </c>
      <c r="AW29" s="8">
        <v>17982</v>
      </c>
      <c r="AX29" s="8">
        <v>0</v>
      </c>
      <c r="AY29" s="8">
        <v>1355483</v>
      </c>
      <c r="AZ29" s="8">
        <v>691089</v>
      </c>
      <c r="BA29" s="8">
        <v>254372</v>
      </c>
      <c r="BB29" s="8">
        <v>945461</v>
      </c>
      <c r="BC29" s="8">
        <v>67902</v>
      </c>
      <c r="BD29" s="8">
        <v>33812</v>
      </c>
      <c r="BE29" s="8">
        <v>17855</v>
      </c>
      <c r="BF29" s="8">
        <v>119569</v>
      </c>
      <c r="BG29" s="8">
        <v>189233</v>
      </c>
      <c r="BH29" s="8">
        <v>1254263</v>
      </c>
      <c r="BI29" s="8">
        <v>101220</v>
      </c>
      <c r="BJ29" s="7">
        <v>7.4700000000000003E-2</v>
      </c>
      <c r="BK29" s="8">
        <v>14952</v>
      </c>
      <c r="BL29" s="8">
        <v>0</v>
      </c>
      <c r="BM29" s="8">
        <v>0</v>
      </c>
      <c r="BN29" s="8">
        <v>0</v>
      </c>
      <c r="BO29" s="8">
        <v>14952</v>
      </c>
      <c r="BP29" s="8">
        <v>14952</v>
      </c>
      <c r="BQ29" s="6">
        <v>42953</v>
      </c>
      <c r="BR29" s="6">
        <v>45945</v>
      </c>
      <c r="BS29" s="6">
        <v>88898</v>
      </c>
      <c r="BT29" s="6">
        <v>25228</v>
      </c>
      <c r="BU29" s="6">
        <v>10449</v>
      </c>
      <c r="BV29" s="6">
        <v>35677</v>
      </c>
      <c r="BW29" s="6">
        <v>4557</v>
      </c>
      <c r="BX29" s="1"/>
      <c r="BY29" s="6">
        <v>4557</v>
      </c>
      <c r="BZ29" s="6">
        <v>129132</v>
      </c>
      <c r="CA29" s="1"/>
      <c r="CB29" s="6">
        <v>129132</v>
      </c>
      <c r="CC29" s="1">
        <v>71</v>
      </c>
      <c r="CD29" s="6">
        <v>61175</v>
      </c>
      <c r="CE29" s="1">
        <v>8</v>
      </c>
      <c r="CF29" s="1">
        <v>74</v>
      </c>
      <c r="CG29" s="1">
        <v>82</v>
      </c>
      <c r="CH29" s="6">
        <v>8521</v>
      </c>
      <c r="CI29" s="6">
        <v>19677</v>
      </c>
      <c r="CJ29" s="6">
        <v>6334</v>
      </c>
      <c r="CK29" s="1">
        <v>371</v>
      </c>
      <c r="CL29" s="1">
        <v>118</v>
      </c>
      <c r="CM29" s="1">
        <v>26</v>
      </c>
      <c r="CN29" s="1">
        <v>242</v>
      </c>
      <c r="CO29" s="6">
        <v>102266</v>
      </c>
      <c r="CP29" s="6">
        <v>37058</v>
      </c>
      <c r="CQ29" s="6">
        <v>139324</v>
      </c>
      <c r="CR29" s="6">
        <v>4588</v>
      </c>
      <c r="CS29" s="1">
        <v>441</v>
      </c>
      <c r="CT29" s="6">
        <v>5029</v>
      </c>
      <c r="CU29" s="6">
        <v>51388</v>
      </c>
      <c r="CV29" s="6">
        <v>10633</v>
      </c>
      <c r="CW29" s="6">
        <v>62021</v>
      </c>
      <c r="CX29" s="6">
        <v>206374</v>
      </c>
      <c r="CY29" s="6">
        <v>4692</v>
      </c>
      <c r="CZ29" s="1">
        <v>519</v>
      </c>
      <c r="DA29" s="6">
        <v>211585</v>
      </c>
      <c r="DB29" s="6">
        <v>24991</v>
      </c>
      <c r="DC29" s="6">
        <v>10365</v>
      </c>
      <c r="DD29" s="6">
        <f t="shared" si="0"/>
        <v>35356</v>
      </c>
      <c r="DE29" s="6">
        <v>56207</v>
      </c>
      <c r="DF29" s="6">
        <v>19262</v>
      </c>
      <c r="DG29" s="1">
        <v>434</v>
      </c>
      <c r="DH29" s="6">
        <v>30186</v>
      </c>
      <c r="DI29" s="1">
        <v>172</v>
      </c>
      <c r="DJ29" s="6"/>
      <c r="DK29" s="6">
        <v>215353</v>
      </c>
      <c r="DL29" s="6">
        <v>79070</v>
      </c>
      <c r="DM29" s="1"/>
      <c r="DN29" s="1"/>
      <c r="DO29" s="6">
        <v>323089</v>
      </c>
      <c r="DP29" s="1">
        <v>6</v>
      </c>
      <c r="DQ29" s="6">
        <v>31946</v>
      </c>
      <c r="DR29" s="6">
        <v>5756</v>
      </c>
      <c r="DS29" s="6">
        <v>37702</v>
      </c>
      <c r="DT29" s="6">
        <v>273820</v>
      </c>
      <c r="DU29" s="1">
        <v>364</v>
      </c>
      <c r="DV29" s="1">
        <v>19</v>
      </c>
      <c r="DW29" s="1">
        <v>479</v>
      </c>
      <c r="DX29" s="1">
        <v>75</v>
      </c>
      <c r="DY29" s="1">
        <v>80</v>
      </c>
      <c r="DZ29" s="1">
        <v>0</v>
      </c>
      <c r="EA29" s="6">
        <v>1017</v>
      </c>
      <c r="EB29" s="6">
        <v>4146</v>
      </c>
      <c r="EC29" s="1">
        <v>371</v>
      </c>
      <c r="ED29" s="6">
        <v>4517</v>
      </c>
      <c r="EE29" s="6">
        <v>10773</v>
      </c>
      <c r="EF29" s="6">
        <v>2584</v>
      </c>
      <c r="EG29" s="6">
        <v>13357</v>
      </c>
      <c r="EH29" s="1">
        <v>795</v>
      </c>
      <c r="EI29" s="1">
        <v>0</v>
      </c>
      <c r="EJ29" s="1">
        <v>795</v>
      </c>
      <c r="EK29" s="6">
        <v>18669</v>
      </c>
      <c r="EL29" s="1">
        <v>2</v>
      </c>
      <c r="EM29" s="1">
        <v>15</v>
      </c>
      <c r="EN29" s="1">
        <v>8</v>
      </c>
      <c r="EO29" s="1">
        <v>155</v>
      </c>
      <c r="EP29" s="6">
        <v>1340</v>
      </c>
      <c r="EQ29" s="6">
        <v>19543</v>
      </c>
      <c r="ER29" s="1">
        <v>892</v>
      </c>
      <c r="ES29" s="1">
        <v>840</v>
      </c>
      <c r="ET29" s="1">
        <v>52</v>
      </c>
      <c r="EU29" s="6">
        <v>24481</v>
      </c>
      <c r="EV29" s="6">
        <v>24694</v>
      </c>
      <c r="EW29" s="1" t="s">
        <v>928</v>
      </c>
      <c r="EX29" s="1">
        <v>28</v>
      </c>
      <c r="EY29" s="1">
        <v>38</v>
      </c>
      <c r="EZ29" s="6">
        <v>28979</v>
      </c>
      <c r="FA29" s="6">
        <v>132035</v>
      </c>
      <c r="FB29" s="6">
        <v>4424</v>
      </c>
      <c r="FC29" s="1"/>
      <c r="FD29" s="1"/>
      <c r="FE29" s="1"/>
      <c r="FF29" s="1" t="s">
        <v>920</v>
      </c>
      <c r="FG29" s="1" t="s">
        <v>307</v>
      </c>
      <c r="FH29" s="1" t="s">
        <v>922</v>
      </c>
      <c r="FI29" s="1" t="s">
        <v>923</v>
      </c>
      <c r="FJ29" s="1">
        <v>28786</v>
      </c>
      <c r="FK29" s="1">
        <v>3197</v>
      </c>
      <c r="FL29" s="1" t="s">
        <v>922</v>
      </c>
      <c r="FM29" s="1" t="s">
        <v>923</v>
      </c>
      <c r="FN29" s="1">
        <v>28786</v>
      </c>
      <c r="FO29" s="1">
        <v>3197</v>
      </c>
      <c r="FP29" s="1" t="s">
        <v>921</v>
      </c>
      <c r="FQ29" s="6">
        <v>34328</v>
      </c>
      <c r="FR29" s="1">
        <v>16</v>
      </c>
      <c r="FS29" s="1" t="s">
        <v>924</v>
      </c>
      <c r="FT29" s="6">
        <v>7022</v>
      </c>
      <c r="FU29" s="1">
        <v>208</v>
      </c>
      <c r="FV29" s="1"/>
      <c r="FW29" s="1" t="s">
        <v>929</v>
      </c>
      <c r="FX29" s="1"/>
      <c r="FY29" s="1"/>
      <c r="FZ29" s="1">
        <v>0</v>
      </c>
      <c r="GA29" s="1" t="s">
        <v>930</v>
      </c>
      <c r="GB29" s="1">
        <v>27.78</v>
      </c>
      <c r="GC29" s="1">
        <v>42.65</v>
      </c>
      <c r="GD29" s="1" t="s">
        <v>286</v>
      </c>
      <c r="GE29" s="1" t="s">
        <v>287</v>
      </c>
      <c r="GF29" s="1" t="s">
        <v>931</v>
      </c>
      <c r="GG29" s="1" t="s">
        <v>289</v>
      </c>
      <c r="GH29" s="1" t="s">
        <v>290</v>
      </c>
      <c r="GI29" s="1" t="s">
        <v>278</v>
      </c>
      <c r="GJ29" s="6">
        <v>59674</v>
      </c>
      <c r="GK29" s="1">
        <v>2</v>
      </c>
      <c r="GM29" s="2" t="s">
        <v>291</v>
      </c>
      <c r="GN29" s="2">
        <v>387</v>
      </c>
      <c r="GO29" s="2">
        <v>85</v>
      </c>
      <c r="GP29" s="10">
        <v>2686</v>
      </c>
      <c r="GQ29" s="10">
        <v>22880</v>
      </c>
      <c r="GR29" s="2">
        <v>88</v>
      </c>
      <c r="GS29" s="2">
        <v>41</v>
      </c>
      <c r="GT29" s="2">
        <v>297</v>
      </c>
      <c r="GU29" s="10">
        <v>2708</v>
      </c>
      <c r="GY29" s="1"/>
      <c r="GZ29" s="1">
        <v>2</v>
      </c>
      <c r="HA29" s="1"/>
      <c r="HB29" s="1"/>
      <c r="HC29" s="1"/>
      <c r="HD29" s="1"/>
      <c r="HE29" s="1"/>
      <c r="HF29" s="1"/>
      <c r="HG29" s="1"/>
      <c r="HH29" s="1"/>
      <c r="HI29" s="1"/>
      <c r="HJ29" s="1">
        <v>5</v>
      </c>
      <c r="HK29" s="6">
        <v>2120</v>
      </c>
      <c r="HM29" s="6">
        <v>34903</v>
      </c>
      <c r="HN29" s="6">
        <v>225895</v>
      </c>
      <c r="HO29" s="2">
        <v>172</v>
      </c>
      <c r="HP29" s="1">
        <v>87</v>
      </c>
      <c r="HQ29" s="1">
        <v>31</v>
      </c>
      <c r="HR29" s="6">
        <v>26725</v>
      </c>
      <c r="HS29" s="1"/>
      <c r="HT29" s="6">
        <v>34298</v>
      </c>
      <c r="HU29" s="1">
        <v>152</v>
      </c>
      <c r="HV29" s="6">
        <v>2022</v>
      </c>
      <c r="HW29" s="1"/>
      <c r="HX29" s="6">
        <v>13913</v>
      </c>
      <c r="HY29" s="6">
        <v>3742</v>
      </c>
      <c r="HZ29" s="1">
        <v>0</v>
      </c>
      <c r="IA29" s="1"/>
      <c r="IB29" s="1">
        <v>370</v>
      </c>
      <c r="IC29" s="1">
        <v>1</v>
      </c>
      <c r="ID29" s="6">
        <v>323089</v>
      </c>
      <c r="IE29" s="6">
        <v>91563</v>
      </c>
      <c r="IF29" s="1">
        <v>245</v>
      </c>
      <c r="IG29" s="6">
        <v>293177</v>
      </c>
      <c r="IH29" s="6">
        <v>81318</v>
      </c>
      <c r="II29" s="1">
        <v>37</v>
      </c>
      <c r="IJ29" s="6">
        <v>19225</v>
      </c>
      <c r="IK29" s="1">
        <v>109</v>
      </c>
      <c r="IL29" s="6">
        <v>10256</v>
      </c>
      <c r="IM29" s="1">
        <v>0</v>
      </c>
      <c r="IN29" s="1">
        <v>125</v>
      </c>
      <c r="IP29" s="6">
        <v>6073</v>
      </c>
      <c r="IQ29" s="6">
        <v>15198</v>
      </c>
      <c r="IR29" s="10">
        <v>21271</v>
      </c>
      <c r="IS29" s="10">
        <v>51457</v>
      </c>
      <c r="IT29" s="6">
        <v>35356</v>
      </c>
      <c r="IU29" s="10">
        <v>344360</v>
      </c>
      <c r="IV29" s="6">
        <v>81464</v>
      </c>
      <c r="IW29" s="1">
        <v>383</v>
      </c>
      <c r="IX29" s="1">
        <v>554</v>
      </c>
      <c r="IY29" s="1">
        <v>80</v>
      </c>
      <c r="IZ29" s="1">
        <v>0.72</v>
      </c>
      <c r="JA29" s="1">
        <v>0.24</v>
      </c>
      <c r="JB29" s="1">
        <v>18.36</v>
      </c>
      <c r="JC29" s="1">
        <v>24.11</v>
      </c>
      <c r="JD29" s="1">
        <v>11.79</v>
      </c>
      <c r="JE29" s="1">
        <v>923</v>
      </c>
      <c r="JF29" s="6">
        <v>15714</v>
      </c>
      <c r="JG29" s="1">
        <v>94</v>
      </c>
      <c r="JH29" s="6">
        <v>2955</v>
      </c>
      <c r="JI29">
        <v>15.843767805074236</v>
      </c>
      <c r="KJ29" s="27">
        <f t="shared" si="1"/>
        <v>55615.352941176468</v>
      </c>
      <c r="MH29" s="2"/>
      <c r="MI29" s="2"/>
      <c r="MJ29" s="2"/>
    </row>
    <row r="30" spans="1:348" x14ac:dyDescent="0.2">
      <c r="A30" s="1" t="s">
        <v>932</v>
      </c>
      <c r="B30" s="21" t="s">
        <v>1898</v>
      </c>
      <c r="C30" s="1" t="s">
        <v>933</v>
      </c>
      <c r="D30" s="1">
        <v>2016</v>
      </c>
      <c r="E30" s="1" t="s">
        <v>934</v>
      </c>
      <c r="F30" s="1" t="s">
        <v>935</v>
      </c>
      <c r="G30" s="1" t="s">
        <v>936</v>
      </c>
      <c r="H30" s="1">
        <v>28739</v>
      </c>
      <c r="I30" s="1">
        <v>4300</v>
      </c>
      <c r="J30" s="1" t="s">
        <v>935</v>
      </c>
      <c r="K30" s="1" t="s">
        <v>936</v>
      </c>
      <c r="L30" s="1">
        <v>28739</v>
      </c>
      <c r="M30" s="1"/>
      <c r="N30" s="1" t="s">
        <v>937</v>
      </c>
      <c r="O30" s="1" t="s">
        <v>938</v>
      </c>
      <c r="P30" s="1" t="s">
        <v>939</v>
      </c>
      <c r="Q30" s="1" t="s">
        <v>940</v>
      </c>
      <c r="R30" s="1" t="s">
        <v>937</v>
      </c>
      <c r="S30" s="1" t="s">
        <v>396</v>
      </c>
      <c r="T30" s="1" t="s">
        <v>938</v>
      </c>
      <c r="U30" s="1" t="s">
        <v>939</v>
      </c>
      <c r="V30" s="1" t="s">
        <v>940</v>
      </c>
      <c r="W30" s="1">
        <v>1</v>
      </c>
      <c r="X30" s="1">
        <v>5</v>
      </c>
      <c r="Y30" s="1">
        <v>0</v>
      </c>
      <c r="Z30" s="1">
        <v>0</v>
      </c>
      <c r="AA30" s="6">
        <v>13600</v>
      </c>
      <c r="AB30" s="1">
        <v>10</v>
      </c>
      <c r="AC30" s="1">
        <v>0</v>
      </c>
      <c r="AD30" s="1">
        <v>10</v>
      </c>
      <c r="AE30" s="1">
        <v>28.88</v>
      </c>
      <c r="AF30" s="1">
        <v>38.880000000000003</v>
      </c>
      <c r="AG30" s="7">
        <v>0.25719999999999998</v>
      </c>
      <c r="AH30" s="8">
        <v>77250</v>
      </c>
      <c r="AI30" s="1" t="e">
        <f>VLOOKUP(County!A30,Salaries!A$6:T$91,15,FALSE)</f>
        <v>#N/A</v>
      </c>
      <c r="AJ30" s="1" t="e">
        <f>VLOOKUP(County!A30,Salaries!A$6:T$91,16,FALSE)</f>
        <v>#N/A</v>
      </c>
      <c r="AK30" s="8">
        <v>38473</v>
      </c>
      <c r="AL30" s="9">
        <v>12.31</v>
      </c>
      <c r="AM30" s="9">
        <v>14.41</v>
      </c>
      <c r="AN30" s="9">
        <v>19.73</v>
      </c>
      <c r="AO30" s="8">
        <v>0</v>
      </c>
      <c r="AP30" s="8">
        <v>2788776</v>
      </c>
      <c r="AQ30" s="8">
        <v>2788776</v>
      </c>
      <c r="AR30" s="8">
        <v>138738</v>
      </c>
      <c r="AS30" s="8">
        <v>0</v>
      </c>
      <c r="AT30" s="8">
        <v>138738</v>
      </c>
      <c r="AU30" s="8">
        <v>53985</v>
      </c>
      <c r="AV30" s="8">
        <v>0</v>
      </c>
      <c r="AW30" s="8">
        <v>53985</v>
      </c>
      <c r="AX30" s="8">
        <v>62913</v>
      </c>
      <c r="AY30" s="8">
        <v>3044412</v>
      </c>
      <c r="AZ30" s="8">
        <v>1438600</v>
      </c>
      <c r="BA30" s="8">
        <v>665901</v>
      </c>
      <c r="BB30" s="8">
        <v>2104501</v>
      </c>
      <c r="BC30" s="8">
        <v>352003</v>
      </c>
      <c r="BD30" s="8">
        <v>59880</v>
      </c>
      <c r="BE30" s="8">
        <v>55500</v>
      </c>
      <c r="BF30" s="8">
        <v>467383</v>
      </c>
      <c r="BG30" s="8">
        <v>298245</v>
      </c>
      <c r="BH30" s="8">
        <v>2870129</v>
      </c>
      <c r="BI30" s="8">
        <v>174283</v>
      </c>
      <c r="BJ30" s="7">
        <v>5.7200000000000001E-2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6">
        <v>89658</v>
      </c>
      <c r="BR30" s="6">
        <v>70166</v>
      </c>
      <c r="BS30" s="6">
        <v>159824</v>
      </c>
      <c r="BT30" s="6">
        <v>52750</v>
      </c>
      <c r="BU30" s="6">
        <v>23222</v>
      </c>
      <c r="BV30" s="6">
        <v>75972</v>
      </c>
      <c r="BW30" s="6">
        <v>10505</v>
      </c>
      <c r="BX30" s="6">
        <v>3567</v>
      </c>
      <c r="BY30" s="6">
        <v>14072</v>
      </c>
      <c r="BZ30" s="6">
        <v>249868</v>
      </c>
      <c r="CA30" s="1"/>
      <c r="CB30" s="6">
        <v>249868</v>
      </c>
      <c r="CC30" s="1">
        <v>686</v>
      </c>
      <c r="CD30" s="6">
        <v>62800</v>
      </c>
      <c r="CE30" s="1">
        <v>8</v>
      </c>
      <c r="CF30" s="1">
        <v>74</v>
      </c>
      <c r="CG30" s="1">
        <v>82</v>
      </c>
      <c r="CH30" s="6">
        <v>14149</v>
      </c>
      <c r="CI30" s="6">
        <v>16882</v>
      </c>
      <c r="CJ30" s="6">
        <v>18376</v>
      </c>
      <c r="CK30" s="1">
        <v>370</v>
      </c>
      <c r="CL30" s="1">
        <v>142</v>
      </c>
      <c r="CM30" s="1">
        <v>35</v>
      </c>
      <c r="CN30" s="1">
        <v>316</v>
      </c>
      <c r="CO30" s="6">
        <v>254939</v>
      </c>
      <c r="CP30" s="6">
        <v>95047</v>
      </c>
      <c r="CQ30" s="6">
        <v>349986</v>
      </c>
      <c r="CR30" s="6">
        <v>19232</v>
      </c>
      <c r="CS30" s="6">
        <v>2912</v>
      </c>
      <c r="CT30" s="6">
        <v>22144</v>
      </c>
      <c r="CU30" s="6">
        <v>163419</v>
      </c>
      <c r="CV30" s="6">
        <v>39301</v>
      </c>
      <c r="CW30" s="6">
        <v>202720</v>
      </c>
      <c r="CX30" s="6">
        <v>574850</v>
      </c>
      <c r="CY30" s="6">
        <v>3631</v>
      </c>
      <c r="CZ30" s="1">
        <v>0</v>
      </c>
      <c r="DA30" s="6">
        <v>578481</v>
      </c>
      <c r="DB30" s="6">
        <v>56947</v>
      </c>
      <c r="DC30" s="6">
        <v>27557</v>
      </c>
      <c r="DD30" s="6">
        <f t="shared" si="0"/>
        <v>84504</v>
      </c>
      <c r="DE30" s="6">
        <v>211877</v>
      </c>
      <c r="DF30" s="6">
        <v>51511</v>
      </c>
      <c r="DG30" s="1">
        <v>673</v>
      </c>
      <c r="DH30" s="6">
        <v>80110</v>
      </c>
      <c r="DI30" s="1">
        <v>42</v>
      </c>
      <c r="DJ30" s="6"/>
      <c r="DK30" s="6">
        <v>638156</v>
      </c>
      <c r="DL30" s="6">
        <v>284868</v>
      </c>
      <c r="DM30" s="1"/>
      <c r="DN30" s="1"/>
      <c r="DO30" s="6">
        <v>927046</v>
      </c>
      <c r="DP30" s="1">
        <v>403</v>
      </c>
      <c r="DQ30" s="6">
        <v>58161</v>
      </c>
      <c r="DR30" s="6">
        <v>11453</v>
      </c>
      <c r="DS30" s="6">
        <v>69614</v>
      </c>
      <c r="DT30" s="6">
        <v>562206</v>
      </c>
      <c r="DU30" s="1">
        <v>471</v>
      </c>
      <c r="DV30" s="1">
        <v>5</v>
      </c>
      <c r="DW30" s="1">
        <v>754</v>
      </c>
      <c r="DX30" s="1">
        <v>50</v>
      </c>
      <c r="DY30" s="1">
        <v>66</v>
      </c>
      <c r="DZ30" s="1">
        <v>1</v>
      </c>
      <c r="EA30" s="6">
        <v>1347</v>
      </c>
      <c r="EB30" s="6">
        <v>5557</v>
      </c>
      <c r="EC30" s="1">
        <v>168</v>
      </c>
      <c r="ED30" s="6">
        <v>5725</v>
      </c>
      <c r="EE30" s="6">
        <v>21588</v>
      </c>
      <c r="EF30" s="6">
        <v>2541</v>
      </c>
      <c r="EG30" s="6">
        <v>24129</v>
      </c>
      <c r="EH30" s="1">
        <v>654</v>
      </c>
      <c r="EI30" s="1">
        <v>83</v>
      </c>
      <c r="EJ30" s="1">
        <v>737</v>
      </c>
      <c r="EK30" s="6">
        <v>30591</v>
      </c>
      <c r="EL30" s="1">
        <v>1</v>
      </c>
      <c r="EM30" s="1">
        <v>6</v>
      </c>
      <c r="EN30" s="1">
        <v>36</v>
      </c>
      <c r="EO30" s="1">
        <v>121</v>
      </c>
      <c r="EP30" s="6">
        <v>4872</v>
      </c>
      <c r="EQ30" s="1"/>
      <c r="ER30" s="6">
        <v>131262</v>
      </c>
      <c r="ES30" s="6">
        <v>23110</v>
      </c>
      <c r="ET30" s="6">
        <v>2472</v>
      </c>
      <c r="EU30" s="1">
        <v>419</v>
      </c>
      <c r="EV30" s="1">
        <v>414</v>
      </c>
      <c r="EW30" s="1" t="s">
        <v>941</v>
      </c>
      <c r="EX30" s="1">
        <v>52</v>
      </c>
      <c r="EY30" s="1">
        <v>77</v>
      </c>
      <c r="EZ30" s="6">
        <v>66762</v>
      </c>
      <c r="FA30" s="6">
        <v>197951</v>
      </c>
      <c r="FB30" s="6">
        <v>25948</v>
      </c>
      <c r="FC30" s="1"/>
      <c r="FD30" s="1"/>
      <c r="FE30" s="1"/>
      <c r="FF30" s="1" t="s">
        <v>933</v>
      </c>
      <c r="FG30" s="1" t="s">
        <v>307</v>
      </c>
      <c r="FH30" s="1" t="s">
        <v>935</v>
      </c>
      <c r="FI30" s="1" t="s">
        <v>936</v>
      </c>
      <c r="FJ30" s="1">
        <v>28739</v>
      </c>
      <c r="FK30" s="1">
        <v>4300</v>
      </c>
      <c r="FL30" s="1" t="s">
        <v>935</v>
      </c>
      <c r="FM30" s="1" t="s">
        <v>936</v>
      </c>
      <c r="FN30" s="1">
        <v>28739</v>
      </c>
      <c r="FO30" s="1">
        <v>4300</v>
      </c>
      <c r="FP30" s="1" t="s">
        <v>934</v>
      </c>
      <c r="FQ30" s="6">
        <v>61790</v>
      </c>
      <c r="FR30" s="1">
        <v>38.880000000000003</v>
      </c>
      <c r="FS30" s="1" t="s">
        <v>937</v>
      </c>
      <c r="FT30" s="6">
        <v>13600</v>
      </c>
      <c r="FU30" s="1">
        <v>312</v>
      </c>
      <c r="FV30" s="1"/>
      <c r="FW30" s="1" t="s">
        <v>942</v>
      </c>
      <c r="FX30" s="1"/>
      <c r="FY30" s="1"/>
      <c r="FZ30" s="1">
        <v>0</v>
      </c>
      <c r="GA30" s="1" t="s">
        <v>943</v>
      </c>
      <c r="GB30" s="1">
        <v>92.61</v>
      </c>
      <c r="GC30" s="1">
        <v>75.349999999999994</v>
      </c>
      <c r="GD30" s="1" t="s">
        <v>286</v>
      </c>
      <c r="GE30" s="1" t="s">
        <v>287</v>
      </c>
      <c r="GF30" s="1" t="s">
        <v>944</v>
      </c>
      <c r="GG30" s="1" t="s">
        <v>289</v>
      </c>
      <c r="GH30" s="1" t="s">
        <v>290</v>
      </c>
      <c r="GI30" s="1" t="s">
        <v>278</v>
      </c>
      <c r="GJ30" s="6">
        <v>109287</v>
      </c>
      <c r="GK30" s="1">
        <v>3</v>
      </c>
      <c r="GM30" s="2" t="s">
        <v>291</v>
      </c>
      <c r="GN30" s="10">
        <v>1855</v>
      </c>
      <c r="GO30" s="2">
        <v>178</v>
      </c>
      <c r="GP30" s="10">
        <v>6046</v>
      </c>
      <c r="GQ30" s="10">
        <v>63534</v>
      </c>
      <c r="GR30" s="2">
        <v>458</v>
      </c>
      <c r="GS30" s="2">
        <v>20</v>
      </c>
      <c r="GT30" s="2">
        <v>196</v>
      </c>
      <c r="GU30" s="10">
        <v>12602</v>
      </c>
      <c r="GY30" s="1"/>
      <c r="GZ30" s="1">
        <v>3</v>
      </c>
      <c r="HA30" s="1"/>
      <c r="HB30" s="1"/>
      <c r="HC30" s="1"/>
      <c r="HD30" s="1"/>
      <c r="HE30" s="1"/>
      <c r="HF30" s="1"/>
      <c r="HG30" s="1"/>
      <c r="HH30" s="1"/>
      <c r="HI30" s="1"/>
      <c r="HJ30" s="1">
        <v>6</v>
      </c>
      <c r="HK30" s="6">
        <v>16542</v>
      </c>
      <c r="HM30" s="6">
        <v>49777</v>
      </c>
      <c r="HN30" s="6">
        <v>363713</v>
      </c>
      <c r="HO30" s="2">
        <v>42</v>
      </c>
      <c r="HP30" s="1">
        <v>87</v>
      </c>
      <c r="HQ30" s="1">
        <v>55</v>
      </c>
      <c r="HR30" s="6">
        <v>26725</v>
      </c>
      <c r="HS30" s="1"/>
      <c r="HT30" s="6">
        <v>34298</v>
      </c>
      <c r="HU30" s="6">
        <v>1777</v>
      </c>
      <c r="HV30" s="6">
        <v>2022</v>
      </c>
      <c r="HW30" s="1"/>
      <c r="HX30" s="6">
        <v>13913</v>
      </c>
      <c r="HY30" s="1">
        <v>947</v>
      </c>
      <c r="HZ30" s="1">
        <v>0</v>
      </c>
      <c r="IA30" s="1"/>
      <c r="IB30" s="1">
        <v>370</v>
      </c>
      <c r="IC30" s="1">
        <v>0</v>
      </c>
      <c r="ID30" s="6">
        <v>927046</v>
      </c>
      <c r="IE30" s="6">
        <v>296381</v>
      </c>
      <c r="IF30" s="1">
        <v>0</v>
      </c>
      <c r="IG30" s="6">
        <v>846936</v>
      </c>
      <c r="IH30" s="6">
        <v>268455</v>
      </c>
      <c r="II30" s="1">
        <v>83</v>
      </c>
      <c r="IJ30" s="6">
        <v>51428</v>
      </c>
      <c r="IK30" s="1">
        <v>703</v>
      </c>
      <c r="IL30" s="6">
        <v>26854</v>
      </c>
      <c r="IM30" s="1">
        <v>0</v>
      </c>
      <c r="IN30" s="1">
        <v>369</v>
      </c>
      <c r="IP30" s="6">
        <v>42155</v>
      </c>
      <c r="IQ30" s="6">
        <v>41353</v>
      </c>
      <c r="IR30" s="10">
        <v>83508</v>
      </c>
      <c r="IS30" s="10">
        <v>163618</v>
      </c>
      <c r="IT30" s="6">
        <v>84504</v>
      </c>
      <c r="IU30" s="10">
        <v>1010554</v>
      </c>
      <c r="IV30" s="6">
        <v>202720</v>
      </c>
      <c r="IW30" s="1">
        <v>476</v>
      </c>
      <c r="IX30" s="1">
        <v>804</v>
      </c>
      <c r="IY30" s="1">
        <v>67</v>
      </c>
      <c r="IZ30" s="1">
        <v>0.79</v>
      </c>
      <c r="JA30" s="1">
        <v>0.19</v>
      </c>
      <c r="JB30" s="1">
        <v>22.71</v>
      </c>
      <c r="JC30" s="1">
        <v>30.01</v>
      </c>
      <c r="JD30" s="1">
        <v>12.03</v>
      </c>
      <c r="JE30" s="6">
        <v>1291</v>
      </c>
      <c r="JF30" s="6">
        <v>27799</v>
      </c>
      <c r="JG30" s="1">
        <v>56</v>
      </c>
      <c r="JH30" s="6">
        <v>2792</v>
      </c>
      <c r="JI30">
        <v>19.256645346656054</v>
      </c>
      <c r="KJ30" s="27">
        <f t="shared" si="1"/>
        <v>54128.112139917692</v>
      </c>
      <c r="MH30" s="10">
        <v>128250</v>
      </c>
      <c r="MI30" s="10">
        <v>339416</v>
      </c>
      <c r="MJ30" s="10"/>
    </row>
    <row r="31" spans="1:348" x14ac:dyDescent="0.2">
      <c r="A31" s="1" t="s">
        <v>993</v>
      </c>
      <c r="B31" s="21" t="s">
        <v>1899</v>
      </c>
      <c r="C31" s="1" t="s">
        <v>994</v>
      </c>
      <c r="D31" s="1">
        <v>2016</v>
      </c>
      <c r="E31" s="1" t="s">
        <v>995</v>
      </c>
      <c r="F31" s="1" t="s">
        <v>996</v>
      </c>
      <c r="G31" s="1" t="s">
        <v>997</v>
      </c>
      <c r="H31" s="1">
        <v>28677</v>
      </c>
      <c r="I31" s="1">
        <v>1810</v>
      </c>
      <c r="J31" s="1" t="s">
        <v>998</v>
      </c>
      <c r="K31" s="1" t="s">
        <v>997</v>
      </c>
      <c r="L31" s="1">
        <v>28677</v>
      </c>
      <c r="M31" s="1"/>
      <c r="N31" s="1" t="s">
        <v>999</v>
      </c>
      <c r="O31" s="1" t="s">
        <v>1000</v>
      </c>
      <c r="P31" s="1" t="s">
        <v>1001</v>
      </c>
      <c r="Q31" s="1" t="s">
        <v>1002</v>
      </c>
      <c r="R31" s="1" t="s">
        <v>999</v>
      </c>
      <c r="S31" s="1" t="s">
        <v>396</v>
      </c>
      <c r="T31" s="1" t="s">
        <v>1000</v>
      </c>
      <c r="U31" s="1" t="s">
        <v>1001</v>
      </c>
      <c r="V31" s="1" t="s">
        <v>1002</v>
      </c>
      <c r="W31" s="1">
        <v>1</v>
      </c>
      <c r="X31" s="1">
        <v>2</v>
      </c>
      <c r="Y31" s="1">
        <v>0</v>
      </c>
      <c r="Z31" s="1">
        <v>0</v>
      </c>
      <c r="AA31" s="6">
        <v>9048</v>
      </c>
      <c r="AB31" s="1">
        <v>6</v>
      </c>
      <c r="AC31" s="1">
        <v>1</v>
      </c>
      <c r="AD31" s="1">
        <v>7</v>
      </c>
      <c r="AE31" s="1">
        <v>21.9</v>
      </c>
      <c r="AF31" s="1">
        <v>28.9</v>
      </c>
      <c r="AG31" s="7">
        <v>0.20760000000000001</v>
      </c>
      <c r="AH31" s="8">
        <v>98644</v>
      </c>
      <c r="AI31" s="1" t="e">
        <f>VLOOKUP(County!A31,Salaries!A$6:T$91,15,FALSE)</f>
        <v>#N/A</v>
      </c>
      <c r="AJ31" s="1" t="e">
        <f>VLOOKUP(County!A31,Salaries!A$6:T$91,16,FALSE)</f>
        <v>#N/A</v>
      </c>
      <c r="AK31" s="8">
        <v>38780</v>
      </c>
      <c r="AL31" s="9">
        <v>11.89</v>
      </c>
      <c r="AM31" s="9">
        <v>13.61</v>
      </c>
      <c r="AN31" s="9">
        <v>17.82</v>
      </c>
      <c r="AO31" s="8">
        <v>0</v>
      </c>
      <c r="AP31" s="8">
        <v>1938182</v>
      </c>
      <c r="AQ31" s="8">
        <v>1938182</v>
      </c>
      <c r="AR31" s="8">
        <v>149530</v>
      </c>
      <c r="AS31" s="8">
        <v>0</v>
      </c>
      <c r="AT31" s="8">
        <v>149530</v>
      </c>
      <c r="AU31" s="8">
        <v>53947</v>
      </c>
      <c r="AV31" s="8">
        <v>0</v>
      </c>
      <c r="AW31" s="8">
        <v>53947</v>
      </c>
      <c r="AX31" s="8">
        <v>1042</v>
      </c>
      <c r="AY31" s="8">
        <v>2142701</v>
      </c>
      <c r="AZ31" s="8">
        <v>1051821</v>
      </c>
      <c r="BA31" s="8">
        <v>474843</v>
      </c>
      <c r="BB31" s="8">
        <v>1526664</v>
      </c>
      <c r="BC31" s="8">
        <v>212402</v>
      </c>
      <c r="BD31" s="8">
        <v>113270</v>
      </c>
      <c r="BE31" s="8">
        <v>3831</v>
      </c>
      <c r="BF31" s="8">
        <v>329503</v>
      </c>
      <c r="BG31" s="8">
        <v>220126</v>
      </c>
      <c r="BH31" s="8">
        <v>2076293</v>
      </c>
      <c r="BI31" s="8">
        <v>66408</v>
      </c>
      <c r="BJ31" s="7">
        <v>3.1E-2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6">
        <v>68593</v>
      </c>
      <c r="BR31" s="6">
        <v>73125</v>
      </c>
      <c r="BS31" s="6">
        <v>141718</v>
      </c>
      <c r="BT31" s="6">
        <v>44026</v>
      </c>
      <c r="BU31" s="6">
        <v>23846</v>
      </c>
      <c r="BV31" s="6">
        <v>67872</v>
      </c>
      <c r="BW31" s="6">
        <v>10036</v>
      </c>
      <c r="BX31" s="6">
        <v>3151</v>
      </c>
      <c r="BY31" s="6">
        <v>13187</v>
      </c>
      <c r="BZ31" s="6">
        <v>222777</v>
      </c>
      <c r="CA31" s="1"/>
      <c r="CB31" s="6">
        <v>222777</v>
      </c>
      <c r="CC31" s="6">
        <v>1651</v>
      </c>
      <c r="CD31" s="6">
        <v>33505</v>
      </c>
      <c r="CE31" s="1">
        <v>6</v>
      </c>
      <c r="CF31" s="1">
        <v>74</v>
      </c>
      <c r="CG31" s="1">
        <v>80</v>
      </c>
      <c r="CH31" s="6">
        <v>7874</v>
      </c>
      <c r="CI31" s="6">
        <v>2939</v>
      </c>
      <c r="CJ31" s="1">
        <v>134</v>
      </c>
      <c r="CK31" s="1">
        <v>264</v>
      </c>
      <c r="CL31" s="1">
        <v>100</v>
      </c>
      <c r="CM31" s="1">
        <v>104</v>
      </c>
      <c r="CN31" s="1">
        <v>91</v>
      </c>
      <c r="CO31" s="6">
        <v>142628</v>
      </c>
      <c r="CP31" s="6">
        <v>51475</v>
      </c>
      <c r="CQ31" s="6">
        <v>194103</v>
      </c>
      <c r="CR31" s="6">
        <v>15792</v>
      </c>
      <c r="CS31" s="6">
        <v>1867</v>
      </c>
      <c r="CT31" s="6">
        <v>17659</v>
      </c>
      <c r="CU31" s="6">
        <v>98799</v>
      </c>
      <c r="CV31" s="6">
        <v>42761</v>
      </c>
      <c r="CW31" s="6">
        <v>141560</v>
      </c>
      <c r="CX31" s="6">
        <v>353322</v>
      </c>
      <c r="CY31" s="1">
        <v>0</v>
      </c>
      <c r="CZ31" s="1">
        <v>922</v>
      </c>
      <c r="DA31" s="6">
        <v>354244</v>
      </c>
      <c r="DB31" s="6">
        <v>19911</v>
      </c>
      <c r="DC31" s="6">
        <v>5146</v>
      </c>
      <c r="DD31" s="6">
        <f t="shared" si="0"/>
        <v>25057</v>
      </c>
      <c r="DE31" s="6">
        <v>53</v>
      </c>
      <c r="DF31" s="6">
        <v>23843</v>
      </c>
      <c r="DG31" s="6">
        <v>23801</v>
      </c>
      <c r="DH31" s="6">
        <v>52843</v>
      </c>
      <c r="DI31" s="1">
        <v>0</v>
      </c>
      <c r="DJ31" s="6"/>
      <c r="DK31" s="6">
        <v>342464</v>
      </c>
      <c r="DL31" s="6">
        <v>61803</v>
      </c>
      <c r="DM31" s="1">
        <v>0</v>
      </c>
      <c r="DN31" s="1">
        <v>0</v>
      </c>
      <c r="DO31" s="6">
        <v>426998</v>
      </c>
      <c r="DP31" s="1"/>
      <c r="DQ31" s="6">
        <v>31915</v>
      </c>
      <c r="DR31" s="6">
        <v>9646</v>
      </c>
      <c r="DS31" s="6">
        <v>41561</v>
      </c>
      <c r="DT31" s="6">
        <v>257940</v>
      </c>
      <c r="DU31" s="1">
        <v>350</v>
      </c>
      <c r="DV31" s="1">
        <v>0</v>
      </c>
      <c r="DW31" s="1">
        <v>479</v>
      </c>
      <c r="DX31" s="1">
        <v>0</v>
      </c>
      <c r="DY31" s="1">
        <v>333</v>
      </c>
      <c r="DZ31" s="1">
        <v>0</v>
      </c>
      <c r="EA31" s="6">
        <v>1162</v>
      </c>
      <c r="EB31" s="6">
        <v>4089</v>
      </c>
      <c r="EC31" s="1">
        <v>0</v>
      </c>
      <c r="ED31" s="6">
        <v>4089</v>
      </c>
      <c r="EE31" s="6">
        <v>11315</v>
      </c>
      <c r="EF31" s="1">
        <v>0</v>
      </c>
      <c r="EG31" s="6">
        <v>11315</v>
      </c>
      <c r="EH31" s="6">
        <v>3186</v>
      </c>
      <c r="EI31" s="1">
        <v>0</v>
      </c>
      <c r="EJ31" s="6">
        <v>3186</v>
      </c>
      <c r="EK31" s="6">
        <v>18590</v>
      </c>
      <c r="EL31" s="1">
        <v>84</v>
      </c>
      <c r="EM31" s="1">
        <v>258</v>
      </c>
      <c r="EN31" s="1">
        <v>49</v>
      </c>
      <c r="EO31" s="1">
        <v>247</v>
      </c>
      <c r="EP31" s="1">
        <v>920</v>
      </c>
      <c r="EQ31" s="6">
        <v>7803</v>
      </c>
      <c r="ER31" s="6">
        <v>80799</v>
      </c>
      <c r="ES31" s="6">
        <v>27688</v>
      </c>
      <c r="ET31" s="6">
        <v>3860</v>
      </c>
      <c r="EU31" s="1">
        <v>52</v>
      </c>
      <c r="EV31" s="1">
        <v>55</v>
      </c>
      <c r="EW31" s="1" t="s">
        <v>1003</v>
      </c>
      <c r="EX31" s="1">
        <v>33</v>
      </c>
      <c r="EY31" s="1">
        <v>72</v>
      </c>
      <c r="EZ31" s="6">
        <v>69353</v>
      </c>
      <c r="FA31" s="6">
        <v>73216</v>
      </c>
      <c r="FB31" s="6">
        <v>58604</v>
      </c>
      <c r="FC31" s="1"/>
      <c r="FD31" s="1"/>
      <c r="FE31" s="1"/>
      <c r="FF31" s="1" t="s">
        <v>994</v>
      </c>
      <c r="FG31" s="1" t="s">
        <v>307</v>
      </c>
      <c r="FH31" s="1" t="s">
        <v>996</v>
      </c>
      <c r="FI31" s="1" t="s">
        <v>997</v>
      </c>
      <c r="FJ31" s="1">
        <v>28687</v>
      </c>
      <c r="FK31" s="1">
        <v>1810</v>
      </c>
      <c r="FL31" s="1" t="s">
        <v>998</v>
      </c>
      <c r="FM31" s="1" t="s">
        <v>997</v>
      </c>
      <c r="FN31" s="1">
        <v>28687</v>
      </c>
      <c r="FO31" s="1">
        <v>1810</v>
      </c>
      <c r="FP31" s="1" t="s">
        <v>995</v>
      </c>
      <c r="FQ31" s="6">
        <v>64000</v>
      </c>
      <c r="FR31" s="1">
        <v>31.36</v>
      </c>
      <c r="FS31" s="1" t="s">
        <v>1004</v>
      </c>
      <c r="FT31" s="6">
        <v>9048</v>
      </c>
      <c r="FU31" s="1">
        <v>156</v>
      </c>
      <c r="FV31" s="1"/>
      <c r="FW31" s="1" t="s">
        <v>1005</v>
      </c>
      <c r="FX31" s="1"/>
      <c r="FY31" s="1"/>
      <c r="FZ31" s="1">
        <v>0</v>
      </c>
      <c r="GA31" s="1" t="s">
        <v>1006</v>
      </c>
      <c r="GB31" s="1">
        <v>97</v>
      </c>
      <c r="GC31" s="1">
        <v>85</v>
      </c>
      <c r="GD31" s="1" t="s">
        <v>286</v>
      </c>
      <c r="GE31" s="1" t="s">
        <v>287</v>
      </c>
      <c r="GF31" s="1" t="s">
        <v>1008</v>
      </c>
      <c r="GG31" s="1" t="s">
        <v>289</v>
      </c>
      <c r="GH31" s="1" t="s">
        <v>417</v>
      </c>
      <c r="GI31" s="1" t="s">
        <v>278</v>
      </c>
      <c r="GJ31" s="6">
        <v>129818</v>
      </c>
      <c r="GK31" s="1">
        <v>3</v>
      </c>
      <c r="GM31" s="2" t="s">
        <v>329</v>
      </c>
      <c r="GN31" s="2">
        <v>987</v>
      </c>
      <c r="GO31" s="2">
        <v>141</v>
      </c>
      <c r="GP31" s="10">
        <v>5151</v>
      </c>
      <c r="GQ31" s="10">
        <v>41266</v>
      </c>
      <c r="GR31" s="2">
        <v>218</v>
      </c>
      <c r="GS31" s="2">
        <v>41</v>
      </c>
      <c r="GT31" s="2">
        <v>643</v>
      </c>
      <c r="GU31" s="10">
        <v>5367</v>
      </c>
      <c r="GY31" s="1"/>
      <c r="GZ31" s="1">
        <v>3</v>
      </c>
      <c r="HA31" s="1"/>
      <c r="HB31" s="1"/>
      <c r="HC31" s="1"/>
      <c r="HD31" s="1"/>
      <c r="HE31" s="1"/>
      <c r="HF31" s="1"/>
      <c r="HG31" s="1"/>
      <c r="HH31" s="1"/>
      <c r="HI31" s="1"/>
      <c r="HJ31" s="1">
        <v>3</v>
      </c>
      <c r="HK31" s="6">
        <v>2921</v>
      </c>
      <c r="HM31" s="6">
        <v>11211</v>
      </c>
      <c r="HN31" s="6">
        <v>269415</v>
      </c>
      <c r="HO31" s="2">
        <v>0</v>
      </c>
      <c r="HP31" s="1"/>
      <c r="HQ31" s="1">
        <v>100</v>
      </c>
      <c r="HR31" s="6">
        <v>26725</v>
      </c>
      <c r="HS31" s="1"/>
      <c r="HT31" s="1"/>
      <c r="HU31" s="6">
        <v>6780</v>
      </c>
      <c r="HV31" s="6">
        <v>2022</v>
      </c>
      <c r="HW31" s="1"/>
      <c r="HX31" s="1"/>
      <c r="HY31" s="1">
        <v>917</v>
      </c>
      <c r="HZ31" s="1">
        <v>0</v>
      </c>
      <c r="IA31" s="1"/>
      <c r="IB31" s="1"/>
      <c r="IC31" s="1">
        <v>264</v>
      </c>
      <c r="ID31" s="6">
        <v>426998</v>
      </c>
      <c r="IE31" s="6">
        <v>25110</v>
      </c>
      <c r="IF31" s="1">
        <v>0</v>
      </c>
      <c r="IG31" s="6">
        <v>375077</v>
      </c>
      <c r="IH31" s="6">
        <v>19911</v>
      </c>
      <c r="II31" s="1">
        <v>42</v>
      </c>
      <c r="IJ31" s="6">
        <v>23801</v>
      </c>
      <c r="IK31" s="1">
        <v>14</v>
      </c>
      <c r="IL31" s="6">
        <v>5132</v>
      </c>
      <c r="IM31" s="1">
        <v>0</v>
      </c>
      <c r="IN31" s="1">
        <v>53</v>
      </c>
      <c r="IP31" s="6">
        <f>11998+2320</f>
        <v>14318</v>
      </c>
      <c r="IQ31" s="6">
        <v>28444</v>
      </c>
      <c r="IR31" s="10">
        <f>SUM(IP31:IQ31)</f>
        <v>42762</v>
      </c>
      <c r="IS31" s="10">
        <f>2320+93285</f>
        <v>95605</v>
      </c>
      <c r="IT31" s="6">
        <v>25057</v>
      </c>
      <c r="IU31" s="10">
        <f>2320+467440</f>
        <v>469760</v>
      </c>
      <c r="IV31" s="6">
        <v>159219</v>
      </c>
      <c r="IW31" s="1">
        <v>350</v>
      </c>
      <c r="IX31" s="1">
        <v>479</v>
      </c>
      <c r="IY31" s="1">
        <v>333</v>
      </c>
      <c r="IZ31" s="1">
        <v>0.61</v>
      </c>
      <c r="JA31" s="1">
        <v>0.22</v>
      </c>
      <c r="JB31" s="1">
        <v>16</v>
      </c>
      <c r="JC31" s="1">
        <v>23.62</v>
      </c>
      <c r="JD31" s="1">
        <v>11.68</v>
      </c>
      <c r="JE31" s="6">
        <v>1162</v>
      </c>
      <c r="JF31" s="6">
        <v>18590</v>
      </c>
      <c r="JG31" s="1">
        <v>0</v>
      </c>
      <c r="JH31" s="1">
        <v>0</v>
      </c>
      <c r="JI31">
        <v>11.760033277357531</v>
      </c>
      <c r="KJ31" s="27">
        <f t="shared" si="1"/>
        <v>52825.743944636684</v>
      </c>
      <c r="MH31" s="2"/>
      <c r="MI31" s="2"/>
      <c r="MJ31" s="2"/>
    </row>
    <row r="32" spans="1:348" x14ac:dyDescent="0.2">
      <c r="A32" s="1" t="s">
        <v>1274</v>
      </c>
      <c r="B32" s="21" t="s">
        <v>981</v>
      </c>
      <c r="C32" s="1" t="s">
        <v>981</v>
      </c>
      <c r="D32" s="1">
        <v>2016</v>
      </c>
      <c r="E32" s="1" t="s">
        <v>990</v>
      </c>
      <c r="F32" s="1" t="s">
        <v>1276</v>
      </c>
      <c r="G32" s="1" t="s">
        <v>1277</v>
      </c>
      <c r="H32" s="1">
        <v>27577</v>
      </c>
      <c r="I32" s="1">
        <v>3919</v>
      </c>
      <c r="J32" s="1" t="s">
        <v>1276</v>
      </c>
      <c r="K32" s="1" t="s">
        <v>1277</v>
      </c>
      <c r="L32" s="1">
        <v>27577</v>
      </c>
      <c r="M32" s="1"/>
      <c r="N32" s="1" t="s">
        <v>1278</v>
      </c>
      <c r="O32" s="1" t="s">
        <v>1279</v>
      </c>
      <c r="P32" s="1" t="s">
        <v>1280</v>
      </c>
      <c r="Q32" s="1" t="s">
        <v>1281</v>
      </c>
      <c r="R32" s="1" t="s">
        <v>1278</v>
      </c>
      <c r="S32" s="1" t="s">
        <v>396</v>
      </c>
      <c r="T32" s="1" t="s">
        <v>1279</v>
      </c>
      <c r="U32" s="1" t="s">
        <v>1280</v>
      </c>
      <c r="V32" s="1" t="s">
        <v>1281</v>
      </c>
      <c r="W32" s="1">
        <v>1</v>
      </c>
      <c r="X32" s="1">
        <v>5</v>
      </c>
      <c r="Y32" s="1">
        <v>0</v>
      </c>
      <c r="Z32" s="1">
        <v>1</v>
      </c>
      <c r="AA32" s="6">
        <v>13834</v>
      </c>
      <c r="AB32" s="1">
        <v>5</v>
      </c>
      <c r="AC32" s="1">
        <v>1</v>
      </c>
      <c r="AD32" s="1">
        <v>6</v>
      </c>
      <c r="AE32" s="1">
        <v>18.05</v>
      </c>
      <c r="AF32" s="1">
        <v>24.05</v>
      </c>
      <c r="AG32" s="7">
        <v>0.2079</v>
      </c>
      <c r="AH32" s="8">
        <v>62412</v>
      </c>
      <c r="AI32" s="1" t="e">
        <f>VLOOKUP(County!A32,Salaries!A$6:T$91,15,FALSE)</f>
        <v>#N/A</v>
      </c>
      <c r="AJ32" s="1" t="e">
        <f>VLOOKUP(County!A32,Salaries!A$6:T$91,16,FALSE)</f>
        <v>#N/A</v>
      </c>
      <c r="AK32" s="8">
        <v>38599</v>
      </c>
      <c r="AL32" s="9">
        <v>7.25</v>
      </c>
      <c r="AM32" s="9">
        <v>8.5</v>
      </c>
      <c r="AN32" s="9">
        <v>11</v>
      </c>
      <c r="AO32" s="8">
        <v>660209</v>
      </c>
      <c r="AP32" s="8">
        <v>441000</v>
      </c>
      <c r="AQ32" s="8">
        <v>1101209</v>
      </c>
      <c r="AR32" s="8">
        <v>189876</v>
      </c>
      <c r="AS32" s="8">
        <v>0</v>
      </c>
      <c r="AT32" s="8">
        <v>189876</v>
      </c>
      <c r="AU32" s="8">
        <v>94983</v>
      </c>
      <c r="AV32" s="8">
        <v>0</v>
      </c>
      <c r="AW32" s="8">
        <v>94983</v>
      </c>
      <c r="AX32" s="8">
        <v>52593</v>
      </c>
      <c r="AY32" s="8">
        <v>1438661</v>
      </c>
      <c r="AZ32" s="8">
        <v>725231</v>
      </c>
      <c r="BA32" s="8">
        <v>284213</v>
      </c>
      <c r="BB32" s="8">
        <v>1009444</v>
      </c>
      <c r="BC32" s="8">
        <v>70900</v>
      </c>
      <c r="BD32" s="8">
        <v>5769</v>
      </c>
      <c r="BE32" s="8">
        <v>12331</v>
      </c>
      <c r="BF32" s="8">
        <v>89000</v>
      </c>
      <c r="BG32" s="8">
        <v>309275</v>
      </c>
      <c r="BH32" s="8">
        <v>1407719</v>
      </c>
      <c r="BI32" s="8">
        <v>30942</v>
      </c>
      <c r="BJ32" s="7">
        <v>2.1499999999999998E-2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6">
        <v>76097</v>
      </c>
      <c r="BR32" s="6">
        <v>70329</v>
      </c>
      <c r="BS32" s="6">
        <v>146426</v>
      </c>
      <c r="BT32" s="6">
        <v>51829</v>
      </c>
      <c r="BU32" s="6">
        <v>28821</v>
      </c>
      <c r="BV32" s="6">
        <v>80650</v>
      </c>
      <c r="BW32" s="6">
        <v>8066</v>
      </c>
      <c r="BX32" s="6">
        <v>3114</v>
      </c>
      <c r="BY32" s="6">
        <v>11180</v>
      </c>
      <c r="BZ32" s="6">
        <v>238256</v>
      </c>
      <c r="CA32" s="1"/>
      <c r="CB32" s="6">
        <v>238256</v>
      </c>
      <c r="CC32" s="6">
        <v>2028</v>
      </c>
      <c r="CD32" s="6">
        <v>27301</v>
      </c>
      <c r="CE32" s="1">
        <v>0</v>
      </c>
      <c r="CF32" s="1">
        <v>74</v>
      </c>
      <c r="CG32" s="1">
        <v>74</v>
      </c>
      <c r="CH32" s="6">
        <v>9321</v>
      </c>
      <c r="CI32" s="6">
        <v>2120</v>
      </c>
      <c r="CJ32" s="6">
        <v>7979</v>
      </c>
      <c r="CK32" s="1">
        <v>0</v>
      </c>
      <c r="CL32" s="1">
        <v>0</v>
      </c>
      <c r="CM32" s="1">
        <v>20</v>
      </c>
      <c r="CN32" s="1">
        <v>65</v>
      </c>
      <c r="CO32" s="6">
        <v>85872</v>
      </c>
      <c r="CP32" s="6">
        <v>25170</v>
      </c>
      <c r="CQ32" s="6">
        <v>111042</v>
      </c>
      <c r="CR32" s="6">
        <v>11778</v>
      </c>
      <c r="CS32" s="6">
        <v>6533</v>
      </c>
      <c r="CT32" s="6">
        <v>18311</v>
      </c>
      <c r="CU32" s="6">
        <v>90569</v>
      </c>
      <c r="CV32" s="6">
        <v>19851</v>
      </c>
      <c r="CW32" s="6">
        <v>110420</v>
      </c>
      <c r="CX32" s="6">
        <v>239773</v>
      </c>
      <c r="CY32" s="1">
        <v>0</v>
      </c>
      <c r="CZ32" s="6">
        <v>2236</v>
      </c>
      <c r="DA32" s="6">
        <v>242009</v>
      </c>
      <c r="DB32" s="6">
        <v>13162</v>
      </c>
      <c r="DC32" s="1">
        <v>946</v>
      </c>
      <c r="DD32" s="6">
        <f t="shared" si="0"/>
        <v>14108</v>
      </c>
      <c r="DE32" s="6">
        <v>15068</v>
      </c>
      <c r="DF32" s="6">
        <v>5504</v>
      </c>
      <c r="DG32" s="1">
        <v>0</v>
      </c>
      <c r="DH32" s="6">
        <v>6450</v>
      </c>
      <c r="DI32" s="1">
        <v>24</v>
      </c>
      <c r="DJ32" s="6"/>
      <c r="DK32" s="6">
        <v>167801</v>
      </c>
      <c r="DL32" s="6">
        <v>86081</v>
      </c>
      <c r="DM32" s="1">
        <v>0</v>
      </c>
      <c r="DN32" s="6">
        <v>16410</v>
      </c>
      <c r="DO32" s="6">
        <v>276690</v>
      </c>
      <c r="DP32" s="1">
        <v>0</v>
      </c>
      <c r="DQ32" s="6">
        <v>37240</v>
      </c>
      <c r="DR32" s="6">
        <v>10755</v>
      </c>
      <c r="DS32" s="6">
        <v>47995</v>
      </c>
      <c r="DT32" s="6">
        <v>223426</v>
      </c>
      <c r="DU32" s="1">
        <v>71</v>
      </c>
      <c r="DV32" s="1">
        <v>16</v>
      </c>
      <c r="DW32" s="1">
        <v>491</v>
      </c>
      <c r="DX32" s="1">
        <v>109</v>
      </c>
      <c r="DY32" s="1">
        <v>36</v>
      </c>
      <c r="DZ32" s="1">
        <v>0</v>
      </c>
      <c r="EA32" s="1">
        <v>723</v>
      </c>
      <c r="EB32" s="1">
        <v>899</v>
      </c>
      <c r="EC32" s="1">
        <v>415</v>
      </c>
      <c r="ED32" s="6">
        <v>1314</v>
      </c>
      <c r="EE32" s="6">
        <v>12798</v>
      </c>
      <c r="EF32" s="6">
        <v>1497</v>
      </c>
      <c r="EG32" s="6">
        <v>14295</v>
      </c>
      <c r="EH32" s="1">
        <v>408</v>
      </c>
      <c r="EI32" s="1">
        <v>0</v>
      </c>
      <c r="EJ32" s="1">
        <v>408</v>
      </c>
      <c r="EK32" s="6">
        <v>16017</v>
      </c>
      <c r="EL32" s="1">
        <v>0</v>
      </c>
      <c r="EM32" s="1">
        <v>0</v>
      </c>
      <c r="EN32" s="1">
        <v>49</v>
      </c>
      <c r="EO32" s="1">
        <v>137</v>
      </c>
      <c r="EP32" s="1">
        <v>281</v>
      </c>
      <c r="EQ32" s="6">
        <v>6009</v>
      </c>
      <c r="ER32" s="6">
        <v>138181</v>
      </c>
      <c r="ES32" s="6">
        <v>21574</v>
      </c>
      <c r="ET32" s="6">
        <v>3203</v>
      </c>
      <c r="EU32" s="1">
        <v>0</v>
      </c>
      <c r="EV32" s="1">
        <v>69</v>
      </c>
      <c r="EW32" s="1" t="s">
        <v>1282</v>
      </c>
      <c r="EX32" s="1">
        <v>25</v>
      </c>
      <c r="EY32" s="1">
        <v>48</v>
      </c>
      <c r="EZ32" s="6">
        <v>55851</v>
      </c>
      <c r="FA32" s="6">
        <v>35152</v>
      </c>
      <c r="FB32" s="6">
        <v>31924</v>
      </c>
      <c r="FC32" s="1"/>
      <c r="FD32" s="1"/>
      <c r="FE32" s="1"/>
      <c r="FF32" s="1" t="s">
        <v>1283</v>
      </c>
      <c r="FG32" s="1" t="s">
        <v>307</v>
      </c>
      <c r="FH32" s="1" t="s">
        <v>1276</v>
      </c>
      <c r="FI32" s="1" t="s">
        <v>1277</v>
      </c>
      <c r="FJ32" s="1">
        <v>27577</v>
      </c>
      <c r="FK32" s="1">
        <v>3919</v>
      </c>
      <c r="FL32" s="1" t="s">
        <v>1276</v>
      </c>
      <c r="FM32" s="1" t="s">
        <v>1277</v>
      </c>
      <c r="FN32" s="1">
        <v>27577</v>
      </c>
      <c r="FO32" s="1">
        <v>3919</v>
      </c>
      <c r="FP32" s="1" t="s">
        <v>990</v>
      </c>
      <c r="FQ32" s="6">
        <v>62827</v>
      </c>
      <c r="FR32" s="1">
        <v>24.9</v>
      </c>
      <c r="FS32" s="1" t="s">
        <v>1278</v>
      </c>
      <c r="FT32" s="6">
        <v>13834</v>
      </c>
      <c r="FU32" s="1">
        <v>362</v>
      </c>
      <c r="FV32" s="1"/>
      <c r="FW32" s="1" t="s">
        <v>1284</v>
      </c>
      <c r="FX32" s="1"/>
      <c r="FY32" s="1"/>
      <c r="FZ32" s="1">
        <v>0</v>
      </c>
      <c r="GA32" s="1" t="s">
        <v>1285</v>
      </c>
      <c r="GB32" s="1">
        <v>10</v>
      </c>
      <c r="GC32" s="1">
        <v>100</v>
      </c>
      <c r="GD32" s="1" t="s">
        <v>286</v>
      </c>
      <c r="GE32" s="1" t="s">
        <v>1228</v>
      </c>
      <c r="GF32" s="1" t="s">
        <v>1286</v>
      </c>
      <c r="GG32" s="1" t="s">
        <v>289</v>
      </c>
      <c r="GH32" s="1" t="s">
        <v>290</v>
      </c>
      <c r="GI32" s="1" t="s">
        <v>278</v>
      </c>
      <c r="GJ32" s="6">
        <v>177308</v>
      </c>
      <c r="GK32" s="1">
        <v>3</v>
      </c>
      <c r="GM32" s="2" t="s">
        <v>291</v>
      </c>
      <c r="GN32" s="2">
        <v>415</v>
      </c>
      <c r="GO32" s="2">
        <v>85</v>
      </c>
      <c r="GP32" s="10">
        <v>3915</v>
      </c>
      <c r="GQ32" s="10">
        <v>33159</v>
      </c>
      <c r="GR32" s="2">
        <v>83</v>
      </c>
      <c r="GS32" s="2">
        <v>52</v>
      </c>
      <c r="GT32" s="10">
        <v>1199</v>
      </c>
      <c r="GU32" s="10">
        <v>6110</v>
      </c>
      <c r="GY32" s="1"/>
      <c r="GZ32" s="1">
        <v>3</v>
      </c>
      <c r="HA32" s="1"/>
      <c r="HB32" s="1"/>
      <c r="HC32" s="1"/>
      <c r="HD32" s="1"/>
      <c r="HE32" s="1"/>
      <c r="HF32" s="1"/>
      <c r="HG32" s="1"/>
      <c r="HH32" s="1"/>
      <c r="HI32" s="1"/>
      <c r="HJ32" s="1">
        <v>7</v>
      </c>
      <c r="HK32" s="6">
        <v>1439</v>
      </c>
      <c r="HM32" s="6">
        <v>19420</v>
      </c>
      <c r="HN32" s="6">
        <v>287168</v>
      </c>
      <c r="HO32" s="2">
        <v>24</v>
      </c>
      <c r="HP32" s="1"/>
      <c r="HQ32" s="1">
        <v>0</v>
      </c>
      <c r="HR32" s="6">
        <v>26725</v>
      </c>
      <c r="HS32" s="1"/>
      <c r="HT32" s="1"/>
      <c r="HU32" s="1">
        <v>576</v>
      </c>
      <c r="HV32" s="6">
        <v>2022</v>
      </c>
      <c r="HW32" s="1"/>
      <c r="HX32" s="1"/>
      <c r="HY32" s="1">
        <v>98</v>
      </c>
      <c r="HZ32" s="1">
        <v>0</v>
      </c>
      <c r="IA32" s="1"/>
      <c r="IB32" s="1"/>
      <c r="IC32" s="1">
        <v>0</v>
      </c>
      <c r="ID32" s="6">
        <v>276690</v>
      </c>
      <c r="IE32" s="6">
        <v>29176</v>
      </c>
      <c r="IF32" s="1">
        <v>1</v>
      </c>
      <c r="IG32" s="6">
        <v>272475</v>
      </c>
      <c r="IH32" s="6">
        <v>28231</v>
      </c>
      <c r="II32" s="1">
        <v>103</v>
      </c>
      <c r="IJ32" s="6">
        <v>5401</v>
      </c>
      <c r="IK32" s="1">
        <v>250</v>
      </c>
      <c r="IL32" s="1">
        <v>696</v>
      </c>
      <c r="IM32" s="1">
        <v>0</v>
      </c>
      <c r="IN32" s="1">
        <v>0</v>
      </c>
      <c r="IP32" s="6">
        <v>34929</v>
      </c>
      <c r="IQ32" s="1">
        <v>0</v>
      </c>
      <c r="IR32" s="10">
        <v>34929</v>
      </c>
      <c r="IS32" s="10">
        <v>41379</v>
      </c>
      <c r="IT32" s="6">
        <v>14108</v>
      </c>
      <c r="IU32" s="10">
        <v>311619</v>
      </c>
      <c r="IV32" s="6">
        <v>111606</v>
      </c>
      <c r="IW32" s="1">
        <v>87</v>
      </c>
      <c r="IX32" s="1">
        <v>600</v>
      </c>
      <c r="IY32" s="1">
        <v>36</v>
      </c>
      <c r="IZ32" s="1">
        <v>0.89</v>
      </c>
      <c r="JA32" s="1">
        <v>0.08</v>
      </c>
      <c r="JB32" s="1">
        <v>22.15</v>
      </c>
      <c r="JC32" s="1">
        <v>23.83</v>
      </c>
      <c r="JD32" s="1">
        <v>15.1</v>
      </c>
      <c r="JE32" s="1">
        <v>598</v>
      </c>
      <c r="JF32" s="6">
        <v>14105</v>
      </c>
      <c r="JG32" s="1">
        <v>125</v>
      </c>
      <c r="JH32" s="6">
        <v>1912</v>
      </c>
      <c r="JI32">
        <v>5.6931666929862157</v>
      </c>
      <c r="KJ32" s="27">
        <f t="shared" si="1"/>
        <v>41972.723492723489</v>
      </c>
      <c r="MH32" s="10">
        <v>78850</v>
      </c>
      <c r="MI32" s="10">
        <v>175760</v>
      </c>
      <c r="MJ32" s="10"/>
    </row>
    <row r="33" spans="1:348" x14ac:dyDescent="0.2">
      <c r="A33" s="1" t="s">
        <v>1021</v>
      </c>
      <c r="B33" s="21" t="s">
        <v>1900</v>
      </c>
      <c r="C33" s="1" t="s">
        <v>1022</v>
      </c>
      <c r="D33" s="1">
        <v>2016</v>
      </c>
      <c r="E33" s="1" t="s">
        <v>1023</v>
      </c>
      <c r="F33" s="1" t="s">
        <v>1024</v>
      </c>
      <c r="G33" s="1" t="s">
        <v>1025</v>
      </c>
      <c r="H33" s="1">
        <v>27330</v>
      </c>
      <c r="I33" s="1">
        <v>4399</v>
      </c>
      <c r="J33" s="1" t="s">
        <v>1024</v>
      </c>
      <c r="K33" s="1" t="s">
        <v>1025</v>
      </c>
      <c r="L33" s="1">
        <v>27330</v>
      </c>
      <c r="M33" s="1"/>
      <c r="N33" s="1" t="s">
        <v>1026</v>
      </c>
      <c r="O33" s="1" t="s">
        <v>1027</v>
      </c>
      <c r="P33" s="1" t="s">
        <v>1028</v>
      </c>
      <c r="Q33" s="1" t="s">
        <v>1029</v>
      </c>
      <c r="R33" s="1" t="s">
        <v>1026</v>
      </c>
      <c r="S33" s="1" t="s">
        <v>323</v>
      </c>
      <c r="T33" s="1" t="s">
        <v>1027</v>
      </c>
      <c r="U33" s="1" t="s">
        <v>1028</v>
      </c>
      <c r="V33" s="1" t="s">
        <v>1029</v>
      </c>
      <c r="W33" s="1">
        <v>1</v>
      </c>
      <c r="X33" s="1">
        <v>1</v>
      </c>
      <c r="Y33" s="1">
        <v>0</v>
      </c>
      <c r="Z33" s="1">
        <v>2</v>
      </c>
      <c r="AA33" s="6">
        <v>3484</v>
      </c>
      <c r="AB33" s="1">
        <v>2</v>
      </c>
      <c r="AC33" s="1">
        <v>0</v>
      </c>
      <c r="AD33" s="1">
        <v>2</v>
      </c>
      <c r="AE33" s="1">
        <v>7</v>
      </c>
      <c r="AF33" s="1">
        <v>9</v>
      </c>
      <c r="AG33" s="7">
        <v>0.22220000000000001</v>
      </c>
      <c r="AH33" s="8">
        <v>67291</v>
      </c>
      <c r="AI33" s="1" t="e">
        <f>VLOOKUP(County!A33,Salaries!A$6:T$91,15,FALSE)</f>
        <v>#N/A</v>
      </c>
      <c r="AJ33" s="1" t="e">
        <f>VLOOKUP(County!A33,Salaries!A$6:T$91,16,FALSE)</f>
        <v>#N/A</v>
      </c>
      <c r="AK33" s="8">
        <v>37125</v>
      </c>
      <c r="AL33" s="9">
        <v>10.71</v>
      </c>
      <c r="AM33" s="9">
        <v>10.71</v>
      </c>
      <c r="AN33" s="9">
        <v>10.71</v>
      </c>
      <c r="AO33" s="8">
        <v>0</v>
      </c>
      <c r="AP33" s="8">
        <v>550459</v>
      </c>
      <c r="AQ33" s="8">
        <v>550459</v>
      </c>
      <c r="AR33" s="8">
        <v>111599</v>
      </c>
      <c r="AS33" s="8">
        <v>0</v>
      </c>
      <c r="AT33" s="8">
        <v>111599</v>
      </c>
      <c r="AU33" s="8">
        <v>25233</v>
      </c>
      <c r="AV33" s="8">
        <v>0</v>
      </c>
      <c r="AW33" s="8">
        <v>25233</v>
      </c>
      <c r="AX33" s="8">
        <v>11748</v>
      </c>
      <c r="AY33" s="8">
        <v>699039</v>
      </c>
      <c r="AZ33" s="8">
        <v>327752</v>
      </c>
      <c r="BA33" s="8">
        <v>112530</v>
      </c>
      <c r="BB33" s="8">
        <v>440282</v>
      </c>
      <c r="BC33" s="8">
        <v>65114</v>
      </c>
      <c r="BD33" s="8">
        <v>11091</v>
      </c>
      <c r="BE33" s="8">
        <v>16168</v>
      </c>
      <c r="BF33" s="8">
        <v>92373</v>
      </c>
      <c r="BG33" s="8">
        <v>129403</v>
      </c>
      <c r="BH33" s="8">
        <v>662058</v>
      </c>
      <c r="BI33" s="8">
        <v>36981</v>
      </c>
      <c r="BJ33" s="7">
        <v>5.2900000000000003E-2</v>
      </c>
      <c r="BK33" s="8">
        <v>17801</v>
      </c>
      <c r="BL33" s="8">
        <v>0</v>
      </c>
      <c r="BM33" s="8">
        <v>0</v>
      </c>
      <c r="BN33" s="8">
        <v>0</v>
      </c>
      <c r="BO33" s="8">
        <v>17801</v>
      </c>
      <c r="BP33" s="8">
        <v>0</v>
      </c>
      <c r="BQ33" s="6">
        <v>31300</v>
      </c>
      <c r="BR33" s="6">
        <v>46684</v>
      </c>
      <c r="BS33" s="6">
        <v>77984</v>
      </c>
      <c r="BT33" s="6">
        <v>21877</v>
      </c>
      <c r="BU33" s="6">
        <v>18068</v>
      </c>
      <c r="BV33" s="6">
        <v>39945</v>
      </c>
      <c r="BW33" s="6">
        <v>1398</v>
      </c>
      <c r="BX33" s="1">
        <v>90</v>
      </c>
      <c r="BY33" s="6">
        <v>1488</v>
      </c>
      <c r="BZ33" s="6">
        <v>119417</v>
      </c>
      <c r="CA33" s="1"/>
      <c r="CB33" s="6">
        <v>119417</v>
      </c>
      <c r="CC33" s="1">
        <v>493</v>
      </c>
      <c r="CD33" s="6">
        <v>50778</v>
      </c>
      <c r="CE33" s="1">
        <v>0</v>
      </c>
      <c r="CF33" s="1">
        <v>74</v>
      </c>
      <c r="CG33" s="1">
        <v>74</v>
      </c>
      <c r="CH33" s="6">
        <v>3005</v>
      </c>
      <c r="CI33" s="6">
        <v>3204</v>
      </c>
      <c r="CJ33" s="6">
        <v>4264</v>
      </c>
      <c r="CK33" s="1">
        <v>205</v>
      </c>
      <c r="CL33" s="1">
        <v>0</v>
      </c>
      <c r="CM33" s="1">
        <v>34</v>
      </c>
      <c r="CN33" s="1">
        <v>95</v>
      </c>
      <c r="CO33" s="6">
        <v>42706</v>
      </c>
      <c r="CP33" s="6">
        <v>9585</v>
      </c>
      <c r="CQ33" s="6">
        <v>52291</v>
      </c>
      <c r="CR33" s="1">
        <v>304</v>
      </c>
      <c r="CS33" s="1">
        <v>4</v>
      </c>
      <c r="CT33" s="1">
        <v>308</v>
      </c>
      <c r="CU33" s="6">
        <v>21404</v>
      </c>
      <c r="CV33" s="6">
        <v>7589</v>
      </c>
      <c r="CW33" s="6">
        <v>28993</v>
      </c>
      <c r="CX33" s="6">
        <v>81592</v>
      </c>
      <c r="CY33" s="1">
        <v>478</v>
      </c>
      <c r="CZ33" s="1">
        <v>350</v>
      </c>
      <c r="DA33" s="6">
        <v>82420</v>
      </c>
      <c r="DB33" s="6">
        <v>5551</v>
      </c>
      <c r="DC33" s="6">
        <v>1482</v>
      </c>
      <c r="DD33" s="6">
        <f t="shared" si="0"/>
        <v>7033</v>
      </c>
      <c r="DE33" s="6">
        <v>19491</v>
      </c>
      <c r="DF33" s="6">
        <v>10962</v>
      </c>
      <c r="DG33" s="1">
        <v>20</v>
      </c>
      <c r="DH33" s="6">
        <v>12476</v>
      </c>
      <c r="DI33" s="1">
        <v>4</v>
      </c>
      <c r="DJ33" s="6"/>
      <c r="DK33" s="6">
        <v>137977</v>
      </c>
      <c r="DL33" s="6">
        <v>2305</v>
      </c>
      <c r="DM33" s="1"/>
      <c r="DN33" s="6">
        <v>2562</v>
      </c>
      <c r="DO33" s="6">
        <v>120088</v>
      </c>
      <c r="DP33" s="1">
        <v>20</v>
      </c>
      <c r="DQ33" s="6">
        <v>44255</v>
      </c>
      <c r="DR33" s="6">
        <v>13375</v>
      </c>
      <c r="DS33" s="6">
        <v>57630</v>
      </c>
      <c r="DT33" s="6">
        <v>115109</v>
      </c>
      <c r="DU33" s="1">
        <v>118</v>
      </c>
      <c r="DV33" s="1">
        <v>2</v>
      </c>
      <c r="DW33" s="1">
        <v>170</v>
      </c>
      <c r="DX33" s="1">
        <v>47</v>
      </c>
      <c r="DY33" s="1">
        <v>5</v>
      </c>
      <c r="DZ33" s="1">
        <v>0</v>
      </c>
      <c r="EA33" s="1">
        <v>342</v>
      </c>
      <c r="EB33" s="1">
        <v>449</v>
      </c>
      <c r="EC33" s="1">
        <v>112</v>
      </c>
      <c r="ED33" s="1">
        <v>561</v>
      </c>
      <c r="EE33" s="6">
        <v>4073</v>
      </c>
      <c r="EF33" s="6">
        <v>1439</v>
      </c>
      <c r="EG33" s="6">
        <v>5512</v>
      </c>
      <c r="EH33" s="1">
        <v>63</v>
      </c>
      <c r="EI33" s="1">
        <v>0</v>
      </c>
      <c r="EJ33" s="1">
        <v>63</v>
      </c>
      <c r="EK33" s="6">
        <v>6136</v>
      </c>
      <c r="EL33" s="1">
        <v>17</v>
      </c>
      <c r="EM33" s="1">
        <v>51</v>
      </c>
      <c r="EN33" s="1">
        <v>50</v>
      </c>
      <c r="EO33" s="1">
        <v>205</v>
      </c>
      <c r="EP33" s="1">
        <v>355</v>
      </c>
      <c r="EQ33" s="6">
        <v>2019</v>
      </c>
      <c r="ER33" s="6">
        <v>15834</v>
      </c>
      <c r="ES33" s="6">
        <v>6942</v>
      </c>
      <c r="ET33" s="6">
        <v>1678</v>
      </c>
      <c r="EU33" s="6">
        <v>7874</v>
      </c>
      <c r="EV33" s="6">
        <v>7874</v>
      </c>
      <c r="EW33" s="1" t="s">
        <v>1030</v>
      </c>
      <c r="EX33" s="1">
        <v>13</v>
      </c>
      <c r="EY33" s="1">
        <v>26</v>
      </c>
      <c r="EZ33" s="6">
        <v>20456</v>
      </c>
      <c r="FA33" s="6">
        <v>29939</v>
      </c>
      <c r="FB33" s="6">
        <v>7034</v>
      </c>
      <c r="FC33" s="1"/>
      <c r="FD33" s="1"/>
      <c r="FE33" s="1"/>
      <c r="FF33" s="1" t="s">
        <v>1031</v>
      </c>
      <c r="FG33" s="1" t="s">
        <v>307</v>
      </c>
      <c r="FH33" s="1" t="s">
        <v>1024</v>
      </c>
      <c r="FI33" s="1" t="s">
        <v>1025</v>
      </c>
      <c r="FJ33" s="1">
        <v>27330</v>
      </c>
      <c r="FK33" s="1">
        <v>4399</v>
      </c>
      <c r="FL33" s="1" t="s">
        <v>1024</v>
      </c>
      <c r="FM33" s="1" t="s">
        <v>1025</v>
      </c>
      <c r="FN33" s="1">
        <v>27330</v>
      </c>
      <c r="FO33" s="1">
        <v>4399</v>
      </c>
      <c r="FP33" s="1" t="s">
        <v>1023</v>
      </c>
      <c r="FQ33" s="6">
        <v>19578</v>
      </c>
      <c r="FR33" s="1">
        <v>9.1</v>
      </c>
      <c r="FS33" s="1" t="s">
        <v>1026</v>
      </c>
      <c r="FT33" s="6">
        <v>3484</v>
      </c>
      <c r="FU33" s="1">
        <v>104</v>
      </c>
      <c r="FV33" s="1"/>
      <c r="FW33" s="1" t="s">
        <v>1032</v>
      </c>
      <c r="FX33" s="1"/>
      <c r="FY33" s="1"/>
      <c r="FZ33" s="1">
        <v>0</v>
      </c>
      <c r="GA33" s="1" t="s">
        <v>1033</v>
      </c>
      <c r="GB33" s="1">
        <v>4.3600000000000003</v>
      </c>
      <c r="GC33" s="1">
        <v>63.22</v>
      </c>
      <c r="GD33" s="1" t="s">
        <v>286</v>
      </c>
      <c r="GE33" s="1" t="s">
        <v>287</v>
      </c>
      <c r="GF33" s="1" t="s">
        <v>1034</v>
      </c>
      <c r="GG33" s="1" t="s">
        <v>289</v>
      </c>
      <c r="GH33" s="1" t="s">
        <v>290</v>
      </c>
      <c r="GI33" s="1" t="s">
        <v>278</v>
      </c>
      <c r="GJ33" s="6">
        <v>59344</v>
      </c>
      <c r="GK33" s="1">
        <v>2</v>
      </c>
      <c r="GM33" s="2" t="s">
        <v>291</v>
      </c>
      <c r="GN33" s="2">
        <v>133</v>
      </c>
      <c r="GO33" s="2">
        <v>19</v>
      </c>
      <c r="GP33" s="10">
        <v>1177</v>
      </c>
      <c r="GQ33" s="10">
        <v>7989</v>
      </c>
      <c r="GR33" s="2"/>
      <c r="GS33" s="2"/>
      <c r="GT33" s="2"/>
      <c r="GU33" s="2">
        <v>816</v>
      </c>
      <c r="GY33" s="1"/>
      <c r="GZ33" s="1">
        <v>2</v>
      </c>
      <c r="HA33" s="1"/>
      <c r="HB33" s="1"/>
      <c r="HC33" s="1"/>
      <c r="HD33" s="1"/>
      <c r="HE33" s="1"/>
      <c r="HF33" s="1"/>
      <c r="HG33" s="1"/>
      <c r="HH33" s="1"/>
      <c r="HI33" s="1"/>
      <c r="HJ33" s="1">
        <v>4</v>
      </c>
      <c r="HK33" s="1">
        <v>275</v>
      </c>
      <c r="HM33" s="6">
        <v>10473</v>
      </c>
      <c r="HN33" s="6">
        <v>181539</v>
      </c>
      <c r="HO33" s="2">
        <v>4</v>
      </c>
      <c r="HP33" s="1"/>
      <c r="HQ33" s="1">
        <v>0</v>
      </c>
      <c r="HR33" s="6">
        <v>26725</v>
      </c>
      <c r="HS33" s="6">
        <v>23798</v>
      </c>
      <c r="HT33" s="1"/>
      <c r="HU33" s="1">
        <v>255</v>
      </c>
      <c r="HV33" s="6">
        <v>2022</v>
      </c>
      <c r="HW33" s="6">
        <v>1183</v>
      </c>
      <c r="HX33" s="1"/>
      <c r="HY33" s="1">
        <v>-1</v>
      </c>
      <c r="HZ33" s="1">
        <v>0</v>
      </c>
      <c r="IA33" s="1">
        <v>205</v>
      </c>
      <c r="IB33" s="1"/>
      <c r="IC33" s="1">
        <v>0</v>
      </c>
      <c r="ID33" s="6">
        <v>120088</v>
      </c>
      <c r="IE33" s="6">
        <v>26524</v>
      </c>
      <c r="IF33" s="1">
        <v>162</v>
      </c>
      <c r="IG33" s="6">
        <v>107800</v>
      </c>
      <c r="IH33" s="6">
        <v>25192</v>
      </c>
      <c r="II33" s="1">
        <v>25</v>
      </c>
      <c r="IJ33" s="6">
        <v>10937</v>
      </c>
      <c r="IK33" s="1">
        <v>386</v>
      </c>
      <c r="IL33" s="6">
        <v>1096</v>
      </c>
      <c r="IM33" s="1">
        <v>0</v>
      </c>
      <c r="IN33" s="1">
        <v>12</v>
      </c>
      <c r="IP33" s="6">
        <v>2412</v>
      </c>
      <c r="IQ33" s="6">
        <v>5543</v>
      </c>
      <c r="IR33" s="10">
        <v>7955</v>
      </c>
      <c r="IS33" s="10">
        <v>20431</v>
      </c>
      <c r="IT33" s="6">
        <v>7033</v>
      </c>
      <c r="IU33" s="10">
        <v>128043</v>
      </c>
      <c r="IV33" s="6">
        <v>28793</v>
      </c>
      <c r="IW33" s="1">
        <v>120</v>
      </c>
      <c r="IX33" s="1">
        <v>217</v>
      </c>
      <c r="IY33" s="1">
        <v>5</v>
      </c>
      <c r="IZ33" s="1">
        <v>0.9</v>
      </c>
      <c r="JA33" s="1">
        <v>0.09</v>
      </c>
      <c r="JB33" s="1">
        <v>17.940000000000001</v>
      </c>
      <c r="JC33" s="1">
        <v>25.4</v>
      </c>
      <c r="JD33" s="1">
        <v>4.68</v>
      </c>
      <c r="JE33" s="1">
        <v>293</v>
      </c>
      <c r="JF33" s="6">
        <v>4585</v>
      </c>
      <c r="JG33" s="1">
        <v>49</v>
      </c>
      <c r="JH33" s="6">
        <v>1551</v>
      </c>
      <c r="JI33">
        <v>7.4191493664060397</v>
      </c>
      <c r="KJ33" s="27">
        <f t="shared" si="1"/>
        <v>48920.222222222219</v>
      </c>
      <c r="MH33" s="2"/>
      <c r="MI33" s="10">
        <v>16450</v>
      </c>
      <c r="MJ33" s="10"/>
    </row>
    <row r="34" spans="1:348" x14ac:dyDescent="0.2">
      <c r="A34" s="1" t="s">
        <v>1035</v>
      </c>
      <c r="B34" s="21" t="s">
        <v>1901</v>
      </c>
      <c r="C34" s="1" t="s">
        <v>1036</v>
      </c>
      <c r="D34" s="1">
        <v>2016</v>
      </c>
      <c r="E34" s="1" t="s">
        <v>1037</v>
      </c>
      <c r="F34" s="1" t="s">
        <v>1038</v>
      </c>
      <c r="G34" s="1" t="s">
        <v>1039</v>
      </c>
      <c r="H34" s="1">
        <v>28092</v>
      </c>
      <c r="I34" s="1">
        <v>3416</v>
      </c>
      <c r="J34" s="1" t="s">
        <v>1038</v>
      </c>
      <c r="K34" s="1" t="s">
        <v>1039</v>
      </c>
      <c r="L34" s="1">
        <v>28092</v>
      </c>
      <c r="M34" s="1"/>
      <c r="N34" s="1" t="s">
        <v>1040</v>
      </c>
      <c r="O34" s="1" t="s">
        <v>1041</v>
      </c>
      <c r="P34" s="1" t="s">
        <v>1042</v>
      </c>
      <c r="Q34" s="1" t="s">
        <v>1043</v>
      </c>
      <c r="R34" s="1" t="s">
        <v>1044</v>
      </c>
      <c r="S34" s="1" t="s">
        <v>1045</v>
      </c>
      <c r="T34" s="1" t="s">
        <v>1041</v>
      </c>
      <c r="U34" s="1" t="s">
        <v>1042</v>
      </c>
      <c r="V34" s="1" t="s">
        <v>1046</v>
      </c>
      <c r="W34" s="1">
        <v>1</v>
      </c>
      <c r="X34" s="1">
        <v>2</v>
      </c>
      <c r="Y34" s="1">
        <v>0</v>
      </c>
      <c r="Z34" s="1">
        <v>1</v>
      </c>
      <c r="AA34" s="6">
        <v>7574</v>
      </c>
      <c r="AB34" s="1">
        <v>3</v>
      </c>
      <c r="AC34" s="1">
        <v>1</v>
      </c>
      <c r="AD34" s="1">
        <v>4</v>
      </c>
      <c r="AE34" s="1">
        <v>18</v>
      </c>
      <c r="AF34" s="1">
        <v>22</v>
      </c>
      <c r="AG34" s="7">
        <v>0.13639999999999999</v>
      </c>
      <c r="AH34" s="8">
        <v>79459</v>
      </c>
      <c r="AI34" s="1" t="e">
        <f>VLOOKUP(County!A34,Salaries!A$6:T$91,15,FALSE)</f>
        <v>#N/A</v>
      </c>
      <c r="AJ34" s="1" t="e">
        <f>VLOOKUP(County!A34,Salaries!A$6:T$91,16,FALSE)</f>
        <v>#N/A</v>
      </c>
      <c r="AK34" s="8">
        <v>31979</v>
      </c>
      <c r="AL34" s="9">
        <v>11.78</v>
      </c>
      <c r="AM34" s="1"/>
      <c r="AN34" s="1"/>
      <c r="AO34" s="8">
        <v>0</v>
      </c>
      <c r="AP34" s="8">
        <v>1135846</v>
      </c>
      <c r="AQ34" s="8">
        <v>1135846</v>
      </c>
      <c r="AR34" s="8">
        <v>118195</v>
      </c>
      <c r="AS34" s="8">
        <v>0</v>
      </c>
      <c r="AT34" s="8">
        <v>118195</v>
      </c>
      <c r="AU34" s="8">
        <v>58458</v>
      </c>
      <c r="AV34" s="8">
        <v>0</v>
      </c>
      <c r="AW34" s="8">
        <v>58458</v>
      </c>
      <c r="AX34" s="8">
        <v>5810</v>
      </c>
      <c r="AY34" s="8">
        <v>1318309</v>
      </c>
      <c r="AZ34" s="8">
        <v>562360</v>
      </c>
      <c r="BA34" s="8">
        <v>213607</v>
      </c>
      <c r="BB34" s="8">
        <v>775967</v>
      </c>
      <c r="BC34" s="8">
        <v>144028</v>
      </c>
      <c r="BD34" s="8">
        <v>35311</v>
      </c>
      <c r="BE34" s="8">
        <v>16833</v>
      </c>
      <c r="BF34" s="8">
        <v>196172</v>
      </c>
      <c r="BG34" s="8">
        <v>265483</v>
      </c>
      <c r="BH34" s="8">
        <v>1237622</v>
      </c>
      <c r="BI34" s="8">
        <v>80687</v>
      </c>
      <c r="BJ34" s="7">
        <v>6.1199999999999997E-2</v>
      </c>
      <c r="BK34" s="8">
        <v>11700</v>
      </c>
      <c r="BL34" s="8">
        <v>0</v>
      </c>
      <c r="BM34" s="8">
        <v>0</v>
      </c>
      <c r="BN34" s="8">
        <v>0</v>
      </c>
      <c r="BO34" s="8">
        <v>11700</v>
      </c>
      <c r="BP34" s="8">
        <v>11666</v>
      </c>
      <c r="BQ34" s="6">
        <v>39831</v>
      </c>
      <c r="BR34" s="6">
        <v>43221</v>
      </c>
      <c r="BS34" s="6">
        <v>83052</v>
      </c>
      <c r="BT34" s="6">
        <v>32161</v>
      </c>
      <c r="BU34" s="6">
        <v>17330</v>
      </c>
      <c r="BV34" s="6">
        <v>49491</v>
      </c>
      <c r="BW34" s="6">
        <v>5103</v>
      </c>
      <c r="BX34" s="1">
        <v>0</v>
      </c>
      <c r="BY34" s="6">
        <v>5103</v>
      </c>
      <c r="BZ34" s="6">
        <v>137646</v>
      </c>
      <c r="CA34" s="1"/>
      <c r="CB34" s="6">
        <v>137646</v>
      </c>
      <c r="CC34" s="1">
        <v>0</v>
      </c>
      <c r="CD34" s="6">
        <v>64297</v>
      </c>
      <c r="CE34" s="1">
        <v>6</v>
      </c>
      <c r="CF34" s="1">
        <v>74</v>
      </c>
      <c r="CG34" s="1">
        <v>80</v>
      </c>
      <c r="CH34" s="6">
        <v>5975</v>
      </c>
      <c r="CI34" s="6">
        <v>15935</v>
      </c>
      <c r="CJ34" s="6">
        <v>10200</v>
      </c>
      <c r="CK34" s="1">
        <v>370</v>
      </c>
      <c r="CL34" s="1">
        <v>284</v>
      </c>
      <c r="CM34" s="1">
        <v>15</v>
      </c>
      <c r="CN34" s="1">
        <v>168</v>
      </c>
      <c r="CO34" s="6">
        <v>66680</v>
      </c>
      <c r="CP34" s="6">
        <v>17919</v>
      </c>
      <c r="CQ34" s="6">
        <v>84599</v>
      </c>
      <c r="CR34" s="6">
        <v>7779</v>
      </c>
      <c r="CS34" s="1">
        <v>0</v>
      </c>
      <c r="CT34" s="6">
        <v>7779</v>
      </c>
      <c r="CU34" s="6">
        <v>70435</v>
      </c>
      <c r="CV34" s="6">
        <v>16566</v>
      </c>
      <c r="CW34" s="6">
        <v>87001</v>
      </c>
      <c r="CX34" s="6">
        <v>179379</v>
      </c>
      <c r="CY34" s="1">
        <v>0</v>
      </c>
      <c r="CZ34" s="1">
        <v>0</v>
      </c>
      <c r="DA34" s="6">
        <v>179379</v>
      </c>
      <c r="DB34" s="6">
        <v>11159</v>
      </c>
      <c r="DC34" s="6">
        <v>7549</v>
      </c>
      <c r="DD34" s="6">
        <f t="shared" si="0"/>
        <v>18708</v>
      </c>
      <c r="DE34" s="6">
        <v>38475</v>
      </c>
      <c r="DF34" s="6">
        <v>15274</v>
      </c>
      <c r="DG34" s="1">
        <v>1373</v>
      </c>
      <c r="DH34" s="6">
        <v>23119</v>
      </c>
      <c r="DI34" s="1">
        <v>278</v>
      </c>
      <c r="DJ34" s="6"/>
      <c r="DK34" s="6">
        <v>115545</v>
      </c>
      <c r="DL34" s="6">
        <v>106406</v>
      </c>
      <c r="DM34" s="1">
        <v>1</v>
      </c>
      <c r="DN34" s="6">
        <v>19427</v>
      </c>
      <c r="DO34" s="6">
        <v>252018</v>
      </c>
      <c r="DP34" s="1">
        <v>0</v>
      </c>
      <c r="DQ34" s="6">
        <v>40698</v>
      </c>
      <c r="DR34" s="6">
        <v>13300</v>
      </c>
      <c r="DS34" s="6">
        <v>53998</v>
      </c>
      <c r="DT34" s="6">
        <v>200380</v>
      </c>
      <c r="DU34" s="1">
        <v>112</v>
      </c>
      <c r="DV34" s="1">
        <v>3</v>
      </c>
      <c r="DW34" s="1">
        <v>456</v>
      </c>
      <c r="DX34" s="1">
        <v>5</v>
      </c>
      <c r="DY34" s="1">
        <v>104</v>
      </c>
      <c r="DZ34" s="1">
        <v>2</v>
      </c>
      <c r="EA34" s="1">
        <v>682</v>
      </c>
      <c r="EB34" s="1">
        <v>739</v>
      </c>
      <c r="EC34" s="1">
        <v>450</v>
      </c>
      <c r="ED34" s="6">
        <v>1189</v>
      </c>
      <c r="EE34" s="6">
        <v>10676</v>
      </c>
      <c r="EF34" s="6">
        <v>1346</v>
      </c>
      <c r="EG34" s="6">
        <v>12022</v>
      </c>
      <c r="EH34" s="6">
        <v>1673</v>
      </c>
      <c r="EI34" s="1">
        <v>98</v>
      </c>
      <c r="EJ34" s="6">
        <v>1771</v>
      </c>
      <c r="EK34" s="6">
        <v>14982</v>
      </c>
      <c r="EL34" s="1">
        <v>5</v>
      </c>
      <c r="EM34" s="1">
        <v>17</v>
      </c>
      <c r="EN34" s="1">
        <v>14</v>
      </c>
      <c r="EO34" s="1">
        <v>59</v>
      </c>
      <c r="EP34" s="1">
        <v>88</v>
      </c>
      <c r="EQ34" s="1">
        <v>728</v>
      </c>
      <c r="ER34" s="6">
        <v>16847</v>
      </c>
      <c r="ES34" s="6">
        <v>9981</v>
      </c>
      <c r="ET34" s="6">
        <v>1601</v>
      </c>
      <c r="EU34" s="1">
        <v>0</v>
      </c>
      <c r="EV34" s="1">
        <v>24</v>
      </c>
      <c r="EW34" s="1" t="s">
        <v>1047</v>
      </c>
      <c r="EX34" s="1">
        <v>27</v>
      </c>
      <c r="EY34" s="1">
        <v>46</v>
      </c>
      <c r="EZ34" s="6">
        <v>38400</v>
      </c>
      <c r="FA34" s="6">
        <v>63558</v>
      </c>
      <c r="FB34" s="6">
        <v>6287</v>
      </c>
      <c r="FC34" s="1"/>
      <c r="FD34" s="1"/>
      <c r="FE34" s="1"/>
      <c r="FF34" s="1" t="s">
        <v>1048</v>
      </c>
      <c r="FG34" s="1" t="s">
        <v>307</v>
      </c>
      <c r="FH34" s="1" t="s">
        <v>1038</v>
      </c>
      <c r="FI34" s="1" t="s">
        <v>1039</v>
      </c>
      <c r="FJ34" s="1">
        <v>28092</v>
      </c>
      <c r="FK34" s="1"/>
      <c r="FL34" s="1" t="s">
        <v>1038</v>
      </c>
      <c r="FM34" s="1" t="s">
        <v>1039</v>
      </c>
      <c r="FN34" s="1">
        <v>28092</v>
      </c>
      <c r="FO34" s="1"/>
      <c r="FP34" s="1" t="s">
        <v>1037</v>
      </c>
      <c r="FQ34" s="6">
        <v>24879</v>
      </c>
      <c r="FR34" s="1">
        <v>15</v>
      </c>
      <c r="FS34" s="1" t="s">
        <v>1049</v>
      </c>
      <c r="FT34" s="6">
        <v>7574</v>
      </c>
      <c r="FU34" s="1">
        <v>156</v>
      </c>
      <c r="FV34" s="1"/>
      <c r="FW34" s="1" t="s">
        <v>1050</v>
      </c>
      <c r="FX34" s="1"/>
      <c r="FY34" s="1"/>
      <c r="FZ34" s="1">
        <v>0</v>
      </c>
      <c r="GA34" s="1" t="s">
        <v>1051</v>
      </c>
      <c r="GB34" s="1">
        <v>20.010000000000002</v>
      </c>
      <c r="GC34" s="1">
        <v>70</v>
      </c>
      <c r="GD34" s="1" t="s">
        <v>286</v>
      </c>
      <c r="GE34" s="1" t="s">
        <v>1053</v>
      </c>
      <c r="GF34" s="1" t="s">
        <v>1052</v>
      </c>
      <c r="GG34" s="1" t="s">
        <v>289</v>
      </c>
      <c r="GH34" s="1" t="s">
        <v>290</v>
      </c>
      <c r="GI34" s="1" t="s">
        <v>278</v>
      </c>
      <c r="GJ34" s="6">
        <v>79745</v>
      </c>
      <c r="GK34" s="1">
        <v>3</v>
      </c>
      <c r="GM34" s="2" t="s">
        <v>291</v>
      </c>
      <c r="GN34" s="2">
        <v>299</v>
      </c>
      <c r="GO34" s="2">
        <v>14</v>
      </c>
      <c r="GP34" s="10">
        <v>1180</v>
      </c>
      <c r="GQ34" s="10">
        <v>26771</v>
      </c>
      <c r="GR34" s="2">
        <v>45</v>
      </c>
      <c r="GS34" s="2">
        <v>11</v>
      </c>
      <c r="GT34" s="2">
        <v>942</v>
      </c>
      <c r="GU34" s="10">
        <v>3552</v>
      </c>
      <c r="GY34" s="1"/>
      <c r="GZ34" s="1">
        <v>3</v>
      </c>
      <c r="HA34" s="1"/>
      <c r="HB34" s="1"/>
      <c r="HC34" s="1"/>
      <c r="HD34" s="1"/>
      <c r="HE34" s="1"/>
      <c r="HF34" s="1"/>
      <c r="HG34" s="1"/>
      <c r="HH34" s="1"/>
      <c r="HI34" s="1"/>
      <c r="HJ34" s="1">
        <v>4</v>
      </c>
      <c r="HK34" s="1">
        <v>721</v>
      </c>
      <c r="HM34" s="6">
        <v>32480</v>
      </c>
      <c r="HN34" s="6">
        <v>235034</v>
      </c>
      <c r="HO34" s="2">
        <v>278</v>
      </c>
      <c r="HP34" s="1">
        <v>87</v>
      </c>
      <c r="HQ34" s="1">
        <v>197</v>
      </c>
      <c r="HR34" s="6">
        <v>26725</v>
      </c>
      <c r="HS34" s="1">
        <v>0</v>
      </c>
      <c r="HT34" s="6">
        <v>34298</v>
      </c>
      <c r="HU34" s="6">
        <v>3274</v>
      </c>
      <c r="HV34" s="6">
        <v>2022</v>
      </c>
      <c r="HW34" s="1">
        <v>0</v>
      </c>
      <c r="HX34" s="6">
        <v>13913</v>
      </c>
      <c r="HY34" s="1">
        <v>0</v>
      </c>
      <c r="HZ34" s="1">
        <v>0</v>
      </c>
      <c r="IA34" s="1">
        <v>0</v>
      </c>
      <c r="IB34" s="1">
        <v>370</v>
      </c>
      <c r="IC34" s="1">
        <v>0</v>
      </c>
      <c r="ID34" s="6">
        <v>252018</v>
      </c>
      <c r="IE34" s="6">
        <v>57183</v>
      </c>
      <c r="IF34" s="1">
        <v>0</v>
      </c>
      <c r="IG34" s="6">
        <v>228899</v>
      </c>
      <c r="IH34" s="6">
        <v>49520</v>
      </c>
      <c r="II34" s="1">
        <v>96</v>
      </c>
      <c r="IJ34" s="6">
        <v>15178</v>
      </c>
      <c r="IK34" s="1">
        <v>263</v>
      </c>
      <c r="IL34" s="6">
        <v>7286</v>
      </c>
      <c r="IM34" s="1">
        <v>0</v>
      </c>
      <c r="IN34" s="1">
        <v>114</v>
      </c>
      <c r="IP34" s="6">
        <v>5852</v>
      </c>
      <c r="IQ34" s="6">
        <v>23696</v>
      </c>
      <c r="IR34" s="10">
        <v>29548</v>
      </c>
      <c r="IS34" s="10">
        <v>52667</v>
      </c>
      <c r="IT34" s="6">
        <v>18708</v>
      </c>
      <c r="IU34" s="10">
        <v>281566</v>
      </c>
      <c r="IV34" s="6">
        <v>83504</v>
      </c>
      <c r="IW34" s="1">
        <v>115</v>
      </c>
      <c r="IX34" s="1">
        <v>461</v>
      </c>
      <c r="IY34" s="1">
        <v>106</v>
      </c>
      <c r="IZ34" s="1">
        <v>0.8</v>
      </c>
      <c r="JA34" s="1">
        <v>0.08</v>
      </c>
      <c r="JB34" s="1">
        <v>21.97</v>
      </c>
      <c r="JC34" s="1">
        <v>26.08</v>
      </c>
      <c r="JD34" s="1">
        <v>10.34</v>
      </c>
      <c r="JE34" s="1">
        <v>672</v>
      </c>
      <c r="JF34" s="6">
        <v>13088</v>
      </c>
      <c r="JG34" s="1">
        <v>10</v>
      </c>
      <c r="JH34" s="6">
        <v>1894</v>
      </c>
      <c r="JI34">
        <v>9.7306037996112611</v>
      </c>
      <c r="KJ34" s="27">
        <f t="shared" si="1"/>
        <v>35271.227272727272</v>
      </c>
      <c r="MH34" s="10">
        <v>22005</v>
      </c>
      <c r="MI34" s="10">
        <v>127098</v>
      </c>
      <c r="MJ34" s="10"/>
    </row>
    <row r="35" spans="1:348" x14ac:dyDescent="0.2">
      <c r="A35" s="1" t="s">
        <v>1054</v>
      </c>
      <c r="B35" s="21" t="s">
        <v>1902</v>
      </c>
      <c r="C35" s="1" t="s">
        <v>1055</v>
      </c>
      <c r="D35" s="1">
        <v>2016</v>
      </c>
      <c r="E35" s="1" t="s">
        <v>1056</v>
      </c>
      <c r="F35" s="1" t="s">
        <v>1057</v>
      </c>
      <c r="G35" s="1" t="s">
        <v>1058</v>
      </c>
      <c r="H35" s="1">
        <v>28753</v>
      </c>
      <c r="I35" s="1"/>
      <c r="J35" s="1" t="s">
        <v>1057</v>
      </c>
      <c r="K35" s="1" t="s">
        <v>1058</v>
      </c>
      <c r="L35" s="1">
        <v>28753</v>
      </c>
      <c r="M35" s="1"/>
      <c r="N35" s="1" t="s">
        <v>1059</v>
      </c>
      <c r="O35" s="1" t="s">
        <v>1060</v>
      </c>
      <c r="P35" s="1" t="s">
        <v>1061</v>
      </c>
      <c r="Q35" s="1" t="s">
        <v>1062</v>
      </c>
      <c r="R35" s="1" t="s">
        <v>1059</v>
      </c>
      <c r="S35" s="1" t="s">
        <v>323</v>
      </c>
      <c r="T35" s="1" t="s">
        <v>1060</v>
      </c>
      <c r="U35" s="1" t="s">
        <v>1061</v>
      </c>
      <c r="V35" s="1" t="s">
        <v>1062</v>
      </c>
      <c r="W35" s="1">
        <v>1</v>
      </c>
      <c r="X35" s="1">
        <v>2</v>
      </c>
      <c r="Y35" s="1">
        <v>0</v>
      </c>
      <c r="Z35" s="1">
        <v>0</v>
      </c>
      <c r="AA35" s="6">
        <v>6442</v>
      </c>
      <c r="AB35" s="1">
        <v>1</v>
      </c>
      <c r="AC35" s="1">
        <v>0</v>
      </c>
      <c r="AD35" s="1">
        <v>1</v>
      </c>
      <c r="AE35" s="1">
        <v>9.89</v>
      </c>
      <c r="AF35" s="1">
        <v>10.89</v>
      </c>
      <c r="AG35" s="7">
        <v>9.1800000000000007E-2</v>
      </c>
      <c r="AH35" s="8">
        <v>50001</v>
      </c>
      <c r="AI35" s="1" t="e">
        <f>VLOOKUP(County!A35,Salaries!A$6:T$91,15,FALSE)</f>
        <v>#N/A</v>
      </c>
      <c r="AJ35" s="1" t="e">
        <f>VLOOKUP(County!A35,Salaries!A$6:T$91,16,FALSE)</f>
        <v>#N/A</v>
      </c>
      <c r="AK35" s="8">
        <v>38125</v>
      </c>
      <c r="AL35" s="9">
        <v>7.41</v>
      </c>
      <c r="AM35" s="9">
        <v>7.41</v>
      </c>
      <c r="AN35" s="9">
        <v>7.41</v>
      </c>
      <c r="AO35" s="8">
        <v>6000</v>
      </c>
      <c r="AP35" s="8">
        <v>363855</v>
      </c>
      <c r="AQ35" s="8">
        <v>369855</v>
      </c>
      <c r="AR35" s="8">
        <v>82461</v>
      </c>
      <c r="AS35" s="8">
        <v>0</v>
      </c>
      <c r="AT35" s="8">
        <v>82461</v>
      </c>
      <c r="AU35" s="8">
        <v>6025</v>
      </c>
      <c r="AV35" s="8">
        <v>0</v>
      </c>
      <c r="AW35" s="8">
        <v>6025</v>
      </c>
      <c r="AX35" s="8">
        <v>18935</v>
      </c>
      <c r="AY35" s="8">
        <v>477276</v>
      </c>
      <c r="AZ35" s="8">
        <v>220931</v>
      </c>
      <c r="BA35" s="8">
        <v>70634</v>
      </c>
      <c r="BB35" s="8">
        <v>291565</v>
      </c>
      <c r="BC35" s="8">
        <v>29573</v>
      </c>
      <c r="BD35" s="8">
        <v>3900</v>
      </c>
      <c r="BE35" s="8">
        <v>7556</v>
      </c>
      <c r="BF35" s="8">
        <v>41029</v>
      </c>
      <c r="BG35" s="8">
        <v>144682</v>
      </c>
      <c r="BH35" s="8">
        <v>477276</v>
      </c>
      <c r="BI35" s="8">
        <v>0</v>
      </c>
      <c r="BJ35" s="7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6">
        <v>26699</v>
      </c>
      <c r="BR35" s="6">
        <v>14362</v>
      </c>
      <c r="BS35" s="6">
        <v>41061</v>
      </c>
      <c r="BT35" s="6">
        <v>13332</v>
      </c>
      <c r="BU35" s="6">
        <v>3863</v>
      </c>
      <c r="BV35" s="6">
        <v>17195</v>
      </c>
      <c r="BW35" s="6">
        <v>2070</v>
      </c>
      <c r="BX35" s="1">
        <v>350</v>
      </c>
      <c r="BY35" s="6">
        <v>2420</v>
      </c>
      <c r="BZ35" s="6">
        <v>60676</v>
      </c>
      <c r="CA35" s="1"/>
      <c r="CB35" s="6">
        <v>60676</v>
      </c>
      <c r="CC35" s="1">
        <v>0</v>
      </c>
      <c r="CD35" s="6">
        <v>50589</v>
      </c>
      <c r="CE35" s="1">
        <v>1</v>
      </c>
      <c r="CF35" s="1">
        <v>74</v>
      </c>
      <c r="CG35" s="1">
        <v>75</v>
      </c>
      <c r="CH35" s="6">
        <v>3388</v>
      </c>
      <c r="CI35" s="6">
        <v>3205</v>
      </c>
      <c r="CJ35" s="6">
        <v>6567</v>
      </c>
      <c r="CK35" s="1">
        <v>205</v>
      </c>
      <c r="CL35" s="1">
        <v>0</v>
      </c>
      <c r="CM35" s="1">
        <v>18</v>
      </c>
      <c r="CN35" s="1">
        <v>106</v>
      </c>
      <c r="CO35" s="6">
        <v>27353</v>
      </c>
      <c r="CP35" s="6">
        <v>11011</v>
      </c>
      <c r="CQ35" s="6">
        <v>38364</v>
      </c>
      <c r="CR35" s="6">
        <v>2730</v>
      </c>
      <c r="CS35" s="1">
        <v>303</v>
      </c>
      <c r="CT35" s="6">
        <v>3033</v>
      </c>
      <c r="CU35" s="6">
        <v>18254</v>
      </c>
      <c r="CV35" s="6">
        <v>2917</v>
      </c>
      <c r="CW35" s="6">
        <v>21171</v>
      </c>
      <c r="CX35" s="6">
        <v>62568</v>
      </c>
      <c r="CY35" s="6">
        <v>2391</v>
      </c>
      <c r="CZ35" s="1">
        <v>0</v>
      </c>
      <c r="DA35" s="6">
        <v>64959</v>
      </c>
      <c r="DB35" s="6">
        <v>5916</v>
      </c>
      <c r="DC35" s="6">
        <v>1463</v>
      </c>
      <c r="DD35" s="6">
        <f t="shared" ref="DD35:DD60" si="2">SUM(DB35:DC35)</f>
        <v>7379</v>
      </c>
      <c r="DE35" s="6">
        <v>24992</v>
      </c>
      <c r="DF35" s="6">
        <v>5940</v>
      </c>
      <c r="DG35" s="1">
        <v>0</v>
      </c>
      <c r="DH35" s="6">
        <v>7431</v>
      </c>
      <c r="DI35" s="1">
        <v>62</v>
      </c>
      <c r="DJ35" s="6"/>
      <c r="DK35" s="6">
        <v>66623</v>
      </c>
      <c r="DL35" s="6">
        <v>60121</v>
      </c>
      <c r="DM35" s="1"/>
      <c r="DN35" s="1"/>
      <c r="DO35" s="6">
        <v>103295</v>
      </c>
      <c r="DP35" s="1">
        <v>816</v>
      </c>
      <c r="DQ35" s="6">
        <v>8890</v>
      </c>
      <c r="DR35" s="6">
        <v>2442</v>
      </c>
      <c r="DS35" s="6">
        <v>11332</v>
      </c>
      <c r="DT35" s="6">
        <v>117985</v>
      </c>
      <c r="DU35" s="1">
        <v>169</v>
      </c>
      <c r="DV35" s="1">
        <v>25</v>
      </c>
      <c r="DW35" s="1">
        <v>287</v>
      </c>
      <c r="DX35" s="1">
        <v>144</v>
      </c>
      <c r="DY35" s="1">
        <v>50</v>
      </c>
      <c r="DZ35" s="1">
        <v>10</v>
      </c>
      <c r="EA35" s="1">
        <v>685</v>
      </c>
      <c r="EB35" s="6">
        <v>3171</v>
      </c>
      <c r="EC35" s="1">
        <v>286</v>
      </c>
      <c r="ED35" s="6">
        <v>3457</v>
      </c>
      <c r="EE35" s="6">
        <v>5982</v>
      </c>
      <c r="EF35" s="6">
        <v>2865</v>
      </c>
      <c r="EG35" s="6">
        <v>8847</v>
      </c>
      <c r="EH35" s="6">
        <v>1140</v>
      </c>
      <c r="EI35" s="1">
        <v>959</v>
      </c>
      <c r="EJ35" s="6">
        <v>2099</v>
      </c>
      <c r="EK35" s="6">
        <v>14403</v>
      </c>
      <c r="EL35" s="1">
        <v>5</v>
      </c>
      <c r="EM35" s="1">
        <v>16</v>
      </c>
      <c r="EN35" s="1">
        <v>40</v>
      </c>
      <c r="EO35" s="1">
        <v>225</v>
      </c>
      <c r="EP35" s="1">
        <v>411</v>
      </c>
      <c r="EQ35" s="6">
        <v>4120</v>
      </c>
      <c r="ER35" s="6">
        <v>3444</v>
      </c>
      <c r="ES35" s="6">
        <v>2272</v>
      </c>
      <c r="ET35" s="1">
        <v>802</v>
      </c>
      <c r="EU35" s="1">
        <v>10</v>
      </c>
      <c r="EV35" s="1">
        <v>8</v>
      </c>
      <c r="EW35" s="1" t="s">
        <v>1063</v>
      </c>
      <c r="EX35" s="1">
        <v>14</v>
      </c>
      <c r="EY35" s="1">
        <v>55</v>
      </c>
      <c r="EZ35" s="6">
        <v>14773</v>
      </c>
      <c r="FA35" s="6">
        <v>36134</v>
      </c>
      <c r="FB35" s="6">
        <v>11287</v>
      </c>
      <c r="FC35" s="1"/>
      <c r="FD35" s="1"/>
      <c r="FE35" s="1"/>
      <c r="FF35" s="1" t="s">
        <v>1055</v>
      </c>
      <c r="FG35" s="1" t="s">
        <v>307</v>
      </c>
      <c r="FH35" s="1" t="s">
        <v>1057</v>
      </c>
      <c r="FI35" s="1" t="s">
        <v>1058</v>
      </c>
      <c r="FJ35" s="1">
        <v>28753</v>
      </c>
      <c r="FK35" s="1">
        <v>6901</v>
      </c>
      <c r="FL35" s="1" t="s">
        <v>1057</v>
      </c>
      <c r="FM35" s="1" t="s">
        <v>1058</v>
      </c>
      <c r="FN35" s="1">
        <v>28753</v>
      </c>
      <c r="FO35" s="1">
        <v>6901</v>
      </c>
      <c r="FP35" s="1" t="s">
        <v>1056</v>
      </c>
      <c r="FQ35" s="6">
        <v>21176</v>
      </c>
      <c r="FR35" s="1">
        <v>10.89</v>
      </c>
      <c r="FS35" s="1" t="s">
        <v>1064</v>
      </c>
      <c r="FT35" s="6">
        <v>6442</v>
      </c>
      <c r="FU35" s="1">
        <v>156</v>
      </c>
      <c r="FV35" s="1"/>
      <c r="FW35" s="1" t="s">
        <v>1065</v>
      </c>
      <c r="FX35" s="1"/>
      <c r="FY35" s="1"/>
      <c r="FZ35" s="1">
        <v>0</v>
      </c>
      <c r="GA35" s="1" t="s">
        <v>1066</v>
      </c>
      <c r="GB35" s="1">
        <v>93.47</v>
      </c>
      <c r="GC35" s="1">
        <v>92.73</v>
      </c>
      <c r="GD35" s="1" t="s">
        <v>286</v>
      </c>
      <c r="GE35" s="1" t="s">
        <v>287</v>
      </c>
      <c r="GF35" s="1" t="s">
        <v>1067</v>
      </c>
      <c r="GG35" s="1" t="s">
        <v>289</v>
      </c>
      <c r="GH35" s="1" t="s">
        <v>290</v>
      </c>
      <c r="GI35" s="1" t="s">
        <v>278</v>
      </c>
      <c r="GJ35" s="6">
        <v>21372</v>
      </c>
      <c r="GK35" s="1">
        <v>2</v>
      </c>
      <c r="GM35" s="2" t="s">
        <v>291</v>
      </c>
      <c r="GN35" s="2">
        <v>403</v>
      </c>
      <c r="GO35" s="2">
        <v>20</v>
      </c>
      <c r="GP35" s="10">
        <v>1603</v>
      </c>
      <c r="GQ35" s="10">
        <v>4115</v>
      </c>
      <c r="GR35" s="2">
        <v>202</v>
      </c>
      <c r="GS35" s="2">
        <v>9</v>
      </c>
      <c r="GT35" s="2">
        <v>106</v>
      </c>
      <c r="GU35" s="10">
        <v>1302</v>
      </c>
      <c r="GY35" s="1"/>
      <c r="GZ35" s="1">
        <v>2</v>
      </c>
      <c r="HA35" s="1"/>
      <c r="HB35" s="1"/>
      <c r="HC35" s="1"/>
      <c r="HD35" s="1"/>
      <c r="HE35" s="1"/>
      <c r="HF35" s="1"/>
      <c r="HG35" s="1"/>
      <c r="HH35" s="1"/>
      <c r="HI35" s="1"/>
      <c r="HJ35" s="1">
        <v>3</v>
      </c>
      <c r="HK35" s="6">
        <v>2226</v>
      </c>
      <c r="HM35" s="6">
        <v>13160</v>
      </c>
      <c r="HN35" s="6">
        <v>124873</v>
      </c>
      <c r="HO35" s="2">
        <v>62</v>
      </c>
      <c r="HP35" s="1"/>
      <c r="HQ35" s="1">
        <v>0</v>
      </c>
      <c r="HR35" s="6">
        <v>26725</v>
      </c>
      <c r="HS35" s="6">
        <v>23798</v>
      </c>
      <c r="HT35" s="1"/>
      <c r="HU35" s="1">
        <v>66</v>
      </c>
      <c r="HV35" s="6">
        <v>2022</v>
      </c>
      <c r="HW35" s="6">
        <v>1183</v>
      </c>
      <c r="HX35" s="1"/>
      <c r="HY35" s="1">
        <v>0</v>
      </c>
      <c r="HZ35" s="1">
        <v>0</v>
      </c>
      <c r="IA35" s="1">
        <v>205</v>
      </c>
      <c r="IB35" s="1"/>
      <c r="IC35" s="1">
        <v>0</v>
      </c>
      <c r="ID35" s="6">
        <v>103295</v>
      </c>
      <c r="IE35" s="6">
        <v>32371</v>
      </c>
      <c r="IF35" s="1">
        <v>25</v>
      </c>
      <c r="IG35" s="6">
        <v>95839</v>
      </c>
      <c r="IH35" s="6">
        <v>30905</v>
      </c>
      <c r="II35" s="1">
        <v>58</v>
      </c>
      <c r="IJ35" s="6">
        <v>5882</v>
      </c>
      <c r="IK35" s="1">
        <v>684</v>
      </c>
      <c r="IL35" s="1">
        <v>779</v>
      </c>
      <c r="IM35" s="1">
        <v>0</v>
      </c>
      <c r="IN35" s="1">
        <v>28</v>
      </c>
      <c r="IP35" s="6">
        <v>3129</v>
      </c>
      <c r="IQ35" s="1">
        <v>0</v>
      </c>
      <c r="IR35" s="10">
        <v>3129</v>
      </c>
      <c r="IS35" s="10">
        <v>10560</v>
      </c>
      <c r="IT35" s="6">
        <v>7379</v>
      </c>
      <c r="IU35" s="10">
        <v>106424</v>
      </c>
      <c r="IV35" s="6">
        <v>26854</v>
      </c>
      <c r="IW35" s="1">
        <v>194</v>
      </c>
      <c r="IX35" s="1">
        <v>431</v>
      </c>
      <c r="IY35" s="1">
        <v>60</v>
      </c>
      <c r="IZ35" s="1">
        <v>0.61</v>
      </c>
      <c r="JA35" s="1">
        <v>0.24</v>
      </c>
      <c r="JB35" s="1">
        <v>21.03</v>
      </c>
      <c r="JC35" s="1">
        <v>20.53</v>
      </c>
      <c r="JD35" s="1">
        <v>17.82</v>
      </c>
      <c r="JE35" s="1">
        <v>506</v>
      </c>
      <c r="JF35" s="6">
        <v>10293</v>
      </c>
      <c r="JG35" s="1">
        <v>179</v>
      </c>
      <c r="JH35" s="6">
        <v>4110</v>
      </c>
      <c r="JI35">
        <v>13.642382556616134</v>
      </c>
      <c r="KJ35" s="27">
        <f t="shared" si="1"/>
        <v>26773.645546372816</v>
      </c>
      <c r="MH35" s="2"/>
      <c r="MI35" s="2"/>
      <c r="MJ35" s="2"/>
    </row>
    <row r="36" spans="1:348" x14ac:dyDescent="0.2">
      <c r="A36" s="1" t="s">
        <v>1068</v>
      </c>
      <c r="B36" s="21" t="s">
        <v>1903</v>
      </c>
      <c r="C36" s="1" t="s">
        <v>1069</v>
      </c>
      <c r="D36" s="1">
        <v>2016</v>
      </c>
      <c r="E36" s="1" t="s">
        <v>1070</v>
      </c>
      <c r="F36" s="1" t="s">
        <v>1071</v>
      </c>
      <c r="G36" s="1" t="s">
        <v>1072</v>
      </c>
      <c r="H36" s="1">
        <v>28752</v>
      </c>
      <c r="I36" s="1">
        <v>3906</v>
      </c>
      <c r="J36" s="1" t="s">
        <v>1071</v>
      </c>
      <c r="K36" s="1" t="s">
        <v>1072</v>
      </c>
      <c r="L36" s="1">
        <v>28752</v>
      </c>
      <c r="M36" s="1"/>
      <c r="N36" s="1" t="s">
        <v>1073</v>
      </c>
      <c r="O36" s="1" t="s">
        <v>1074</v>
      </c>
      <c r="P36" s="1" t="s">
        <v>1075</v>
      </c>
      <c r="Q36" s="1" t="s">
        <v>1076</v>
      </c>
      <c r="R36" s="1" t="s">
        <v>1073</v>
      </c>
      <c r="S36" s="1" t="s">
        <v>396</v>
      </c>
      <c r="T36" s="1" t="s">
        <v>1074</v>
      </c>
      <c r="U36" s="1" t="s">
        <v>1075</v>
      </c>
      <c r="V36" s="1" t="s">
        <v>1076</v>
      </c>
      <c r="W36" s="1">
        <v>1</v>
      </c>
      <c r="X36" s="1">
        <v>1</v>
      </c>
      <c r="Y36" s="1">
        <v>0</v>
      </c>
      <c r="Z36" s="1">
        <v>0</v>
      </c>
      <c r="AA36" s="6">
        <v>4186</v>
      </c>
      <c r="AB36" s="1">
        <v>1</v>
      </c>
      <c r="AC36" s="1">
        <v>0</v>
      </c>
      <c r="AD36" s="1">
        <v>1</v>
      </c>
      <c r="AE36" s="1">
        <v>18.45</v>
      </c>
      <c r="AF36" s="1">
        <v>19.45</v>
      </c>
      <c r="AG36" s="7">
        <v>5.1400000000000001E-2</v>
      </c>
      <c r="AH36" s="8">
        <v>57646</v>
      </c>
      <c r="AI36" s="1" t="e">
        <f>VLOOKUP(County!A36,Salaries!A$6:T$91,15,FALSE)</f>
        <v>#N/A</v>
      </c>
      <c r="AJ36" s="1" t="e">
        <f>VLOOKUP(County!A36,Salaries!A$6:T$91,16,FALSE)</f>
        <v>#N/A</v>
      </c>
      <c r="AK36" s="8">
        <v>38125</v>
      </c>
      <c r="AL36" s="9">
        <v>8.59</v>
      </c>
      <c r="AM36" s="9">
        <v>8.8000000000000007</v>
      </c>
      <c r="AN36" s="9">
        <v>9.3699999999999992</v>
      </c>
      <c r="AO36" s="8">
        <v>0</v>
      </c>
      <c r="AP36" s="8">
        <v>681518</v>
      </c>
      <c r="AQ36" s="8">
        <v>681518</v>
      </c>
      <c r="AR36" s="8">
        <v>105234</v>
      </c>
      <c r="AS36" s="8">
        <v>0</v>
      </c>
      <c r="AT36" s="8">
        <v>105234</v>
      </c>
      <c r="AU36" s="8">
        <v>750</v>
      </c>
      <c r="AV36" s="8">
        <v>0</v>
      </c>
      <c r="AW36" s="8">
        <v>750</v>
      </c>
      <c r="AX36" s="8">
        <v>2432</v>
      </c>
      <c r="AY36" s="8">
        <v>789934</v>
      </c>
      <c r="AZ36" s="8">
        <v>378713</v>
      </c>
      <c r="BA36" s="8">
        <v>126623</v>
      </c>
      <c r="BB36" s="8">
        <v>505336</v>
      </c>
      <c r="BC36" s="8">
        <v>64129</v>
      </c>
      <c r="BD36" s="8">
        <v>10180</v>
      </c>
      <c r="BE36" s="8">
        <v>10692</v>
      </c>
      <c r="BF36" s="8">
        <v>85001</v>
      </c>
      <c r="BG36" s="8">
        <v>132200</v>
      </c>
      <c r="BH36" s="8">
        <v>722537</v>
      </c>
      <c r="BI36" s="8">
        <v>67397</v>
      </c>
      <c r="BJ36" s="7">
        <v>8.5300000000000001E-2</v>
      </c>
      <c r="BK36" s="8">
        <v>3000</v>
      </c>
      <c r="BL36" s="8">
        <v>0</v>
      </c>
      <c r="BM36" s="8">
        <v>0</v>
      </c>
      <c r="BN36" s="8">
        <v>0</v>
      </c>
      <c r="BO36" s="8">
        <v>3000</v>
      </c>
      <c r="BP36" s="8">
        <v>3000</v>
      </c>
      <c r="BQ36" s="6">
        <v>24012</v>
      </c>
      <c r="BR36" s="6">
        <v>39058</v>
      </c>
      <c r="BS36" s="6">
        <v>63070</v>
      </c>
      <c r="BT36" s="6">
        <v>14797</v>
      </c>
      <c r="BU36" s="6">
        <v>8197</v>
      </c>
      <c r="BV36" s="6">
        <v>22994</v>
      </c>
      <c r="BW36" s="6">
        <v>3080</v>
      </c>
      <c r="BX36" s="1">
        <v>818</v>
      </c>
      <c r="BY36" s="1"/>
      <c r="BZ36" s="6">
        <v>89962</v>
      </c>
      <c r="CA36" s="1"/>
      <c r="CB36" s="6">
        <v>89962</v>
      </c>
      <c r="CC36" s="1">
        <v>402</v>
      </c>
      <c r="CD36" s="6">
        <v>50523</v>
      </c>
      <c r="CE36" s="1">
        <v>2</v>
      </c>
      <c r="CF36" s="1">
        <v>74</v>
      </c>
      <c r="CG36" s="1">
        <v>76</v>
      </c>
      <c r="CH36" s="6">
        <v>5783</v>
      </c>
      <c r="CI36" s="6">
        <v>3205</v>
      </c>
      <c r="CJ36" s="6">
        <v>6819</v>
      </c>
      <c r="CK36" s="1">
        <v>205</v>
      </c>
      <c r="CL36" s="1">
        <v>0</v>
      </c>
      <c r="CM36" s="1">
        <v>24</v>
      </c>
      <c r="CN36" s="1">
        <v>91</v>
      </c>
      <c r="CO36" s="6">
        <v>48686</v>
      </c>
      <c r="CP36" s="6">
        <v>15034</v>
      </c>
      <c r="CQ36" s="6">
        <v>63720</v>
      </c>
      <c r="CR36" s="6">
        <v>5141</v>
      </c>
      <c r="CS36" s="1">
        <v>459</v>
      </c>
      <c r="CT36" s="6">
        <f>SUM(CR36:CS36)</f>
        <v>5600</v>
      </c>
      <c r="CU36" s="6">
        <v>24309</v>
      </c>
      <c r="CV36" s="6">
        <v>4326</v>
      </c>
      <c r="CW36" s="6">
        <v>28635</v>
      </c>
      <c r="CX36" s="6">
        <v>97955</v>
      </c>
      <c r="CY36" s="6">
        <v>2392</v>
      </c>
      <c r="CZ36" s="1">
        <v>242</v>
      </c>
      <c r="DA36" s="6">
        <v>100589</v>
      </c>
      <c r="DB36" s="6">
        <v>10560</v>
      </c>
      <c r="DC36" s="1">
        <v>983</v>
      </c>
      <c r="DD36" s="6">
        <f t="shared" si="2"/>
        <v>11543</v>
      </c>
      <c r="DE36" s="6">
        <v>36272</v>
      </c>
      <c r="DF36" s="6">
        <v>12178</v>
      </c>
      <c r="DG36" s="1">
        <v>0</v>
      </c>
      <c r="DH36" s="6">
        <v>13205</v>
      </c>
      <c r="DI36" s="1">
        <v>222</v>
      </c>
      <c r="DJ36" s="6"/>
      <c r="DK36" s="6">
        <v>121158</v>
      </c>
      <c r="DL36" s="6">
        <v>25722</v>
      </c>
      <c r="DM36" s="1"/>
      <c r="DN36" s="1">
        <v>0</v>
      </c>
      <c r="DO36" s="6">
        <v>160606</v>
      </c>
      <c r="DP36" s="1">
        <v>38</v>
      </c>
      <c r="DQ36" s="6">
        <v>22884</v>
      </c>
      <c r="DR36" s="6">
        <v>5110</v>
      </c>
      <c r="DS36" s="6">
        <v>27994</v>
      </c>
      <c r="DT36" s="6">
        <v>110986</v>
      </c>
      <c r="DU36" s="1">
        <v>62</v>
      </c>
      <c r="DV36" s="1">
        <v>0</v>
      </c>
      <c r="DW36" s="1">
        <v>507</v>
      </c>
      <c r="DX36" s="1">
        <v>15</v>
      </c>
      <c r="DY36" s="1">
        <v>30</v>
      </c>
      <c r="DZ36" s="1">
        <v>0</v>
      </c>
      <c r="EA36" s="1">
        <v>614</v>
      </c>
      <c r="EB36" s="1">
        <v>320</v>
      </c>
      <c r="EC36" s="1">
        <v>0</v>
      </c>
      <c r="ED36" s="1">
        <v>320</v>
      </c>
      <c r="EE36" s="6">
        <v>5369</v>
      </c>
      <c r="EF36" s="1">
        <v>450</v>
      </c>
      <c r="EG36" s="6">
        <v>5819</v>
      </c>
      <c r="EH36" s="1">
        <v>324</v>
      </c>
      <c r="EI36" s="1">
        <v>0</v>
      </c>
      <c r="EJ36" s="1">
        <v>324</v>
      </c>
      <c r="EK36" s="6">
        <v>6463</v>
      </c>
      <c r="EL36" s="1">
        <v>3</v>
      </c>
      <c r="EM36" s="1">
        <v>8</v>
      </c>
      <c r="EN36" s="1">
        <v>48</v>
      </c>
      <c r="EO36" s="1">
        <v>168</v>
      </c>
      <c r="EP36" s="1">
        <v>438</v>
      </c>
      <c r="EQ36" s="6">
        <v>1350</v>
      </c>
      <c r="ER36" s="6">
        <v>23726</v>
      </c>
      <c r="ES36" s="6">
        <v>13726</v>
      </c>
      <c r="ET36" s="6">
        <v>1515</v>
      </c>
      <c r="EU36" s="6">
        <v>10433</v>
      </c>
      <c r="EV36" s="6">
        <v>10031</v>
      </c>
      <c r="EW36" s="1" t="s">
        <v>1077</v>
      </c>
      <c r="EX36" s="1">
        <v>15</v>
      </c>
      <c r="EY36" s="1">
        <v>38</v>
      </c>
      <c r="EZ36" s="6">
        <v>16595</v>
      </c>
      <c r="FA36" s="6">
        <v>158784</v>
      </c>
      <c r="FB36" s="6">
        <v>8250</v>
      </c>
      <c r="FC36" s="1"/>
      <c r="FD36" s="1"/>
      <c r="FE36" s="1"/>
      <c r="FF36" s="1" t="s">
        <v>1069</v>
      </c>
      <c r="FG36" s="1" t="s">
        <v>307</v>
      </c>
      <c r="FH36" s="1" t="s">
        <v>1071</v>
      </c>
      <c r="FI36" s="1" t="s">
        <v>1072</v>
      </c>
      <c r="FJ36" s="1">
        <v>28752</v>
      </c>
      <c r="FK36" s="1">
        <v>3906</v>
      </c>
      <c r="FL36" s="1" t="s">
        <v>1071</v>
      </c>
      <c r="FM36" s="1" t="s">
        <v>1072</v>
      </c>
      <c r="FN36" s="1">
        <v>28752</v>
      </c>
      <c r="FO36" s="1">
        <v>3906</v>
      </c>
      <c r="FP36" s="1" t="s">
        <v>1070</v>
      </c>
      <c r="FQ36" s="6">
        <v>23290</v>
      </c>
      <c r="FR36" s="1">
        <v>9</v>
      </c>
      <c r="FS36" s="1" t="s">
        <v>1073</v>
      </c>
      <c r="FT36" s="6">
        <v>4186</v>
      </c>
      <c r="FU36" s="1">
        <v>104</v>
      </c>
      <c r="FV36" s="1"/>
      <c r="FW36" s="1">
        <v>53</v>
      </c>
      <c r="FX36" s="1"/>
      <c r="FY36" s="1"/>
      <c r="FZ36" s="1">
        <v>0</v>
      </c>
      <c r="GA36" s="1" t="s">
        <v>1078</v>
      </c>
      <c r="GB36" s="1">
        <v>94</v>
      </c>
      <c r="GC36" s="1">
        <v>91</v>
      </c>
      <c r="GD36" s="1" t="s">
        <v>286</v>
      </c>
      <c r="GE36" s="1" t="s">
        <v>287</v>
      </c>
      <c r="GF36" s="1" t="s">
        <v>1079</v>
      </c>
      <c r="GG36" s="1" t="s">
        <v>289</v>
      </c>
      <c r="GH36" s="1" t="s">
        <v>290</v>
      </c>
      <c r="GI36" s="1" t="s">
        <v>278</v>
      </c>
      <c r="GJ36" s="6">
        <v>45231</v>
      </c>
      <c r="GK36" s="1">
        <v>1</v>
      </c>
      <c r="GM36" s="2" t="s">
        <v>291</v>
      </c>
      <c r="GN36" s="2">
        <v>625</v>
      </c>
      <c r="GO36" s="2">
        <v>62</v>
      </c>
      <c r="GP36" s="10">
        <v>2305</v>
      </c>
      <c r="GQ36" s="10">
        <v>15023</v>
      </c>
      <c r="GR36" s="2">
        <v>75</v>
      </c>
      <c r="GS36" s="2">
        <v>16</v>
      </c>
      <c r="GT36" s="2">
        <v>148</v>
      </c>
      <c r="GU36" s="10">
        <v>1990</v>
      </c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>
        <v>2</v>
      </c>
      <c r="HK36" s="1">
        <v>750</v>
      </c>
      <c r="HM36" s="6">
        <v>15807</v>
      </c>
      <c r="HN36" s="6">
        <v>157288</v>
      </c>
      <c r="HO36" s="2">
        <v>222</v>
      </c>
      <c r="HP36" s="1"/>
      <c r="HQ36" s="1">
        <v>0</v>
      </c>
      <c r="HR36" s="6">
        <v>26725</v>
      </c>
      <c r="HS36" s="6">
        <v>23798</v>
      </c>
      <c r="HT36" s="1"/>
      <c r="HU36" s="1">
        <v>0</v>
      </c>
      <c r="HV36" s="6">
        <v>2022</v>
      </c>
      <c r="HW36" s="6">
        <v>1183</v>
      </c>
      <c r="HX36" s="1"/>
      <c r="HY36" s="1">
        <v>0</v>
      </c>
      <c r="HZ36" s="1">
        <v>0</v>
      </c>
      <c r="IA36" s="1">
        <v>205</v>
      </c>
      <c r="IB36" s="1"/>
      <c r="IC36" s="1">
        <v>0</v>
      </c>
      <c r="ID36" s="6">
        <v>160606</v>
      </c>
      <c r="IE36" s="6">
        <v>47815</v>
      </c>
      <c r="IF36" s="1">
        <v>24</v>
      </c>
      <c r="IG36" s="6">
        <v>147619</v>
      </c>
      <c r="IH36" s="6">
        <v>46812</v>
      </c>
      <c r="II36" s="1">
        <v>1</v>
      </c>
      <c r="IJ36" s="6">
        <v>12177</v>
      </c>
      <c r="IK36" s="1">
        <v>1</v>
      </c>
      <c r="IL36" s="1">
        <v>982</v>
      </c>
      <c r="IM36" s="1">
        <v>0</v>
      </c>
      <c r="IN36" s="1">
        <v>44</v>
      </c>
      <c r="IP36" s="1">
        <v>628</v>
      </c>
      <c r="IQ36" s="1">
        <v>0</v>
      </c>
      <c r="IR36" s="2">
        <v>628</v>
      </c>
      <c r="IS36" s="10">
        <v>13833</v>
      </c>
      <c r="IT36" s="6">
        <v>11543</v>
      </c>
      <c r="IU36" s="10">
        <v>161234</v>
      </c>
      <c r="IV36" s="6">
        <v>45057</v>
      </c>
      <c r="IW36" s="1">
        <v>62</v>
      </c>
      <c r="IX36" s="1">
        <v>522</v>
      </c>
      <c r="IY36" s="1">
        <v>30</v>
      </c>
      <c r="IZ36" s="1">
        <v>0.9</v>
      </c>
      <c r="JA36" s="1">
        <v>0.05</v>
      </c>
      <c r="JB36" s="1">
        <v>10.53</v>
      </c>
      <c r="JC36" s="1">
        <v>11.15</v>
      </c>
      <c r="JD36" s="1">
        <v>5.16</v>
      </c>
      <c r="JE36" s="1">
        <v>599</v>
      </c>
      <c r="JF36" s="6">
        <v>6013</v>
      </c>
      <c r="JG36" s="1">
        <v>15</v>
      </c>
      <c r="JH36" s="1">
        <v>450</v>
      </c>
      <c r="JI36">
        <v>11.172337556100905</v>
      </c>
      <c r="KJ36" s="27">
        <f t="shared" si="1"/>
        <v>25981.285347043704</v>
      </c>
      <c r="MH36" s="10">
        <v>142500</v>
      </c>
      <c r="MI36" s="10">
        <v>947880</v>
      </c>
      <c r="MJ36" s="10"/>
    </row>
    <row r="37" spans="1:348" x14ac:dyDescent="0.2">
      <c r="A37" s="1" t="s">
        <v>537</v>
      </c>
      <c r="B37" s="21" t="s">
        <v>1904</v>
      </c>
      <c r="C37" s="1" t="s">
        <v>1904</v>
      </c>
      <c r="D37" s="1">
        <v>2016</v>
      </c>
      <c r="E37" s="1" t="s">
        <v>539</v>
      </c>
      <c r="F37" s="1" t="s">
        <v>540</v>
      </c>
      <c r="G37" s="1" t="s">
        <v>541</v>
      </c>
      <c r="H37" s="1">
        <v>28202</v>
      </c>
      <c r="I37" s="1">
        <v>2139</v>
      </c>
      <c r="J37" s="1" t="s">
        <v>540</v>
      </c>
      <c r="K37" s="1" t="s">
        <v>541</v>
      </c>
      <c r="L37" s="1">
        <v>28202</v>
      </c>
      <c r="M37" s="1"/>
      <c r="N37" s="1" t="s">
        <v>542</v>
      </c>
      <c r="O37" s="1" t="s">
        <v>543</v>
      </c>
      <c r="P37" s="1" t="s">
        <v>544</v>
      </c>
      <c r="Q37" s="1" t="s">
        <v>545</v>
      </c>
      <c r="R37" s="1" t="s">
        <v>546</v>
      </c>
      <c r="S37" s="1" t="s">
        <v>547</v>
      </c>
      <c r="T37" s="1" t="s">
        <v>548</v>
      </c>
      <c r="U37" s="1" t="s">
        <v>544</v>
      </c>
      <c r="V37" s="1" t="s">
        <v>549</v>
      </c>
      <c r="W37" s="1">
        <v>1</v>
      </c>
      <c r="X37" s="1">
        <v>19</v>
      </c>
      <c r="Y37" s="1">
        <v>0</v>
      </c>
      <c r="Z37" s="1">
        <v>0</v>
      </c>
      <c r="AA37" s="6">
        <v>62576</v>
      </c>
      <c r="AB37" s="1">
        <v>121</v>
      </c>
      <c r="AC37" s="1">
        <v>1</v>
      </c>
      <c r="AD37" s="1">
        <v>122</v>
      </c>
      <c r="AE37" s="1">
        <v>294.38</v>
      </c>
      <c r="AF37" s="1">
        <v>416.38</v>
      </c>
      <c r="AG37" s="7">
        <v>0.29060000000000002</v>
      </c>
      <c r="AH37" s="8">
        <v>169070</v>
      </c>
      <c r="AI37" s="1" t="e">
        <f>VLOOKUP(County!A37,Salaries!A$6:T$91,15,FALSE)</f>
        <v>#N/A</v>
      </c>
      <c r="AJ37" s="1" t="e">
        <f>VLOOKUP(County!A37,Salaries!A$6:T$91,16,FALSE)</f>
        <v>#N/A</v>
      </c>
      <c r="AK37" s="8">
        <v>43232</v>
      </c>
      <c r="AL37" s="9">
        <v>10.4</v>
      </c>
      <c r="AM37" s="9">
        <v>11.84</v>
      </c>
      <c r="AN37" s="9">
        <v>14.38</v>
      </c>
      <c r="AO37" s="8">
        <v>2500</v>
      </c>
      <c r="AP37" s="8">
        <v>34671973</v>
      </c>
      <c r="AQ37" s="8">
        <v>34674473</v>
      </c>
      <c r="AR37" s="8">
        <v>606135</v>
      </c>
      <c r="AS37" s="8">
        <v>0</v>
      </c>
      <c r="AT37" s="8">
        <v>606135</v>
      </c>
      <c r="AU37" s="8">
        <v>118576</v>
      </c>
      <c r="AV37" s="8">
        <v>3848</v>
      </c>
      <c r="AW37" s="8">
        <v>122424</v>
      </c>
      <c r="AX37" s="8">
        <v>2995019</v>
      </c>
      <c r="AY37" s="8">
        <v>38398051</v>
      </c>
      <c r="AZ37" s="8">
        <v>18725792</v>
      </c>
      <c r="BA37" s="8">
        <v>6839184</v>
      </c>
      <c r="BB37" s="8">
        <v>25564976</v>
      </c>
      <c r="BC37" s="8">
        <v>2107567</v>
      </c>
      <c r="BD37" s="8">
        <v>977447</v>
      </c>
      <c r="BE37" s="8">
        <v>370909</v>
      </c>
      <c r="BF37" s="8">
        <v>3455923</v>
      </c>
      <c r="BG37" s="8">
        <v>9411711</v>
      </c>
      <c r="BH37" s="8">
        <v>38432610</v>
      </c>
      <c r="BI37" s="8">
        <v>-34559</v>
      </c>
      <c r="BJ37" s="7">
        <v>-8.9999999999999998E-4</v>
      </c>
      <c r="BK37" s="8">
        <v>2226202</v>
      </c>
      <c r="BL37" s="8">
        <v>0</v>
      </c>
      <c r="BM37" s="8">
        <v>0</v>
      </c>
      <c r="BN37" s="8">
        <v>0</v>
      </c>
      <c r="BO37" s="8">
        <v>2226202</v>
      </c>
      <c r="BP37" s="8">
        <v>2226202</v>
      </c>
      <c r="BQ37" s="6">
        <v>197074</v>
      </c>
      <c r="BR37" s="6">
        <v>277557</v>
      </c>
      <c r="BS37" s="6">
        <v>474631</v>
      </c>
      <c r="BT37" s="6">
        <v>256300</v>
      </c>
      <c r="BU37" s="6">
        <v>101594</v>
      </c>
      <c r="BV37" s="6">
        <v>357894</v>
      </c>
      <c r="BW37" s="6">
        <v>50347</v>
      </c>
      <c r="BX37" s="6">
        <v>17377</v>
      </c>
      <c r="BY37" s="6">
        <v>67724</v>
      </c>
      <c r="BZ37" s="6">
        <v>900249</v>
      </c>
      <c r="CA37" s="1"/>
      <c r="CB37" s="6">
        <v>900249</v>
      </c>
      <c r="CC37" s="1">
        <v>392</v>
      </c>
      <c r="CD37" s="6">
        <v>54762</v>
      </c>
      <c r="CE37" s="1">
        <v>24</v>
      </c>
      <c r="CF37" s="1">
        <v>74</v>
      </c>
      <c r="CG37" s="1">
        <v>98</v>
      </c>
      <c r="CH37" s="6">
        <v>54813</v>
      </c>
      <c r="CI37" s="6">
        <v>13864</v>
      </c>
      <c r="CJ37" s="6">
        <v>32146</v>
      </c>
      <c r="CK37" s="1">
        <v>650</v>
      </c>
      <c r="CL37" s="1">
        <v>206</v>
      </c>
      <c r="CM37" s="1">
        <v>142</v>
      </c>
      <c r="CN37" s="6">
        <v>1865</v>
      </c>
      <c r="CO37" s="6">
        <v>968035</v>
      </c>
      <c r="CP37" s="6">
        <v>680253</v>
      </c>
      <c r="CQ37" s="6">
        <v>1648288</v>
      </c>
      <c r="CR37" s="6">
        <v>225211</v>
      </c>
      <c r="CS37" s="6">
        <v>28966</v>
      </c>
      <c r="CT37" s="6">
        <v>254177</v>
      </c>
      <c r="CU37" s="6">
        <v>2132311</v>
      </c>
      <c r="CV37" s="6">
        <v>436954</v>
      </c>
      <c r="CW37" s="6">
        <v>2569265</v>
      </c>
      <c r="CX37" s="6">
        <v>4471730</v>
      </c>
      <c r="CY37" s="1">
        <v>0</v>
      </c>
      <c r="CZ37" s="1">
        <v>0</v>
      </c>
      <c r="DA37" s="6">
        <v>4471730</v>
      </c>
      <c r="DB37" s="6">
        <v>384069</v>
      </c>
      <c r="DC37" s="6">
        <v>160413</v>
      </c>
      <c r="DD37" s="6">
        <f t="shared" si="2"/>
        <v>544482</v>
      </c>
      <c r="DE37" s="6">
        <v>593124</v>
      </c>
      <c r="DF37" s="6">
        <v>648188</v>
      </c>
      <c r="DG37" s="6">
        <v>49503</v>
      </c>
      <c r="DH37" s="6">
        <v>883089</v>
      </c>
      <c r="DI37" s="6">
        <v>82091</v>
      </c>
      <c r="DJ37" s="6"/>
      <c r="DK37" s="6">
        <v>1080386</v>
      </c>
      <c r="DL37" s="6">
        <v>5221992</v>
      </c>
      <c r="DM37" s="1"/>
      <c r="DN37" s="6">
        <v>4649</v>
      </c>
      <c r="DO37" s="6">
        <v>6307027</v>
      </c>
      <c r="DP37" s="1">
        <v>497</v>
      </c>
      <c r="DQ37" s="6">
        <v>576228</v>
      </c>
      <c r="DR37" s="6">
        <v>353494</v>
      </c>
      <c r="DS37" s="6">
        <v>929722</v>
      </c>
      <c r="DT37" s="6">
        <v>3391653</v>
      </c>
      <c r="DU37" s="6">
        <v>2897</v>
      </c>
      <c r="DV37" s="1">
        <v>714</v>
      </c>
      <c r="DW37" s="6">
        <v>13990</v>
      </c>
      <c r="DX37" s="6">
        <v>3395</v>
      </c>
      <c r="DY37" s="6">
        <v>3631</v>
      </c>
      <c r="DZ37" s="1">
        <v>358</v>
      </c>
      <c r="EA37" s="6">
        <v>24985</v>
      </c>
      <c r="EB37" s="6">
        <v>21912</v>
      </c>
      <c r="EC37" s="6">
        <v>13454</v>
      </c>
      <c r="ED37" s="6">
        <v>35366</v>
      </c>
      <c r="EE37" s="6">
        <v>234928</v>
      </c>
      <c r="EF37" s="6">
        <v>70830</v>
      </c>
      <c r="EG37" s="6">
        <v>305758</v>
      </c>
      <c r="EH37" s="6">
        <v>34173</v>
      </c>
      <c r="EI37" s="6">
        <v>13120</v>
      </c>
      <c r="EJ37" s="6">
        <v>47293</v>
      </c>
      <c r="EK37" s="6">
        <v>388417</v>
      </c>
      <c r="EL37" s="1">
        <v>425</v>
      </c>
      <c r="EM37" s="6">
        <v>3083</v>
      </c>
      <c r="EN37" s="6">
        <v>2147</v>
      </c>
      <c r="EO37" s="6">
        <v>5457</v>
      </c>
      <c r="EP37" s="1"/>
      <c r="EQ37" s="1"/>
      <c r="ER37" s="6">
        <v>1181215</v>
      </c>
      <c r="ES37" s="6">
        <v>250727</v>
      </c>
      <c r="ET37" s="6">
        <v>81623</v>
      </c>
      <c r="EU37" s="6">
        <v>3786</v>
      </c>
      <c r="EV37" s="6">
        <v>2392</v>
      </c>
      <c r="EW37" s="1" t="s">
        <v>550</v>
      </c>
      <c r="EX37" s="1">
        <v>483</v>
      </c>
      <c r="EY37" s="1">
        <v>912</v>
      </c>
      <c r="EZ37" s="6">
        <v>758670</v>
      </c>
      <c r="FA37" s="6">
        <v>26994674</v>
      </c>
      <c r="FB37" s="6">
        <v>602421</v>
      </c>
      <c r="FC37" s="1"/>
      <c r="FD37" s="1"/>
      <c r="FE37" s="1"/>
      <c r="FF37" s="1" t="s">
        <v>538</v>
      </c>
      <c r="FG37" s="1" t="s">
        <v>307</v>
      </c>
      <c r="FH37" s="1" t="s">
        <v>540</v>
      </c>
      <c r="FI37" s="1" t="s">
        <v>541</v>
      </c>
      <c r="FJ37" s="1">
        <v>28202</v>
      </c>
      <c r="FK37" s="1">
        <v>2139</v>
      </c>
      <c r="FL37" s="1" t="s">
        <v>540</v>
      </c>
      <c r="FM37" s="1" t="s">
        <v>541</v>
      </c>
      <c r="FN37" s="1">
        <v>28202</v>
      </c>
      <c r="FO37" s="1">
        <v>2139</v>
      </c>
      <c r="FP37" s="1" t="s">
        <v>539</v>
      </c>
      <c r="FQ37" s="6">
        <v>526427</v>
      </c>
      <c r="FR37" s="1">
        <v>416.42</v>
      </c>
      <c r="FS37" s="1" t="s">
        <v>551</v>
      </c>
      <c r="FT37" s="6">
        <v>62576</v>
      </c>
      <c r="FU37" s="6">
        <v>1040</v>
      </c>
      <c r="FV37" s="1"/>
      <c r="FW37" s="1" t="s">
        <v>552</v>
      </c>
      <c r="FX37" s="1"/>
      <c r="FY37" s="1"/>
      <c r="FZ37" s="1">
        <v>0</v>
      </c>
      <c r="GA37" s="1" t="s">
        <v>553</v>
      </c>
      <c r="GB37" s="1">
        <v>250</v>
      </c>
      <c r="GC37" s="1">
        <v>250</v>
      </c>
      <c r="GD37" s="1" t="s">
        <v>286</v>
      </c>
      <c r="GE37" s="1" t="s">
        <v>555</v>
      </c>
      <c r="GF37" s="1" t="s">
        <v>554</v>
      </c>
      <c r="GG37" s="1" t="s">
        <v>289</v>
      </c>
      <c r="GH37" s="1" t="s">
        <v>290</v>
      </c>
      <c r="GI37" s="1" t="s">
        <v>278</v>
      </c>
      <c r="GJ37" s="6">
        <v>1055791</v>
      </c>
      <c r="GK37" s="1">
        <v>3</v>
      </c>
      <c r="GM37" s="2" t="s">
        <v>291</v>
      </c>
      <c r="GN37" s="10">
        <v>15615</v>
      </c>
      <c r="GO37" s="10">
        <v>3759</v>
      </c>
      <c r="GP37" s="10">
        <v>79614</v>
      </c>
      <c r="GQ37" s="10">
        <v>690221</v>
      </c>
      <c r="GR37" s="10">
        <v>5768</v>
      </c>
      <c r="GS37" s="2">
        <v>823</v>
      </c>
      <c r="GT37" s="10">
        <v>7956</v>
      </c>
      <c r="GU37" s="10">
        <v>73448</v>
      </c>
      <c r="GY37" s="1"/>
      <c r="GZ37" s="1">
        <v>3</v>
      </c>
      <c r="HA37" s="1"/>
      <c r="HB37" s="1"/>
      <c r="HC37" s="1"/>
      <c r="HD37" s="1"/>
      <c r="HE37" s="1"/>
      <c r="HF37" s="1"/>
      <c r="HG37" s="1"/>
      <c r="HH37" s="1"/>
      <c r="HI37" s="1"/>
      <c r="HJ37" s="1">
        <v>20</v>
      </c>
      <c r="HK37" s="6">
        <v>59149</v>
      </c>
      <c r="HM37" s="6">
        <v>101473</v>
      </c>
      <c r="HN37" s="6">
        <v>1141136</v>
      </c>
      <c r="HO37" s="10">
        <v>82091</v>
      </c>
      <c r="HP37" s="1"/>
      <c r="HQ37" s="1">
        <v>206</v>
      </c>
      <c r="HR37" s="6">
        <v>26725</v>
      </c>
      <c r="HS37" s="1"/>
      <c r="HT37" s="1"/>
      <c r="HU37" s="6">
        <v>28037</v>
      </c>
      <c r="HV37" s="6">
        <v>2022</v>
      </c>
      <c r="HW37" s="1"/>
      <c r="HX37" s="1"/>
      <c r="HY37" s="6">
        <v>11842</v>
      </c>
      <c r="HZ37" s="1">
        <v>0</v>
      </c>
      <c r="IA37" s="1"/>
      <c r="IB37" s="1"/>
      <c r="IC37" s="1">
        <v>650</v>
      </c>
      <c r="ID37" s="6">
        <v>6307027</v>
      </c>
      <c r="IE37" s="6">
        <v>1137606</v>
      </c>
      <c r="IF37" s="1">
        <v>0</v>
      </c>
      <c r="IG37" s="6">
        <v>5423938</v>
      </c>
      <c r="IH37" s="6">
        <v>952208</v>
      </c>
      <c r="II37" s="6">
        <v>4316</v>
      </c>
      <c r="IJ37" s="6">
        <v>643872</v>
      </c>
      <c r="IK37" s="6">
        <v>6594</v>
      </c>
      <c r="IL37" s="6">
        <v>153819</v>
      </c>
      <c r="IM37" s="1">
        <v>0</v>
      </c>
      <c r="IN37" s="6">
        <v>24985</v>
      </c>
      <c r="IP37" s="6">
        <v>891115</v>
      </c>
      <c r="IQ37" s="6">
        <v>929026</v>
      </c>
      <c r="IR37" s="10">
        <f>SUM(IP37+IQ37)</f>
        <v>1820141</v>
      </c>
      <c r="IS37" s="10">
        <v>2703230</v>
      </c>
      <c r="IT37" s="6">
        <v>544482</v>
      </c>
      <c r="IU37" s="10">
        <v>8127168</v>
      </c>
      <c r="IV37" s="6">
        <v>2823442</v>
      </c>
      <c r="IW37" s="6">
        <v>3611</v>
      </c>
      <c r="IX37" s="6">
        <v>17385</v>
      </c>
      <c r="IY37" s="6">
        <v>3989</v>
      </c>
      <c r="IZ37" s="1">
        <v>0.79</v>
      </c>
      <c r="JA37" s="1">
        <v>0.09</v>
      </c>
      <c r="JB37" s="1">
        <v>15.55</v>
      </c>
      <c r="JC37" s="1">
        <v>17.59</v>
      </c>
      <c r="JD37" s="1">
        <v>9.7899999999999991</v>
      </c>
      <c r="JE37" s="6">
        <v>20518</v>
      </c>
      <c r="JF37" s="6">
        <v>291013</v>
      </c>
      <c r="JG37" s="6">
        <v>4467</v>
      </c>
      <c r="JH37" s="6">
        <v>97404</v>
      </c>
      <c r="JI37">
        <v>24.214049939808163</v>
      </c>
      <c r="KJ37" s="27">
        <f t="shared" si="1"/>
        <v>61398.184350833377</v>
      </c>
      <c r="MH37" s="10">
        <v>3439846</v>
      </c>
      <c r="MI37" s="10">
        <v>6689421</v>
      </c>
      <c r="MJ37" s="10"/>
    </row>
    <row r="38" spans="1:348" x14ac:dyDescent="0.2">
      <c r="A38" s="1" t="s">
        <v>402</v>
      </c>
      <c r="B38" s="21" t="s">
        <v>1905</v>
      </c>
      <c r="C38" s="1" t="s">
        <v>1935</v>
      </c>
      <c r="D38" s="1">
        <v>2016</v>
      </c>
      <c r="E38" s="1" t="s">
        <v>404</v>
      </c>
      <c r="F38" s="1" t="s">
        <v>405</v>
      </c>
      <c r="G38" s="1" t="s">
        <v>406</v>
      </c>
      <c r="H38" s="1">
        <v>27804</v>
      </c>
      <c r="I38" s="1">
        <v>4842</v>
      </c>
      <c r="J38" s="1" t="s">
        <v>405</v>
      </c>
      <c r="K38" s="1" t="s">
        <v>406</v>
      </c>
      <c r="L38" s="1">
        <v>27804</v>
      </c>
      <c r="M38" s="1"/>
      <c r="N38" s="1" t="s">
        <v>407</v>
      </c>
      <c r="O38" s="1" t="s">
        <v>408</v>
      </c>
      <c r="P38" s="1" t="s">
        <v>409</v>
      </c>
      <c r="Q38" s="1" t="s">
        <v>410</v>
      </c>
      <c r="R38" s="1" t="s">
        <v>411</v>
      </c>
      <c r="S38" s="1" t="s">
        <v>323</v>
      </c>
      <c r="T38" s="1" t="s">
        <v>408</v>
      </c>
      <c r="U38" s="1" t="s">
        <v>409</v>
      </c>
      <c r="V38" s="1" t="s">
        <v>410</v>
      </c>
      <c r="W38" s="1">
        <v>1</v>
      </c>
      <c r="X38" s="1">
        <v>1</v>
      </c>
      <c r="Y38" s="1">
        <v>0</v>
      </c>
      <c r="Z38" s="1">
        <v>3</v>
      </c>
      <c r="AA38" s="6">
        <v>3770</v>
      </c>
      <c r="AB38" s="1">
        <v>8.9</v>
      </c>
      <c r="AC38" s="1">
        <v>0</v>
      </c>
      <c r="AD38" s="1">
        <v>8.9</v>
      </c>
      <c r="AE38" s="1">
        <v>16.5</v>
      </c>
      <c r="AF38" s="1">
        <v>25.4</v>
      </c>
      <c r="AG38" s="7">
        <v>0.35039999999999999</v>
      </c>
      <c r="AH38" s="8">
        <v>76600</v>
      </c>
      <c r="AI38" s="1" t="e">
        <f>VLOOKUP(County!A38,Salaries!A$6:T$91,15,FALSE)</f>
        <v>#N/A</v>
      </c>
      <c r="AJ38" s="1" t="e">
        <f>VLOOKUP(County!A38,Salaries!A$6:T$91,16,FALSE)</f>
        <v>#N/A</v>
      </c>
      <c r="AK38" s="8">
        <v>34649</v>
      </c>
      <c r="AL38" s="9">
        <v>7.25</v>
      </c>
      <c r="AM38" s="9">
        <v>10.1</v>
      </c>
      <c r="AN38" s="9">
        <v>13.46</v>
      </c>
      <c r="AO38" s="8">
        <v>613260</v>
      </c>
      <c r="AP38" s="8">
        <v>1046182</v>
      </c>
      <c r="AQ38" s="8">
        <v>1659442</v>
      </c>
      <c r="AR38" s="8">
        <v>131397</v>
      </c>
      <c r="AS38" s="8">
        <v>0</v>
      </c>
      <c r="AT38" s="8">
        <v>131397</v>
      </c>
      <c r="AU38" s="8">
        <v>32163</v>
      </c>
      <c r="AV38" s="8">
        <v>0</v>
      </c>
      <c r="AW38" s="8">
        <v>32163</v>
      </c>
      <c r="AX38" s="8">
        <v>338294</v>
      </c>
      <c r="AY38" s="8">
        <v>2161296</v>
      </c>
      <c r="AZ38" s="8">
        <v>1068836</v>
      </c>
      <c r="BA38" s="8">
        <v>337058</v>
      </c>
      <c r="BB38" s="8">
        <v>1405894</v>
      </c>
      <c r="BC38" s="8">
        <v>71957</v>
      </c>
      <c r="BD38" s="8">
        <v>24121</v>
      </c>
      <c r="BE38" s="8">
        <v>25324</v>
      </c>
      <c r="BF38" s="8">
        <v>121402</v>
      </c>
      <c r="BG38" s="8">
        <v>565194</v>
      </c>
      <c r="BH38" s="8">
        <v>2092490</v>
      </c>
      <c r="BI38" s="8">
        <v>68806</v>
      </c>
      <c r="BJ38" s="7">
        <v>3.1800000000000002E-2</v>
      </c>
      <c r="BK38" s="8">
        <v>17894</v>
      </c>
      <c r="BL38" s="8">
        <v>0</v>
      </c>
      <c r="BM38" s="8">
        <v>0</v>
      </c>
      <c r="BN38" s="8">
        <v>0</v>
      </c>
      <c r="BO38" s="8">
        <v>17894</v>
      </c>
      <c r="BP38" s="8">
        <v>27663</v>
      </c>
      <c r="BQ38" s="6">
        <v>23286</v>
      </c>
      <c r="BR38" s="6">
        <v>23996</v>
      </c>
      <c r="BS38" s="6">
        <v>47282</v>
      </c>
      <c r="BT38" s="6">
        <v>29842</v>
      </c>
      <c r="BU38" s="6">
        <v>13702</v>
      </c>
      <c r="BV38" s="6">
        <v>43544</v>
      </c>
      <c r="BW38" s="6">
        <v>4243</v>
      </c>
      <c r="BX38" s="6">
        <v>1145</v>
      </c>
      <c r="BY38" s="6">
        <v>5388</v>
      </c>
      <c r="BZ38" s="6">
        <v>96214</v>
      </c>
      <c r="CA38" s="1"/>
      <c r="CB38" s="6">
        <v>96214</v>
      </c>
      <c r="CC38" s="1">
        <v>842</v>
      </c>
      <c r="CD38" s="6">
        <v>50523</v>
      </c>
      <c r="CE38" s="1">
        <v>3</v>
      </c>
      <c r="CF38" s="1">
        <v>74</v>
      </c>
      <c r="CG38" s="1">
        <v>77</v>
      </c>
      <c r="CH38" s="6">
        <v>3266</v>
      </c>
      <c r="CI38" s="6">
        <v>3205</v>
      </c>
      <c r="CJ38" s="6">
        <v>2556</v>
      </c>
      <c r="CK38" s="1">
        <v>205</v>
      </c>
      <c r="CL38" s="1">
        <v>0</v>
      </c>
      <c r="CM38" s="1">
        <v>52</v>
      </c>
      <c r="CN38" s="1">
        <v>106</v>
      </c>
      <c r="CO38" s="6">
        <v>59841</v>
      </c>
      <c r="CP38" s="6">
        <v>20262</v>
      </c>
      <c r="CQ38" s="6">
        <v>80103</v>
      </c>
      <c r="CR38" s="6">
        <v>10819</v>
      </c>
      <c r="CS38" s="1">
        <v>914</v>
      </c>
      <c r="CT38" s="6">
        <v>11733</v>
      </c>
      <c r="CU38" s="6">
        <v>79514</v>
      </c>
      <c r="CV38" s="6">
        <v>15179</v>
      </c>
      <c r="CW38" s="6">
        <v>94693</v>
      </c>
      <c r="CX38" s="6">
        <v>186529</v>
      </c>
      <c r="CY38" s="1">
        <v>797</v>
      </c>
      <c r="CZ38" s="1"/>
      <c r="DA38" s="6">
        <v>187326</v>
      </c>
      <c r="DB38" s="6">
        <v>8776</v>
      </c>
      <c r="DC38" s="6">
        <v>1561</v>
      </c>
      <c r="DD38" s="6">
        <f t="shared" si="2"/>
        <v>10337</v>
      </c>
      <c r="DE38" s="6">
        <v>29316</v>
      </c>
      <c r="DF38" s="6">
        <v>17944</v>
      </c>
      <c r="DG38" s="1">
        <v>0</v>
      </c>
      <c r="DH38" s="6">
        <v>19527</v>
      </c>
      <c r="DI38" s="1">
        <v>243</v>
      </c>
      <c r="DJ38" s="6"/>
      <c r="DK38" s="6">
        <v>245706</v>
      </c>
      <c r="DL38" s="6">
        <v>3928</v>
      </c>
      <c r="DM38" s="1"/>
      <c r="DN38" s="1"/>
      <c r="DO38" s="6">
        <v>245264</v>
      </c>
      <c r="DP38" s="6">
        <v>7522</v>
      </c>
      <c r="DQ38" s="6">
        <v>12391</v>
      </c>
      <c r="DR38" s="6">
        <v>5177</v>
      </c>
      <c r="DS38" s="6">
        <v>17568</v>
      </c>
      <c r="DT38" s="6">
        <v>195064</v>
      </c>
      <c r="DU38" s="1">
        <v>340</v>
      </c>
      <c r="DV38" s="1">
        <v>18</v>
      </c>
      <c r="DW38" s="1">
        <v>272</v>
      </c>
      <c r="DX38" s="1">
        <v>951</v>
      </c>
      <c r="DY38" s="1">
        <v>57</v>
      </c>
      <c r="DZ38" s="1">
        <v>5</v>
      </c>
      <c r="EA38" s="6">
        <v>1643</v>
      </c>
      <c r="EB38" s="1">
        <v>878</v>
      </c>
      <c r="EC38" s="1">
        <v>551</v>
      </c>
      <c r="ED38" s="6">
        <v>1429</v>
      </c>
      <c r="EE38" s="6">
        <v>11207</v>
      </c>
      <c r="EF38" s="6">
        <v>28739</v>
      </c>
      <c r="EG38" s="6">
        <v>39946</v>
      </c>
      <c r="EH38" s="1">
        <v>964</v>
      </c>
      <c r="EI38" s="6">
        <v>1240</v>
      </c>
      <c r="EJ38" s="6">
        <v>2204</v>
      </c>
      <c r="EK38" s="6">
        <v>43579</v>
      </c>
      <c r="EL38" s="1">
        <v>67</v>
      </c>
      <c r="EM38" s="1">
        <v>204</v>
      </c>
      <c r="EN38" s="1">
        <v>158</v>
      </c>
      <c r="EO38" s="1">
        <v>174</v>
      </c>
      <c r="EP38" s="1">
        <v>401</v>
      </c>
      <c r="EQ38" s="6">
        <v>7005</v>
      </c>
      <c r="ER38" s="6">
        <v>38998</v>
      </c>
      <c r="ES38" s="6">
        <v>14261</v>
      </c>
      <c r="ET38" s="6">
        <v>4128</v>
      </c>
      <c r="EU38" s="1">
        <v>44</v>
      </c>
      <c r="EV38" s="1">
        <v>144</v>
      </c>
      <c r="EW38" s="1" t="s">
        <v>412</v>
      </c>
      <c r="EX38" s="1">
        <v>40</v>
      </c>
      <c r="EY38" s="1">
        <v>87</v>
      </c>
      <c r="EZ38" s="6">
        <v>121881</v>
      </c>
      <c r="FA38" s="6">
        <v>144349</v>
      </c>
      <c r="FB38" s="6">
        <v>61028</v>
      </c>
      <c r="FC38" s="1"/>
      <c r="FD38" s="1"/>
      <c r="FE38" s="1"/>
      <c r="FF38" s="1" t="s">
        <v>413</v>
      </c>
      <c r="FG38" s="1" t="s">
        <v>414</v>
      </c>
      <c r="FH38" s="1" t="s">
        <v>405</v>
      </c>
      <c r="FI38" s="1" t="s">
        <v>406</v>
      </c>
      <c r="FJ38" s="1">
        <v>27804</v>
      </c>
      <c r="FK38" s="1">
        <v>4842</v>
      </c>
      <c r="FL38" s="1" t="s">
        <v>405</v>
      </c>
      <c r="FM38" s="1" t="s">
        <v>406</v>
      </c>
      <c r="FN38" s="1">
        <v>27804</v>
      </c>
      <c r="FO38" s="1">
        <v>4842</v>
      </c>
      <c r="FP38" s="1" t="s">
        <v>404</v>
      </c>
      <c r="FQ38" s="6">
        <v>60756</v>
      </c>
      <c r="FR38" s="1">
        <v>25.85</v>
      </c>
      <c r="FS38" s="1" t="s">
        <v>411</v>
      </c>
      <c r="FT38" s="6">
        <v>3770</v>
      </c>
      <c r="FU38" s="1">
        <v>104</v>
      </c>
      <c r="FV38" s="1"/>
      <c r="FW38" s="1" t="s">
        <v>415</v>
      </c>
      <c r="FX38" s="1"/>
      <c r="FY38" s="1"/>
      <c r="FZ38" s="1">
        <v>0</v>
      </c>
      <c r="GA38" s="1" t="s">
        <v>416</v>
      </c>
      <c r="GB38" s="1">
        <v>50</v>
      </c>
      <c r="GC38" s="1">
        <v>50</v>
      </c>
      <c r="GD38" s="1" t="s">
        <v>286</v>
      </c>
      <c r="GE38" s="1" t="s">
        <v>312</v>
      </c>
      <c r="GF38" s="1" t="s">
        <v>416</v>
      </c>
      <c r="GG38" s="1" t="s">
        <v>289</v>
      </c>
      <c r="GH38" s="1" t="s">
        <v>417</v>
      </c>
      <c r="GI38" s="1" t="s">
        <v>278</v>
      </c>
      <c r="GJ38" s="6">
        <v>89369</v>
      </c>
      <c r="GK38" s="1">
        <v>1</v>
      </c>
      <c r="GM38" s="2" t="s">
        <v>291</v>
      </c>
      <c r="GN38" s="10">
        <v>1448</v>
      </c>
      <c r="GO38" s="2">
        <v>9</v>
      </c>
      <c r="GP38" s="10">
        <v>4719</v>
      </c>
      <c r="GQ38" s="10">
        <v>22937</v>
      </c>
      <c r="GR38" s="2">
        <v>75</v>
      </c>
      <c r="GS38" s="2">
        <v>11</v>
      </c>
      <c r="GT38" s="2">
        <v>161</v>
      </c>
      <c r="GU38" s="10">
        <v>2536</v>
      </c>
      <c r="GY38" s="1"/>
      <c r="GZ38" s="1">
        <v>1</v>
      </c>
      <c r="HA38" s="1"/>
      <c r="HB38" s="1"/>
      <c r="HC38" s="1"/>
      <c r="HD38" s="1"/>
      <c r="HE38" s="1"/>
      <c r="HF38" s="1"/>
      <c r="HG38" s="1"/>
      <c r="HH38" s="1"/>
      <c r="HI38" s="1"/>
      <c r="HJ38" s="1">
        <v>5</v>
      </c>
      <c r="HK38" s="6">
        <v>1908</v>
      </c>
      <c r="HM38" s="6">
        <v>9027</v>
      </c>
      <c r="HN38" s="6">
        <v>157237</v>
      </c>
      <c r="HO38" s="2">
        <v>243</v>
      </c>
      <c r="HP38" s="1"/>
      <c r="HQ38" s="1">
        <v>0</v>
      </c>
      <c r="HR38" s="6">
        <v>26725</v>
      </c>
      <c r="HS38" s="6">
        <v>23798</v>
      </c>
      <c r="HT38" s="1"/>
      <c r="HU38" s="1">
        <v>0</v>
      </c>
      <c r="HV38" s="6">
        <v>2022</v>
      </c>
      <c r="HW38" s="6">
        <v>1183</v>
      </c>
      <c r="HX38" s="1"/>
      <c r="HY38" s="1">
        <v>0</v>
      </c>
      <c r="HZ38" s="1">
        <v>0</v>
      </c>
      <c r="IA38" s="1">
        <v>205</v>
      </c>
      <c r="IB38" s="1"/>
      <c r="IC38" s="1">
        <v>0</v>
      </c>
      <c r="ID38" s="6">
        <v>245264</v>
      </c>
      <c r="IE38" s="6">
        <v>39653</v>
      </c>
      <c r="IF38" s="1">
        <v>341</v>
      </c>
      <c r="IG38" s="6">
        <v>225396</v>
      </c>
      <c r="IH38" s="6">
        <v>38411</v>
      </c>
      <c r="II38" s="1">
        <v>188</v>
      </c>
      <c r="IJ38" s="6">
        <v>17756</v>
      </c>
      <c r="IK38" s="1">
        <v>100</v>
      </c>
      <c r="IL38" s="6">
        <v>1461</v>
      </c>
      <c r="IM38" s="1">
        <v>0</v>
      </c>
      <c r="IN38" s="1">
        <v>22</v>
      </c>
      <c r="IP38" s="6">
        <v>22272</v>
      </c>
      <c r="IQ38" s="1">
        <v>787</v>
      </c>
      <c r="IR38" s="10">
        <v>23059</v>
      </c>
      <c r="IS38" s="10">
        <v>42586</v>
      </c>
      <c r="IT38" s="6">
        <v>10337</v>
      </c>
      <c r="IU38" s="10">
        <v>268323</v>
      </c>
      <c r="IV38" s="6">
        <v>130874</v>
      </c>
      <c r="IW38" s="1">
        <v>358</v>
      </c>
      <c r="IX38" s="6">
        <v>1223</v>
      </c>
      <c r="IY38" s="1">
        <v>62</v>
      </c>
      <c r="IZ38" s="1">
        <v>0.92</v>
      </c>
      <c r="JA38" s="1">
        <v>0.03</v>
      </c>
      <c r="JB38" s="1">
        <v>26.52</v>
      </c>
      <c r="JC38" s="1">
        <v>32.659999999999997</v>
      </c>
      <c r="JD38" s="1">
        <v>3.99</v>
      </c>
      <c r="JE38" s="1">
        <v>669</v>
      </c>
      <c r="JF38" s="6">
        <v>13049</v>
      </c>
      <c r="JG38" s="1">
        <v>974</v>
      </c>
      <c r="JH38" s="6">
        <v>30530</v>
      </c>
      <c r="JI38">
        <v>15.731338607347066</v>
      </c>
      <c r="KJ38" s="27">
        <f t="shared" si="1"/>
        <v>55350.157480314963</v>
      </c>
      <c r="MH38" s="2"/>
      <c r="MI38" s="2"/>
      <c r="MJ38" s="2"/>
    </row>
    <row r="39" spans="1:348" x14ac:dyDescent="0.2">
      <c r="A39" s="1" t="s">
        <v>1130</v>
      </c>
      <c r="B39" s="21" t="s">
        <v>1906</v>
      </c>
      <c r="C39" s="1" t="s">
        <v>1131</v>
      </c>
      <c r="D39" s="1">
        <v>2016</v>
      </c>
      <c r="E39" s="1" t="s">
        <v>1132</v>
      </c>
      <c r="F39" s="1" t="s">
        <v>1133</v>
      </c>
      <c r="G39" s="1" t="s">
        <v>1134</v>
      </c>
      <c r="H39" s="1">
        <v>28401</v>
      </c>
      <c r="I39" s="1">
        <v>3942</v>
      </c>
      <c r="J39" s="1" t="s">
        <v>1133</v>
      </c>
      <c r="K39" s="1" t="s">
        <v>1134</v>
      </c>
      <c r="L39" s="1">
        <v>28401</v>
      </c>
      <c r="M39" s="1"/>
      <c r="N39" s="1" t="s">
        <v>1135</v>
      </c>
      <c r="O39" s="1" t="s">
        <v>1136</v>
      </c>
      <c r="P39" s="1" t="s">
        <v>1137</v>
      </c>
      <c r="Q39" s="1" t="s">
        <v>1138</v>
      </c>
      <c r="R39" s="1" t="s">
        <v>1139</v>
      </c>
      <c r="S39" s="1" t="s">
        <v>1140</v>
      </c>
      <c r="T39" s="1" t="s">
        <v>1141</v>
      </c>
      <c r="U39" s="1" t="s">
        <v>1137</v>
      </c>
      <c r="V39" s="1" t="s">
        <v>1142</v>
      </c>
      <c r="W39" s="1">
        <v>1</v>
      </c>
      <c r="X39" s="1">
        <v>3</v>
      </c>
      <c r="Y39" s="1">
        <v>0</v>
      </c>
      <c r="Z39" s="1">
        <v>1</v>
      </c>
      <c r="AA39" s="6">
        <v>11856</v>
      </c>
      <c r="AB39" s="1">
        <v>15</v>
      </c>
      <c r="AC39" s="1">
        <v>0</v>
      </c>
      <c r="AD39" s="1">
        <v>15</v>
      </c>
      <c r="AE39" s="1">
        <v>31</v>
      </c>
      <c r="AF39" s="1">
        <v>46</v>
      </c>
      <c r="AG39" s="7">
        <v>0.3261</v>
      </c>
      <c r="AH39" s="8">
        <v>112556</v>
      </c>
      <c r="AI39" s="1" t="e">
        <f>VLOOKUP(County!A39,Salaries!A$6:T$91,15,FALSE)</f>
        <v>#N/A</v>
      </c>
      <c r="AJ39" s="1" t="e">
        <f>VLOOKUP(County!A39,Salaries!A$6:T$91,16,FALSE)</f>
        <v>#N/A</v>
      </c>
      <c r="AK39" s="8">
        <v>48508</v>
      </c>
      <c r="AL39" s="9">
        <v>14.32</v>
      </c>
      <c r="AM39" s="1"/>
      <c r="AN39" s="9">
        <v>16.57</v>
      </c>
      <c r="AO39" s="8">
        <v>0</v>
      </c>
      <c r="AP39" s="8">
        <v>3572948</v>
      </c>
      <c r="AQ39" s="8">
        <v>3572948</v>
      </c>
      <c r="AR39" s="8">
        <v>190743</v>
      </c>
      <c r="AS39" s="8">
        <v>91500</v>
      </c>
      <c r="AT39" s="8">
        <v>282243</v>
      </c>
      <c r="AU39" s="8">
        <v>34596</v>
      </c>
      <c r="AV39" s="8">
        <v>0</v>
      </c>
      <c r="AW39" s="8">
        <v>34596</v>
      </c>
      <c r="AX39" s="8">
        <v>296812</v>
      </c>
      <c r="AY39" s="8">
        <v>4186599</v>
      </c>
      <c r="AZ39" s="8">
        <v>2362754</v>
      </c>
      <c r="BA39" s="8">
        <v>730514</v>
      </c>
      <c r="BB39" s="8">
        <v>3093268</v>
      </c>
      <c r="BC39" s="8">
        <v>215117</v>
      </c>
      <c r="BD39" s="8">
        <v>213572</v>
      </c>
      <c r="BE39" s="8">
        <v>179492</v>
      </c>
      <c r="BF39" s="8">
        <v>608181</v>
      </c>
      <c r="BG39" s="8">
        <v>485150</v>
      </c>
      <c r="BH39" s="8">
        <v>4186599</v>
      </c>
      <c r="BI39" s="8">
        <v>0</v>
      </c>
      <c r="BJ39" s="7">
        <v>0</v>
      </c>
      <c r="BK39" s="8">
        <v>22201</v>
      </c>
      <c r="BL39" s="8">
        <v>0</v>
      </c>
      <c r="BM39" s="8">
        <v>0</v>
      </c>
      <c r="BN39" s="8">
        <v>0</v>
      </c>
      <c r="BO39" s="8">
        <v>22201</v>
      </c>
      <c r="BP39" s="8">
        <v>22201</v>
      </c>
      <c r="BQ39" s="6">
        <v>92673</v>
      </c>
      <c r="BR39" s="6">
        <v>141793</v>
      </c>
      <c r="BS39" s="6">
        <v>234466</v>
      </c>
      <c r="BT39" s="6">
        <v>81227</v>
      </c>
      <c r="BU39" s="6">
        <v>33088</v>
      </c>
      <c r="BV39" s="6">
        <v>114315</v>
      </c>
      <c r="BW39" s="6">
        <v>12540</v>
      </c>
      <c r="BX39" s="1">
        <v>431</v>
      </c>
      <c r="BY39" s="1"/>
      <c r="BZ39" s="6">
        <v>361752</v>
      </c>
      <c r="CA39" s="1"/>
      <c r="CB39" s="6">
        <v>361752</v>
      </c>
      <c r="CC39" s="1">
        <v>88</v>
      </c>
      <c r="CD39" s="6">
        <v>65112</v>
      </c>
      <c r="CE39" s="1">
        <v>44</v>
      </c>
      <c r="CF39" s="1">
        <v>74</v>
      </c>
      <c r="CG39" s="1">
        <v>118</v>
      </c>
      <c r="CH39" s="6">
        <v>17082</v>
      </c>
      <c r="CI39" s="6">
        <v>16048</v>
      </c>
      <c r="CJ39" s="6">
        <v>19437</v>
      </c>
      <c r="CK39" s="6">
        <v>7870</v>
      </c>
      <c r="CL39" s="1">
        <v>152</v>
      </c>
      <c r="CM39" s="1">
        <v>45</v>
      </c>
      <c r="CN39" s="1">
        <v>447</v>
      </c>
      <c r="CO39" s="6">
        <v>315185</v>
      </c>
      <c r="CP39" s="6">
        <v>139102</v>
      </c>
      <c r="CQ39" s="6">
        <v>454287</v>
      </c>
      <c r="CR39" s="6">
        <v>30790</v>
      </c>
      <c r="CS39" s="6">
        <v>1117</v>
      </c>
      <c r="CT39" s="1"/>
      <c r="CU39" s="6">
        <v>333831</v>
      </c>
      <c r="CV39" s="6">
        <v>61157</v>
      </c>
      <c r="CW39" s="6">
        <v>394988</v>
      </c>
      <c r="CX39" s="6">
        <v>881182</v>
      </c>
      <c r="CY39" s="6">
        <v>8789</v>
      </c>
      <c r="CZ39" s="1">
        <v>729</v>
      </c>
      <c r="DA39" s="6">
        <v>890700</v>
      </c>
      <c r="DB39" s="6">
        <v>77435</v>
      </c>
      <c r="DC39" s="6">
        <v>59239</v>
      </c>
      <c r="DD39" s="6">
        <f t="shared" si="2"/>
        <v>136674</v>
      </c>
      <c r="DE39" s="6">
        <v>232877</v>
      </c>
      <c r="DF39" s="6">
        <v>73857</v>
      </c>
      <c r="DG39" s="6">
        <v>1259</v>
      </c>
      <c r="DH39" s="6">
        <v>134908</v>
      </c>
      <c r="DI39" s="1">
        <v>43</v>
      </c>
      <c r="DJ39" s="6"/>
      <c r="DK39" s="6">
        <v>474370</v>
      </c>
      <c r="DL39" s="6">
        <v>869254</v>
      </c>
      <c r="DM39" s="1"/>
      <c r="DN39" s="6">
        <v>16700</v>
      </c>
      <c r="DO39" s="6">
        <v>1335917</v>
      </c>
      <c r="DP39" s="1">
        <v>484</v>
      </c>
      <c r="DQ39" s="6">
        <v>80760</v>
      </c>
      <c r="DR39" s="6">
        <v>17776</v>
      </c>
      <c r="DS39" s="6">
        <v>98536</v>
      </c>
      <c r="DT39" s="6">
        <v>857974</v>
      </c>
      <c r="DU39" s="1">
        <v>420</v>
      </c>
      <c r="DV39" s="1">
        <v>396</v>
      </c>
      <c r="DW39" s="6">
        <v>1510</v>
      </c>
      <c r="DX39" s="1">
        <v>761</v>
      </c>
      <c r="DY39" s="1">
        <v>83</v>
      </c>
      <c r="DZ39" s="1">
        <v>9</v>
      </c>
      <c r="EA39" s="6">
        <v>3179</v>
      </c>
      <c r="EB39" s="6">
        <v>4840</v>
      </c>
      <c r="EC39" s="6">
        <v>3425</v>
      </c>
      <c r="ED39" s="6">
        <v>8265</v>
      </c>
      <c r="EE39" s="6">
        <v>42095</v>
      </c>
      <c r="EF39" s="6">
        <v>18797</v>
      </c>
      <c r="EG39" s="6">
        <v>60892</v>
      </c>
      <c r="EH39" s="1">
        <v>758</v>
      </c>
      <c r="EI39" s="6">
        <v>1257</v>
      </c>
      <c r="EJ39" s="6">
        <v>2015</v>
      </c>
      <c r="EK39" s="6">
        <v>71172</v>
      </c>
      <c r="EL39" s="1">
        <v>240</v>
      </c>
      <c r="EM39" s="6">
        <v>1486</v>
      </c>
      <c r="EN39" s="1">
        <v>271</v>
      </c>
      <c r="EO39" s="6">
        <v>2532</v>
      </c>
      <c r="EP39" s="6">
        <v>1818</v>
      </c>
      <c r="EQ39" s="6">
        <v>39701</v>
      </c>
      <c r="ER39" s="6">
        <v>277777</v>
      </c>
      <c r="ES39" s="6">
        <v>72699</v>
      </c>
      <c r="ET39" s="6">
        <v>13059</v>
      </c>
      <c r="EU39" s="6">
        <v>1752</v>
      </c>
      <c r="EV39" s="6">
        <v>1007</v>
      </c>
      <c r="EW39" s="1" t="s">
        <v>1143</v>
      </c>
      <c r="EX39" s="1">
        <v>80</v>
      </c>
      <c r="EY39" s="1">
        <v>112</v>
      </c>
      <c r="EZ39" s="6">
        <v>121423</v>
      </c>
      <c r="FA39" s="6">
        <v>342812</v>
      </c>
      <c r="FB39" s="1"/>
      <c r="FC39" s="1"/>
      <c r="FD39" s="1"/>
      <c r="FE39" s="1"/>
      <c r="FF39" s="1" t="s">
        <v>1131</v>
      </c>
      <c r="FG39" s="1" t="s">
        <v>307</v>
      </c>
      <c r="FH39" s="1" t="s">
        <v>1133</v>
      </c>
      <c r="FI39" s="1" t="s">
        <v>1134</v>
      </c>
      <c r="FJ39" s="1">
        <v>28401</v>
      </c>
      <c r="FK39" s="1">
        <v>3942</v>
      </c>
      <c r="FL39" s="1" t="s">
        <v>1133</v>
      </c>
      <c r="FM39" s="1" t="s">
        <v>1134</v>
      </c>
      <c r="FN39" s="1">
        <v>28401</v>
      </c>
      <c r="FO39" s="1">
        <v>3942</v>
      </c>
      <c r="FP39" s="1" t="s">
        <v>1132</v>
      </c>
      <c r="FQ39" s="6">
        <v>122687</v>
      </c>
      <c r="FR39" s="1">
        <v>50</v>
      </c>
      <c r="FS39" s="1" t="s">
        <v>1144</v>
      </c>
      <c r="FT39" s="6">
        <v>11856</v>
      </c>
      <c r="FU39" s="1">
        <v>208</v>
      </c>
      <c r="FV39" s="1"/>
      <c r="FW39" s="1" t="s">
        <v>1145</v>
      </c>
      <c r="FX39" s="1"/>
      <c r="FY39" s="1"/>
      <c r="FZ39" s="1">
        <v>0</v>
      </c>
      <c r="GA39" s="1" t="s">
        <v>1146</v>
      </c>
      <c r="GB39" s="1">
        <v>5.31</v>
      </c>
      <c r="GC39" s="1">
        <v>19.86</v>
      </c>
      <c r="GD39" s="1" t="s">
        <v>286</v>
      </c>
      <c r="GE39" s="1" t="s">
        <v>287</v>
      </c>
      <c r="GF39" s="1" t="s">
        <v>1147</v>
      </c>
      <c r="GG39" s="1" t="s">
        <v>289</v>
      </c>
      <c r="GH39" s="1" t="s">
        <v>290</v>
      </c>
      <c r="GI39" s="1" t="s">
        <v>278</v>
      </c>
      <c r="GJ39" s="6">
        <v>213809</v>
      </c>
      <c r="GK39" s="1">
        <v>3</v>
      </c>
      <c r="GM39" s="2"/>
      <c r="GN39" s="10">
        <v>2262</v>
      </c>
      <c r="GO39" s="2">
        <v>410</v>
      </c>
      <c r="GP39" s="10">
        <v>11372</v>
      </c>
      <c r="GQ39" s="10">
        <v>110566</v>
      </c>
      <c r="GR39" s="2">
        <v>256</v>
      </c>
      <c r="GS39" s="2">
        <v>29</v>
      </c>
      <c r="GT39" s="2">
        <v>95</v>
      </c>
      <c r="GU39" s="10">
        <v>10085</v>
      </c>
      <c r="GY39" s="1"/>
      <c r="GZ39" s="1">
        <v>3</v>
      </c>
      <c r="HA39" s="1"/>
      <c r="HB39" s="1"/>
      <c r="HC39" s="1"/>
      <c r="HD39" s="1"/>
      <c r="HE39" s="1"/>
      <c r="HF39" s="1"/>
      <c r="HG39" s="1"/>
      <c r="HH39" s="1"/>
      <c r="HI39" s="1"/>
      <c r="HJ39" s="1">
        <v>5</v>
      </c>
      <c r="HK39" s="6">
        <v>12592</v>
      </c>
      <c r="HM39" s="6">
        <v>60437</v>
      </c>
      <c r="HN39" s="6">
        <v>488149</v>
      </c>
      <c r="HO39" s="2">
        <v>43</v>
      </c>
      <c r="HP39" s="1">
        <v>87</v>
      </c>
      <c r="HQ39" s="1">
        <v>65</v>
      </c>
      <c r="HR39" s="6">
        <v>26725</v>
      </c>
      <c r="HS39" s="1"/>
      <c r="HT39" s="6">
        <v>34298</v>
      </c>
      <c r="HU39" s="6">
        <v>4089</v>
      </c>
      <c r="HV39" s="6">
        <v>2022</v>
      </c>
      <c r="HW39" s="1"/>
      <c r="HX39" s="6">
        <v>13913</v>
      </c>
      <c r="HY39" s="1">
        <v>113</v>
      </c>
      <c r="HZ39" s="1">
        <v>0</v>
      </c>
      <c r="IA39" s="1"/>
      <c r="IB39" s="1">
        <v>370</v>
      </c>
      <c r="IC39" s="6">
        <v>7500</v>
      </c>
      <c r="ID39" s="6">
        <v>1335917</v>
      </c>
      <c r="IE39" s="6">
        <v>369551</v>
      </c>
      <c r="IF39" s="1">
        <v>550</v>
      </c>
      <c r="IG39" s="6">
        <v>1201188</v>
      </c>
      <c r="IH39" s="6">
        <v>310309</v>
      </c>
      <c r="II39" s="6">
        <v>1624</v>
      </c>
      <c r="IJ39" s="6">
        <v>72233</v>
      </c>
      <c r="IK39" s="6">
        <v>1764</v>
      </c>
      <c r="IL39" s="6">
        <v>35654</v>
      </c>
      <c r="IM39" s="1">
        <v>0</v>
      </c>
      <c r="IN39" s="1">
        <v>553</v>
      </c>
      <c r="IP39" s="6">
        <v>282269</v>
      </c>
      <c r="IQ39" s="6">
        <v>51582</v>
      </c>
      <c r="IR39" s="10">
        <v>333851</v>
      </c>
      <c r="IS39" s="10">
        <v>468759</v>
      </c>
      <c r="IT39" s="6">
        <v>136674</v>
      </c>
      <c r="IU39" s="10">
        <v>1669768</v>
      </c>
      <c r="IV39" s="6">
        <v>426955</v>
      </c>
      <c r="IW39" s="1">
        <v>816</v>
      </c>
      <c r="IX39" s="6">
        <v>2271</v>
      </c>
      <c r="IY39" s="1">
        <v>92</v>
      </c>
      <c r="IZ39" s="1">
        <v>0.86</v>
      </c>
      <c r="JA39" s="1">
        <v>0.12</v>
      </c>
      <c r="JB39" s="1">
        <v>22.39</v>
      </c>
      <c r="JC39" s="1">
        <v>26.81</v>
      </c>
      <c r="JD39" s="1">
        <v>10.130000000000001</v>
      </c>
      <c r="JE39" s="6">
        <v>2013</v>
      </c>
      <c r="JF39" s="6">
        <v>47693</v>
      </c>
      <c r="JG39" s="6">
        <v>1166</v>
      </c>
      <c r="JH39" s="6">
        <v>23479</v>
      </c>
      <c r="JI39">
        <v>14.467435889041154</v>
      </c>
      <c r="KJ39" s="27">
        <f t="shared" si="1"/>
        <v>67244.956521739135</v>
      </c>
      <c r="MH39" s="2"/>
      <c r="MI39" s="2"/>
      <c r="MJ39" s="2"/>
    </row>
    <row r="40" spans="1:348" x14ac:dyDescent="0.2">
      <c r="A40" s="1" t="s">
        <v>1167</v>
      </c>
      <c r="B40" s="21" t="s">
        <v>1907</v>
      </c>
      <c r="C40" s="1" t="s">
        <v>1168</v>
      </c>
      <c r="D40" s="1">
        <v>2016</v>
      </c>
      <c r="E40" s="1" t="s">
        <v>1169</v>
      </c>
      <c r="F40" s="1" t="s">
        <v>1170</v>
      </c>
      <c r="G40" s="1" t="s">
        <v>1171</v>
      </c>
      <c r="H40" s="1">
        <v>28540</v>
      </c>
      <c r="I40" s="1">
        <v>5197</v>
      </c>
      <c r="J40" s="1" t="s">
        <v>1170</v>
      </c>
      <c r="K40" s="1" t="s">
        <v>1171</v>
      </c>
      <c r="L40" s="1">
        <v>28540</v>
      </c>
      <c r="M40" s="1"/>
      <c r="N40" s="1" t="s">
        <v>1172</v>
      </c>
      <c r="O40" s="1" t="s">
        <v>1173</v>
      </c>
      <c r="P40" s="1" t="s">
        <v>1174</v>
      </c>
      <c r="Q40" s="1" t="s">
        <v>1175</v>
      </c>
      <c r="R40" s="1" t="s">
        <v>1176</v>
      </c>
      <c r="S40" s="1" t="s">
        <v>483</v>
      </c>
      <c r="T40" s="1" t="s">
        <v>1177</v>
      </c>
      <c r="U40" s="1" t="s">
        <v>1178</v>
      </c>
      <c r="V40" s="1" t="s">
        <v>1175</v>
      </c>
      <c r="W40" s="1">
        <v>1</v>
      </c>
      <c r="X40" s="1">
        <v>3</v>
      </c>
      <c r="Y40" s="1">
        <v>0</v>
      </c>
      <c r="Z40" s="1">
        <v>0</v>
      </c>
      <c r="AA40" s="6">
        <v>10852</v>
      </c>
      <c r="AB40" s="1">
        <v>5</v>
      </c>
      <c r="AC40" s="1">
        <v>0</v>
      </c>
      <c r="AD40" s="1">
        <v>5</v>
      </c>
      <c r="AE40" s="1">
        <v>26.5</v>
      </c>
      <c r="AF40" s="1">
        <v>31.5</v>
      </c>
      <c r="AG40" s="7">
        <v>0.15870000000000001</v>
      </c>
      <c r="AH40" s="8">
        <v>81931</v>
      </c>
      <c r="AI40" s="1" t="e">
        <f>VLOOKUP(County!A40,Salaries!A$6:T$91,15,FALSE)</f>
        <v>#N/A</v>
      </c>
      <c r="AJ40" s="1" t="e">
        <f>VLOOKUP(County!A40,Salaries!A$6:T$91,16,FALSE)</f>
        <v>#N/A</v>
      </c>
      <c r="AK40" s="8">
        <v>43844</v>
      </c>
      <c r="AL40" s="9">
        <v>10.4</v>
      </c>
      <c r="AM40" s="9">
        <v>12.17</v>
      </c>
      <c r="AN40" s="9">
        <v>19.48</v>
      </c>
      <c r="AO40" s="8">
        <v>0</v>
      </c>
      <c r="AP40" s="8">
        <v>1642836</v>
      </c>
      <c r="AQ40" s="8">
        <v>1642836</v>
      </c>
      <c r="AR40" s="8">
        <v>222981</v>
      </c>
      <c r="AS40" s="8">
        <v>0</v>
      </c>
      <c r="AT40" s="8">
        <v>222981</v>
      </c>
      <c r="AU40" s="8">
        <v>0</v>
      </c>
      <c r="AV40" s="8">
        <v>0</v>
      </c>
      <c r="AW40" s="8">
        <v>0</v>
      </c>
      <c r="AX40" s="8">
        <v>180985</v>
      </c>
      <c r="AY40" s="8">
        <v>2046802</v>
      </c>
      <c r="AZ40" s="8">
        <v>1858582</v>
      </c>
      <c r="BA40" s="8">
        <v>334556</v>
      </c>
      <c r="BB40" s="8">
        <v>2193138</v>
      </c>
      <c r="BC40" s="8">
        <v>109677</v>
      </c>
      <c r="BD40" s="8">
        <v>35773</v>
      </c>
      <c r="BE40" s="8">
        <v>40388</v>
      </c>
      <c r="BF40" s="8">
        <v>185838</v>
      </c>
      <c r="BG40" s="8">
        <v>332174</v>
      </c>
      <c r="BH40" s="8">
        <v>2711150</v>
      </c>
      <c r="BI40" s="8">
        <v>-664348</v>
      </c>
      <c r="BJ40" s="7">
        <v>-0.3246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6">
        <v>37480</v>
      </c>
      <c r="BR40" s="6">
        <v>24478</v>
      </c>
      <c r="BS40" s="6">
        <v>61958</v>
      </c>
      <c r="BT40" s="6">
        <v>28082</v>
      </c>
      <c r="BU40" s="6">
        <v>12145</v>
      </c>
      <c r="BV40" s="6">
        <v>40227</v>
      </c>
      <c r="BW40" s="6">
        <v>6150</v>
      </c>
      <c r="BX40" s="6">
        <v>1380</v>
      </c>
      <c r="BY40" s="6">
        <v>7530</v>
      </c>
      <c r="BZ40" s="6">
        <v>109715</v>
      </c>
      <c r="CA40" s="1"/>
      <c r="CB40" s="6">
        <v>109715</v>
      </c>
      <c r="CC40" s="1">
        <v>0</v>
      </c>
      <c r="CD40" s="6">
        <v>61801</v>
      </c>
      <c r="CE40" s="1">
        <v>9</v>
      </c>
      <c r="CF40" s="1">
        <v>74</v>
      </c>
      <c r="CG40" s="1">
        <v>83</v>
      </c>
      <c r="CH40" s="6">
        <v>9083</v>
      </c>
      <c r="CI40" s="6">
        <v>22722</v>
      </c>
      <c r="CJ40" s="6">
        <v>10093</v>
      </c>
      <c r="CK40" s="1">
        <v>375</v>
      </c>
      <c r="CL40" s="1">
        <v>164</v>
      </c>
      <c r="CM40" s="1">
        <v>29</v>
      </c>
      <c r="CN40" s="1">
        <v>77</v>
      </c>
      <c r="CO40" s="6">
        <v>108000</v>
      </c>
      <c r="CP40" s="6">
        <v>37855</v>
      </c>
      <c r="CQ40" s="6">
        <v>145855</v>
      </c>
      <c r="CR40" s="6">
        <v>21152</v>
      </c>
      <c r="CS40" s="6">
        <v>3029</v>
      </c>
      <c r="CT40" s="6">
        <v>24181</v>
      </c>
      <c r="CU40" s="6">
        <v>170515</v>
      </c>
      <c r="CV40" s="6">
        <v>41675</v>
      </c>
      <c r="CW40" s="6">
        <v>212190</v>
      </c>
      <c r="CX40" s="6">
        <v>382226</v>
      </c>
      <c r="CY40" s="1">
        <v>796</v>
      </c>
      <c r="CZ40" s="6">
        <v>1070</v>
      </c>
      <c r="DA40" s="6">
        <v>384092</v>
      </c>
      <c r="DB40" s="6">
        <v>4145</v>
      </c>
      <c r="DC40" s="6">
        <v>17868</v>
      </c>
      <c r="DD40" s="6">
        <f t="shared" si="2"/>
        <v>22013</v>
      </c>
      <c r="DE40" s="6">
        <v>114999</v>
      </c>
      <c r="DF40" s="6">
        <v>32948</v>
      </c>
      <c r="DG40" s="6">
        <v>3636</v>
      </c>
      <c r="DH40" s="6">
        <v>54648</v>
      </c>
      <c r="DI40" s="6">
        <v>1774</v>
      </c>
      <c r="DJ40" s="6"/>
      <c r="DK40" s="6">
        <v>331831</v>
      </c>
      <c r="DL40" s="6">
        <v>252809</v>
      </c>
      <c r="DM40" s="1"/>
      <c r="DN40" s="1"/>
      <c r="DO40" s="6">
        <v>557688</v>
      </c>
      <c r="DP40" s="1">
        <v>184</v>
      </c>
      <c r="DQ40" s="6">
        <v>40770</v>
      </c>
      <c r="DR40" s="6">
        <v>12035</v>
      </c>
      <c r="DS40" s="6">
        <v>52805</v>
      </c>
      <c r="DT40" s="6">
        <v>418004</v>
      </c>
      <c r="DU40" s="1">
        <v>128</v>
      </c>
      <c r="DV40" s="1">
        <v>30</v>
      </c>
      <c r="DW40" s="6">
        <v>1186</v>
      </c>
      <c r="DX40" s="1">
        <v>14</v>
      </c>
      <c r="DY40" s="1">
        <v>121</v>
      </c>
      <c r="DZ40" s="1">
        <v>2</v>
      </c>
      <c r="EA40" s="6">
        <v>1481</v>
      </c>
      <c r="EB40" s="6">
        <v>1046</v>
      </c>
      <c r="EC40" s="1">
        <v>456</v>
      </c>
      <c r="ED40" s="6">
        <v>1502</v>
      </c>
      <c r="EE40" s="6">
        <v>35656</v>
      </c>
      <c r="EF40" s="6">
        <v>1541</v>
      </c>
      <c r="EG40" s="6">
        <v>37197</v>
      </c>
      <c r="EH40" s="6">
        <v>1214</v>
      </c>
      <c r="EI40" s="1">
        <v>85</v>
      </c>
      <c r="EJ40" s="6">
        <v>1299</v>
      </c>
      <c r="EK40" s="6">
        <v>39998</v>
      </c>
      <c r="EL40" s="1">
        <v>6</v>
      </c>
      <c r="EM40" s="1">
        <v>98</v>
      </c>
      <c r="EN40" s="1">
        <v>11</v>
      </c>
      <c r="EO40" s="1">
        <v>960</v>
      </c>
      <c r="EP40" s="1">
        <v>190</v>
      </c>
      <c r="EQ40" s="6">
        <v>3023</v>
      </c>
      <c r="ER40" s="6">
        <v>71776</v>
      </c>
      <c r="ES40" s="6">
        <v>24427</v>
      </c>
      <c r="ET40" s="6">
        <v>1961</v>
      </c>
      <c r="EU40" s="1">
        <v>743</v>
      </c>
      <c r="EV40" s="1">
        <v>212</v>
      </c>
      <c r="EW40" s="1" t="s">
        <v>1179</v>
      </c>
      <c r="EX40" s="1">
        <v>43</v>
      </c>
      <c r="EY40" s="1">
        <v>114</v>
      </c>
      <c r="EZ40" s="6">
        <v>74277</v>
      </c>
      <c r="FA40" s="1"/>
      <c r="FB40" s="1"/>
      <c r="FC40" s="1"/>
      <c r="FD40" s="1"/>
      <c r="FE40" s="1"/>
      <c r="FF40" s="1" t="s">
        <v>1168</v>
      </c>
      <c r="FG40" s="1" t="s">
        <v>307</v>
      </c>
      <c r="FH40" s="1" t="s">
        <v>1170</v>
      </c>
      <c r="FI40" s="1" t="s">
        <v>1171</v>
      </c>
      <c r="FJ40" s="1">
        <v>28540</v>
      </c>
      <c r="FK40" s="1">
        <v>5197</v>
      </c>
      <c r="FL40" s="1" t="s">
        <v>1170</v>
      </c>
      <c r="FM40" s="1" t="s">
        <v>1171</v>
      </c>
      <c r="FN40" s="1">
        <v>28540</v>
      </c>
      <c r="FO40" s="1">
        <v>5197</v>
      </c>
      <c r="FP40" s="1" t="s">
        <v>1169</v>
      </c>
      <c r="FQ40" s="6">
        <v>34136</v>
      </c>
      <c r="FR40" s="1">
        <v>32.5</v>
      </c>
      <c r="FS40" s="1" t="s">
        <v>1176</v>
      </c>
      <c r="FT40" s="6">
        <v>10852</v>
      </c>
      <c r="FU40" s="1">
        <v>208</v>
      </c>
      <c r="FV40" s="1"/>
      <c r="FW40" s="1" t="s">
        <v>1180</v>
      </c>
      <c r="FX40" s="1"/>
      <c r="FY40" s="1"/>
      <c r="FZ40" s="1">
        <v>0</v>
      </c>
      <c r="GA40" s="1" t="s">
        <v>1181</v>
      </c>
      <c r="GB40" s="1">
        <v>69.430000000000007</v>
      </c>
      <c r="GC40" s="1">
        <v>8.5399999999999991</v>
      </c>
      <c r="GD40" s="1" t="s">
        <v>286</v>
      </c>
      <c r="GE40" s="1" t="s">
        <v>287</v>
      </c>
      <c r="GF40" s="1" t="s">
        <v>1182</v>
      </c>
      <c r="GG40" s="1" t="s">
        <v>289</v>
      </c>
      <c r="GH40" s="1" t="s">
        <v>290</v>
      </c>
      <c r="GI40" s="1" t="s">
        <v>278</v>
      </c>
      <c r="GJ40" s="6">
        <v>193925</v>
      </c>
      <c r="GK40" s="1">
        <v>2</v>
      </c>
      <c r="GM40" s="2" t="s">
        <v>329</v>
      </c>
      <c r="GN40" s="10">
        <v>1793</v>
      </c>
      <c r="GO40" s="2">
        <v>231</v>
      </c>
      <c r="GP40" s="10">
        <v>8881</v>
      </c>
      <c r="GQ40" s="10">
        <v>62335</v>
      </c>
      <c r="GR40" s="2">
        <v>284</v>
      </c>
      <c r="GS40" s="2">
        <v>32</v>
      </c>
      <c r="GT40" s="2">
        <v>376</v>
      </c>
      <c r="GU40" s="10">
        <v>1750</v>
      </c>
      <c r="GY40" s="1"/>
      <c r="GZ40" s="1">
        <v>2</v>
      </c>
      <c r="HA40" s="1"/>
      <c r="HB40" s="1"/>
      <c r="HC40" s="1"/>
      <c r="HD40" s="1"/>
      <c r="HE40" s="1"/>
      <c r="HF40" s="1"/>
      <c r="HG40" s="1"/>
      <c r="HH40" s="1"/>
      <c r="HI40" s="1"/>
      <c r="HJ40" s="1">
        <v>4</v>
      </c>
      <c r="HK40" s="6">
        <v>4802</v>
      </c>
      <c r="HM40" s="6">
        <v>42273</v>
      </c>
      <c r="HN40" s="6">
        <v>215887</v>
      </c>
      <c r="HO40" s="10">
        <v>1774</v>
      </c>
      <c r="HP40" s="1">
        <v>87</v>
      </c>
      <c r="HQ40" s="1">
        <v>77</v>
      </c>
      <c r="HR40" s="6">
        <v>26725</v>
      </c>
      <c r="HS40" s="1"/>
      <c r="HT40" s="6">
        <v>34298</v>
      </c>
      <c r="HU40" s="1">
        <v>778</v>
      </c>
      <c r="HV40" s="6">
        <v>2022</v>
      </c>
      <c r="HW40" s="1"/>
      <c r="HX40" s="6">
        <v>13913</v>
      </c>
      <c r="HY40" s="6">
        <v>6787</v>
      </c>
      <c r="HZ40" s="1">
        <v>0</v>
      </c>
      <c r="IA40" s="1"/>
      <c r="IB40" s="1">
        <v>370</v>
      </c>
      <c r="IC40" s="1">
        <v>5</v>
      </c>
      <c r="ID40" s="6">
        <v>557688</v>
      </c>
      <c r="IE40" s="6">
        <v>137012</v>
      </c>
      <c r="IF40" s="1">
        <v>0</v>
      </c>
      <c r="IG40" s="6">
        <v>504110</v>
      </c>
      <c r="IH40" s="6">
        <v>118948</v>
      </c>
      <c r="II40" s="1">
        <v>152</v>
      </c>
      <c r="IJ40" s="6">
        <v>32796</v>
      </c>
      <c r="IK40" s="1">
        <v>273</v>
      </c>
      <c r="IL40" s="6">
        <v>17595</v>
      </c>
      <c r="IM40" s="1">
        <v>0</v>
      </c>
      <c r="IN40" s="1">
        <v>196</v>
      </c>
      <c r="IP40" s="6">
        <v>30277</v>
      </c>
      <c r="IQ40" s="6">
        <v>209427</v>
      </c>
      <c r="IR40" s="10">
        <v>239704</v>
      </c>
      <c r="IS40" s="10">
        <v>294352</v>
      </c>
      <c r="IT40" s="6">
        <v>22013</v>
      </c>
      <c r="IU40" s="10">
        <v>797392</v>
      </c>
      <c r="IV40" s="6">
        <v>236371</v>
      </c>
      <c r="IW40" s="1">
        <v>158</v>
      </c>
      <c r="IX40" s="6">
        <v>1200</v>
      </c>
      <c r="IY40" s="1">
        <v>123</v>
      </c>
      <c r="IZ40" s="1">
        <v>0.93</v>
      </c>
      <c r="JA40" s="1">
        <v>0.04</v>
      </c>
      <c r="JB40" s="1">
        <v>27.01</v>
      </c>
      <c r="JC40" s="1">
        <v>31</v>
      </c>
      <c r="JD40" s="1">
        <v>9.51</v>
      </c>
      <c r="JE40" s="6">
        <v>1435</v>
      </c>
      <c r="JF40" s="6">
        <v>37916</v>
      </c>
      <c r="JG40" s="1">
        <v>46</v>
      </c>
      <c r="JH40" s="6">
        <v>2082</v>
      </c>
      <c r="JI40">
        <v>11.30920716771948</v>
      </c>
      <c r="KJ40" s="27">
        <f t="shared" si="1"/>
        <v>69623.428571428565</v>
      </c>
      <c r="MH40" s="10">
        <v>198600</v>
      </c>
      <c r="MI40" s="10">
        <v>830580</v>
      </c>
      <c r="MJ40" s="10"/>
    </row>
    <row r="41" spans="1:348" x14ac:dyDescent="0.2">
      <c r="A41" s="1" t="s">
        <v>1183</v>
      </c>
      <c r="B41" s="21" t="s">
        <v>1197</v>
      </c>
      <c r="C41" s="1" t="s">
        <v>1184</v>
      </c>
      <c r="D41" s="1">
        <v>2016</v>
      </c>
      <c r="E41" s="1" t="s">
        <v>520</v>
      </c>
      <c r="F41" s="1" t="s">
        <v>1185</v>
      </c>
      <c r="G41" s="1" t="s">
        <v>1186</v>
      </c>
      <c r="H41" s="1">
        <v>27278</v>
      </c>
      <c r="I41" s="1"/>
      <c r="J41" s="1" t="s">
        <v>1185</v>
      </c>
      <c r="K41" s="1" t="s">
        <v>1186</v>
      </c>
      <c r="L41" s="1">
        <v>27278</v>
      </c>
      <c r="M41" s="1"/>
      <c r="N41" s="1" t="s">
        <v>1187</v>
      </c>
      <c r="O41" s="1" t="s">
        <v>1188</v>
      </c>
      <c r="P41" s="1" t="s">
        <v>1189</v>
      </c>
      <c r="Q41" s="1" t="s">
        <v>1190</v>
      </c>
      <c r="R41" s="1" t="s">
        <v>1191</v>
      </c>
      <c r="S41" s="1" t="s">
        <v>1192</v>
      </c>
      <c r="T41" s="1" t="s">
        <v>1193</v>
      </c>
      <c r="U41" s="1" t="s">
        <v>1189</v>
      </c>
      <c r="V41" s="1" t="s">
        <v>1194</v>
      </c>
      <c r="W41" s="1">
        <v>1</v>
      </c>
      <c r="X41" s="1">
        <v>2</v>
      </c>
      <c r="Y41" s="1">
        <v>0</v>
      </c>
      <c r="Z41" s="1">
        <v>0</v>
      </c>
      <c r="AA41" s="6">
        <v>6916</v>
      </c>
      <c r="AB41" s="1">
        <v>10</v>
      </c>
      <c r="AC41" s="1">
        <v>0</v>
      </c>
      <c r="AD41" s="1">
        <v>10</v>
      </c>
      <c r="AE41" s="1">
        <v>14.13</v>
      </c>
      <c r="AF41" s="1">
        <v>24.13</v>
      </c>
      <c r="AG41" s="7">
        <v>0.41439999999999999</v>
      </c>
      <c r="AH41" s="8">
        <v>94091</v>
      </c>
      <c r="AI41" s="1" t="e">
        <f>VLOOKUP(County!A41,Salaries!A$6:T$91,15,FALSE)</f>
        <v>#N/A</v>
      </c>
      <c r="AJ41" s="1" t="e">
        <f>VLOOKUP(County!A41,Salaries!A$6:T$91,16,FALSE)</f>
        <v>#N/A</v>
      </c>
      <c r="AK41" s="8">
        <v>39978</v>
      </c>
      <c r="AL41" s="9">
        <v>13.15</v>
      </c>
      <c r="AM41" s="9">
        <v>13.15</v>
      </c>
      <c r="AN41" s="9">
        <v>13.15</v>
      </c>
      <c r="AO41" s="8">
        <v>4000</v>
      </c>
      <c r="AP41" s="8">
        <v>1967047</v>
      </c>
      <c r="AQ41" s="8">
        <v>1971047</v>
      </c>
      <c r="AR41" s="8">
        <v>105598</v>
      </c>
      <c r="AS41" s="8">
        <v>0</v>
      </c>
      <c r="AT41" s="8">
        <v>105598</v>
      </c>
      <c r="AU41" s="8">
        <v>12628</v>
      </c>
      <c r="AV41" s="8">
        <v>0</v>
      </c>
      <c r="AW41" s="8">
        <v>12628</v>
      </c>
      <c r="AX41" s="8">
        <v>43528</v>
      </c>
      <c r="AY41" s="8">
        <v>2132801</v>
      </c>
      <c r="AZ41" s="8">
        <v>1250739</v>
      </c>
      <c r="BA41" s="8">
        <v>439608</v>
      </c>
      <c r="BB41" s="8">
        <v>1690347</v>
      </c>
      <c r="BC41" s="8">
        <v>165989</v>
      </c>
      <c r="BD41" s="8">
        <v>45762</v>
      </c>
      <c r="BE41" s="8">
        <v>56327</v>
      </c>
      <c r="BF41" s="8">
        <v>268078</v>
      </c>
      <c r="BG41" s="8">
        <v>125846</v>
      </c>
      <c r="BH41" s="8">
        <v>2084271</v>
      </c>
      <c r="BI41" s="8">
        <v>48530</v>
      </c>
      <c r="BJ41" s="7">
        <v>2.2800000000000001E-2</v>
      </c>
      <c r="BK41" s="8">
        <v>1000</v>
      </c>
      <c r="BL41" s="8">
        <v>0</v>
      </c>
      <c r="BM41" s="8">
        <v>17038</v>
      </c>
      <c r="BN41" s="8">
        <v>0</v>
      </c>
      <c r="BO41" s="8">
        <v>18038</v>
      </c>
      <c r="BP41" s="8">
        <v>18038</v>
      </c>
      <c r="BQ41" s="6">
        <v>25406</v>
      </c>
      <c r="BR41" s="6">
        <v>26407</v>
      </c>
      <c r="BS41" s="6">
        <v>51813</v>
      </c>
      <c r="BT41" s="6">
        <v>31301</v>
      </c>
      <c r="BU41" s="6">
        <v>11948</v>
      </c>
      <c r="BV41" s="6">
        <v>43249</v>
      </c>
      <c r="BW41" s="6">
        <v>4768</v>
      </c>
      <c r="BX41" s="1">
        <v>779</v>
      </c>
      <c r="BY41" s="6">
        <v>5547</v>
      </c>
      <c r="BZ41" s="6">
        <v>100609</v>
      </c>
      <c r="CA41" s="1"/>
      <c r="CB41" s="6">
        <v>100609</v>
      </c>
      <c r="CC41" s="1">
        <v>268</v>
      </c>
      <c r="CD41" s="6">
        <v>28611</v>
      </c>
      <c r="CE41" s="1">
        <v>9</v>
      </c>
      <c r="CF41" s="1">
        <v>74</v>
      </c>
      <c r="CG41" s="1">
        <v>83</v>
      </c>
      <c r="CH41" s="6">
        <v>5842</v>
      </c>
      <c r="CI41" s="6">
        <v>2235</v>
      </c>
      <c r="CJ41" s="6">
        <v>7428</v>
      </c>
      <c r="CK41" s="1">
        <v>-1</v>
      </c>
      <c r="CL41" s="1">
        <v>0</v>
      </c>
      <c r="CM41" s="1">
        <v>19</v>
      </c>
      <c r="CN41" s="1">
        <v>203</v>
      </c>
      <c r="CO41" s="6">
        <v>61110</v>
      </c>
      <c r="CP41" s="6">
        <v>45495</v>
      </c>
      <c r="CQ41" s="6">
        <v>106605</v>
      </c>
      <c r="CR41" s="6">
        <v>10653</v>
      </c>
      <c r="CS41" s="6">
        <v>7027</v>
      </c>
      <c r="CT41" s="6">
        <v>17680</v>
      </c>
      <c r="CU41" s="6">
        <v>145596</v>
      </c>
      <c r="CV41" s="6">
        <v>69048</v>
      </c>
      <c r="CW41" s="6">
        <v>214644</v>
      </c>
      <c r="CX41" s="6">
        <v>338929</v>
      </c>
      <c r="CY41" s="6">
        <v>3697</v>
      </c>
      <c r="CZ41" s="1">
        <v>0</v>
      </c>
      <c r="DA41" s="6">
        <v>342626</v>
      </c>
      <c r="DB41" s="6">
        <v>23915</v>
      </c>
      <c r="DC41" s="6">
        <v>2943</v>
      </c>
      <c r="DD41" s="6">
        <f t="shared" si="2"/>
        <v>26858</v>
      </c>
      <c r="DE41" s="6">
        <v>66438</v>
      </c>
      <c r="DF41" s="6">
        <v>8279</v>
      </c>
      <c r="DG41" s="1">
        <v>0</v>
      </c>
      <c r="DH41" s="6">
        <v>11222</v>
      </c>
      <c r="DI41" s="1">
        <v>701</v>
      </c>
      <c r="DJ41" s="6"/>
      <c r="DK41" s="6">
        <v>416202</v>
      </c>
      <c r="DL41" s="6">
        <v>24961</v>
      </c>
      <c r="DM41" s="1">
        <v>0</v>
      </c>
      <c r="DN41" s="1">
        <v>11</v>
      </c>
      <c r="DO41" s="6">
        <v>446787</v>
      </c>
      <c r="DP41" s="6">
        <v>1034</v>
      </c>
      <c r="DQ41" s="6">
        <v>14016</v>
      </c>
      <c r="DR41" s="6">
        <v>2753</v>
      </c>
      <c r="DS41" s="6">
        <v>16769</v>
      </c>
      <c r="DT41" s="6">
        <v>300004</v>
      </c>
      <c r="DU41" s="1">
        <v>102</v>
      </c>
      <c r="DV41" s="1">
        <v>4</v>
      </c>
      <c r="DW41" s="1">
        <v>401</v>
      </c>
      <c r="DX41" s="1">
        <v>15</v>
      </c>
      <c r="DY41" s="1">
        <v>3</v>
      </c>
      <c r="DZ41" s="1">
        <v>0</v>
      </c>
      <c r="EA41" s="1">
        <v>525</v>
      </c>
      <c r="EB41" s="1">
        <v>909</v>
      </c>
      <c r="EC41" s="1">
        <v>45</v>
      </c>
      <c r="ED41" s="1">
        <v>954</v>
      </c>
      <c r="EE41" s="6">
        <v>10971</v>
      </c>
      <c r="EF41" s="1">
        <v>486</v>
      </c>
      <c r="EG41" s="6">
        <v>11457</v>
      </c>
      <c r="EH41" s="1">
        <v>26</v>
      </c>
      <c r="EI41" s="1">
        <v>0</v>
      </c>
      <c r="EJ41" s="1">
        <v>26</v>
      </c>
      <c r="EK41" s="6">
        <v>12437</v>
      </c>
      <c r="EL41" s="1">
        <v>7</v>
      </c>
      <c r="EM41" s="1">
        <v>17</v>
      </c>
      <c r="EN41" s="1">
        <v>55</v>
      </c>
      <c r="EO41" s="1">
        <v>101</v>
      </c>
      <c r="EP41" s="6">
        <v>3085</v>
      </c>
      <c r="EQ41" s="6">
        <v>6725</v>
      </c>
      <c r="ER41" s="6">
        <v>23409</v>
      </c>
      <c r="ES41" s="6">
        <v>7407</v>
      </c>
      <c r="ET41" s="1">
        <v>321</v>
      </c>
      <c r="EU41" s="1">
        <v>6</v>
      </c>
      <c r="EV41" s="1">
        <v>147</v>
      </c>
      <c r="EW41" s="1" t="s">
        <v>1195</v>
      </c>
      <c r="EX41" s="1">
        <v>35</v>
      </c>
      <c r="EY41" s="1">
        <v>60</v>
      </c>
      <c r="EZ41" s="6">
        <v>64576</v>
      </c>
      <c r="FA41" s="6">
        <v>250861</v>
      </c>
      <c r="FB41" s="6">
        <v>16092</v>
      </c>
      <c r="FC41" s="1"/>
      <c r="FD41" s="1"/>
      <c r="FE41" s="1"/>
      <c r="FF41" s="1" t="s">
        <v>1184</v>
      </c>
      <c r="FG41" s="1" t="s">
        <v>307</v>
      </c>
      <c r="FH41" s="1" t="s">
        <v>1185</v>
      </c>
      <c r="FI41" s="1" t="s">
        <v>1186</v>
      </c>
      <c r="FJ41" s="1">
        <v>27278</v>
      </c>
      <c r="FK41" s="1"/>
      <c r="FL41" s="1" t="s">
        <v>1185</v>
      </c>
      <c r="FM41" s="1" t="s">
        <v>1196</v>
      </c>
      <c r="FN41" s="1">
        <v>27278</v>
      </c>
      <c r="FO41" s="1"/>
      <c r="FP41" s="1" t="s">
        <v>1197</v>
      </c>
      <c r="FQ41" s="6">
        <v>31560</v>
      </c>
      <c r="FR41" s="1">
        <v>24.13</v>
      </c>
      <c r="FS41" s="1" t="s">
        <v>1187</v>
      </c>
      <c r="FT41" s="6">
        <v>6916</v>
      </c>
      <c r="FU41" s="1">
        <v>156</v>
      </c>
      <c r="FV41" s="1"/>
      <c r="FW41" s="1" t="s">
        <v>1198</v>
      </c>
      <c r="FX41" s="1"/>
      <c r="FY41" s="1"/>
      <c r="FZ41" s="1">
        <v>0</v>
      </c>
      <c r="GA41" s="1" t="s">
        <v>1199</v>
      </c>
      <c r="GB41" s="1">
        <v>8.1</v>
      </c>
      <c r="GC41" s="1">
        <v>7.7</v>
      </c>
      <c r="GD41" s="1" t="s">
        <v>286</v>
      </c>
      <c r="GE41" s="1" t="s">
        <v>287</v>
      </c>
      <c r="GF41" s="1" t="s">
        <v>1200</v>
      </c>
      <c r="GG41" s="1" t="s">
        <v>289</v>
      </c>
      <c r="GH41" s="1" t="s">
        <v>417</v>
      </c>
      <c r="GI41" s="1" t="s">
        <v>278</v>
      </c>
      <c r="GJ41" s="6">
        <v>83331</v>
      </c>
      <c r="GK41" s="1">
        <v>3</v>
      </c>
      <c r="GM41" s="2" t="s">
        <v>329</v>
      </c>
      <c r="GN41" s="2">
        <v>675</v>
      </c>
      <c r="GO41" s="2">
        <v>91</v>
      </c>
      <c r="GP41" s="10">
        <v>2489</v>
      </c>
      <c r="GQ41" s="10">
        <v>65131</v>
      </c>
      <c r="GR41" s="2">
        <v>122</v>
      </c>
      <c r="GS41" s="2">
        <v>0</v>
      </c>
      <c r="GT41" s="2">
        <v>0</v>
      </c>
      <c r="GU41" s="10">
        <v>5127</v>
      </c>
      <c r="GY41" s="1"/>
      <c r="GZ41" s="1">
        <v>3</v>
      </c>
      <c r="HA41" s="1"/>
      <c r="HB41" s="1"/>
      <c r="HC41" s="1"/>
      <c r="HD41" s="1"/>
      <c r="HE41" s="1"/>
      <c r="HF41" s="1"/>
      <c r="HG41" s="1"/>
      <c r="HH41" s="1"/>
      <c r="HI41" s="1"/>
      <c r="HJ41" s="1">
        <v>3</v>
      </c>
      <c r="HK41" s="6">
        <v>2113</v>
      </c>
      <c r="HM41" s="6">
        <v>15504</v>
      </c>
      <c r="HN41" s="6">
        <v>145979</v>
      </c>
      <c r="HO41" s="2">
        <v>701</v>
      </c>
      <c r="HP41" s="1"/>
      <c r="HQ41" s="1">
        <v>0</v>
      </c>
      <c r="HR41" s="6">
        <v>26725</v>
      </c>
      <c r="HS41" s="1"/>
      <c r="HT41" s="1"/>
      <c r="HU41" s="6">
        <v>1886</v>
      </c>
      <c r="HV41" s="6">
        <v>2022</v>
      </c>
      <c r="HW41" s="1"/>
      <c r="HX41" s="1"/>
      <c r="HY41" s="1">
        <v>213</v>
      </c>
      <c r="HZ41" s="1">
        <v>0</v>
      </c>
      <c r="IA41" s="1"/>
      <c r="IB41" s="1"/>
      <c r="IC41" s="1">
        <v>-1</v>
      </c>
      <c r="ID41" s="6">
        <v>446787</v>
      </c>
      <c r="IE41" s="6">
        <v>93296</v>
      </c>
      <c r="IF41" s="6">
        <v>2586</v>
      </c>
      <c r="IG41" s="6">
        <v>432979</v>
      </c>
      <c r="IH41" s="6">
        <v>92939</v>
      </c>
      <c r="II41" s="1">
        <v>32</v>
      </c>
      <c r="IJ41" s="6">
        <v>8247</v>
      </c>
      <c r="IK41" s="1">
        <v>256</v>
      </c>
      <c r="IL41" s="6">
        <v>2687</v>
      </c>
      <c r="IM41" s="1">
        <v>0</v>
      </c>
      <c r="IN41" s="1">
        <v>0</v>
      </c>
      <c r="IP41" s="6">
        <v>2233</v>
      </c>
      <c r="IQ41" s="6">
        <v>1352</v>
      </c>
      <c r="IR41" s="10">
        <v>3585</v>
      </c>
      <c r="IS41" s="10">
        <v>14807</v>
      </c>
      <c r="IT41" s="6">
        <v>26858</v>
      </c>
      <c r="IU41" s="10">
        <v>450372</v>
      </c>
      <c r="IV41" s="6">
        <v>247689</v>
      </c>
      <c r="IW41" s="1">
        <v>106</v>
      </c>
      <c r="IX41" s="1">
        <v>416</v>
      </c>
      <c r="IY41" s="1">
        <v>3</v>
      </c>
      <c r="IZ41" s="1">
        <v>0.92</v>
      </c>
      <c r="JA41" s="1">
        <v>0.08</v>
      </c>
      <c r="JB41" s="1">
        <v>23.69</v>
      </c>
      <c r="JC41" s="1">
        <v>27.54</v>
      </c>
      <c r="JD41" s="1">
        <v>9</v>
      </c>
      <c r="JE41" s="1">
        <v>506</v>
      </c>
      <c r="JF41" s="6">
        <v>11906</v>
      </c>
      <c r="JG41" s="1">
        <v>19</v>
      </c>
      <c r="JH41" s="1">
        <v>531</v>
      </c>
      <c r="JI41">
        <v>20.28473197249523</v>
      </c>
      <c r="KJ41" s="27">
        <f t="shared" si="1"/>
        <v>70051.678408619977</v>
      </c>
      <c r="MH41" s="10">
        <v>78568</v>
      </c>
      <c r="MI41" s="10">
        <v>53237</v>
      </c>
      <c r="MJ41" s="10"/>
    </row>
    <row r="42" spans="1:348" x14ac:dyDescent="0.2">
      <c r="A42" s="1" t="s">
        <v>1201</v>
      </c>
      <c r="B42" s="21" t="s">
        <v>1908</v>
      </c>
      <c r="C42" s="1" t="s">
        <v>1202</v>
      </c>
      <c r="D42" s="1">
        <v>2016</v>
      </c>
      <c r="E42" s="1" t="s">
        <v>1203</v>
      </c>
      <c r="F42" s="1" t="s">
        <v>1204</v>
      </c>
      <c r="G42" s="1" t="s">
        <v>1205</v>
      </c>
      <c r="H42" s="1">
        <v>28425</v>
      </c>
      <c r="I42" s="1">
        <v>879</v>
      </c>
      <c r="J42" s="1" t="s">
        <v>1206</v>
      </c>
      <c r="K42" s="1" t="s">
        <v>1205</v>
      </c>
      <c r="L42" s="1">
        <v>28425</v>
      </c>
      <c r="M42" s="1"/>
      <c r="N42" s="1" t="s">
        <v>1207</v>
      </c>
      <c r="O42" s="1" t="s">
        <v>1208</v>
      </c>
      <c r="P42" s="1"/>
      <c r="Q42" s="1" t="s">
        <v>1209</v>
      </c>
      <c r="R42" s="1" t="s">
        <v>1210</v>
      </c>
      <c r="S42" s="1" t="s">
        <v>323</v>
      </c>
      <c r="T42" s="1" t="s">
        <v>1208</v>
      </c>
      <c r="U42" s="1"/>
      <c r="V42" s="1" t="s">
        <v>1209</v>
      </c>
      <c r="W42" s="1">
        <v>1</v>
      </c>
      <c r="X42" s="1">
        <v>1</v>
      </c>
      <c r="Y42" s="1">
        <v>0</v>
      </c>
      <c r="Z42" s="1">
        <v>0</v>
      </c>
      <c r="AA42" s="6">
        <v>4556</v>
      </c>
      <c r="AB42" s="1">
        <v>2</v>
      </c>
      <c r="AC42" s="1">
        <v>0</v>
      </c>
      <c r="AD42" s="1">
        <v>2</v>
      </c>
      <c r="AE42" s="1">
        <v>11.44</v>
      </c>
      <c r="AF42" s="1">
        <v>13.44</v>
      </c>
      <c r="AG42" s="7">
        <v>0.14879999999999999</v>
      </c>
      <c r="AH42" s="8">
        <v>70759</v>
      </c>
      <c r="AI42" s="1" t="e">
        <f>VLOOKUP(County!A42,Salaries!A$6:T$91,15,FALSE)</f>
        <v>#N/A</v>
      </c>
      <c r="AJ42" s="1" t="e">
        <f>VLOOKUP(County!A42,Salaries!A$6:T$91,16,FALSE)</f>
        <v>#N/A</v>
      </c>
      <c r="AK42" s="8">
        <v>48256</v>
      </c>
      <c r="AL42" s="9">
        <v>11.9</v>
      </c>
      <c r="AM42" s="9">
        <v>11.9</v>
      </c>
      <c r="AN42" s="9">
        <v>11.9</v>
      </c>
      <c r="AO42" s="8">
        <v>0</v>
      </c>
      <c r="AP42" s="8">
        <v>690175</v>
      </c>
      <c r="AQ42" s="8">
        <v>690175</v>
      </c>
      <c r="AR42" s="8">
        <v>105394</v>
      </c>
      <c r="AS42" s="8">
        <v>0</v>
      </c>
      <c r="AT42" s="8">
        <v>105394</v>
      </c>
      <c r="AU42" s="8">
        <v>0</v>
      </c>
      <c r="AV42" s="8">
        <v>0</v>
      </c>
      <c r="AW42" s="8">
        <v>0</v>
      </c>
      <c r="AX42" s="8">
        <v>0</v>
      </c>
      <c r="AY42" s="8">
        <v>795569</v>
      </c>
      <c r="AZ42" s="8">
        <v>455375</v>
      </c>
      <c r="BA42" s="8">
        <v>128141</v>
      </c>
      <c r="BB42" s="8">
        <v>583516</v>
      </c>
      <c r="BC42" s="8">
        <v>77365</v>
      </c>
      <c r="BD42" s="8">
        <v>10216</v>
      </c>
      <c r="BE42" s="8">
        <v>5974</v>
      </c>
      <c r="BF42" s="8">
        <v>93555</v>
      </c>
      <c r="BG42" s="8">
        <v>90842</v>
      </c>
      <c r="BH42" s="8">
        <v>767913</v>
      </c>
      <c r="BI42" s="8">
        <v>27656</v>
      </c>
      <c r="BJ42" s="7">
        <v>3.4799999999999998E-2</v>
      </c>
      <c r="BK42" s="8">
        <v>11011</v>
      </c>
      <c r="BL42" s="8">
        <v>0</v>
      </c>
      <c r="BM42" s="8">
        <v>0</v>
      </c>
      <c r="BN42" s="8">
        <v>0</v>
      </c>
      <c r="BO42" s="8">
        <v>11011</v>
      </c>
      <c r="BP42" s="8">
        <v>11011</v>
      </c>
      <c r="BQ42" s="6">
        <v>33180</v>
      </c>
      <c r="BR42" s="6">
        <v>37535</v>
      </c>
      <c r="BS42" s="6">
        <v>70715</v>
      </c>
      <c r="BT42" s="6">
        <v>25276</v>
      </c>
      <c r="BU42" s="6">
        <v>13333</v>
      </c>
      <c r="BV42" s="6">
        <v>38609</v>
      </c>
      <c r="BW42" s="6">
        <v>3355</v>
      </c>
      <c r="BX42" s="1">
        <v>0</v>
      </c>
      <c r="BY42" s="6">
        <v>3355</v>
      </c>
      <c r="BZ42" s="6">
        <v>112679</v>
      </c>
      <c r="CA42" s="1"/>
      <c r="CB42" s="6">
        <v>112679</v>
      </c>
      <c r="CC42" s="6">
        <v>1276</v>
      </c>
      <c r="CD42" s="6">
        <v>50534</v>
      </c>
      <c r="CE42" s="1">
        <v>3</v>
      </c>
      <c r="CF42" s="1">
        <v>74</v>
      </c>
      <c r="CG42" s="1">
        <v>77</v>
      </c>
      <c r="CH42" s="6">
        <v>3001</v>
      </c>
      <c r="CI42" s="6">
        <v>3207</v>
      </c>
      <c r="CJ42" s="6">
        <v>2560</v>
      </c>
      <c r="CK42" s="1">
        <v>205</v>
      </c>
      <c r="CL42" s="1">
        <v>42</v>
      </c>
      <c r="CM42" s="1">
        <v>38</v>
      </c>
      <c r="CN42" s="1">
        <v>123</v>
      </c>
      <c r="CO42" s="6">
        <v>63072</v>
      </c>
      <c r="CP42" s="6">
        <v>25237</v>
      </c>
      <c r="CQ42" s="6">
        <v>88309</v>
      </c>
      <c r="CR42" s="6">
        <v>9625</v>
      </c>
      <c r="CS42" s="1">
        <v>0</v>
      </c>
      <c r="CT42" s="6">
        <v>9625</v>
      </c>
      <c r="CU42" s="6">
        <v>61204</v>
      </c>
      <c r="CV42" s="6">
        <v>17103</v>
      </c>
      <c r="CW42" s="6">
        <v>78307</v>
      </c>
      <c r="CX42" s="6">
        <v>176241</v>
      </c>
      <c r="CY42" s="1">
        <v>571</v>
      </c>
      <c r="CZ42" s="1">
        <v>30</v>
      </c>
      <c r="DA42" s="6">
        <v>176842</v>
      </c>
      <c r="DB42" s="6">
        <v>10484</v>
      </c>
      <c r="DC42" s="6">
        <v>1236</v>
      </c>
      <c r="DD42" s="6">
        <f t="shared" si="2"/>
        <v>11720</v>
      </c>
      <c r="DE42" s="6">
        <v>22877</v>
      </c>
      <c r="DF42" s="6">
        <v>15186</v>
      </c>
      <c r="DG42" s="6">
        <v>1349</v>
      </c>
      <c r="DH42" s="6">
        <v>17793</v>
      </c>
      <c r="DI42" s="1">
        <v>112</v>
      </c>
      <c r="DJ42" s="6"/>
      <c r="DK42" s="6">
        <v>134100</v>
      </c>
      <c r="DL42" s="6">
        <v>96679</v>
      </c>
      <c r="DM42" s="1"/>
      <c r="DN42" s="6">
        <v>13369</v>
      </c>
      <c r="DO42" s="6">
        <v>228192</v>
      </c>
      <c r="DP42" s="1">
        <v>85</v>
      </c>
      <c r="DQ42" s="6">
        <v>13279</v>
      </c>
      <c r="DR42" s="6">
        <v>4634</v>
      </c>
      <c r="DS42" s="6">
        <v>17913</v>
      </c>
      <c r="DT42" s="6">
        <v>142133</v>
      </c>
      <c r="DU42" s="1">
        <v>26</v>
      </c>
      <c r="DV42" s="1">
        <v>4</v>
      </c>
      <c r="DW42" s="1">
        <v>376</v>
      </c>
      <c r="DX42" s="1">
        <v>4</v>
      </c>
      <c r="DY42" s="1">
        <v>5</v>
      </c>
      <c r="DZ42" s="1">
        <v>0</v>
      </c>
      <c r="EA42" s="1">
        <v>415</v>
      </c>
      <c r="EB42" s="1">
        <v>698</v>
      </c>
      <c r="EC42" s="1">
        <v>95</v>
      </c>
      <c r="ED42" s="1">
        <v>793</v>
      </c>
      <c r="EE42" s="6">
        <v>6702</v>
      </c>
      <c r="EF42" s="1">
        <v>355</v>
      </c>
      <c r="EG42" s="6">
        <v>7057</v>
      </c>
      <c r="EH42" s="1">
        <v>35</v>
      </c>
      <c r="EI42" s="1">
        <v>145</v>
      </c>
      <c r="EJ42" s="1">
        <v>180</v>
      </c>
      <c r="EK42" s="6">
        <v>8030</v>
      </c>
      <c r="EL42" s="1">
        <v>0</v>
      </c>
      <c r="EM42" s="1">
        <v>0</v>
      </c>
      <c r="EN42" s="1">
        <v>0</v>
      </c>
      <c r="EO42" s="1">
        <v>0</v>
      </c>
      <c r="EP42" s="1"/>
      <c r="EQ42" s="1"/>
      <c r="ER42" s="6">
        <v>14341</v>
      </c>
      <c r="ES42" s="6">
        <v>2123</v>
      </c>
      <c r="ET42" s="1">
        <v>939</v>
      </c>
      <c r="EU42" s="1">
        <v>20</v>
      </c>
      <c r="EV42" s="1">
        <v>99</v>
      </c>
      <c r="EW42" s="1" t="s">
        <v>1211</v>
      </c>
      <c r="EX42" s="1">
        <v>19</v>
      </c>
      <c r="EY42" s="1">
        <v>25</v>
      </c>
      <c r="EZ42" s="6">
        <v>13547</v>
      </c>
      <c r="FA42" s="6">
        <v>37844</v>
      </c>
      <c r="FB42" s="1"/>
      <c r="FC42" s="1"/>
      <c r="FD42" s="1"/>
      <c r="FE42" s="1"/>
      <c r="FF42" s="1" t="s">
        <v>1202</v>
      </c>
      <c r="FG42" s="1" t="s">
        <v>307</v>
      </c>
      <c r="FH42" s="1" t="s">
        <v>1204</v>
      </c>
      <c r="FI42" s="1" t="s">
        <v>1205</v>
      </c>
      <c r="FJ42" s="1">
        <v>28425</v>
      </c>
      <c r="FK42" s="1">
        <v>879</v>
      </c>
      <c r="FL42" s="1" t="s">
        <v>1206</v>
      </c>
      <c r="FM42" s="1" t="s">
        <v>1205</v>
      </c>
      <c r="FN42" s="1">
        <v>28425</v>
      </c>
      <c r="FO42" s="1">
        <v>879</v>
      </c>
      <c r="FP42" s="1" t="s">
        <v>1203</v>
      </c>
      <c r="FQ42" s="6">
        <v>21000</v>
      </c>
      <c r="FR42" s="1">
        <v>13.43</v>
      </c>
      <c r="FS42" s="1" t="s">
        <v>1210</v>
      </c>
      <c r="FT42" s="6">
        <v>4556</v>
      </c>
      <c r="FU42" s="1">
        <v>104</v>
      </c>
      <c r="FV42" s="1"/>
      <c r="FW42" s="1" t="s">
        <v>1212</v>
      </c>
      <c r="FX42" s="1"/>
      <c r="FY42" s="1"/>
      <c r="FZ42" s="1">
        <v>0</v>
      </c>
      <c r="GA42" s="1" t="s">
        <v>1213</v>
      </c>
      <c r="GB42" s="1">
        <v>29.5</v>
      </c>
      <c r="GC42" s="1">
        <v>25.9</v>
      </c>
      <c r="GD42" s="1" t="s">
        <v>286</v>
      </c>
      <c r="GE42" s="1" t="s">
        <v>287</v>
      </c>
      <c r="GF42" s="1" t="s">
        <v>1214</v>
      </c>
      <c r="GG42" s="1" t="s">
        <v>289</v>
      </c>
      <c r="GH42" s="1" t="s">
        <v>290</v>
      </c>
      <c r="GI42" s="1" t="s">
        <v>278</v>
      </c>
      <c r="GJ42" s="6">
        <v>55568</v>
      </c>
      <c r="GK42" s="1">
        <v>3</v>
      </c>
      <c r="GM42" s="2" t="s">
        <v>291</v>
      </c>
      <c r="GN42" s="2">
        <v>327</v>
      </c>
      <c r="GO42" s="2">
        <v>125</v>
      </c>
      <c r="GP42" s="10">
        <v>3169</v>
      </c>
      <c r="GQ42" s="10">
        <v>23644</v>
      </c>
      <c r="GR42" s="2">
        <v>34</v>
      </c>
      <c r="GS42" s="2">
        <v>0</v>
      </c>
      <c r="GT42" s="2">
        <v>0</v>
      </c>
      <c r="GU42" s="10">
        <v>2522</v>
      </c>
      <c r="GY42" s="1"/>
      <c r="GZ42" s="1">
        <v>3</v>
      </c>
      <c r="HA42" s="1"/>
      <c r="HB42" s="1"/>
      <c r="HC42" s="1"/>
      <c r="HD42" s="1"/>
      <c r="HE42" s="1"/>
      <c r="HF42" s="1"/>
      <c r="HG42" s="1"/>
      <c r="HH42" s="1"/>
      <c r="HI42" s="1"/>
      <c r="HJ42" s="1">
        <v>2</v>
      </c>
      <c r="HK42" s="6">
        <v>2337</v>
      </c>
      <c r="HM42" s="6">
        <v>8768</v>
      </c>
      <c r="HN42" s="6">
        <v>173816</v>
      </c>
      <c r="HO42" s="2">
        <v>112</v>
      </c>
      <c r="HP42" s="1"/>
      <c r="HQ42" s="1">
        <v>42</v>
      </c>
      <c r="HR42" s="6">
        <v>26725</v>
      </c>
      <c r="HS42" s="6">
        <v>23798</v>
      </c>
      <c r="HT42" s="1"/>
      <c r="HU42" s="1">
        <v>11</v>
      </c>
      <c r="HV42" s="6">
        <v>2022</v>
      </c>
      <c r="HW42" s="6">
        <v>1183</v>
      </c>
      <c r="HX42" s="1"/>
      <c r="HY42" s="1">
        <v>2</v>
      </c>
      <c r="HZ42" s="1">
        <v>0</v>
      </c>
      <c r="IA42" s="1">
        <v>205</v>
      </c>
      <c r="IB42" s="1"/>
      <c r="IC42" s="1">
        <v>0</v>
      </c>
      <c r="ID42" s="6">
        <v>228192</v>
      </c>
      <c r="IE42" s="6">
        <v>34597</v>
      </c>
      <c r="IF42" s="1">
        <v>218</v>
      </c>
      <c r="IG42" s="6">
        <v>210211</v>
      </c>
      <c r="IH42" s="6">
        <v>33557</v>
      </c>
      <c r="II42" s="1">
        <v>166</v>
      </c>
      <c r="IJ42" s="6">
        <v>15020</v>
      </c>
      <c r="IK42" s="1">
        <v>149</v>
      </c>
      <c r="IL42" s="6">
        <v>1087</v>
      </c>
      <c r="IM42" s="1">
        <v>0</v>
      </c>
      <c r="IN42" s="1">
        <v>22</v>
      </c>
      <c r="IP42" s="6">
        <v>15857</v>
      </c>
      <c r="IQ42" s="6">
        <v>19976</v>
      </c>
      <c r="IR42" s="10">
        <v>35833</v>
      </c>
      <c r="IS42" s="10">
        <v>53626</v>
      </c>
      <c r="IT42" s="6">
        <v>11720</v>
      </c>
      <c r="IU42" s="10">
        <v>264025</v>
      </c>
      <c r="IV42" s="6">
        <v>88385</v>
      </c>
      <c r="IW42" s="1">
        <v>30</v>
      </c>
      <c r="IX42" s="1">
        <v>380</v>
      </c>
      <c r="IY42" s="1">
        <v>5</v>
      </c>
      <c r="IZ42" s="1">
        <v>0.88</v>
      </c>
      <c r="JA42" s="1">
        <v>0.1</v>
      </c>
      <c r="JB42" s="1">
        <v>19.350000000000001</v>
      </c>
      <c r="JC42" s="1">
        <v>18.57</v>
      </c>
      <c r="JD42" s="1">
        <v>26.43</v>
      </c>
      <c r="JE42" s="1">
        <v>407</v>
      </c>
      <c r="JF42" s="6">
        <v>7435</v>
      </c>
      <c r="JG42" s="1">
        <v>8</v>
      </c>
      <c r="JH42" s="1">
        <v>595</v>
      </c>
      <c r="JI42">
        <v>10.500935790382954</v>
      </c>
      <c r="KJ42" s="27">
        <f t="shared" si="1"/>
        <v>43416.369047619046</v>
      </c>
      <c r="MH42" s="2"/>
      <c r="MI42" s="10">
        <v>60300</v>
      </c>
      <c r="MJ42" s="10"/>
    </row>
    <row r="43" spans="1:348" x14ac:dyDescent="0.2">
      <c r="A43" s="1" t="s">
        <v>1229</v>
      </c>
      <c r="B43" s="21" t="s">
        <v>1909</v>
      </c>
      <c r="C43" s="1" t="s">
        <v>1230</v>
      </c>
      <c r="D43" s="1">
        <v>2016</v>
      </c>
      <c r="E43" s="1" t="s">
        <v>1231</v>
      </c>
      <c r="F43" s="1" t="s">
        <v>1232</v>
      </c>
      <c r="G43" s="1" t="s">
        <v>1233</v>
      </c>
      <c r="H43" s="1">
        <v>27573</v>
      </c>
      <c r="I43" s="1"/>
      <c r="J43" s="1" t="s">
        <v>1232</v>
      </c>
      <c r="K43" s="1" t="s">
        <v>1233</v>
      </c>
      <c r="L43" s="1">
        <v>27573</v>
      </c>
      <c r="M43" s="1"/>
      <c r="N43" s="1" t="s">
        <v>1234</v>
      </c>
      <c r="O43" s="1" t="s">
        <v>1235</v>
      </c>
      <c r="P43" s="1" t="s">
        <v>1236</v>
      </c>
      <c r="Q43" s="1" t="s">
        <v>1237</v>
      </c>
      <c r="R43" s="1" t="s">
        <v>1234</v>
      </c>
      <c r="S43" s="1" t="s">
        <v>396</v>
      </c>
      <c r="T43" s="1" t="s">
        <v>1235</v>
      </c>
      <c r="U43" s="1" t="s">
        <v>1236</v>
      </c>
      <c r="V43" s="1" t="s">
        <v>1237</v>
      </c>
      <c r="W43" s="1">
        <v>1</v>
      </c>
      <c r="X43" s="1">
        <v>0</v>
      </c>
      <c r="Y43" s="1">
        <v>0</v>
      </c>
      <c r="Z43" s="1">
        <v>1</v>
      </c>
      <c r="AA43" s="6">
        <v>3020</v>
      </c>
      <c r="AB43" s="1">
        <v>4</v>
      </c>
      <c r="AC43" s="1">
        <v>0</v>
      </c>
      <c r="AD43" s="1">
        <v>4</v>
      </c>
      <c r="AE43" s="1">
        <v>3</v>
      </c>
      <c r="AF43" s="1">
        <v>7</v>
      </c>
      <c r="AG43" s="7">
        <v>0.57140000000000002</v>
      </c>
      <c r="AH43" s="8">
        <v>59387</v>
      </c>
      <c r="AI43" s="1" t="e">
        <f>VLOOKUP(County!A43,Salaries!A$6:T$91,15,FALSE)</f>
        <v>#N/A</v>
      </c>
      <c r="AJ43" s="1" t="e">
        <f>VLOOKUP(County!A43,Salaries!A$6:T$91,16,FALSE)</f>
        <v>#N/A</v>
      </c>
      <c r="AK43" s="8">
        <v>36045</v>
      </c>
      <c r="AL43" s="9">
        <v>14.07</v>
      </c>
      <c r="AM43" s="9">
        <v>17.510000000000002</v>
      </c>
      <c r="AN43" s="9">
        <v>18.48</v>
      </c>
      <c r="AO43" s="8">
        <v>0</v>
      </c>
      <c r="AP43" s="8">
        <v>402169</v>
      </c>
      <c r="AQ43" s="8">
        <v>402169</v>
      </c>
      <c r="AR43" s="8">
        <v>95672</v>
      </c>
      <c r="AS43" s="8">
        <v>0</v>
      </c>
      <c r="AT43" s="8">
        <v>95672</v>
      </c>
      <c r="AU43" s="8">
        <v>2400</v>
      </c>
      <c r="AV43" s="8">
        <v>0</v>
      </c>
      <c r="AW43" s="8">
        <v>2400</v>
      </c>
      <c r="AX43" s="8">
        <v>0</v>
      </c>
      <c r="AY43" s="8">
        <v>500241</v>
      </c>
      <c r="AZ43" s="8">
        <v>287626</v>
      </c>
      <c r="BA43" s="8">
        <v>105356</v>
      </c>
      <c r="BB43" s="8">
        <v>392982</v>
      </c>
      <c r="BC43" s="8">
        <v>62384</v>
      </c>
      <c r="BD43" s="8">
        <v>9561</v>
      </c>
      <c r="BE43" s="8">
        <v>1684</v>
      </c>
      <c r="BF43" s="8">
        <v>73629</v>
      </c>
      <c r="BG43" s="8">
        <v>48687</v>
      </c>
      <c r="BH43" s="8">
        <v>515298</v>
      </c>
      <c r="BI43" s="8">
        <v>-15057</v>
      </c>
      <c r="BJ43" s="7">
        <v>-3.0099999999999998E-2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6">
        <v>23141</v>
      </c>
      <c r="BR43" s="6">
        <v>12874</v>
      </c>
      <c r="BS43" s="6">
        <v>36015</v>
      </c>
      <c r="BT43" s="6">
        <v>17978</v>
      </c>
      <c r="BU43" s="6">
        <v>8045</v>
      </c>
      <c r="BV43" s="6">
        <v>26023</v>
      </c>
      <c r="BW43" s="6">
        <v>2348</v>
      </c>
      <c r="BX43" s="1">
        <v>646</v>
      </c>
      <c r="BY43" s="6">
        <v>2994</v>
      </c>
      <c r="BZ43" s="6">
        <v>65032</v>
      </c>
      <c r="CA43" s="1"/>
      <c r="CB43" s="6">
        <v>65032</v>
      </c>
      <c r="CC43" s="1">
        <v>53</v>
      </c>
      <c r="CD43" s="6">
        <v>50605</v>
      </c>
      <c r="CE43" s="1">
        <v>8</v>
      </c>
      <c r="CF43" s="1">
        <v>74</v>
      </c>
      <c r="CG43" s="1">
        <v>82</v>
      </c>
      <c r="CH43" s="6">
        <v>2561</v>
      </c>
      <c r="CI43" s="6">
        <v>7472</v>
      </c>
      <c r="CJ43" s="6">
        <v>1694</v>
      </c>
      <c r="CK43" s="1">
        <v>204</v>
      </c>
      <c r="CL43" s="1">
        <v>50</v>
      </c>
      <c r="CM43" s="1">
        <v>11</v>
      </c>
      <c r="CN43" s="1">
        <v>103</v>
      </c>
      <c r="CO43" s="6">
        <v>44831</v>
      </c>
      <c r="CP43" s="6">
        <v>7143</v>
      </c>
      <c r="CQ43" s="6">
        <v>51974</v>
      </c>
      <c r="CR43" s="6">
        <v>2310</v>
      </c>
      <c r="CS43" s="1">
        <v>491</v>
      </c>
      <c r="CT43" s="6">
        <v>2801</v>
      </c>
      <c r="CU43" s="6">
        <v>68778</v>
      </c>
      <c r="CV43" s="6">
        <v>13850</v>
      </c>
      <c r="CW43" s="6">
        <v>82628</v>
      </c>
      <c r="CX43" s="6">
        <v>137403</v>
      </c>
      <c r="CY43" s="6">
        <v>3307</v>
      </c>
      <c r="CZ43" s="6">
        <v>5480</v>
      </c>
      <c r="DA43" s="6">
        <v>146190</v>
      </c>
      <c r="DB43" s="6">
        <v>5039</v>
      </c>
      <c r="DC43" s="6">
        <v>1282</v>
      </c>
      <c r="DD43" s="6">
        <f t="shared" si="2"/>
        <v>6321</v>
      </c>
      <c r="DE43" s="6">
        <v>10839</v>
      </c>
      <c r="DF43" s="6">
        <v>6511</v>
      </c>
      <c r="DG43" s="1">
        <v>194</v>
      </c>
      <c r="DH43" s="6">
        <v>8002</v>
      </c>
      <c r="DI43" s="6">
        <v>1099</v>
      </c>
      <c r="DJ43" s="6"/>
      <c r="DK43" s="6">
        <v>147710</v>
      </c>
      <c r="DL43" s="1"/>
      <c r="DM43" s="1"/>
      <c r="DN43" s="6">
        <v>13368</v>
      </c>
      <c r="DO43" s="6">
        <v>188564</v>
      </c>
      <c r="DP43" s="1">
        <v>0</v>
      </c>
      <c r="DQ43" s="6">
        <v>25017</v>
      </c>
      <c r="DR43" s="6">
        <v>7133</v>
      </c>
      <c r="DS43" s="6">
        <v>32150</v>
      </c>
      <c r="DT43" s="6">
        <v>107847</v>
      </c>
      <c r="DU43" s="1">
        <v>74</v>
      </c>
      <c r="DV43" s="1">
        <v>53</v>
      </c>
      <c r="DW43" s="1">
        <v>116</v>
      </c>
      <c r="DX43" s="1">
        <v>103</v>
      </c>
      <c r="DY43" s="1">
        <v>14</v>
      </c>
      <c r="DZ43" s="1">
        <v>0</v>
      </c>
      <c r="EA43" s="1">
        <v>360</v>
      </c>
      <c r="EB43" s="1">
        <v>534</v>
      </c>
      <c r="EC43" s="6">
        <v>1083</v>
      </c>
      <c r="ED43" s="6">
        <v>1617</v>
      </c>
      <c r="EE43" s="6">
        <v>2746</v>
      </c>
      <c r="EF43" s="6">
        <v>3547</v>
      </c>
      <c r="EG43" s="6">
        <v>6293</v>
      </c>
      <c r="EH43" s="1">
        <v>66</v>
      </c>
      <c r="EI43" s="1">
        <v>0</v>
      </c>
      <c r="EJ43" s="1">
        <v>66</v>
      </c>
      <c r="EK43" s="6">
        <v>7976</v>
      </c>
      <c r="EL43" s="1">
        <v>1</v>
      </c>
      <c r="EM43" s="1">
        <v>6</v>
      </c>
      <c r="EN43" s="1">
        <v>28</v>
      </c>
      <c r="EO43" s="1">
        <v>90</v>
      </c>
      <c r="EP43" s="1">
        <v>268</v>
      </c>
      <c r="EQ43" s="6">
        <v>2645</v>
      </c>
      <c r="ER43" s="6">
        <v>8872</v>
      </c>
      <c r="ES43" s="6">
        <v>2442</v>
      </c>
      <c r="ET43" s="1">
        <v>217</v>
      </c>
      <c r="EU43" s="1">
        <v>20</v>
      </c>
      <c r="EV43" s="1">
        <v>100</v>
      </c>
      <c r="EW43" s="1" t="s">
        <v>1238</v>
      </c>
      <c r="EX43" s="1">
        <v>10</v>
      </c>
      <c r="EY43" s="1">
        <v>13</v>
      </c>
      <c r="EZ43" s="6">
        <v>16964</v>
      </c>
      <c r="FA43" s="6">
        <v>14606</v>
      </c>
      <c r="FB43" s="6">
        <v>6175</v>
      </c>
      <c r="FC43" s="1"/>
      <c r="FD43" s="1"/>
      <c r="FE43" s="1"/>
      <c r="FF43" s="1" t="s">
        <v>1230</v>
      </c>
      <c r="FG43" s="1" t="s">
        <v>307</v>
      </c>
      <c r="FH43" s="1" t="s">
        <v>1239</v>
      </c>
      <c r="FI43" s="1" t="s">
        <v>1233</v>
      </c>
      <c r="FJ43" s="1">
        <v>27573</v>
      </c>
      <c r="FK43" s="1">
        <v>5525</v>
      </c>
      <c r="FL43" s="1" t="s">
        <v>1232</v>
      </c>
      <c r="FM43" s="1" t="s">
        <v>1233</v>
      </c>
      <c r="FN43" s="1">
        <v>27573</v>
      </c>
      <c r="FO43" s="1">
        <v>5525</v>
      </c>
      <c r="FP43" s="1" t="s">
        <v>1231</v>
      </c>
      <c r="FQ43" s="6">
        <v>12700</v>
      </c>
      <c r="FR43" s="1">
        <v>7</v>
      </c>
      <c r="FS43" s="1" t="s">
        <v>1234</v>
      </c>
      <c r="FT43" s="6">
        <v>3020</v>
      </c>
      <c r="FU43" s="1">
        <v>52</v>
      </c>
      <c r="FV43" s="1"/>
      <c r="FW43" s="1" t="s">
        <v>1240</v>
      </c>
      <c r="FX43" s="1"/>
      <c r="FY43" s="1"/>
      <c r="FZ43" s="1">
        <v>0</v>
      </c>
      <c r="GA43" s="1" t="s">
        <v>1241</v>
      </c>
      <c r="GB43" s="1">
        <v>444</v>
      </c>
      <c r="GC43" s="1">
        <v>845</v>
      </c>
      <c r="GD43" s="1" t="s">
        <v>286</v>
      </c>
      <c r="GE43" s="1" t="s">
        <v>1053</v>
      </c>
      <c r="GF43" s="1" t="s">
        <v>1242</v>
      </c>
      <c r="GG43" s="1" t="s">
        <v>289</v>
      </c>
      <c r="GH43" s="1" t="s">
        <v>290</v>
      </c>
      <c r="GI43" s="1" t="s">
        <v>278</v>
      </c>
      <c r="GJ43" s="6">
        <v>39276</v>
      </c>
      <c r="GK43" s="1">
        <v>2</v>
      </c>
      <c r="GM43" s="2" t="s">
        <v>291</v>
      </c>
      <c r="GN43" s="2">
        <v>246</v>
      </c>
      <c r="GO43" s="2">
        <v>39</v>
      </c>
      <c r="GP43" s="10">
        <v>1229</v>
      </c>
      <c r="GQ43" s="10">
        <v>19693</v>
      </c>
      <c r="GR43" s="2">
        <v>18</v>
      </c>
      <c r="GS43" s="2">
        <v>10</v>
      </c>
      <c r="GT43" s="2">
        <v>137</v>
      </c>
      <c r="GU43" s="2">
        <v>977</v>
      </c>
      <c r="GY43" s="1"/>
      <c r="GZ43" s="1">
        <v>2</v>
      </c>
      <c r="HA43" s="1"/>
      <c r="HB43" s="1"/>
      <c r="HC43" s="1"/>
      <c r="HD43" s="1"/>
      <c r="HE43" s="1"/>
      <c r="HF43" s="1"/>
      <c r="HG43" s="1"/>
      <c r="HH43" s="1"/>
      <c r="HI43" s="1"/>
      <c r="HJ43" s="1">
        <v>2</v>
      </c>
      <c r="HK43" s="1">
        <v>507</v>
      </c>
      <c r="HM43" s="6">
        <v>11726</v>
      </c>
      <c r="HN43" s="6">
        <v>128955</v>
      </c>
      <c r="HO43" s="10">
        <v>1099</v>
      </c>
      <c r="HP43" s="1"/>
      <c r="HQ43" s="1">
        <v>50</v>
      </c>
      <c r="HR43" s="6">
        <v>26725</v>
      </c>
      <c r="HS43" s="6">
        <v>23798</v>
      </c>
      <c r="HT43" s="1"/>
      <c r="HU43" s="1">
        <v>82</v>
      </c>
      <c r="HV43" s="6">
        <v>2022</v>
      </c>
      <c r="HW43" s="6">
        <v>1183</v>
      </c>
      <c r="HX43" s="1"/>
      <c r="HY43" s="6">
        <v>4267</v>
      </c>
      <c r="HZ43" s="1">
        <v>0</v>
      </c>
      <c r="IA43" s="1">
        <v>205</v>
      </c>
      <c r="IB43" s="1"/>
      <c r="IC43" s="1">
        <v>-1</v>
      </c>
      <c r="ID43" s="6">
        <v>188564</v>
      </c>
      <c r="IE43" s="6">
        <v>17160</v>
      </c>
      <c r="IF43" s="6">
        <v>18509</v>
      </c>
      <c r="IG43" s="6">
        <v>167533</v>
      </c>
      <c r="IH43" s="6">
        <v>34372</v>
      </c>
      <c r="II43" s="1">
        <v>23</v>
      </c>
      <c r="IJ43" s="6">
        <v>6488</v>
      </c>
      <c r="IK43" s="1">
        <v>121</v>
      </c>
      <c r="IL43" s="6">
        <v>1161</v>
      </c>
      <c r="IM43" s="1">
        <v>0</v>
      </c>
      <c r="IN43" s="1">
        <v>15</v>
      </c>
      <c r="IP43" s="6">
        <v>2073</v>
      </c>
      <c r="IQ43" s="1">
        <v>0</v>
      </c>
      <c r="IR43" s="10">
        <v>2073</v>
      </c>
      <c r="IS43" s="10">
        <v>10075</v>
      </c>
      <c r="IT43" s="6">
        <v>6321</v>
      </c>
      <c r="IU43" s="10">
        <v>190637</v>
      </c>
      <c r="IV43" s="6">
        <v>85429</v>
      </c>
      <c r="IW43" s="1">
        <v>127</v>
      </c>
      <c r="IX43" s="1">
        <v>219</v>
      </c>
      <c r="IY43" s="1">
        <v>14</v>
      </c>
      <c r="IZ43" s="1">
        <v>0.79</v>
      </c>
      <c r="JA43" s="1">
        <v>0.2</v>
      </c>
      <c r="JB43" s="1">
        <v>22.16</v>
      </c>
      <c r="JC43" s="1">
        <v>28.74</v>
      </c>
      <c r="JD43" s="1">
        <v>12.73</v>
      </c>
      <c r="JE43" s="1">
        <v>204</v>
      </c>
      <c r="JF43" s="6">
        <v>3346</v>
      </c>
      <c r="JG43" s="1">
        <v>156</v>
      </c>
      <c r="JH43" s="6">
        <v>4630</v>
      </c>
      <c r="JI43">
        <v>10.005652306752214</v>
      </c>
      <c r="KJ43" s="27">
        <f t="shared" si="1"/>
        <v>56140.285714285717</v>
      </c>
      <c r="MH43" s="2"/>
      <c r="MI43" s="2"/>
      <c r="MJ43" s="2"/>
    </row>
    <row r="44" spans="1:348" x14ac:dyDescent="0.2">
      <c r="A44" s="1" t="s">
        <v>1431</v>
      </c>
      <c r="B44" s="21" t="s">
        <v>1910</v>
      </c>
      <c r="C44" s="1" t="s">
        <v>1937</v>
      </c>
      <c r="D44" s="1">
        <v>2016</v>
      </c>
      <c r="E44" s="1" t="s">
        <v>743</v>
      </c>
      <c r="F44" s="1" t="s">
        <v>1433</v>
      </c>
      <c r="G44" s="1" t="s">
        <v>1434</v>
      </c>
      <c r="H44" s="1">
        <v>27858</v>
      </c>
      <c r="I44" s="1">
        <v>2308</v>
      </c>
      <c r="J44" s="1" t="s">
        <v>1433</v>
      </c>
      <c r="K44" s="1" t="s">
        <v>1434</v>
      </c>
      <c r="L44" s="1">
        <v>27858</v>
      </c>
      <c r="M44" s="1"/>
      <c r="N44" s="1" t="s">
        <v>1435</v>
      </c>
      <c r="O44" s="1" t="s">
        <v>1436</v>
      </c>
      <c r="P44" s="1" t="s">
        <v>1437</v>
      </c>
      <c r="Q44" s="1" t="s">
        <v>1438</v>
      </c>
      <c r="R44" s="1" t="s">
        <v>1439</v>
      </c>
      <c r="S44" s="1" t="s">
        <v>1440</v>
      </c>
      <c r="T44" s="1" t="s">
        <v>1441</v>
      </c>
      <c r="U44" s="1" t="s">
        <v>1437</v>
      </c>
      <c r="V44" s="1" t="s">
        <v>1442</v>
      </c>
      <c r="W44" s="1">
        <v>1</v>
      </c>
      <c r="X44" s="1">
        <v>4</v>
      </c>
      <c r="Y44" s="1">
        <v>1</v>
      </c>
      <c r="Z44" s="1">
        <v>1</v>
      </c>
      <c r="AA44" s="6">
        <v>14478</v>
      </c>
      <c r="AB44" s="1">
        <v>1</v>
      </c>
      <c r="AC44" s="1">
        <v>4</v>
      </c>
      <c r="AD44" s="1">
        <v>5</v>
      </c>
      <c r="AE44" s="1">
        <v>30.16</v>
      </c>
      <c r="AF44" s="1">
        <v>35.159999999999997</v>
      </c>
      <c r="AG44" s="7">
        <v>2.8400000000000002E-2</v>
      </c>
      <c r="AH44" s="8">
        <v>94328</v>
      </c>
      <c r="AI44" s="1" t="e">
        <f>VLOOKUP(County!A44,Salaries!A$6:T$91,15,FALSE)</f>
        <v>#N/A</v>
      </c>
      <c r="AJ44" s="1" t="e">
        <f>VLOOKUP(County!A44,Salaries!A$6:T$91,16,FALSE)</f>
        <v>#N/A</v>
      </c>
      <c r="AK44" s="8">
        <v>37027</v>
      </c>
      <c r="AL44" s="9">
        <v>12.91</v>
      </c>
      <c r="AM44" s="9">
        <v>12.91</v>
      </c>
      <c r="AN44" s="9">
        <v>12.91</v>
      </c>
      <c r="AO44" s="8">
        <v>1354127</v>
      </c>
      <c r="AP44" s="8">
        <v>579395</v>
      </c>
      <c r="AQ44" s="8">
        <v>1933522</v>
      </c>
      <c r="AR44" s="8">
        <v>191774</v>
      </c>
      <c r="AS44" s="8">
        <v>0</v>
      </c>
      <c r="AT44" s="8">
        <v>191774</v>
      </c>
      <c r="AU44" s="8">
        <v>29322</v>
      </c>
      <c r="AV44" s="8">
        <v>0</v>
      </c>
      <c r="AW44" s="8">
        <v>29322</v>
      </c>
      <c r="AX44" s="8">
        <v>183640</v>
      </c>
      <c r="AY44" s="8">
        <v>2338258</v>
      </c>
      <c r="AZ44" s="8">
        <v>1089451</v>
      </c>
      <c r="BA44" s="8">
        <v>321293</v>
      </c>
      <c r="BB44" s="8">
        <v>1410744</v>
      </c>
      <c r="BC44" s="8">
        <v>219708</v>
      </c>
      <c r="BD44" s="8">
        <v>37141</v>
      </c>
      <c r="BE44" s="8">
        <v>20695</v>
      </c>
      <c r="BF44" s="8">
        <v>277544</v>
      </c>
      <c r="BG44" s="8">
        <v>528209</v>
      </c>
      <c r="BH44" s="8">
        <v>2216497</v>
      </c>
      <c r="BI44" s="8">
        <v>121761</v>
      </c>
      <c r="BJ44" s="7">
        <v>5.21E-2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99757</v>
      </c>
      <c r="BQ44" s="6">
        <v>62166</v>
      </c>
      <c r="BR44" s="6">
        <v>63423</v>
      </c>
      <c r="BS44" s="6">
        <v>125589</v>
      </c>
      <c r="BT44" s="6">
        <v>43804</v>
      </c>
      <c r="BU44" s="6">
        <v>23741</v>
      </c>
      <c r="BV44" s="6">
        <v>67545</v>
      </c>
      <c r="BW44" s="6">
        <v>7001</v>
      </c>
      <c r="BX44" s="6">
        <v>3343</v>
      </c>
      <c r="BY44" s="6">
        <v>10344</v>
      </c>
      <c r="BZ44" s="6">
        <v>203478</v>
      </c>
      <c r="CA44" s="1"/>
      <c r="CB44" s="6">
        <v>203478</v>
      </c>
      <c r="CC44" s="6">
        <v>32364</v>
      </c>
      <c r="CD44" s="6">
        <v>29140</v>
      </c>
      <c r="CE44" s="1">
        <v>13</v>
      </c>
      <c r="CF44" s="1">
        <v>74</v>
      </c>
      <c r="CG44" s="1">
        <v>87</v>
      </c>
      <c r="CH44" s="6">
        <v>8882</v>
      </c>
      <c r="CI44" s="6">
        <v>2310</v>
      </c>
      <c r="CJ44" s="6">
        <v>11337</v>
      </c>
      <c r="CK44" s="1">
        <v>0</v>
      </c>
      <c r="CL44" s="1">
        <v>60</v>
      </c>
      <c r="CM44" s="1">
        <v>23</v>
      </c>
      <c r="CN44" s="1">
        <v>301</v>
      </c>
      <c r="CO44" s="6">
        <v>123342</v>
      </c>
      <c r="CP44" s="6">
        <v>54869</v>
      </c>
      <c r="CQ44" s="6">
        <v>178211</v>
      </c>
      <c r="CR44" s="6">
        <v>18399</v>
      </c>
      <c r="CS44" s="6">
        <v>2058</v>
      </c>
      <c r="CT44" s="6">
        <v>20457</v>
      </c>
      <c r="CU44" s="6">
        <v>185531</v>
      </c>
      <c r="CV44" s="6">
        <v>40676</v>
      </c>
      <c r="CW44" s="6">
        <v>226207</v>
      </c>
      <c r="CX44" s="6">
        <v>424875</v>
      </c>
      <c r="CY44" s="6">
        <v>1147</v>
      </c>
      <c r="CZ44" s="1">
        <v>0</v>
      </c>
      <c r="DA44" s="6">
        <v>426022</v>
      </c>
      <c r="DB44" s="6">
        <v>25097</v>
      </c>
      <c r="DC44" s="6">
        <v>6967</v>
      </c>
      <c r="DD44" s="6">
        <f t="shared" si="2"/>
        <v>32064</v>
      </c>
      <c r="DE44" s="6">
        <v>18873</v>
      </c>
      <c r="DF44" s="6">
        <v>12557</v>
      </c>
      <c r="DG44" s="6">
        <v>2032</v>
      </c>
      <c r="DH44" s="6">
        <v>21556</v>
      </c>
      <c r="DI44" s="6">
        <v>2121</v>
      </c>
      <c r="DJ44" s="6"/>
      <c r="DK44" s="6">
        <v>342242</v>
      </c>
      <c r="DL44" s="6">
        <v>129145</v>
      </c>
      <c r="DM44" s="6">
        <v>16606</v>
      </c>
      <c r="DN44" s="6">
        <v>1739</v>
      </c>
      <c r="DO44" s="6">
        <v>491548</v>
      </c>
      <c r="DP44" s="1">
        <v>0</v>
      </c>
      <c r="DQ44" s="6">
        <v>54250</v>
      </c>
      <c r="DR44" s="6">
        <v>12912</v>
      </c>
      <c r="DS44" s="6">
        <v>67162</v>
      </c>
      <c r="DT44" s="6">
        <v>508263</v>
      </c>
      <c r="DU44" s="1">
        <v>162</v>
      </c>
      <c r="DV44" s="1">
        <v>15</v>
      </c>
      <c r="DW44" s="1">
        <v>675</v>
      </c>
      <c r="DX44" s="1">
        <v>308</v>
      </c>
      <c r="DY44" s="1">
        <v>47</v>
      </c>
      <c r="DZ44" s="1">
        <v>4</v>
      </c>
      <c r="EA44" s="6">
        <v>1211</v>
      </c>
      <c r="EB44" s="6">
        <v>1319</v>
      </c>
      <c r="EC44" s="1">
        <v>337</v>
      </c>
      <c r="ED44" s="6">
        <v>1656</v>
      </c>
      <c r="EE44" s="6">
        <v>21559</v>
      </c>
      <c r="EF44" s="6">
        <v>8693</v>
      </c>
      <c r="EG44" s="6">
        <v>30252</v>
      </c>
      <c r="EH44" s="1">
        <v>692</v>
      </c>
      <c r="EI44" s="1">
        <v>195</v>
      </c>
      <c r="EJ44" s="1">
        <v>887</v>
      </c>
      <c r="EK44" s="6">
        <v>32795</v>
      </c>
      <c r="EL44" s="1">
        <v>0</v>
      </c>
      <c r="EM44" s="1">
        <v>0</v>
      </c>
      <c r="EN44" s="1">
        <v>126</v>
      </c>
      <c r="EO44" s="1">
        <v>661</v>
      </c>
      <c r="EP44" s="6">
        <v>2418</v>
      </c>
      <c r="EQ44" s="6">
        <v>14756</v>
      </c>
      <c r="ER44" s="6">
        <v>95508</v>
      </c>
      <c r="ES44" s="6">
        <v>16917</v>
      </c>
      <c r="ET44" s="6">
        <v>2019</v>
      </c>
      <c r="EU44" s="1">
        <v>0</v>
      </c>
      <c r="EV44" s="1">
        <v>0</v>
      </c>
      <c r="EW44" s="1" t="s">
        <v>1443</v>
      </c>
      <c r="EX44" s="1">
        <v>42</v>
      </c>
      <c r="EY44" s="1">
        <v>132</v>
      </c>
      <c r="EZ44" s="6">
        <v>134826</v>
      </c>
      <c r="FA44" s="6">
        <v>311689</v>
      </c>
      <c r="FB44" s="1"/>
      <c r="FC44" s="1"/>
      <c r="FD44" s="1"/>
      <c r="FE44" s="1"/>
      <c r="FF44" s="1" t="s">
        <v>1432</v>
      </c>
      <c r="FG44" s="1" t="s">
        <v>280</v>
      </c>
      <c r="FH44" s="1" t="s">
        <v>1433</v>
      </c>
      <c r="FI44" s="1" t="s">
        <v>1434</v>
      </c>
      <c r="FJ44" s="1">
        <v>27858</v>
      </c>
      <c r="FK44" s="1">
        <v>2308</v>
      </c>
      <c r="FL44" s="1" t="s">
        <v>1433</v>
      </c>
      <c r="FM44" s="1" t="s">
        <v>1434</v>
      </c>
      <c r="FN44" s="1">
        <v>27858</v>
      </c>
      <c r="FO44" s="1">
        <v>2308</v>
      </c>
      <c r="FP44" s="1" t="s">
        <v>743</v>
      </c>
      <c r="FQ44" s="6">
        <v>83615</v>
      </c>
      <c r="FR44" s="1">
        <v>35.159999999999997</v>
      </c>
      <c r="FS44" s="1" t="s">
        <v>1444</v>
      </c>
      <c r="FT44" s="6">
        <v>14478</v>
      </c>
      <c r="FU44" s="1">
        <v>312</v>
      </c>
      <c r="FV44" s="1"/>
      <c r="FW44" s="1" t="s">
        <v>1445</v>
      </c>
      <c r="FX44" s="1"/>
      <c r="FY44" s="1"/>
      <c r="FZ44" s="1">
        <v>0</v>
      </c>
      <c r="GA44" s="1" t="s">
        <v>1446</v>
      </c>
      <c r="GB44" s="1">
        <v>1</v>
      </c>
      <c r="GC44" s="1">
        <v>1</v>
      </c>
      <c r="GD44" s="1" t="s">
        <v>286</v>
      </c>
      <c r="GE44" s="1" t="s">
        <v>287</v>
      </c>
      <c r="GF44" s="1" t="s">
        <v>1447</v>
      </c>
      <c r="GG44" s="1" t="s">
        <v>289</v>
      </c>
      <c r="GH44" s="1" t="s">
        <v>417</v>
      </c>
      <c r="GI44" s="1" t="s">
        <v>278</v>
      </c>
      <c r="GJ44" s="6">
        <v>175842</v>
      </c>
      <c r="GK44" s="1">
        <v>2</v>
      </c>
      <c r="GM44" s="2" t="s">
        <v>291</v>
      </c>
      <c r="GN44" s="2">
        <v>958</v>
      </c>
      <c r="GO44" s="2">
        <v>52</v>
      </c>
      <c r="GP44" s="10">
        <v>4043</v>
      </c>
      <c r="GQ44" s="10">
        <v>76027</v>
      </c>
      <c r="GR44" s="2">
        <v>39</v>
      </c>
      <c r="GS44" s="2">
        <v>17</v>
      </c>
      <c r="GT44" s="2">
        <v>162</v>
      </c>
      <c r="GU44" s="10">
        <v>6785</v>
      </c>
      <c r="GY44" s="1"/>
      <c r="GZ44" s="1">
        <v>2</v>
      </c>
      <c r="HA44" s="1"/>
      <c r="HB44" s="1"/>
      <c r="HC44" s="1"/>
      <c r="HD44" s="1"/>
      <c r="HE44" s="1"/>
      <c r="HF44" s="1"/>
      <c r="HG44" s="1"/>
      <c r="HH44" s="1"/>
      <c r="HI44" s="1"/>
      <c r="HJ44" s="1">
        <v>7</v>
      </c>
      <c r="HK44" s="6">
        <v>3622</v>
      </c>
      <c r="HM44" s="6">
        <v>22529</v>
      </c>
      <c r="HN44" s="6">
        <v>290080</v>
      </c>
      <c r="HO44" s="10">
        <v>2121</v>
      </c>
      <c r="HP44" s="1"/>
      <c r="HQ44" s="1">
        <v>60</v>
      </c>
      <c r="HR44" s="6">
        <v>26725</v>
      </c>
      <c r="HS44" s="1"/>
      <c r="HT44" s="1"/>
      <c r="HU44" s="6">
        <v>2415</v>
      </c>
      <c r="HV44" s="6">
        <v>2022</v>
      </c>
      <c r="HW44" s="1"/>
      <c r="HX44" s="1"/>
      <c r="HY44" s="1">
        <v>288</v>
      </c>
      <c r="HZ44" s="1">
        <v>0</v>
      </c>
      <c r="IA44" s="1"/>
      <c r="IB44" s="1"/>
      <c r="IC44" s="1">
        <v>0</v>
      </c>
      <c r="ID44" s="6">
        <v>491548</v>
      </c>
      <c r="IE44" s="6">
        <v>50937</v>
      </c>
      <c r="IF44" s="1">
        <v>0</v>
      </c>
      <c r="IG44" s="6">
        <v>469992</v>
      </c>
      <c r="IH44" s="6">
        <v>43970</v>
      </c>
      <c r="II44" s="1">
        <v>444</v>
      </c>
      <c r="IJ44" s="6">
        <v>12113</v>
      </c>
      <c r="IK44" s="6">
        <v>1372</v>
      </c>
      <c r="IL44" s="6">
        <v>5595</v>
      </c>
      <c r="IM44" s="1">
        <v>0</v>
      </c>
      <c r="IN44" s="1">
        <v>0</v>
      </c>
      <c r="IP44" s="6">
        <v>26063</v>
      </c>
      <c r="IQ44" s="6">
        <v>67880</v>
      </c>
      <c r="IR44" s="10">
        <v>93943</v>
      </c>
      <c r="IS44" s="10">
        <v>115499</v>
      </c>
      <c r="IT44" s="6">
        <v>32064</v>
      </c>
      <c r="IU44" s="10">
        <v>585491</v>
      </c>
      <c r="IV44" s="6">
        <v>254505</v>
      </c>
      <c r="IW44" s="1">
        <v>177</v>
      </c>
      <c r="IX44" s="1">
        <v>983</v>
      </c>
      <c r="IY44" s="1">
        <v>51</v>
      </c>
      <c r="IZ44" s="1">
        <v>0.92</v>
      </c>
      <c r="JA44" s="1">
        <v>0.05</v>
      </c>
      <c r="JB44" s="1">
        <v>27.08</v>
      </c>
      <c r="JC44" s="1">
        <v>30.78</v>
      </c>
      <c r="JD44" s="1">
        <v>9.36</v>
      </c>
      <c r="JE44" s="1">
        <v>884</v>
      </c>
      <c r="JF44" s="6">
        <v>23570</v>
      </c>
      <c r="JG44" s="1">
        <v>327</v>
      </c>
      <c r="JH44" s="6">
        <v>9225</v>
      </c>
      <c r="JI44">
        <v>8.0227931893404314</v>
      </c>
      <c r="KJ44" s="27">
        <f t="shared" si="1"/>
        <v>40123.54948805461</v>
      </c>
      <c r="MH44" s="2"/>
      <c r="MI44" s="10">
        <v>1197420</v>
      </c>
      <c r="MJ44" s="10"/>
    </row>
    <row r="45" spans="1:348" x14ac:dyDescent="0.2">
      <c r="A45" s="1" t="s">
        <v>1260</v>
      </c>
      <c r="B45" s="21" t="s">
        <v>1911</v>
      </c>
      <c r="C45" s="1" t="s">
        <v>1261</v>
      </c>
      <c r="D45" s="1">
        <v>2016</v>
      </c>
      <c r="E45" s="1" t="s">
        <v>1262</v>
      </c>
      <c r="F45" s="1" t="s">
        <v>1263</v>
      </c>
      <c r="G45" s="1" t="s">
        <v>593</v>
      </c>
      <c r="H45" s="1">
        <v>28722</v>
      </c>
      <c r="I45" s="1">
        <v>8643</v>
      </c>
      <c r="J45" s="1" t="s">
        <v>1263</v>
      </c>
      <c r="K45" s="1" t="s">
        <v>593</v>
      </c>
      <c r="L45" s="1">
        <v>28722</v>
      </c>
      <c r="M45" s="1"/>
      <c r="N45" s="1" t="s">
        <v>1264</v>
      </c>
      <c r="O45" s="1" t="s">
        <v>1265</v>
      </c>
      <c r="P45" s="1" t="s">
        <v>1266</v>
      </c>
      <c r="Q45" s="1" t="s">
        <v>1267</v>
      </c>
      <c r="R45" s="1" t="s">
        <v>1264</v>
      </c>
      <c r="S45" s="1" t="s">
        <v>323</v>
      </c>
      <c r="T45" s="1" t="s">
        <v>1265</v>
      </c>
      <c r="U45" s="1"/>
      <c r="V45" s="1" t="s">
        <v>1267</v>
      </c>
      <c r="W45" s="1">
        <v>1</v>
      </c>
      <c r="X45" s="1">
        <v>1</v>
      </c>
      <c r="Y45" s="1">
        <v>0</v>
      </c>
      <c r="Z45" s="1">
        <v>1</v>
      </c>
      <c r="AA45" s="6">
        <v>5350</v>
      </c>
      <c r="AB45" s="1">
        <v>3</v>
      </c>
      <c r="AC45" s="1">
        <v>0</v>
      </c>
      <c r="AD45" s="1">
        <v>3</v>
      </c>
      <c r="AE45" s="1">
        <v>7.75</v>
      </c>
      <c r="AF45" s="1">
        <v>10.75</v>
      </c>
      <c r="AG45" s="7">
        <v>0.27910000000000001</v>
      </c>
      <c r="AH45" s="8">
        <v>56292</v>
      </c>
      <c r="AI45" s="1" t="e">
        <f>VLOOKUP(County!A45,Salaries!A$6:T$91,15,FALSE)</f>
        <v>#N/A</v>
      </c>
      <c r="AJ45" s="1" t="e">
        <f>VLOOKUP(County!A45,Salaries!A$6:T$91,16,FALSE)</f>
        <v>#N/A</v>
      </c>
      <c r="AK45" s="8">
        <v>26983</v>
      </c>
      <c r="AL45" s="9">
        <v>10.33</v>
      </c>
      <c r="AM45" s="9">
        <v>11.95</v>
      </c>
      <c r="AN45" s="9">
        <v>13.18</v>
      </c>
      <c r="AO45" s="8">
        <v>0</v>
      </c>
      <c r="AP45" s="8">
        <v>465436</v>
      </c>
      <c r="AQ45" s="8">
        <v>465436</v>
      </c>
      <c r="AR45" s="8">
        <v>78255</v>
      </c>
      <c r="AS45" s="8">
        <v>0</v>
      </c>
      <c r="AT45" s="8">
        <v>78255</v>
      </c>
      <c r="AU45" s="8">
        <v>21377</v>
      </c>
      <c r="AV45" s="8">
        <v>0</v>
      </c>
      <c r="AW45" s="8">
        <v>21377</v>
      </c>
      <c r="AX45" s="8">
        <v>17394</v>
      </c>
      <c r="AY45" s="8">
        <v>582462</v>
      </c>
      <c r="AZ45" s="8">
        <v>296391</v>
      </c>
      <c r="BA45" s="8">
        <v>84497</v>
      </c>
      <c r="BB45" s="8">
        <v>380888</v>
      </c>
      <c r="BC45" s="8">
        <v>44896</v>
      </c>
      <c r="BD45" s="8">
        <v>5294</v>
      </c>
      <c r="BE45" s="8">
        <v>16442</v>
      </c>
      <c r="BF45" s="8">
        <v>66632</v>
      </c>
      <c r="BG45" s="8">
        <v>122463</v>
      </c>
      <c r="BH45" s="8">
        <v>569983</v>
      </c>
      <c r="BI45" s="8">
        <v>12479</v>
      </c>
      <c r="BJ45" s="7">
        <v>2.1399999999999999E-2</v>
      </c>
      <c r="BK45" s="8">
        <v>52488</v>
      </c>
      <c r="BL45" s="8">
        <v>0</v>
      </c>
      <c r="BM45" s="8">
        <v>0</v>
      </c>
      <c r="BN45" s="8">
        <v>0</v>
      </c>
      <c r="BO45" s="8">
        <v>52488</v>
      </c>
      <c r="BP45" s="8">
        <v>52488</v>
      </c>
      <c r="BQ45" s="6">
        <v>15573</v>
      </c>
      <c r="BR45" s="6">
        <v>14162</v>
      </c>
      <c r="BS45" s="6">
        <v>29735</v>
      </c>
      <c r="BT45" s="6">
        <v>8236</v>
      </c>
      <c r="BU45" s="6">
        <v>3095</v>
      </c>
      <c r="BV45" s="6">
        <v>11331</v>
      </c>
      <c r="BW45" s="6">
        <v>1895</v>
      </c>
      <c r="BX45" s="1">
        <v>497</v>
      </c>
      <c r="BY45" s="6">
        <v>2392</v>
      </c>
      <c r="BZ45" s="6">
        <v>43458</v>
      </c>
      <c r="CA45" s="1"/>
      <c r="CB45" s="6">
        <v>43458</v>
      </c>
      <c r="CC45" s="1">
        <v>0</v>
      </c>
      <c r="CD45" s="6">
        <v>61023</v>
      </c>
      <c r="CE45" s="1">
        <v>1</v>
      </c>
      <c r="CF45" s="1">
        <v>74</v>
      </c>
      <c r="CG45" s="1">
        <v>75</v>
      </c>
      <c r="CH45" s="6">
        <v>3013</v>
      </c>
      <c r="CI45" s="6">
        <v>15935</v>
      </c>
      <c r="CJ45" s="6">
        <v>6720</v>
      </c>
      <c r="CK45" s="1">
        <v>370</v>
      </c>
      <c r="CL45" s="1">
        <v>87</v>
      </c>
      <c r="CM45" s="1">
        <v>45</v>
      </c>
      <c r="CN45" s="1">
        <v>139</v>
      </c>
      <c r="CO45" s="6">
        <v>37932</v>
      </c>
      <c r="CP45" s="6">
        <v>18057</v>
      </c>
      <c r="CQ45" s="6">
        <v>55989</v>
      </c>
      <c r="CR45" s="6">
        <v>3525</v>
      </c>
      <c r="CS45" s="1">
        <v>312</v>
      </c>
      <c r="CT45" s="6">
        <v>3837</v>
      </c>
      <c r="CU45" s="6">
        <v>21488</v>
      </c>
      <c r="CV45" s="6">
        <v>4452</v>
      </c>
      <c r="CW45" s="6">
        <v>25940</v>
      </c>
      <c r="CX45" s="6">
        <v>85766</v>
      </c>
      <c r="CY45" s="6">
        <v>1031</v>
      </c>
      <c r="CZ45" s="1">
        <v>0</v>
      </c>
      <c r="DA45" s="6">
        <v>86797</v>
      </c>
      <c r="DB45" s="6">
        <v>6648</v>
      </c>
      <c r="DC45" s="6">
        <v>3449</v>
      </c>
      <c r="DD45" s="6">
        <f t="shared" si="2"/>
        <v>10097</v>
      </c>
      <c r="DE45" s="6">
        <v>55322</v>
      </c>
      <c r="DF45" s="6">
        <v>5532</v>
      </c>
      <c r="DG45" s="1">
        <v>85</v>
      </c>
      <c r="DH45" s="6">
        <v>9113</v>
      </c>
      <c r="DI45" s="1">
        <v>87</v>
      </c>
      <c r="DJ45" s="6"/>
      <c r="DK45" s="6">
        <v>138414</v>
      </c>
      <c r="DL45" s="6">
        <v>15619</v>
      </c>
      <c r="DM45" s="1">
        <v>0</v>
      </c>
      <c r="DN45" s="6">
        <v>3825</v>
      </c>
      <c r="DO45" s="6">
        <v>157833</v>
      </c>
      <c r="DP45" s="1">
        <v>79</v>
      </c>
      <c r="DQ45" s="6">
        <v>6873</v>
      </c>
      <c r="DR45" s="1">
        <v>917</v>
      </c>
      <c r="DS45" s="6">
        <v>7790</v>
      </c>
      <c r="DT45" s="6">
        <v>95954</v>
      </c>
      <c r="DU45" s="1">
        <v>46</v>
      </c>
      <c r="DV45" s="1">
        <v>7</v>
      </c>
      <c r="DW45" s="1">
        <v>167</v>
      </c>
      <c r="DX45" s="1">
        <v>77</v>
      </c>
      <c r="DY45" s="1">
        <v>94</v>
      </c>
      <c r="DZ45" s="1">
        <v>1</v>
      </c>
      <c r="EA45" s="1">
        <v>392</v>
      </c>
      <c r="EB45" s="1">
        <v>998</v>
      </c>
      <c r="EC45" s="1">
        <v>124</v>
      </c>
      <c r="ED45" s="6">
        <v>1122</v>
      </c>
      <c r="EE45" s="6">
        <v>2313</v>
      </c>
      <c r="EF45" s="6">
        <v>1215</v>
      </c>
      <c r="EG45" s="6">
        <v>3528</v>
      </c>
      <c r="EH45" s="1">
        <v>820</v>
      </c>
      <c r="EI45" s="1">
        <v>150</v>
      </c>
      <c r="EJ45" s="1">
        <v>970</v>
      </c>
      <c r="EK45" s="6">
        <v>5620</v>
      </c>
      <c r="EL45" s="1"/>
      <c r="EM45" s="1"/>
      <c r="EN45" s="1">
        <v>4</v>
      </c>
      <c r="EO45" s="1">
        <v>26</v>
      </c>
      <c r="EP45" s="1">
        <v>279</v>
      </c>
      <c r="EQ45" s="6">
        <v>4416</v>
      </c>
      <c r="ER45" s="6">
        <v>9450</v>
      </c>
      <c r="ES45" s="6">
        <v>6225</v>
      </c>
      <c r="ET45" s="1">
        <v>680</v>
      </c>
      <c r="EU45" s="6">
        <v>3515</v>
      </c>
      <c r="EV45" s="6">
        <v>4250</v>
      </c>
      <c r="EW45" s="1" t="s">
        <v>1268</v>
      </c>
      <c r="EX45" s="1">
        <v>18</v>
      </c>
      <c r="EY45" s="1">
        <v>47</v>
      </c>
      <c r="EZ45" s="6">
        <v>24899</v>
      </c>
      <c r="FA45" s="6">
        <v>77417</v>
      </c>
      <c r="FB45" s="1"/>
      <c r="FC45" s="1"/>
      <c r="FD45" s="1"/>
      <c r="FE45" s="1"/>
      <c r="FF45" s="1" t="s">
        <v>1261</v>
      </c>
      <c r="FG45" s="1" t="s">
        <v>307</v>
      </c>
      <c r="FH45" s="1" t="s">
        <v>1263</v>
      </c>
      <c r="FI45" s="1" t="s">
        <v>593</v>
      </c>
      <c r="FJ45" s="1">
        <v>28722</v>
      </c>
      <c r="FK45" s="1">
        <v>8643</v>
      </c>
      <c r="FL45" s="1" t="s">
        <v>1263</v>
      </c>
      <c r="FM45" s="1" t="s">
        <v>593</v>
      </c>
      <c r="FN45" s="1">
        <v>28722</v>
      </c>
      <c r="FO45" s="1">
        <v>8643</v>
      </c>
      <c r="FP45" s="1" t="s">
        <v>1262</v>
      </c>
      <c r="FQ45" s="6">
        <v>24370</v>
      </c>
      <c r="FR45" s="1">
        <v>10.75</v>
      </c>
      <c r="FS45" s="1" t="s">
        <v>1269</v>
      </c>
      <c r="FT45" s="6">
        <v>5350</v>
      </c>
      <c r="FU45" s="1">
        <v>104</v>
      </c>
      <c r="FV45" s="1"/>
      <c r="FW45" s="1" t="s">
        <v>1270</v>
      </c>
      <c r="FX45" s="1"/>
      <c r="FY45" s="1"/>
      <c r="FZ45" s="1">
        <v>0</v>
      </c>
      <c r="GA45" s="1" t="s">
        <v>1271</v>
      </c>
      <c r="GB45" s="1">
        <v>45.19</v>
      </c>
      <c r="GC45" s="1">
        <v>10.039999999999999</v>
      </c>
      <c r="GD45" s="1" t="s">
        <v>286</v>
      </c>
      <c r="GE45" s="1" t="s">
        <v>287</v>
      </c>
      <c r="GF45" s="1" t="s">
        <v>1273</v>
      </c>
      <c r="GG45" s="1" t="s">
        <v>289</v>
      </c>
      <c r="GH45" s="1" t="s">
        <v>290</v>
      </c>
      <c r="GI45" s="1" t="s">
        <v>278</v>
      </c>
      <c r="GJ45" s="6">
        <v>20603</v>
      </c>
      <c r="GK45" s="1">
        <v>2</v>
      </c>
      <c r="GM45" s="2" t="s">
        <v>291</v>
      </c>
      <c r="GN45" s="2">
        <v>183</v>
      </c>
      <c r="GO45" s="2">
        <v>31</v>
      </c>
      <c r="GP45" s="2">
        <v>726</v>
      </c>
      <c r="GQ45" s="10">
        <v>8051</v>
      </c>
      <c r="GR45" s="2">
        <v>42</v>
      </c>
      <c r="GS45" s="2">
        <v>16</v>
      </c>
      <c r="GT45" s="2">
        <v>101</v>
      </c>
      <c r="GU45" s="10">
        <v>1301</v>
      </c>
      <c r="GY45" s="1"/>
      <c r="GZ45" s="1">
        <v>2</v>
      </c>
      <c r="HA45" s="1"/>
      <c r="HB45" s="1"/>
      <c r="HC45" s="1"/>
      <c r="HD45" s="1"/>
      <c r="HE45" s="1"/>
      <c r="HF45" s="1"/>
      <c r="HG45" s="1"/>
      <c r="HH45" s="1"/>
      <c r="HI45" s="1"/>
      <c r="HJ45" s="1">
        <v>3</v>
      </c>
      <c r="HK45" s="6">
        <v>1877</v>
      </c>
      <c r="HM45" s="6">
        <v>26038</v>
      </c>
      <c r="HN45" s="6">
        <v>130907</v>
      </c>
      <c r="HO45" s="2">
        <v>87</v>
      </c>
      <c r="HP45" s="1">
        <v>87</v>
      </c>
      <c r="HQ45" s="1">
        <v>0</v>
      </c>
      <c r="HR45" s="6">
        <v>26725</v>
      </c>
      <c r="HS45" s="1"/>
      <c r="HT45" s="6">
        <v>34298</v>
      </c>
      <c r="HU45" s="1">
        <v>0</v>
      </c>
      <c r="HV45" s="6">
        <v>2022</v>
      </c>
      <c r="HW45" s="1"/>
      <c r="HX45" s="6">
        <v>13913</v>
      </c>
      <c r="HY45" s="1">
        <v>0</v>
      </c>
      <c r="HZ45" s="1">
        <v>0</v>
      </c>
      <c r="IA45" s="1"/>
      <c r="IB45" s="1">
        <v>370</v>
      </c>
      <c r="IC45" s="1">
        <v>0</v>
      </c>
      <c r="ID45" s="6">
        <v>157833</v>
      </c>
      <c r="IE45" s="6">
        <v>65419</v>
      </c>
      <c r="IF45" s="1">
        <v>0</v>
      </c>
      <c r="IG45" s="6">
        <v>148720</v>
      </c>
      <c r="IH45" s="6">
        <v>61923</v>
      </c>
      <c r="II45" s="1">
        <v>51</v>
      </c>
      <c r="IJ45" s="6">
        <v>5481</v>
      </c>
      <c r="IK45" s="1">
        <v>2</v>
      </c>
      <c r="IL45" s="6">
        <v>3447</v>
      </c>
      <c r="IM45" s="1">
        <v>0</v>
      </c>
      <c r="IN45" s="1">
        <v>47</v>
      </c>
      <c r="IP45" s="6">
        <v>5802</v>
      </c>
      <c r="IQ45" s="1">
        <v>0</v>
      </c>
      <c r="IR45" s="10">
        <v>5802</v>
      </c>
      <c r="IS45" s="10">
        <v>14915</v>
      </c>
      <c r="IT45" s="6">
        <v>10097</v>
      </c>
      <c r="IU45" s="10">
        <v>163635</v>
      </c>
      <c r="IV45" s="6">
        <v>43852</v>
      </c>
      <c r="IW45" s="1">
        <v>53</v>
      </c>
      <c r="IX45" s="1">
        <v>244</v>
      </c>
      <c r="IY45" s="1">
        <v>95</v>
      </c>
      <c r="IZ45" s="1">
        <v>0.63</v>
      </c>
      <c r="JA45" s="1">
        <v>0.2</v>
      </c>
      <c r="JB45" s="1">
        <v>14.34</v>
      </c>
      <c r="JC45" s="1">
        <v>14.46</v>
      </c>
      <c r="JD45" s="1">
        <v>21.17</v>
      </c>
      <c r="JE45" s="1">
        <v>307</v>
      </c>
      <c r="JF45" s="6">
        <v>4131</v>
      </c>
      <c r="JG45" s="1">
        <v>85</v>
      </c>
      <c r="JH45" s="6">
        <v>1489</v>
      </c>
      <c r="JI45">
        <v>18.487016453914478</v>
      </c>
      <c r="KJ45" s="27">
        <f t="shared" si="1"/>
        <v>35431.441860465115</v>
      </c>
      <c r="MH45" s="10">
        <v>33715</v>
      </c>
      <c r="MI45" s="10">
        <v>70248</v>
      </c>
      <c r="MJ45" s="10"/>
    </row>
    <row r="46" spans="1:348" x14ac:dyDescent="0.2">
      <c r="A46" s="1" t="s">
        <v>1287</v>
      </c>
      <c r="B46" s="21" t="s">
        <v>1912</v>
      </c>
      <c r="C46" s="1" t="s">
        <v>1288</v>
      </c>
      <c r="D46" s="1">
        <v>2016</v>
      </c>
      <c r="E46" s="1" t="s">
        <v>1289</v>
      </c>
      <c r="F46" s="1" t="s">
        <v>1290</v>
      </c>
      <c r="G46" s="1" t="s">
        <v>1291</v>
      </c>
      <c r="H46" s="1">
        <v>27203</v>
      </c>
      <c r="I46" s="1">
        <v>5557</v>
      </c>
      <c r="J46" s="1" t="s">
        <v>1290</v>
      </c>
      <c r="K46" s="1" t="s">
        <v>1291</v>
      </c>
      <c r="L46" s="1">
        <v>27203</v>
      </c>
      <c r="M46" s="1"/>
      <c r="N46" s="1" t="s">
        <v>1292</v>
      </c>
      <c r="O46" s="1" t="s">
        <v>1293</v>
      </c>
      <c r="P46" s="1" t="s">
        <v>1294</v>
      </c>
      <c r="Q46" s="1" t="s">
        <v>1295</v>
      </c>
      <c r="R46" s="1" t="s">
        <v>1296</v>
      </c>
      <c r="S46" s="1" t="s">
        <v>1297</v>
      </c>
      <c r="T46" s="1" t="s">
        <v>1298</v>
      </c>
      <c r="U46" s="1" t="s">
        <v>1294</v>
      </c>
      <c r="V46" s="1" t="s">
        <v>1299</v>
      </c>
      <c r="W46" s="1">
        <v>1</v>
      </c>
      <c r="X46" s="1">
        <v>6</v>
      </c>
      <c r="Y46" s="1">
        <v>0</v>
      </c>
      <c r="Z46" s="1">
        <v>3</v>
      </c>
      <c r="AA46" s="6">
        <v>16406</v>
      </c>
      <c r="AB46" s="1">
        <v>12</v>
      </c>
      <c r="AC46" s="1">
        <v>1</v>
      </c>
      <c r="AD46" s="1">
        <v>13</v>
      </c>
      <c r="AE46" s="1">
        <v>30.15</v>
      </c>
      <c r="AF46" s="1">
        <v>43.15</v>
      </c>
      <c r="AG46" s="7">
        <v>0.27810000000000001</v>
      </c>
      <c r="AH46" s="8">
        <v>73011</v>
      </c>
      <c r="AI46" s="1" t="e">
        <f>VLOOKUP(County!A46,Salaries!A$6:T$91,15,FALSE)</f>
        <v>#N/A</v>
      </c>
      <c r="AJ46" s="1" t="e">
        <f>VLOOKUP(County!A46,Salaries!A$6:T$91,16,FALSE)</f>
        <v>#N/A</v>
      </c>
      <c r="AK46" s="8">
        <v>39771</v>
      </c>
      <c r="AL46" s="9">
        <v>12.33</v>
      </c>
      <c r="AM46" s="9">
        <v>12.94</v>
      </c>
      <c r="AN46" s="9">
        <v>16.510000000000002</v>
      </c>
      <c r="AO46" s="8">
        <v>704312</v>
      </c>
      <c r="AP46" s="8">
        <v>1748751</v>
      </c>
      <c r="AQ46" s="8">
        <v>2453063</v>
      </c>
      <c r="AR46" s="8">
        <v>184846</v>
      </c>
      <c r="AS46" s="8">
        <v>0</v>
      </c>
      <c r="AT46" s="8">
        <v>184846</v>
      </c>
      <c r="AU46" s="8">
        <v>0</v>
      </c>
      <c r="AV46" s="8">
        <v>0</v>
      </c>
      <c r="AW46" s="8">
        <v>0</v>
      </c>
      <c r="AX46" s="8">
        <v>137838</v>
      </c>
      <c r="AY46" s="8">
        <v>2775747</v>
      </c>
      <c r="AZ46" s="8">
        <v>1486802</v>
      </c>
      <c r="BA46" s="8">
        <v>467569</v>
      </c>
      <c r="BB46" s="8">
        <v>1954371</v>
      </c>
      <c r="BC46" s="8">
        <v>148461</v>
      </c>
      <c r="BD46" s="8">
        <v>42815</v>
      </c>
      <c r="BE46" s="8">
        <v>33641</v>
      </c>
      <c r="BF46" s="8">
        <v>224917</v>
      </c>
      <c r="BG46" s="8">
        <v>567968</v>
      </c>
      <c r="BH46" s="8">
        <v>2747256</v>
      </c>
      <c r="BI46" s="8">
        <v>28491</v>
      </c>
      <c r="BJ46" s="7">
        <v>1.03E-2</v>
      </c>
      <c r="BK46" s="8">
        <v>129335</v>
      </c>
      <c r="BL46" s="8">
        <v>0</v>
      </c>
      <c r="BM46" s="8">
        <v>0</v>
      </c>
      <c r="BN46" s="8">
        <v>0</v>
      </c>
      <c r="BO46" s="8">
        <v>129335</v>
      </c>
      <c r="BP46" s="8">
        <v>129335</v>
      </c>
      <c r="BQ46" s="6">
        <v>72835</v>
      </c>
      <c r="BR46" s="6">
        <v>78562</v>
      </c>
      <c r="BS46" s="6">
        <v>151397</v>
      </c>
      <c r="BT46" s="6">
        <v>62478</v>
      </c>
      <c r="BU46" s="6">
        <v>21234</v>
      </c>
      <c r="BV46" s="6">
        <v>83712</v>
      </c>
      <c r="BW46" s="6">
        <v>11384</v>
      </c>
      <c r="BX46" s="6">
        <v>3415</v>
      </c>
      <c r="BY46" s="6">
        <v>14799</v>
      </c>
      <c r="BZ46" s="6">
        <v>249908</v>
      </c>
      <c r="CA46" s="1"/>
      <c r="CB46" s="6">
        <v>249908</v>
      </c>
      <c r="CC46" s="1">
        <v>0</v>
      </c>
      <c r="CD46" s="6">
        <v>30767</v>
      </c>
      <c r="CE46" s="1">
        <v>6</v>
      </c>
      <c r="CF46" s="1">
        <v>74</v>
      </c>
      <c r="CG46" s="1">
        <v>80</v>
      </c>
      <c r="CH46" s="6">
        <v>6872</v>
      </c>
      <c r="CI46" s="6">
        <v>10549</v>
      </c>
      <c r="CJ46" s="6">
        <v>21766</v>
      </c>
      <c r="CK46" s="1">
        <v>0</v>
      </c>
      <c r="CL46" s="1">
        <v>61</v>
      </c>
      <c r="CM46" s="1">
        <v>84</v>
      </c>
      <c r="CN46" s="1">
        <v>295</v>
      </c>
      <c r="CO46" s="6">
        <v>141129</v>
      </c>
      <c r="CP46" s="6">
        <v>50793</v>
      </c>
      <c r="CQ46" s="6">
        <v>191922</v>
      </c>
      <c r="CR46" s="6">
        <v>21339</v>
      </c>
      <c r="CS46" s="6">
        <v>1933</v>
      </c>
      <c r="CT46" s="6">
        <v>23272</v>
      </c>
      <c r="CU46" s="6">
        <v>127744</v>
      </c>
      <c r="CV46" s="6">
        <v>28029</v>
      </c>
      <c r="CW46" s="6">
        <v>155773</v>
      </c>
      <c r="CX46" s="6">
        <v>370967</v>
      </c>
      <c r="CY46" s="6">
        <v>1711</v>
      </c>
      <c r="CZ46" s="1">
        <v>0</v>
      </c>
      <c r="DA46" s="6">
        <v>372678</v>
      </c>
      <c r="DB46" s="6">
        <v>12480</v>
      </c>
      <c r="DC46" s="6">
        <v>6473</v>
      </c>
      <c r="DD46" s="6">
        <f t="shared" si="2"/>
        <v>18953</v>
      </c>
      <c r="DE46" s="6">
        <v>143134</v>
      </c>
      <c r="DF46" s="6">
        <v>18632</v>
      </c>
      <c r="DG46" s="6">
        <v>1822</v>
      </c>
      <c r="DH46" s="6">
        <v>26927</v>
      </c>
      <c r="DI46" s="6">
        <v>1463</v>
      </c>
      <c r="DJ46" s="6"/>
      <c r="DK46" s="6">
        <v>219945</v>
      </c>
      <c r="DL46" s="6">
        <v>316884</v>
      </c>
      <c r="DM46" s="1">
        <v>0</v>
      </c>
      <c r="DN46" s="6">
        <v>18398</v>
      </c>
      <c r="DO46" s="6">
        <v>555219</v>
      </c>
      <c r="DP46" s="1">
        <v>-1</v>
      </c>
      <c r="DQ46" s="6">
        <v>89196</v>
      </c>
      <c r="DR46" s="6">
        <v>26920</v>
      </c>
      <c r="DS46" s="6">
        <v>116116</v>
      </c>
      <c r="DT46" s="6">
        <v>533842</v>
      </c>
      <c r="DU46" s="1">
        <v>174</v>
      </c>
      <c r="DV46" s="1">
        <v>42</v>
      </c>
      <c r="DW46" s="6">
        <v>1044</v>
      </c>
      <c r="DX46" s="1">
        <v>493</v>
      </c>
      <c r="DY46" s="1">
        <v>81</v>
      </c>
      <c r="DZ46" s="1">
        <v>8</v>
      </c>
      <c r="EA46" s="6">
        <v>1842</v>
      </c>
      <c r="EB46" s="6">
        <v>2275</v>
      </c>
      <c r="EC46" s="6">
        <v>1398</v>
      </c>
      <c r="ED46" s="6">
        <v>3673</v>
      </c>
      <c r="EE46" s="6">
        <v>23383</v>
      </c>
      <c r="EF46" s="6">
        <v>16498</v>
      </c>
      <c r="EG46" s="6">
        <v>39881</v>
      </c>
      <c r="EH46" s="1">
        <v>655</v>
      </c>
      <c r="EI46" s="1">
        <v>76</v>
      </c>
      <c r="EJ46" s="1">
        <v>731</v>
      </c>
      <c r="EK46" s="6">
        <v>44285</v>
      </c>
      <c r="EL46" s="1">
        <v>6</v>
      </c>
      <c r="EM46" s="1">
        <v>11</v>
      </c>
      <c r="EN46" s="1">
        <v>48</v>
      </c>
      <c r="EO46" s="1">
        <v>380</v>
      </c>
      <c r="EP46" s="6">
        <v>1491</v>
      </c>
      <c r="EQ46" s="6">
        <v>7460</v>
      </c>
      <c r="ER46" s="6">
        <v>109591</v>
      </c>
      <c r="ES46" s="6">
        <v>39940</v>
      </c>
      <c r="ET46" s="6">
        <v>7086</v>
      </c>
      <c r="EU46" s="1">
        <v>111</v>
      </c>
      <c r="EV46" s="1">
        <v>140</v>
      </c>
      <c r="EW46" s="1" t="s">
        <v>1300</v>
      </c>
      <c r="EX46" s="1">
        <v>79</v>
      </c>
      <c r="EY46" s="1">
        <v>146</v>
      </c>
      <c r="EZ46" s="6">
        <v>102145</v>
      </c>
      <c r="FA46" s="6">
        <v>137283</v>
      </c>
      <c r="FB46" s="6">
        <v>27132</v>
      </c>
      <c r="FC46" s="1"/>
      <c r="FD46" s="1"/>
      <c r="FE46" s="1"/>
      <c r="FF46" s="1" t="s">
        <v>1288</v>
      </c>
      <c r="FG46" s="1" t="s">
        <v>280</v>
      </c>
      <c r="FH46" s="1" t="s">
        <v>1290</v>
      </c>
      <c r="FI46" s="1" t="s">
        <v>1291</v>
      </c>
      <c r="FJ46" s="1">
        <v>27203</v>
      </c>
      <c r="FK46" s="1">
        <v>5557</v>
      </c>
      <c r="FL46" s="1" t="s">
        <v>1290</v>
      </c>
      <c r="FM46" s="1" t="s">
        <v>1291</v>
      </c>
      <c r="FN46" s="1">
        <v>27203</v>
      </c>
      <c r="FO46" s="1">
        <v>5557</v>
      </c>
      <c r="FP46" s="1" t="s">
        <v>1289</v>
      </c>
      <c r="FQ46" s="6">
        <v>66712</v>
      </c>
      <c r="FR46" s="1">
        <v>43.15</v>
      </c>
      <c r="FS46" s="1" t="s">
        <v>1301</v>
      </c>
      <c r="FT46" s="6">
        <v>16406</v>
      </c>
      <c r="FU46" s="1">
        <v>364</v>
      </c>
      <c r="FV46" s="1"/>
      <c r="FW46" s="1" t="s">
        <v>1302</v>
      </c>
      <c r="FX46" s="1"/>
      <c r="FY46" s="1"/>
      <c r="FZ46" s="1">
        <v>0</v>
      </c>
      <c r="GA46" s="1" t="s">
        <v>1303</v>
      </c>
      <c r="GB46" s="1">
        <v>50</v>
      </c>
      <c r="GC46" s="1">
        <v>5</v>
      </c>
      <c r="GD46" s="1" t="s">
        <v>286</v>
      </c>
      <c r="GE46" s="1" t="s">
        <v>287</v>
      </c>
      <c r="GF46" s="1" t="s">
        <v>1304</v>
      </c>
      <c r="GG46" s="1" t="s">
        <v>289</v>
      </c>
      <c r="GH46" s="1" t="s">
        <v>417</v>
      </c>
      <c r="GI46" s="1" t="s">
        <v>278</v>
      </c>
      <c r="GJ46" s="6">
        <v>142550</v>
      </c>
      <c r="GK46" s="1">
        <v>2</v>
      </c>
      <c r="GM46" s="2" t="s">
        <v>291</v>
      </c>
      <c r="GN46" s="10">
        <v>1958</v>
      </c>
      <c r="GO46" s="2">
        <v>187</v>
      </c>
      <c r="GP46" s="10">
        <v>8599</v>
      </c>
      <c r="GQ46" s="10">
        <v>50172</v>
      </c>
      <c r="GR46" s="2">
        <v>177</v>
      </c>
      <c r="GS46" s="2">
        <v>25</v>
      </c>
      <c r="GT46" s="2">
        <v>179</v>
      </c>
      <c r="GU46" s="10">
        <v>7265</v>
      </c>
      <c r="GY46" s="1"/>
      <c r="GZ46" s="1">
        <v>2</v>
      </c>
      <c r="HA46" s="1"/>
      <c r="HB46" s="1"/>
      <c r="HC46" s="1"/>
      <c r="HD46" s="1"/>
      <c r="HE46" s="1"/>
      <c r="HF46" s="1"/>
      <c r="HG46" s="1"/>
      <c r="HH46" s="1"/>
      <c r="HI46" s="1"/>
      <c r="HJ46" s="1">
        <v>10</v>
      </c>
      <c r="HK46" s="6">
        <v>1154</v>
      </c>
      <c r="HM46" s="6">
        <v>39187</v>
      </c>
      <c r="HN46" s="6">
        <v>321761</v>
      </c>
      <c r="HO46" s="10">
        <v>1463</v>
      </c>
      <c r="HP46" s="1"/>
      <c r="HQ46" s="1">
        <v>61</v>
      </c>
      <c r="HR46" s="6">
        <v>26725</v>
      </c>
      <c r="HS46" s="1"/>
      <c r="HT46" s="1"/>
      <c r="HU46" s="6">
        <v>4042</v>
      </c>
      <c r="HV46" s="6">
        <v>2022</v>
      </c>
      <c r="HW46" s="1"/>
      <c r="HX46" s="1"/>
      <c r="HY46" s="6">
        <v>8527</v>
      </c>
      <c r="HZ46" s="1">
        <v>0</v>
      </c>
      <c r="IA46" s="1"/>
      <c r="IB46" s="1"/>
      <c r="IC46" s="1">
        <v>0</v>
      </c>
      <c r="ID46" s="6">
        <v>555219</v>
      </c>
      <c r="IE46" s="6">
        <v>162087</v>
      </c>
      <c r="IF46" s="1">
        <v>0</v>
      </c>
      <c r="IG46" s="6">
        <v>528292</v>
      </c>
      <c r="IH46" s="6">
        <v>155614</v>
      </c>
      <c r="II46" s="1">
        <v>230</v>
      </c>
      <c r="IJ46" s="6">
        <v>18402</v>
      </c>
      <c r="IK46" s="6">
        <v>1001</v>
      </c>
      <c r="IL46" s="6">
        <v>5472</v>
      </c>
      <c r="IM46" s="1">
        <v>0</v>
      </c>
      <c r="IN46" s="1">
        <v>0</v>
      </c>
      <c r="IP46" s="6">
        <v>21448</v>
      </c>
      <c r="IQ46" s="6">
        <v>30155</v>
      </c>
      <c r="IR46" s="10">
        <v>51603</v>
      </c>
      <c r="IS46" s="10">
        <v>78530</v>
      </c>
      <c r="IT46" s="6">
        <v>18953</v>
      </c>
      <c r="IU46" s="10">
        <v>606822</v>
      </c>
      <c r="IV46" s="6">
        <v>179045</v>
      </c>
      <c r="IW46" s="1">
        <v>216</v>
      </c>
      <c r="IX46" s="6">
        <v>1537</v>
      </c>
      <c r="IY46" s="1">
        <v>89</v>
      </c>
      <c r="IZ46" s="1">
        <v>0.9</v>
      </c>
      <c r="JA46" s="1">
        <v>0.08</v>
      </c>
      <c r="JB46" s="1">
        <v>24.04</v>
      </c>
      <c r="JC46" s="1">
        <v>25.95</v>
      </c>
      <c r="JD46" s="1">
        <v>17</v>
      </c>
      <c r="JE46" s="6">
        <v>1299</v>
      </c>
      <c r="JF46" s="6">
        <v>26313</v>
      </c>
      <c r="JG46" s="1">
        <v>543</v>
      </c>
      <c r="JH46" s="6">
        <v>17972</v>
      </c>
      <c r="JI46">
        <v>13.710073658365486</v>
      </c>
      <c r="KJ46" s="27">
        <f t="shared" si="1"/>
        <v>45292.491309385863</v>
      </c>
      <c r="MH46" s="10">
        <v>217438</v>
      </c>
      <c r="MI46" s="10">
        <v>560972</v>
      </c>
      <c r="MJ46" s="10"/>
    </row>
    <row r="47" spans="1:348" x14ac:dyDescent="0.2">
      <c r="A47" s="1" t="s">
        <v>1318</v>
      </c>
      <c r="B47" s="21" t="s">
        <v>1913</v>
      </c>
      <c r="C47" s="1" t="s">
        <v>1319</v>
      </c>
      <c r="D47" s="1">
        <v>2016</v>
      </c>
      <c r="E47" s="1" t="s">
        <v>1320</v>
      </c>
      <c r="F47" s="1" t="s">
        <v>1321</v>
      </c>
      <c r="G47" s="1" t="s">
        <v>1322</v>
      </c>
      <c r="H47" s="1">
        <v>28359</v>
      </c>
      <c r="I47" s="1">
        <v>988</v>
      </c>
      <c r="J47" s="1" t="s">
        <v>1323</v>
      </c>
      <c r="K47" s="1" t="s">
        <v>1322</v>
      </c>
      <c r="L47" s="1">
        <v>28358</v>
      </c>
      <c r="M47" s="1"/>
      <c r="N47" s="1" t="s">
        <v>1324</v>
      </c>
      <c r="O47" s="1" t="s">
        <v>1325</v>
      </c>
      <c r="P47" s="1" t="s">
        <v>1326</v>
      </c>
      <c r="Q47" s="1" t="s">
        <v>1327</v>
      </c>
      <c r="R47" s="1" t="s">
        <v>1324</v>
      </c>
      <c r="S47" s="1" t="s">
        <v>323</v>
      </c>
      <c r="T47" s="1" t="s">
        <v>1325</v>
      </c>
      <c r="U47" s="1" t="s">
        <v>1326</v>
      </c>
      <c r="V47" s="1" t="s">
        <v>1327</v>
      </c>
      <c r="W47" s="1">
        <v>1</v>
      </c>
      <c r="X47" s="1">
        <v>6</v>
      </c>
      <c r="Y47" s="1">
        <v>1</v>
      </c>
      <c r="Z47" s="1">
        <v>1</v>
      </c>
      <c r="AA47" s="6">
        <v>13216</v>
      </c>
      <c r="AB47" s="1">
        <v>4</v>
      </c>
      <c r="AC47" s="1">
        <v>0</v>
      </c>
      <c r="AD47" s="1">
        <v>4</v>
      </c>
      <c r="AE47" s="1">
        <v>14</v>
      </c>
      <c r="AF47" s="1">
        <v>18</v>
      </c>
      <c r="AG47" s="7">
        <v>0.22220000000000001</v>
      </c>
      <c r="AH47" s="8">
        <v>63623</v>
      </c>
      <c r="AI47" s="1" t="e">
        <f>VLOOKUP(County!A47,Salaries!A$6:T$91,15,FALSE)</f>
        <v>#N/A</v>
      </c>
      <c r="AJ47" s="1" t="e">
        <f>VLOOKUP(County!A47,Salaries!A$6:T$91,16,FALSE)</f>
        <v>#N/A</v>
      </c>
      <c r="AK47" s="8">
        <v>38250</v>
      </c>
      <c r="AL47" s="9">
        <v>8.5</v>
      </c>
      <c r="AM47" s="9">
        <v>9.5</v>
      </c>
      <c r="AN47" s="9">
        <v>10</v>
      </c>
      <c r="AO47" s="8">
        <v>322327</v>
      </c>
      <c r="AP47" s="8">
        <v>540000</v>
      </c>
      <c r="AQ47" s="8">
        <v>862327</v>
      </c>
      <c r="AR47" s="8">
        <v>215012</v>
      </c>
      <c r="AS47" s="8">
        <v>0</v>
      </c>
      <c r="AT47" s="8">
        <v>215012</v>
      </c>
      <c r="AU47" s="8">
        <v>45818</v>
      </c>
      <c r="AV47" s="8">
        <v>5382</v>
      </c>
      <c r="AW47" s="8">
        <v>51200</v>
      </c>
      <c r="AX47" s="8">
        <v>134579</v>
      </c>
      <c r="AY47" s="8">
        <v>1263118</v>
      </c>
      <c r="AZ47" s="8">
        <v>584836</v>
      </c>
      <c r="BA47" s="8">
        <v>219494</v>
      </c>
      <c r="BB47" s="8">
        <v>804330</v>
      </c>
      <c r="BC47" s="8">
        <v>117211</v>
      </c>
      <c r="BD47" s="8">
        <v>2305</v>
      </c>
      <c r="BE47" s="8">
        <v>12491</v>
      </c>
      <c r="BF47" s="8">
        <v>132007</v>
      </c>
      <c r="BG47" s="8">
        <v>259313</v>
      </c>
      <c r="BH47" s="8">
        <v>1195650</v>
      </c>
      <c r="BI47" s="8">
        <v>67468</v>
      </c>
      <c r="BJ47" s="7">
        <v>5.3400000000000003E-2</v>
      </c>
      <c r="BK47" s="8">
        <v>5727</v>
      </c>
      <c r="BL47" s="8">
        <v>0</v>
      </c>
      <c r="BM47" s="8">
        <v>0</v>
      </c>
      <c r="BN47" s="8">
        <v>0</v>
      </c>
      <c r="BO47" s="8">
        <v>5727</v>
      </c>
      <c r="BP47" s="8">
        <v>0</v>
      </c>
      <c r="BQ47" s="6">
        <v>46994</v>
      </c>
      <c r="BR47" s="6">
        <v>40930</v>
      </c>
      <c r="BS47" s="6">
        <v>87924</v>
      </c>
      <c r="BT47" s="6">
        <v>21985</v>
      </c>
      <c r="BU47" s="6">
        <v>11896</v>
      </c>
      <c r="BV47" s="6">
        <v>33881</v>
      </c>
      <c r="BW47" s="6">
        <v>4682</v>
      </c>
      <c r="BX47" s="1">
        <v>225</v>
      </c>
      <c r="BY47" s="1"/>
      <c r="BZ47" s="6">
        <v>126712</v>
      </c>
      <c r="CA47" s="1"/>
      <c r="CB47" s="6">
        <v>126712</v>
      </c>
      <c r="CC47" s="1">
        <v>0</v>
      </c>
      <c r="CD47" s="6">
        <v>26725</v>
      </c>
      <c r="CE47" s="1">
        <v>1</v>
      </c>
      <c r="CF47" s="1">
        <v>74</v>
      </c>
      <c r="CG47" s="1">
        <v>75</v>
      </c>
      <c r="CH47" s="1">
        <v>505</v>
      </c>
      <c r="CI47" s="6">
        <v>2022</v>
      </c>
      <c r="CJ47" s="6">
        <v>4828</v>
      </c>
      <c r="CK47" s="1">
        <v>0</v>
      </c>
      <c r="CL47" s="1">
        <v>0</v>
      </c>
      <c r="CM47" s="1">
        <v>8</v>
      </c>
      <c r="CN47" s="1">
        <v>58</v>
      </c>
      <c r="CO47" s="6">
        <v>44461</v>
      </c>
      <c r="CP47" s="6">
        <v>11922</v>
      </c>
      <c r="CQ47" s="6">
        <v>56383</v>
      </c>
      <c r="CR47" s="6">
        <v>6225</v>
      </c>
      <c r="CS47" s="1">
        <v>162</v>
      </c>
      <c r="CT47" s="1"/>
      <c r="CU47" s="6">
        <v>44894</v>
      </c>
      <c r="CV47" s="6">
        <v>5837</v>
      </c>
      <c r="CW47" s="6">
        <v>50731</v>
      </c>
      <c r="CX47" s="6">
        <v>113501</v>
      </c>
      <c r="CY47" s="1">
        <v>0</v>
      </c>
      <c r="CZ47" s="1">
        <v>0</v>
      </c>
      <c r="DA47" s="6">
        <v>113501</v>
      </c>
      <c r="DB47" s="1">
        <v>987</v>
      </c>
      <c r="DC47" s="1">
        <v>171</v>
      </c>
      <c r="DD47" s="6">
        <f t="shared" si="2"/>
        <v>1158</v>
      </c>
      <c r="DE47" s="6">
        <v>21200</v>
      </c>
      <c r="DF47" s="1">
        <v>37</v>
      </c>
      <c r="DG47" s="1">
        <v>0</v>
      </c>
      <c r="DH47" s="1">
        <v>208</v>
      </c>
      <c r="DI47" s="1">
        <v>0</v>
      </c>
      <c r="DJ47" s="1"/>
      <c r="DK47" s="6">
        <v>65429</v>
      </c>
      <c r="DL47" s="6">
        <v>56711</v>
      </c>
      <c r="DM47" s="6">
        <v>13552</v>
      </c>
      <c r="DN47" s="1">
        <v>0</v>
      </c>
      <c r="DO47" s="6">
        <v>135896</v>
      </c>
      <c r="DP47" s="1">
        <v>250</v>
      </c>
      <c r="DQ47" s="6">
        <v>16388</v>
      </c>
      <c r="DR47" s="6">
        <v>4976</v>
      </c>
      <c r="DS47" s="6">
        <v>21364</v>
      </c>
      <c r="DT47" s="6">
        <v>183986</v>
      </c>
      <c r="DU47" s="1">
        <v>97</v>
      </c>
      <c r="DV47" s="1">
        <v>0</v>
      </c>
      <c r="DW47" s="1">
        <v>232</v>
      </c>
      <c r="DX47" s="1">
        <v>68</v>
      </c>
      <c r="DY47" s="1">
        <v>21</v>
      </c>
      <c r="DZ47" s="1">
        <v>1</v>
      </c>
      <c r="EA47" s="1">
        <v>419</v>
      </c>
      <c r="EB47" s="6">
        <v>1053</v>
      </c>
      <c r="EC47" s="1">
        <v>0</v>
      </c>
      <c r="ED47" s="6">
        <v>1053</v>
      </c>
      <c r="EE47" s="6">
        <v>4393</v>
      </c>
      <c r="EF47" s="6">
        <v>8633</v>
      </c>
      <c r="EG47" s="6">
        <v>13026</v>
      </c>
      <c r="EH47" s="1">
        <v>46</v>
      </c>
      <c r="EI47" s="1">
        <v>65</v>
      </c>
      <c r="EJ47" s="1">
        <v>111</v>
      </c>
      <c r="EK47" s="6">
        <v>14190</v>
      </c>
      <c r="EL47" s="1">
        <v>4</v>
      </c>
      <c r="EM47" s="1">
        <v>3</v>
      </c>
      <c r="EN47" s="1">
        <v>30</v>
      </c>
      <c r="EO47" s="1">
        <v>169</v>
      </c>
      <c r="EP47" s="1">
        <v>130</v>
      </c>
      <c r="EQ47" s="6">
        <v>4079</v>
      </c>
      <c r="ER47" s="6">
        <v>29315</v>
      </c>
      <c r="ES47" s="6">
        <v>39379</v>
      </c>
      <c r="ET47" s="6">
        <v>11568</v>
      </c>
      <c r="EU47" s="1">
        <v>36</v>
      </c>
      <c r="EV47" s="1">
        <v>241</v>
      </c>
      <c r="EW47" s="1" t="s">
        <v>1328</v>
      </c>
      <c r="EX47" s="1">
        <v>19</v>
      </c>
      <c r="EY47" s="1">
        <v>53</v>
      </c>
      <c r="EZ47" s="6">
        <v>53048</v>
      </c>
      <c r="FA47" s="6">
        <v>1751</v>
      </c>
      <c r="FB47" s="1"/>
      <c r="FC47" s="1"/>
      <c r="FD47" s="1"/>
      <c r="FE47" s="1"/>
      <c r="FF47" s="1" t="s">
        <v>1319</v>
      </c>
      <c r="FG47" s="1" t="s">
        <v>414</v>
      </c>
      <c r="FH47" s="1" t="s">
        <v>1321</v>
      </c>
      <c r="FI47" s="1" t="s">
        <v>1322</v>
      </c>
      <c r="FJ47" s="1">
        <v>28359</v>
      </c>
      <c r="FK47" s="1">
        <v>988</v>
      </c>
      <c r="FL47" s="1" t="s">
        <v>1323</v>
      </c>
      <c r="FM47" s="1" t="s">
        <v>1322</v>
      </c>
      <c r="FN47" s="1">
        <v>28358</v>
      </c>
      <c r="FO47" s="1">
        <v>1111</v>
      </c>
      <c r="FP47" s="1" t="s">
        <v>1320</v>
      </c>
      <c r="FQ47" s="6">
        <v>38108</v>
      </c>
      <c r="FR47" s="1">
        <v>19.14</v>
      </c>
      <c r="FS47" s="1" t="s">
        <v>1324</v>
      </c>
      <c r="FT47" s="6">
        <v>13216</v>
      </c>
      <c r="FU47" s="1">
        <v>412</v>
      </c>
      <c r="FV47" s="1"/>
      <c r="FW47" s="1" t="s">
        <v>1329</v>
      </c>
      <c r="FX47" s="1"/>
      <c r="FY47" s="1"/>
      <c r="FZ47" s="1">
        <v>0</v>
      </c>
      <c r="GA47" s="1" t="s">
        <v>1330</v>
      </c>
      <c r="GB47" s="1">
        <v>35</v>
      </c>
      <c r="GC47" s="1">
        <v>5</v>
      </c>
      <c r="GD47" s="1" t="s">
        <v>286</v>
      </c>
      <c r="GE47" s="1" t="s">
        <v>1053</v>
      </c>
      <c r="GF47" s="1" t="s">
        <v>1331</v>
      </c>
      <c r="GG47" s="1" t="s">
        <v>289</v>
      </c>
      <c r="GH47" s="1" t="s">
        <v>290</v>
      </c>
      <c r="GI47" s="1" t="s">
        <v>278</v>
      </c>
      <c r="GJ47" s="6">
        <v>134010</v>
      </c>
      <c r="GK47" s="1">
        <v>1</v>
      </c>
      <c r="GM47" s="2" t="s">
        <v>291</v>
      </c>
      <c r="GN47" s="2">
        <v>226</v>
      </c>
      <c r="GO47" s="2">
        <v>38</v>
      </c>
      <c r="GP47" s="2">
        <v>541</v>
      </c>
      <c r="GQ47" s="10">
        <v>11253</v>
      </c>
      <c r="GR47" s="2">
        <v>46</v>
      </c>
      <c r="GS47" s="2">
        <v>0</v>
      </c>
      <c r="GT47" s="2">
        <v>-1</v>
      </c>
      <c r="GU47" s="10">
        <v>2140</v>
      </c>
      <c r="GY47" s="1"/>
      <c r="GZ47" s="1">
        <v>1</v>
      </c>
      <c r="HA47" s="1"/>
      <c r="HB47" s="1"/>
      <c r="HC47" s="1"/>
      <c r="HD47" s="1"/>
      <c r="HE47" s="1"/>
      <c r="HF47" s="1"/>
      <c r="HG47" s="1"/>
      <c r="HH47" s="1"/>
      <c r="HI47" s="1"/>
      <c r="HJ47" s="1">
        <v>9</v>
      </c>
      <c r="HK47" s="1">
        <v>0</v>
      </c>
      <c r="HM47" s="6">
        <v>7355</v>
      </c>
      <c r="HN47" s="6">
        <v>160925</v>
      </c>
      <c r="HO47" s="2">
        <v>0</v>
      </c>
      <c r="HP47" s="1"/>
      <c r="HQ47" s="1">
        <v>0</v>
      </c>
      <c r="HR47" s="6">
        <v>26725</v>
      </c>
      <c r="HS47" s="1"/>
      <c r="HT47" s="1"/>
      <c r="HU47" s="1">
        <v>0</v>
      </c>
      <c r="HV47" s="6">
        <v>2022</v>
      </c>
      <c r="HW47" s="1"/>
      <c r="HX47" s="1"/>
      <c r="HY47" s="1">
        <v>0</v>
      </c>
      <c r="HZ47" s="1">
        <v>0</v>
      </c>
      <c r="IA47" s="1"/>
      <c r="IB47" s="1"/>
      <c r="IC47" s="1">
        <v>0</v>
      </c>
      <c r="ID47" s="6">
        <v>135896</v>
      </c>
      <c r="IE47" s="6">
        <v>22358</v>
      </c>
      <c r="IF47" s="1">
        <v>0</v>
      </c>
      <c r="IG47" s="6">
        <v>135688</v>
      </c>
      <c r="IH47" s="6">
        <v>22187</v>
      </c>
      <c r="II47" s="1">
        <v>37</v>
      </c>
      <c r="IJ47" s="1">
        <v>0</v>
      </c>
      <c r="IK47" s="1">
        <v>171</v>
      </c>
      <c r="IL47" s="1">
        <v>0</v>
      </c>
      <c r="IM47" s="1">
        <v>0</v>
      </c>
      <c r="IN47" s="1">
        <v>0</v>
      </c>
      <c r="IP47" s="1">
        <v>677</v>
      </c>
      <c r="IQ47" s="1">
        <v>0</v>
      </c>
      <c r="IR47" s="2">
        <v>677</v>
      </c>
      <c r="IS47" s="2">
        <v>885</v>
      </c>
      <c r="IT47" s="6">
        <v>1158</v>
      </c>
      <c r="IU47" s="10">
        <v>136573</v>
      </c>
      <c r="IV47" s="6">
        <v>61811</v>
      </c>
      <c r="IW47" s="1">
        <v>97</v>
      </c>
      <c r="IX47" s="1">
        <v>300</v>
      </c>
      <c r="IY47" s="1">
        <v>22</v>
      </c>
      <c r="IZ47" s="1">
        <v>0.92</v>
      </c>
      <c r="JA47" s="1">
        <v>7.0000000000000007E-2</v>
      </c>
      <c r="JB47" s="1">
        <v>33.869999999999997</v>
      </c>
      <c r="JC47" s="1">
        <v>43.42</v>
      </c>
      <c r="JD47" s="1">
        <v>10.86</v>
      </c>
      <c r="JE47" s="1">
        <v>350</v>
      </c>
      <c r="JF47" s="6">
        <v>5492</v>
      </c>
      <c r="JG47" s="1">
        <v>69</v>
      </c>
      <c r="JH47" s="6">
        <v>8698</v>
      </c>
      <c r="JI47">
        <v>6.0020147750167894</v>
      </c>
      <c r="KJ47" s="27">
        <f t="shared" si="1"/>
        <v>44685</v>
      </c>
      <c r="MH47" s="2"/>
      <c r="MI47" s="2"/>
      <c r="MJ47" s="2"/>
    </row>
    <row r="48" spans="1:348" x14ac:dyDescent="0.2">
      <c r="A48" s="1" t="s">
        <v>1332</v>
      </c>
      <c r="B48" s="21" t="s">
        <v>1914</v>
      </c>
      <c r="C48" s="1" t="s">
        <v>1333</v>
      </c>
      <c r="D48" s="1">
        <v>2016</v>
      </c>
      <c r="E48" s="1" t="s">
        <v>1334</v>
      </c>
      <c r="F48" s="1" t="s">
        <v>1335</v>
      </c>
      <c r="G48" s="1" t="s">
        <v>1336</v>
      </c>
      <c r="H48" s="1">
        <v>27288</v>
      </c>
      <c r="I48" s="1">
        <v>4997</v>
      </c>
      <c r="J48" s="1" t="s">
        <v>1335</v>
      </c>
      <c r="K48" s="1" t="s">
        <v>1336</v>
      </c>
      <c r="L48" s="1">
        <v>27288</v>
      </c>
      <c r="M48" s="1"/>
      <c r="N48" s="1" t="s">
        <v>1337</v>
      </c>
      <c r="O48" s="1" t="s">
        <v>1338</v>
      </c>
      <c r="P48" s="1" t="s">
        <v>1339</v>
      </c>
      <c r="Q48" s="1" t="s">
        <v>1340</v>
      </c>
      <c r="R48" s="1" t="s">
        <v>1341</v>
      </c>
      <c r="S48" s="1" t="s">
        <v>1342</v>
      </c>
      <c r="T48" s="1" t="s">
        <v>1338</v>
      </c>
      <c r="U48" s="1" t="s">
        <v>1339</v>
      </c>
      <c r="V48" s="1" t="s">
        <v>1343</v>
      </c>
      <c r="W48" s="1">
        <v>0</v>
      </c>
      <c r="X48" s="1">
        <v>4</v>
      </c>
      <c r="Y48" s="1">
        <v>1</v>
      </c>
      <c r="Z48" s="1">
        <v>1</v>
      </c>
      <c r="AA48" s="6">
        <v>12324</v>
      </c>
      <c r="AB48" s="1">
        <v>8</v>
      </c>
      <c r="AC48" s="1">
        <v>0</v>
      </c>
      <c r="AD48" s="1">
        <v>8</v>
      </c>
      <c r="AE48" s="1">
        <v>21.24</v>
      </c>
      <c r="AF48" s="1">
        <v>29.24</v>
      </c>
      <c r="AG48" s="7">
        <v>0.27360000000000001</v>
      </c>
      <c r="AH48" s="8">
        <v>63065</v>
      </c>
      <c r="AI48" s="1" t="e">
        <f>VLOOKUP(County!A48,Salaries!A$6:T$91,15,FALSE)</f>
        <v>#N/A</v>
      </c>
      <c r="AJ48" s="1" t="e">
        <f>VLOOKUP(County!A48,Salaries!A$6:T$91,16,FALSE)</f>
        <v>#N/A</v>
      </c>
      <c r="AK48" s="8">
        <v>38680</v>
      </c>
      <c r="AL48" s="9">
        <v>10.95</v>
      </c>
      <c r="AM48" s="1"/>
      <c r="AN48" s="1"/>
      <c r="AO48" s="8">
        <v>2600</v>
      </c>
      <c r="AP48" s="8">
        <v>1513332</v>
      </c>
      <c r="AQ48" s="8">
        <v>1515932</v>
      </c>
      <c r="AR48" s="8">
        <v>139876</v>
      </c>
      <c r="AS48" s="8">
        <v>0</v>
      </c>
      <c r="AT48" s="8">
        <v>139876</v>
      </c>
      <c r="AU48" s="8">
        <v>7645</v>
      </c>
      <c r="AV48" s="8">
        <v>0</v>
      </c>
      <c r="AW48" s="8">
        <v>7645</v>
      </c>
      <c r="AX48" s="8">
        <v>147849</v>
      </c>
      <c r="AY48" s="8">
        <v>1811302</v>
      </c>
      <c r="AZ48" s="8">
        <v>949625</v>
      </c>
      <c r="BA48" s="8">
        <v>336199</v>
      </c>
      <c r="BB48" s="8">
        <v>1285824</v>
      </c>
      <c r="BC48" s="8">
        <v>178296</v>
      </c>
      <c r="BD48" s="8">
        <v>20833</v>
      </c>
      <c r="BE48" s="8">
        <v>10544</v>
      </c>
      <c r="BF48" s="8">
        <v>209673</v>
      </c>
      <c r="BG48" s="8">
        <v>315805</v>
      </c>
      <c r="BH48" s="8">
        <v>1811302</v>
      </c>
      <c r="BI48" s="8">
        <v>0</v>
      </c>
      <c r="BJ48" s="7">
        <v>0</v>
      </c>
      <c r="BK48" s="8">
        <v>56555</v>
      </c>
      <c r="BL48" s="8">
        <v>0</v>
      </c>
      <c r="BM48" s="8">
        <v>3752</v>
      </c>
      <c r="BN48" s="8">
        <v>0</v>
      </c>
      <c r="BO48" s="8">
        <v>60307</v>
      </c>
      <c r="BP48" s="8">
        <v>60307</v>
      </c>
      <c r="BQ48" s="6">
        <v>88191</v>
      </c>
      <c r="BR48" s="6">
        <v>84912</v>
      </c>
      <c r="BS48" s="6">
        <v>173103</v>
      </c>
      <c r="BT48" s="6">
        <v>42154</v>
      </c>
      <c r="BU48" s="6">
        <v>26378</v>
      </c>
      <c r="BV48" s="6">
        <v>68532</v>
      </c>
      <c r="BW48" s="6">
        <v>8182</v>
      </c>
      <c r="BX48" s="1">
        <v>466</v>
      </c>
      <c r="BY48" s="6">
        <v>8648</v>
      </c>
      <c r="BZ48" s="6">
        <v>250283</v>
      </c>
      <c r="CA48" s="1"/>
      <c r="CB48" s="6">
        <v>250283</v>
      </c>
      <c r="CC48" s="6">
        <v>5528</v>
      </c>
      <c r="CD48" s="6">
        <v>27430</v>
      </c>
      <c r="CE48" s="1">
        <v>3</v>
      </c>
      <c r="CF48" s="1">
        <v>74</v>
      </c>
      <c r="CG48" s="1">
        <v>77</v>
      </c>
      <c r="CH48" s="6">
        <v>8070</v>
      </c>
      <c r="CI48" s="6">
        <v>2022</v>
      </c>
      <c r="CJ48" s="6">
        <v>12070</v>
      </c>
      <c r="CK48" s="1">
        <v>0</v>
      </c>
      <c r="CL48" s="1">
        <v>35</v>
      </c>
      <c r="CM48" s="1">
        <v>2</v>
      </c>
      <c r="CN48" s="1">
        <v>199</v>
      </c>
      <c r="CO48" s="6">
        <v>143957</v>
      </c>
      <c r="CP48" s="6">
        <v>27805</v>
      </c>
      <c r="CQ48" s="6">
        <v>171762</v>
      </c>
      <c r="CR48" s="6">
        <v>13056</v>
      </c>
      <c r="CS48" s="1">
        <v>596</v>
      </c>
      <c r="CT48" s="6">
        <v>13652</v>
      </c>
      <c r="CU48" s="6">
        <v>60861</v>
      </c>
      <c r="CV48" s="6">
        <v>15248</v>
      </c>
      <c r="CW48" s="6">
        <v>76109</v>
      </c>
      <c r="CX48" s="6">
        <v>261523</v>
      </c>
      <c r="CY48" s="6">
        <v>4216</v>
      </c>
      <c r="CZ48" s="6">
        <v>2545</v>
      </c>
      <c r="DA48" s="6">
        <v>268284</v>
      </c>
      <c r="DB48" s="6">
        <v>11840</v>
      </c>
      <c r="DC48" s="1">
        <v>73</v>
      </c>
      <c r="DD48" s="6">
        <f t="shared" si="2"/>
        <v>11913</v>
      </c>
      <c r="DE48" s="6">
        <v>62274</v>
      </c>
      <c r="DF48" s="6">
        <v>2419</v>
      </c>
      <c r="DG48" s="1">
        <v>529</v>
      </c>
      <c r="DH48" s="6">
        <v>3021</v>
      </c>
      <c r="DI48" s="1">
        <v>641</v>
      </c>
      <c r="DJ48" s="6"/>
      <c r="DK48" s="6">
        <v>90402</v>
      </c>
      <c r="DL48" s="6">
        <v>217370</v>
      </c>
      <c r="DM48" s="6">
        <v>15074</v>
      </c>
      <c r="DN48" s="1"/>
      <c r="DO48" s="6">
        <v>345617</v>
      </c>
      <c r="DP48" s="6">
        <v>1784</v>
      </c>
      <c r="DQ48" s="6">
        <v>37422</v>
      </c>
      <c r="DR48" s="6">
        <v>9886</v>
      </c>
      <c r="DS48" s="6">
        <v>47308</v>
      </c>
      <c r="DT48" s="6">
        <v>436519</v>
      </c>
      <c r="DU48" s="1">
        <v>299</v>
      </c>
      <c r="DV48" s="1">
        <v>48</v>
      </c>
      <c r="DW48" s="1">
        <v>502</v>
      </c>
      <c r="DX48" s="1">
        <v>43</v>
      </c>
      <c r="DY48" s="1">
        <v>123</v>
      </c>
      <c r="DZ48" s="1">
        <v>0</v>
      </c>
      <c r="EA48" s="6">
        <v>1015</v>
      </c>
      <c r="EB48" s="6">
        <v>3414</v>
      </c>
      <c r="EC48" s="6">
        <v>1145</v>
      </c>
      <c r="ED48" s="6">
        <v>4559</v>
      </c>
      <c r="EE48" s="6">
        <v>9445</v>
      </c>
      <c r="EF48" s="6">
        <v>1085</v>
      </c>
      <c r="EG48" s="6">
        <v>10530</v>
      </c>
      <c r="EH48" s="1">
        <v>948</v>
      </c>
      <c r="EI48" s="1">
        <v>0</v>
      </c>
      <c r="EJ48" s="1">
        <v>948</v>
      </c>
      <c r="EK48" s="6">
        <v>16037</v>
      </c>
      <c r="EL48" s="1">
        <v>99</v>
      </c>
      <c r="EM48" s="1">
        <v>385</v>
      </c>
      <c r="EN48" s="1">
        <v>190</v>
      </c>
      <c r="EO48" s="1">
        <v>921</v>
      </c>
      <c r="EP48" s="6">
        <v>1345</v>
      </c>
      <c r="EQ48" s="6">
        <v>11864</v>
      </c>
      <c r="ER48" s="6">
        <v>97513</v>
      </c>
      <c r="ES48" s="6">
        <v>74035</v>
      </c>
      <c r="ET48" s="6">
        <v>26468</v>
      </c>
      <c r="EU48" s="6">
        <v>25583</v>
      </c>
      <c r="EV48" s="6">
        <v>25337</v>
      </c>
      <c r="EW48" s="1" t="s">
        <v>1344</v>
      </c>
      <c r="EX48" s="1">
        <v>33</v>
      </c>
      <c r="EY48" s="1">
        <v>88</v>
      </c>
      <c r="EZ48" s="6">
        <v>141052</v>
      </c>
      <c r="FA48" s="1">
        <v>0</v>
      </c>
      <c r="FB48" s="1">
        <v>0</v>
      </c>
      <c r="FC48" s="1"/>
      <c r="FD48" s="1"/>
      <c r="FE48" s="1"/>
      <c r="FF48" s="1" t="s">
        <v>1345</v>
      </c>
      <c r="FG48" s="1" t="s">
        <v>307</v>
      </c>
      <c r="FH48" s="1" t="s">
        <v>1346</v>
      </c>
      <c r="FI48" s="1" t="s">
        <v>1336</v>
      </c>
      <c r="FJ48" s="1">
        <v>27288</v>
      </c>
      <c r="FK48" s="1">
        <v>5298</v>
      </c>
      <c r="FL48" s="1" t="s">
        <v>1346</v>
      </c>
      <c r="FM48" s="1" t="s">
        <v>1336</v>
      </c>
      <c r="FN48" s="1">
        <v>27288</v>
      </c>
      <c r="FO48" s="1">
        <v>5298</v>
      </c>
      <c r="FP48" s="1" t="s">
        <v>1334</v>
      </c>
      <c r="FQ48" s="6">
        <v>49690</v>
      </c>
      <c r="FR48" s="1">
        <v>28.3</v>
      </c>
      <c r="FS48" s="1" t="s">
        <v>1347</v>
      </c>
      <c r="FT48" s="6">
        <v>12324</v>
      </c>
      <c r="FU48" s="1">
        <v>260</v>
      </c>
      <c r="FV48" s="1"/>
      <c r="FW48" s="1" t="s">
        <v>1348</v>
      </c>
      <c r="FX48" s="1"/>
      <c r="FY48" s="1"/>
      <c r="FZ48" s="1">
        <v>0</v>
      </c>
      <c r="GA48" s="1" t="s">
        <v>1349</v>
      </c>
      <c r="GB48" s="1">
        <v>5.72</v>
      </c>
      <c r="GC48" s="1">
        <v>15.87</v>
      </c>
      <c r="GD48" s="1" t="s">
        <v>286</v>
      </c>
      <c r="GE48" s="1" t="s">
        <v>287</v>
      </c>
      <c r="GF48" s="1" t="s">
        <v>1350</v>
      </c>
      <c r="GG48" s="1" t="s">
        <v>289</v>
      </c>
      <c r="GH48" s="1" t="s">
        <v>290</v>
      </c>
      <c r="GI48" s="1" t="s">
        <v>278</v>
      </c>
      <c r="GJ48" s="6">
        <v>92254</v>
      </c>
      <c r="GK48" s="1">
        <v>2</v>
      </c>
      <c r="GM48" s="2" t="s">
        <v>329</v>
      </c>
      <c r="GN48" s="2">
        <v>792</v>
      </c>
      <c r="GO48" s="2">
        <v>121</v>
      </c>
      <c r="GP48" s="10">
        <v>3318</v>
      </c>
      <c r="GQ48" s="10">
        <v>23064</v>
      </c>
      <c r="GR48" s="2">
        <v>26</v>
      </c>
      <c r="GS48" s="2">
        <v>11</v>
      </c>
      <c r="GT48" s="2">
        <v>74</v>
      </c>
      <c r="GU48" s="10">
        <v>4648</v>
      </c>
      <c r="GY48" s="1"/>
      <c r="GZ48" s="1">
        <v>2</v>
      </c>
      <c r="HA48" s="1"/>
      <c r="HB48" s="1"/>
      <c r="HC48" s="1"/>
      <c r="HD48" s="1"/>
      <c r="HE48" s="1"/>
      <c r="HF48" s="1"/>
      <c r="HG48" s="1"/>
      <c r="HH48" s="1"/>
      <c r="HI48" s="1"/>
      <c r="HJ48" s="1">
        <v>6</v>
      </c>
      <c r="HK48" s="1">
        <v>0</v>
      </c>
      <c r="HM48" s="6">
        <v>22162</v>
      </c>
      <c r="HN48" s="6">
        <v>306355</v>
      </c>
      <c r="HO48" s="2">
        <v>641</v>
      </c>
      <c r="HP48" s="1"/>
      <c r="HQ48" s="1">
        <v>35</v>
      </c>
      <c r="HR48" s="6">
        <v>26725</v>
      </c>
      <c r="HS48" s="1"/>
      <c r="HT48" s="1"/>
      <c r="HU48" s="1">
        <v>705</v>
      </c>
      <c r="HV48" s="6">
        <v>2022</v>
      </c>
      <c r="HW48" s="1"/>
      <c r="HX48" s="1"/>
      <c r="HY48" s="1">
        <v>0</v>
      </c>
      <c r="HZ48" s="1">
        <v>0</v>
      </c>
      <c r="IA48" s="1"/>
      <c r="IB48" s="1"/>
      <c r="IC48" s="1">
        <v>0</v>
      </c>
      <c r="ID48" s="6">
        <v>345617</v>
      </c>
      <c r="IE48" s="6">
        <v>74187</v>
      </c>
      <c r="IF48" s="1">
        <v>198</v>
      </c>
      <c r="IG48" s="6">
        <v>344943</v>
      </c>
      <c r="IH48" s="6">
        <v>74312</v>
      </c>
      <c r="II48" s="1">
        <v>63</v>
      </c>
      <c r="IJ48" s="6">
        <v>2356</v>
      </c>
      <c r="IK48" s="1">
        <v>73</v>
      </c>
      <c r="IL48" s="1">
        <v>0</v>
      </c>
      <c r="IM48" s="1">
        <v>0</v>
      </c>
      <c r="IN48" s="1">
        <v>0</v>
      </c>
      <c r="IP48" s="6">
        <v>4601</v>
      </c>
      <c r="IQ48" s="6">
        <v>50906</v>
      </c>
      <c r="IR48" s="10">
        <v>55507</v>
      </c>
      <c r="IS48" s="10">
        <v>58528</v>
      </c>
      <c r="IT48" s="6">
        <v>11913</v>
      </c>
      <c r="IU48" s="10">
        <v>401124</v>
      </c>
      <c r="IV48" s="6">
        <v>89761</v>
      </c>
      <c r="IW48" s="1">
        <v>347</v>
      </c>
      <c r="IX48" s="1">
        <v>545</v>
      </c>
      <c r="IY48" s="1">
        <v>123</v>
      </c>
      <c r="IZ48" s="1">
        <v>0.66</v>
      </c>
      <c r="JA48" s="1">
        <v>0.28000000000000003</v>
      </c>
      <c r="JB48" s="1">
        <v>15.8</v>
      </c>
      <c r="JC48" s="1">
        <v>19.32</v>
      </c>
      <c r="JD48" s="1">
        <v>13.14</v>
      </c>
      <c r="JE48" s="1">
        <v>924</v>
      </c>
      <c r="JF48" s="6">
        <v>13807</v>
      </c>
      <c r="JG48" s="1">
        <v>91</v>
      </c>
      <c r="JH48" s="6">
        <v>2230</v>
      </c>
      <c r="JI48">
        <v>13.937867192750449</v>
      </c>
      <c r="KJ48" s="27">
        <f t="shared" si="1"/>
        <v>43974.829001367994</v>
      </c>
      <c r="MH48" s="2"/>
      <c r="MI48" s="10">
        <v>94538</v>
      </c>
      <c r="MJ48" s="10"/>
    </row>
    <row r="49" spans="1:348" x14ac:dyDescent="0.2">
      <c r="A49" s="1" t="s">
        <v>1351</v>
      </c>
      <c r="B49" s="21" t="s">
        <v>1915</v>
      </c>
      <c r="C49" s="1" t="s">
        <v>1352</v>
      </c>
      <c r="D49" s="1">
        <v>2016</v>
      </c>
      <c r="E49" s="1" t="s">
        <v>1353</v>
      </c>
      <c r="F49" s="1" t="s">
        <v>1354</v>
      </c>
      <c r="G49" s="1" t="s">
        <v>1355</v>
      </c>
      <c r="H49" s="1">
        <v>28144</v>
      </c>
      <c r="I49" s="1">
        <v>4935</v>
      </c>
      <c r="J49" s="1" t="s">
        <v>1354</v>
      </c>
      <c r="K49" s="1" t="s">
        <v>1355</v>
      </c>
      <c r="L49" s="1">
        <v>28144</v>
      </c>
      <c r="M49" s="1"/>
      <c r="N49" s="1" t="s">
        <v>1356</v>
      </c>
      <c r="O49" s="1" t="s">
        <v>1357</v>
      </c>
      <c r="P49" s="1" t="s">
        <v>1358</v>
      </c>
      <c r="Q49" s="1" t="s">
        <v>1359</v>
      </c>
      <c r="R49" s="1" t="s">
        <v>1360</v>
      </c>
      <c r="S49" s="1" t="s">
        <v>1361</v>
      </c>
      <c r="T49" s="1" t="s">
        <v>1362</v>
      </c>
      <c r="U49" s="1" t="s">
        <v>1363</v>
      </c>
      <c r="V49" s="1" t="s">
        <v>1364</v>
      </c>
      <c r="W49" s="1">
        <v>1</v>
      </c>
      <c r="X49" s="1">
        <v>2</v>
      </c>
      <c r="Y49" s="1">
        <v>1</v>
      </c>
      <c r="Z49" s="1">
        <v>1</v>
      </c>
      <c r="AA49" s="6">
        <v>9546</v>
      </c>
      <c r="AB49" s="1">
        <v>11.43</v>
      </c>
      <c r="AC49" s="1">
        <v>1</v>
      </c>
      <c r="AD49" s="1">
        <v>12.43</v>
      </c>
      <c r="AE49" s="1">
        <v>34.130000000000003</v>
      </c>
      <c r="AF49" s="1">
        <v>46.56</v>
      </c>
      <c r="AG49" s="7">
        <v>0.2455</v>
      </c>
      <c r="AH49" s="8">
        <v>77795</v>
      </c>
      <c r="AI49" s="1" t="e">
        <f>VLOOKUP(County!A49,Salaries!A$6:T$91,15,FALSE)</f>
        <v>#N/A</v>
      </c>
      <c r="AJ49" s="1" t="e">
        <f>VLOOKUP(County!A49,Salaries!A$6:T$91,16,FALSE)</f>
        <v>#N/A</v>
      </c>
      <c r="AK49" s="8">
        <v>37756</v>
      </c>
      <c r="AL49" s="9">
        <v>10.93</v>
      </c>
      <c r="AM49" s="9">
        <v>12.71</v>
      </c>
      <c r="AN49" s="1"/>
      <c r="AO49" s="8">
        <v>0</v>
      </c>
      <c r="AP49" s="8">
        <v>3000082</v>
      </c>
      <c r="AQ49" s="8">
        <v>3000082</v>
      </c>
      <c r="AR49" s="8">
        <v>172301</v>
      </c>
      <c r="AS49" s="8">
        <v>0</v>
      </c>
      <c r="AT49" s="8">
        <v>172301</v>
      </c>
      <c r="AU49" s="8">
        <v>5000</v>
      </c>
      <c r="AV49" s="8">
        <v>0</v>
      </c>
      <c r="AW49" s="8">
        <v>5000</v>
      </c>
      <c r="AX49" s="8">
        <v>0</v>
      </c>
      <c r="AY49" s="8">
        <v>3177383</v>
      </c>
      <c r="AZ49" s="8">
        <v>1520378</v>
      </c>
      <c r="BA49" s="8">
        <v>568913</v>
      </c>
      <c r="BB49" s="8">
        <v>2089291</v>
      </c>
      <c r="BC49" s="8">
        <v>185847</v>
      </c>
      <c r="BD49" s="8">
        <v>44937</v>
      </c>
      <c r="BE49" s="8">
        <v>25561</v>
      </c>
      <c r="BF49" s="8">
        <v>256345</v>
      </c>
      <c r="BG49" s="8">
        <v>603852</v>
      </c>
      <c r="BH49" s="8">
        <v>2949488</v>
      </c>
      <c r="BI49" s="8">
        <v>227895</v>
      </c>
      <c r="BJ49" s="7">
        <v>7.17E-2</v>
      </c>
      <c r="BK49" s="8">
        <v>31589</v>
      </c>
      <c r="BL49" s="8">
        <v>0</v>
      </c>
      <c r="BM49" s="8">
        <v>0</v>
      </c>
      <c r="BN49" s="8">
        <v>0</v>
      </c>
      <c r="BO49" s="8">
        <v>31589</v>
      </c>
      <c r="BP49" s="8">
        <v>31589</v>
      </c>
      <c r="BQ49" s="6">
        <v>51363</v>
      </c>
      <c r="BR49" s="6">
        <v>77397</v>
      </c>
      <c r="BS49" s="6">
        <v>128760</v>
      </c>
      <c r="BT49" s="6">
        <v>52427</v>
      </c>
      <c r="BU49" s="6">
        <v>24468</v>
      </c>
      <c r="BV49" s="6">
        <v>76895</v>
      </c>
      <c r="BW49" s="6">
        <v>10506</v>
      </c>
      <c r="BX49" s="6">
        <v>3164</v>
      </c>
      <c r="BY49" s="6">
        <v>13670</v>
      </c>
      <c r="BZ49" s="6">
        <v>219325</v>
      </c>
      <c r="CA49" s="1"/>
      <c r="CB49" s="6">
        <v>219325</v>
      </c>
      <c r="CC49" s="1">
        <v>0</v>
      </c>
      <c r="CD49" s="6">
        <v>61211</v>
      </c>
      <c r="CE49" s="1">
        <v>7</v>
      </c>
      <c r="CF49" s="1">
        <v>74</v>
      </c>
      <c r="CG49" s="1">
        <v>81</v>
      </c>
      <c r="CH49" s="6">
        <v>5556</v>
      </c>
      <c r="CI49" s="6">
        <v>16024</v>
      </c>
      <c r="CJ49" s="6">
        <v>18185</v>
      </c>
      <c r="CK49" s="1">
        <v>398</v>
      </c>
      <c r="CL49" s="1">
        <v>87</v>
      </c>
      <c r="CM49" s="1">
        <v>63</v>
      </c>
      <c r="CN49" s="1">
        <v>207</v>
      </c>
      <c r="CO49" s="6">
        <v>161790</v>
      </c>
      <c r="CP49" s="6">
        <v>58501</v>
      </c>
      <c r="CQ49" s="6">
        <v>220291</v>
      </c>
      <c r="CR49" s="6">
        <v>19070</v>
      </c>
      <c r="CS49" s="6">
        <v>2161</v>
      </c>
      <c r="CT49" s="6">
        <v>21231</v>
      </c>
      <c r="CU49" s="6">
        <v>142819</v>
      </c>
      <c r="CV49" s="6">
        <v>33266</v>
      </c>
      <c r="CW49" s="6">
        <v>176085</v>
      </c>
      <c r="CX49" s="6">
        <v>417607</v>
      </c>
      <c r="CY49" s="1">
        <v>0</v>
      </c>
      <c r="CZ49" s="1">
        <v>0</v>
      </c>
      <c r="DA49" s="6">
        <v>417607</v>
      </c>
      <c r="DB49" s="6">
        <v>17282</v>
      </c>
      <c r="DC49" s="6">
        <v>10681</v>
      </c>
      <c r="DD49" s="6">
        <f t="shared" si="2"/>
        <v>27963</v>
      </c>
      <c r="DE49" s="6">
        <v>92930</v>
      </c>
      <c r="DF49" s="6">
        <v>26500</v>
      </c>
      <c r="DG49" s="1">
        <v>880</v>
      </c>
      <c r="DH49" s="6">
        <v>38392</v>
      </c>
      <c r="DI49" s="6">
        <v>5141</v>
      </c>
      <c r="DJ49" s="6"/>
      <c r="DK49" s="6">
        <v>361774</v>
      </c>
      <c r="DL49" s="6">
        <v>186159</v>
      </c>
      <c r="DM49" s="6">
        <v>20383</v>
      </c>
      <c r="DN49" s="6">
        <v>6989</v>
      </c>
      <c r="DO49" s="6">
        <v>565943</v>
      </c>
      <c r="DP49" s="1">
        <v>260</v>
      </c>
      <c r="DQ49" s="6">
        <v>63445</v>
      </c>
      <c r="DR49" s="6">
        <v>39416</v>
      </c>
      <c r="DS49" s="6">
        <v>102861</v>
      </c>
      <c r="DT49" s="6">
        <v>384074</v>
      </c>
      <c r="DU49" s="1">
        <v>81</v>
      </c>
      <c r="DV49" s="1">
        <v>124</v>
      </c>
      <c r="DW49" s="1">
        <v>714</v>
      </c>
      <c r="DX49" s="1">
        <v>342</v>
      </c>
      <c r="DY49" s="1">
        <v>82</v>
      </c>
      <c r="DZ49" s="1">
        <v>8</v>
      </c>
      <c r="EA49" s="6">
        <v>1351</v>
      </c>
      <c r="EB49" s="6">
        <v>2449</v>
      </c>
      <c r="EC49" s="6">
        <v>2292</v>
      </c>
      <c r="ED49" s="6">
        <v>4741</v>
      </c>
      <c r="EE49" s="6">
        <v>23708</v>
      </c>
      <c r="EF49" s="6">
        <v>9781</v>
      </c>
      <c r="EG49" s="6">
        <v>33489</v>
      </c>
      <c r="EH49" s="6">
        <v>1152</v>
      </c>
      <c r="EI49" s="1">
        <v>172</v>
      </c>
      <c r="EJ49" s="6">
        <v>1324</v>
      </c>
      <c r="EK49" s="6">
        <v>39554</v>
      </c>
      <c r="EL49" s="1">
        <v>0</v>
      </c>
      <c r="EM49" s="1">
        <v>0</v>
      </c>
      <c r="EN49" s="1">
        <v>18</v>
      </c>
      <c r="EO49" s="1">
        <v>75</v>
      </c>
      <c r="EP49" s="1">
        <v>746</v>
      </c>
      <c r="EQ49" s="6">
        <v>16108</v>
      </c>
      <c r="ER49" s="6">
        <v>59134</v>
      </c>
      <c r="ES49" s="6">
        <v>28613</v>
      </c>
      <c r="ET49" s="1">
        <v>702</v>
      </c>
      <c r="EU49" s="1">
        <v>630</v>
      </c>
      <c r="EV49" s="1">
        <v>34</v>
      </c>
      <c r="EW49" s="1" t="s">
        <v>1365</v>
      </c>
      <c r="EX49" s="1">
        <v>50</v>
      </c>
      <c r="EY49" s="1">
        <v>97</v>
      </c>
      <c r="EZ49" s="6">
        <v>81844</v>
      </c>
      <c r="FA49" s="6">
        <v>246061</v>
      </c>
      <c r="FB49" s="6">
        <v>42092</v>
      </c>
      <c r="FC49" s="1"/>
      <c r="FD49" s="1"/>
      <c r="FE49" s="1"/>
      <c r="FF49" s="1" t="s">
        <v>1352</v>
      </c>
      <c r="FG49" s="1" t="s">
        <v>307</v>
      </c>
      <c r="FH49" s="1" t="s">
        <v>1354</v>
      </c>
      <c r="FI49" s="1" t="s">
        <v>1355</v>
      </c>
      <c r="FJ49" s="1">
        <v>28144</v>
      </c>
      <c r="FK49" s="1">
        <v>4935</v>
      </c>
      <c r="FL49" s="1" t="s">
        <v>1354</v>
      </c>
      <c r="FM49" s="1" t="s">
        <v>1355</v>
      </c>
      <c r="FN49" s="1">
        <v>28144</v>
      </c>
      <c r="FO49" s="1">
        <v>4935</v>
      </c>
      <c r="FP49" s="1" t="s">
        <v>1353</v>
      </c>
      <c r="FQ49" s="6">
        <v>77500</v>
      </c>
      <c r="FR49" s="1">
        <v>45.98</v>
      </c>
      <c r="FS49" s="1" t="s">
        <v>1366</v>
      </c>
      <c r="FT49" s="6">
        <v>9546</v>
      </c>
      <c r="FU49" s="1">
        <v>208</v>
      </c>
      <c r="FV49" s="1"/>
      <c r="FW49" s="1" t="s">
        <v>1367</v>
      </c>
      <c r="FX49" s="1"/>
      <c r="FY49" s="1"/>
      <c r="FZ49" s="1">
        <v>0</v>
      </c>
      <c r="GA49" s="1" t="s">
        <v>1368</v>
      </c>
      <c r="GB49" s="1">
        <v>100</v>
      </c>
      <c r="GC49" s="1">
        <v>999</v>
      </c>
      <c r="GD49" s="1" t="s">
        <v>286</v>
      </c>
      <c r="GE49" s="1" t="s">
        <v>287</v>
      </c>
      <c r="GF49" s="1" t="s">
        <v>1368</v>
      </c>
      <c r="GG49" s="1" t="s">
        <v>289</v>
      </c>
      <c r="GH49" s="1" t="s">
        <v>290</v>
      </c>
      <c r="GI49" s="1" t="s">
        <v>278</v>
      </c>
      <c r="GJ49" s="6">
        <v>138666</v>
      </c>
      <c r="GK49" s="1">
        <v>2</v>
      </c>
      <c r="GM49" s="2" t="s">
        <v>291</v>
      </c>
      <c r="GN49" s="10">
        <v>2160</v>
      </c>
      <c r="GO49" s="2">
        <v>107</v>
      </c>
      <c r="GP49" s="10">
        <v>8296</v>
      </c>
      <c r="GQ49" s="10">
        <v>50304</v>
      </c>
      <c r="GR49" s="2">
        <v>302</v>
      </c>
      <c r="GS49" s="2">
        <v>19</v>
      </c>
      <c r="GT49" s="2">
        <v>459</v>
      </c>
      <c r="GU49" s="10">
        <v>7173</v>
      </c>
      <c r="GY49" s="1"/>
      <c r="GZ49" s="1">
        <v>2</v>
      </c>
      <c r="HA49" s="1"/>
      <c r="HB49" s="1"/>
      <c r="HC49" s="1"/>
      <c r="HD49" s="1"/>
      <c r="HE49" s="1"/>
      <c r="HF49" s="1"/>
      <c r="HG49" s="1"/>
      <c r="HH49" s="1"/>
      <c r="HI49" s="1"/>
      <c r="HJ49" s="1">
        <v>5</v>
      </c>
      <c r="HK49" s="1">
        <v>455</v>
      </c>
      <c r="HM49" s="6">
        <v>40163</v>
      </c>
      <c r="HN49" s="6">
        <v>326215</v>
      </c>
      <c r="HO49" s="10">
        <v>5141</v>
      </c>
      <c r="HP49" s="1">
        <v>87</v>
      </c>
      <c r="HQ49" s="1">
        <v>0</v>
      </c>
      <c r="HR49" s="6">
        <v>26725</v>
      </c>
      <c r="HS49" s="1"/>
      <c r="HT49" s="6">
        <v>34298</v>
      </c>
      <c r="HU49" s="1">
        <v>188</v>
      </c>
      <c r="HV49" s="6">
        <v>2022</v>
      </c>
      <c r="HW49" s="1"/>
      <c r="HX49" s="6">
        <v>13913</v>
      </c>
      <c r="HY49" s="1">
        <v>89</v>
      </c>
      <c r="HZ49" s="1">
        <v>0</v>
      </c>
      <c r="IA49" s="1"/>
      <c r="IB49" s="1">
        <v>370</v>
      </c>
      <c r="IC49" s="1">
        <v>28</v>
      </c>
      <c r="ID49" s="6">
        <v>565943</v>
      </c>
      <c r="IE49" s="6">
        <v>120893</v>
      </c>
      <c r="IF49" s="1">
        <v>63</v>
      </c>
      <c r="IG49" s="6">
        <v>527488</v>
      </c>
      <c r="IH49" s="6">
        <v>109944</v>
      </c>
      <c r="II49" s="1">
        <v>120</v>
      </c>
      <c r="IJ49" s="6">
        <v>26380</v>
      </c>
      <c r="IK49" s="1">
        <v>165</v>
      </c>
      <c r="IL49" s="6">
        <v>10516</v>
      </c>
      <c r="IM49" s="1">
        <v>0</v>
      </c>
      <c r="IN49" s="1">
        <v>331</v>
      </c>
      <c r="IP49" s="6">
        <v>44375</v>
      </c>
      <c r="IQ49" s="6">
        <v>71537</v>
      </c>
      <c r="IR49" s="10">
        <v>115912</v>
      </c>
      <c r="IS49" s="10">
        <v>154304</v>
      </c>
      <c r="IT49" s="6">
        <v>27963</v>
      </c>
      <c r="IU49" s="10">
        <v>681855</v>
      </c>
      <c r="IV49" s="6">
        <v>219676</v>
      </c>
      <c r="IW49" s="1">
        <v>205</v>
      </c>
      <c r="IX49" s="6">
        <v>1056</v>
      </c>
      <c r="IY49" s="1">
        <v>90</v>
      </c>
      <c r="IZ49" s="1">
        <v>0.85</v>
      </c>
      <c r="JA49" s="1">
        <v>0.12</v>
      </c>
      <c r="JB49" s="1">
        <v>29.28</v>
      </c>
      <c r="JC49" s="1">
        <v>31.71</v>
      </c>
      <c r="JD49" s="1">
        <v>23.13</v>
      </c>
      <c r="JE49" s="1">
        <v>877</v>
      </c>
      <c r="JF49" s="6">
        <v>27309</v>
      </c>
      <c r="JG49" s="1">
        <v>474</v>
      </c>
      <c r="JH49" s="6">
        <v>12245</v>
      </c>
      <c r="JI49">
        <v>15.067074841705971</v>
      </c>
      <c r="KJ49" s="27">
        <f t="shared" si="1"/>
        <v>44873.088487972505</v>
      </c>
      <c r="MH49" s="10">
        <v>10157</v>
      </c>
      <c r="MI49" s="10">
        <v>15221</v>
      </c>
      <c r="MJ49" s="10"/>
    </row>
    <row r="50" spans="1:348" x14ac:dyDescent="0.2">
      <c r="A50" s="1" t="s">
        <v>1369</v>
      </c>
      <c r="B50" s="21" t="s">
        <v>1916</v>
      </c>
      <c r="C50" s="1" t="s">
        <v>1370</v>
      </c>
      <c r="D50" s="1">
        <v>2016</v>
      </c>
      <c r="E50" s="1" t="s">
        <v>1371</v>
      </c>
      <c r="F50" s="1" t="s">
        <v>1372</v>
      </c>
      <c r="G50" s="1" t="s">
        <v>1373</v>
      </c>
      <c r="H50" s="1">
        <v>28160</v>
      </c>
      <c r="I50" s="1"/>
      <c r="J50" s="1" t="s">
        <v>1372</v>
      </c>
      <c r="K50" s="1" t="s">
        <v>1373</v>
      </c>
      <c r="L50" s="1">
        <v>28160</v>
      </c>
      <c r="M50" s="1"/>
      <c r="N50" s="1" t="s">
        <v>1374</v>
      </c>
      <c r="O50" s="1" t="s">
        <v>1375</v>
      </c>
      <c r="P50" s="1" t="s">
        <v>1376</v>
      </c>
      <c r="Q50" s="1" t="s">
        <v>1377</v>
      </c>
      <c r="R50" s="1" t="s">
        <v>1374</v>
      </c>
      <c r="S50" s="1" t="s">
        <v>323</v>
      </c>
      <c r="T50" s="1" t="s">
        <v>1375</v>
      </c>
      <c r="U50" s="1" t="s">
        <v>1376</v>
      </c>
      <c r="V50" s="1" t="s">
        <v>1377</v>
      </c>
      <c r="W50" s="1">
        <v>1</v>
      </c>
      <c r="X50" s="1">
        <v>2</v>
      </c>
      <c r="Y50" s="1">
        <v>0</v>
      </c>
      <c r="Z50" s="1">
        <v>1</v>
      </c>
      <c r="AA50" s="6">
        <v>6440</v>
      </c>
      <c r="AB50" s="1">
        <v>1</v>
      </c>
      <c r="AC50" s="1">
        <v>2</v>
      </c>
      <c r="AD50" s="1">
        <v>3</v>
      </c>
      <c r="AE50" s="1">
        <v>6.58</v>
      </c>
      <c r="AF50" s="1">
        <v>9.58</v>
      </c>
      <c r="AG50" s="7">
        <v>0.10440000000000001</v>
      </c>
      <c r="AH50" s="8">
        <v>56168</v>
      </c>
      <c r="AI50" s="1" t="e">
        <f>VLOOKUP(County!A50,Salaries!A$6:T$91,15,FALSE)</f>
        <v>#N/A</v>
      </c>
      <c r="AJ50" s="1" t="e">
        <f>VLOOKUP(County!A50,Salaries!A$6:T$91,16,FALSE)</f>
        <v>#N/A</v>
      </c>
      <c r="AK50" s="8">
        <v>56168</v>
      </c>
      <c r="AL50" s="9">
        <v>13.66</v>
      </c>
      <c r="AM50" s="9">
        <v>14.36</v>
      </c>
      <c r="AN50" s="9">
        <v>16.670000000000002</v>
      </c>
      <c r="AO50" s="8">
        <v>0</v>
      </c>
      <c r="AP50" s="8">
        <v>437342</v>
      </c>
      <c r="AQ50" s="8">
        <v>437342</v>
      </c>
      <c r="AR50" s="8">
        <v>123742</v>
      </c>
      <c r="AS50" s="8">
        <v>0</v>
      </c>
      <c r="AT50" s="8">
        <v>123742</v>
      </c>
      <c r="AU50" s="8">
        <v>35485</v>
      </c>
      <c r="AV50" s="8">
        <v>0</v>
      </c>
      <c r="AW50" s="8">
        <v>35485</v>
      </c>
      <c r="AX50" s="8">
        <v>23858</v>
      </c>
      <c r="AY50" s="8">
        <v>620427</v>
      </c>
      <c r="AZ50" s="8">
        <v>316048</v>
      </c>
      <c r="BA50" s="8">
        <v>112764</v>
      </c>
      <c r="BB50" s="8">
        <v>428812</v>
      </c>
      <c r="BC50" s="8">
        <v>60850</v>
      </c>
      <c r="BD50" s="8">
        <v>28699</v>
      </c>
      <c r="BE50" s="8">
        <v>10021</v>
      </c>
      <c r="BF50" s="8">
        <v>99570</v>
      </c>
      <c r="BG50" s="8">
        <v>72593</v>
      </c>
      <c r="BH50" s="8">
        <v>600975</v>
      </c>
      <c r="BI50" s="8">
        <v>19452</v>
      </c>
      <c r="BJ50" s="7">
        <v>3.1399999999999997E-2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6">
        <v>30038</v>
      </c>
      <c r="BR50" s="6">
        <v>23978</v>
      </c>
      <c r="BS50" s="6">
        <v>54016</v>
      </c>
      <c r="BT50" s="6">
        <v>18296</v>
      </c>
      <c r="BU50" s="6">
        <v>6887</v>
      </c>
      <c r="BV50" s="6">
        <v>25183</v>
      </c>
      <c r="BW50" s="6">
        <v>2234</v>
      </c>
      <c r="BX50" s="1">
        <v>166</v>
      </c>
      <c r="BY50" s="6">
        <v>2400</v>
      </c>
      <c r="BZ50" s="6">
        <v>81599</v>
      </c>
      <c r="CA50" s="1"/>
      <c r="CB50" s="6">
        <v>81599</v>
      </c>
      <c r="CC50" s="1">
        <v>0</v>
      </c>
      <c r="CD50" s="6">
        <v>61023</v>
      </c>
      <c r="CE50" s="1">
        <v>1</v>
      </c>
      <c r="CF50" s="1">
        <v>74</v>
      </c>
      <c r="CG50" s="1">
        <v>75</v>
      </c>
      <c r="CH50" s="6">
        <v>4461</v>
      </c>
      <c r="CI50" s="6">
        <v>15935</v>
      </c>
      <c r="CJ50" s="6">
        <v>10460</v>
      </c>
      <c r="CK50" s="1">
        <v>370</v>
      </c>
      <c r="CL50" s="1">
        <v>86</v>
      </c>
      <c r="CM50" s="1">
        <v>30</v>
      </c>
      <c r="CN50" s="1">
        <v>55</v>
      </c>
      <c r="CO50" s="6">
        <v>55722</v>
      </c>
      <c r="CP50" s="6">
        <v>14749</v>
      </c>
      <c r="CQ50" s="6">
        <v>70471</v>
      </c>
      <c r="CR50" s="6">
        <v>5856</v>
      </c>
      <c r="CS50" s="1">
        <v>125</v>
      </c>
      <c r="CT50" s="6">
        <v>5981</v>
      </c>
      <c r="CU50" s="6">
        <v>39240</v>
      </c>
      <c r="CV50" s="6">
        <v>7188</v>
      </c>
      <c r="CW50" s="6">
        <v>46428</v>
      </c>
      <c r="CX50" s="6">
        <v>122880</v>
      </c>
      <c r="CY50" s="6">
        <v>11254</v>
      </c>
      <c r="CZ50" s="1">
        <v>0</v>
      </c>
      <c r="DA50" s="6">
        <v>134134</v>
      </c>
      <c r="DB50" s="6">
        <v>9060</v>
      </c>
      <c r="DC50" s="6">
        <v>3018</v>
      </c>
      <c r="DD50" s="6">
        <f t="shared" si="2"/>
        <v>12078</v>
      </c>
      <c r="DE50" s="6">
        <v>58415</v>
      </c>
      <c r="DF50" s="6">
        <v>9230</v>
      </c>
      <c r="DG50" s="1">
        <v>86</v>
      </c>
      <c r="DH50" s="6">
        <v>12369</v>
      </c>
      <c r="DI50" s="1">
        <v>118</v>
      </c>
      <c r="DJ50" s="6"/>
      <c r="DK50" s="6">
        <v>142530</v>
      </c>
      <c r="DL50" s="6">
        <v>71489</v>
      </c>
      <c r="DM50" s="1"/>
      <c r="DN50" s="1"/>
      <c r="DO50" s="6">
        <v>213943</v>
      </c>
      <c r="DP50" s="1">
        <v>346</v>
      </c>
      <c r="DQ50" s="6">
        <v>11933</v>
      </c>
      <c r="DR50" s="6">
        <v>1931</v>
      </c>
      <c r="DS50" s="6">
        <v>13864</v>
      </c>
      <c r="DT50" s="6">
        <v>79746</v>
      </c>
      <c r="DU50" s="1">
        <v>132</v>
      </c>
      <c r="DV50" s="1">
        <v>16</v>
      </c>
      <c r="DW50" s="1">
        <v>145</v>
      </c>
      <c r="DX50" s="1">
        <v>126</v>
      </c>
      <c r="DY50" s="1">
        <v>27</v>
      </c>
      <c r="DZ50" s="1">
        <v>1</v>
      </c>
      <c r="EA50" s="1">
        <v>447</v>
      </c>
      <c r="EB50" s="6">
        <v>1367</v>
      </c>
      <c r="EC50" s="1">
        <v>320</v>
      </c>
      <c r="ED50" s="6">
        <v>1687</v>
      </c>
      <c r="EE50" s="6">
        <v>2146</v>
      </c>
      <c r="EF50" s="6">
        <v>1001</v>
      </c>
      <c r="EG50" s="6">
        <v>3147</v>
      </c>
      <c r="EH50" s="1">
        <v>558</v>
      </c>
      <c r="EI50" s="1">
        <v>10</v>
      </c>
      <c r="EJ50" s="1">
        <v>568</v>
      </c>
      <c r="EK50" s="6">
        <v>5402</v>
      </c>
      <c r="EL50" s="1">
        <v>6</v>
      </c>
      <c r="EM50" s="1">
        <v>69</v>
      </c>
      <c r="EN50" s="1">
        <v>22</v>
      </c>
      <c r="EO50" s="1">
        <v>89</v>
      </c>
      <c r="EP50" s="1">
        <v>82</v>
      </c>
      <c r="EQ50" s="6">
        <v>2598</v>
      </c>
      <c r="ER50" s="6">
        <v>31566</v>
      </c>
      <c r="ES50" s="6">
        <v>1726</v>
      </c>
      <c r="ET50" s="1">
        <v>273</v>
      </c>
      <c r="EU50" s="6">
        <v>3934</v>
      </c>
      <c r="EV50" s="6">
        <v>2662</v>
      </c>
      <c r="EW50" s="1" t="s">
        <v>1378</v>
      </c>
      <c r="EX50" s="1">
        <v>17</v>
      </c>
      <c r="EY50" s="1">
        <v>35</v>
      </c>
      <c r="EZ50" s="6">
        <v>21243</v>
      </c>
      <c r="FA50" s="6">
        <v>48524</v>
      </c>
      <c r="FB50" s="6">
        <v>20221</v>
      </c>
      <c r="FC50" s="1"/>
      <c r="FD50" s="1"/>
      <c r="FE50" s="1"/>
      <c r="FF50" s="1" t="s">
        <v>1370</v>
      </c>
      <c r="FG50" s="1" t="s">
        <v>307</v>
      </c>
      <c r="FH50" s="1" t="s">
        <v>1372</v>
      </c>
      <c r="FI50" s="1" t="s">
        <v>1373</v>
      </c>
      <c r="FJ50" s="1">
        <v>28160</v>
      </c>
      <c r="FK50" s="1"/>
      <c r="FL50" s="1" t="s">
        <v>1372</v>
      </c>
      <c r="FM50" s="1" t="s">
        <v>1373</v>
      </c>
      <c r="FN50" s="1">
        <v>28160</v>
      </c>
      <c r="FO50" s="1"/>
      <c r="FP50" s="1" t="s">
        <v>1371</v>
      </c>
      <c r="FQ50" s="6">
        <v>15281</v>
      </c>
      <c r="FR50" s="1">
        <v>9.42</v>
      </c>
      <c r="FS50" s="1" t="s">
        <v>1374</v>
      </c>
      <c r="FT50" s="6">
        <v>6440</v>
      </c>
      <c r="FU50" s="1">
        <v>149</v>
      </c>
      <c r="FV50" s="1"/>
      <c r="FW50" s="1" t="s">
        <v>1379</v>
      </c>
      <c r="FX50" s="1"/>
      <c r="FY50" s="1"/>
      <c r="FZ50" s="1">
        <v>0</v>
      </c>
      <c r="GA50" s="1" t="s">
        <v>1380</v>
      </c>
      <c r="GB50" s="1">
        <v>5</v>
      </c>
      <c r="GC50" s="1">
        <v>20</v>
      </c>
      <c r="GD50" s="1" t="s">
        <v>286</v>
      </c>
      <c r="GE50" s="1" t="s">
        <v>287</v>
      </c>
      <c r="GF50" s="1" t="s">
        <v>1381</v>
      </c>
      <c r="GG50" s="1" t="s">
        <v>289</v>
      </c>
      <c r="GH50" s="1" t="s">
        <v>290</v>
      </c>
      <c r="GI50" s="1" t="s">
        <v>278</v>
      </c>
      <c r="GJ50" s="6">
        <v>67807</v>
      </c>
      <c r="GK50" s="1">
        <v>1</v>
      </c>
      <c r="GM50" s="2" t="s">
        <v>291</v>
      </c>
      <c r="GN50" s="2">
        <v>333</v>
      </c>
      <c r="GO50" s="2">
        <v>19</v>
      </c>
      <c r="GP50" s="10">
        <v>1276</v>
      </c>
      <c r="GQ50" s="10">
        <v>14309</v>
      </c>
      <c r="GR50" s="2"/>
      <c r="GS50" s="2"/>
      <c r="GT50" s="2"/>
      <c r="GU50" s="2"/>
      <c r="GY50" s="1"/>
      <c r="GZ50" s="1">
        <v>1</v>
      </c>
      <c r="HA50" s="1"/>
      <c r="HB50" s="1"/>
      <c r="HC50" s="1"/>
      <c r="HD50" s="1"/>
      <c r="HE50" s="1"/>
      <c r="HF50" s="1"/>
      <c r="HG50" s="1"/>
      <c r="HH50" s="1"/>
      <c r="HI50" s="1"/>
      <c r="HJ50" s="1">
        <v>4</v>
      </c>
      <c r="HK50" s="6">
        <v>2681</v>
      </c>
      <c r="HM50" s="6">
        <v>31226</v>
      </c>
      <c r="HN50" s="6">
        <v>174182</v>
      </c>
      <c r="HO50" s="2">
        <v>118</v>
      </c>
      <c r="HP50" s="1">
        <v>87</v>
      </c>
      <c r="HQ50" s="1">
        <v>-1</v>
      </c>
      <c r="HR50" s="6">
        <v>26725</v>
      </c>
      <c r="HS50" s="1"/>
      <c r="HT50" s="6">
        <v>34298</v>
      </c>
      <c r="HU50" s="1">
        <v>0</v>
      </c>
      <c r="HV50" s="6">
        <v>2022</v>
      </c>
      <c r="HW50" s="1"/>
      <c r="HX50" s="6">
        <v>13913</v>
      </c>
      <c r="HY50" s="1">
        <v>0</v>
      </c>
      <c r="HZ50" s="1">
        <v>0</v>
      </c>
      <c r="IA50" s="1"/>
      <c r="IB50" s="1">
        <v>370</v>
      </c>
      <c r="IC50" s="1">
        <v>0</v>
      </c>
      <c r="ID50" s="6">
        <v>213943</v>
      </c>
      <c r="IE50" s="6">
        <v>70493</v>
      </c>
      <c r="IF50" s="1">
        <v>0</v>
      </c>
      <c r="IG50" s="6">
        <v>201574</v>
      </c>
      <c r="IH50" s="6">
        <v>67440</v>
      </c>
      <c r="II50" s="1">
        <v>63</v>
      </c>
      <c r="IJ50" s="6">
        <v>9167</v>
      </c>
      <c r="IK50" s="1">
        <v>19</v>
      </c>
      <c r="IL50" s="6">
        <v>2999</v>
      </c>
      <c r="IM50" s="1">
        <v>0</v>
      </c>
      <c r="IN50" s="1">
        <v>35</v>
      </c>
      <c r="IP50" s="6">
        <v>11447</v>
      </c>
      <c r="IQ50" s="6">
        <v>2580</v>
      </c>
      <c r="IR50" s="10">
        <v>14027</v>
      </c>
      <c r="IS50" s="10">
        <v>26396</v>
      </c>
      <c r="IT50" s="6">
        <v>12078</v>
      </c>
      <c r="IU50" s="10">
        <v>227970</v>
      </c>
      <c r="IV50" s="6">
        <v>49354</v>
      </c>
      <c r="IW50" s="1">
        <v>148</v>
      </c>
      <c r="IX50" s="1">
        <v>271</v>
      </c>
      <c r="IY50" s="1">
        <v>28</v>
      </c>
      <c r="IZ50" s="1">
        <v>0.57999999999999996</v>
      </c>
      <c r="JA50" s="1">
        <v>0.31</v>
      </c>
      <c r="JB50" s="1">
        <v>12.09</v>
      </c>
      <c r="JC50" s="1">
        <v>11.61</v>
      </c>
      <c r="JD50" s="1">
        <v>11.4</v>
      </c>
      <c r="JE50" s="1">
        <v>304</v>
      </c>
      <c r="JF50" s="6">
        <v>4071</v>
      </c>
      <c r="JG50" s="1">
        <v>143</v>
      </c>
      <c r="JH50" s="6">
        <v>1331</v>
      </c>
      <c r="JI50">
        <v>6.3240078457976319</v>
      </c>
      <c r="KJ50" s="27">
        <f t="shared" si="1"/>
        <v>44761.169102296451</v>
      </c>
      <c r="MH50" s="2"/>
      <c r="MI50" s="10">
        <v>149000</v>
      </c>
      <c r="MJ50" s="10"/>
    </row>
    <row r="51" spans="1:348" x14ac:dyDescent="0.2">
      <c r="A51" s="1" t="s">
        <v>1382</v>
      </c>
      <c r="B51" s="21" t="s">
        <v>1917</v>
      </c>
      <c r="C51" s="1" t="s">
        <v>1383</v>
      </c>
      <c r="D51" s="1">
        <v>2016</v>
      </c>
      <c r="E51" s="1" t="s">
        <v>1384</v>
      </c>
      <c r="F51" s="1" t="s">
        <v>1385</v>
      </c>
      <c r="G51" s="1" t="s">
        <v>1386</v>
      </c>
      <c r="H51" s="1">
        <v>28328</v>
      </c>
      <c r="I51" s="1">
        <v>4111</v>
      </c>
      <c r="J51" s="1" t="s">
        <v>1385</v>
      </c>
      <c r="K51" s="1" t="s">
        <v>1386</v>
      </c>
      <c r="L51" s="1">
        <v>28328</v>
      </c>
      <c r="M51" s="1"/>
      <c r="N51" s="1" t="s">
        <v>1387</v>
      </c>
      <c r="O51" s="1" t="s">
        <v>1388</v>
      </c>
      <c r="P51" s="1" t="s">
        <v>1389</v>
      </c>
      <c r="Q51" s="1" t="s">
        <v>1390</v>
      </c>
      <c r="R51" s="1" t="s">
        <v>1387</v>
      </c>
      <c r="S51" s="1" t="s">
        <v>396</v>
      </c>
      <c r="T51" s="1" t="s">
        <v>1388</v>
      </c>
      <c r="U51" s="1" t="s">
        <v>1389</v>
      </c>
      <c r="V51" s="1" t="s">
        <v>1390</v>
      </c>
      <c r="W51" s="1">
        <v>1</v>
      </c>
      <c r="X51" s="1">
        <v>3</v>
      </c>
      <c r="Y51" s="1">
        <v>0</v>
      </c>
      <c r="Z51" s="1">
        <v>2</v>
      </c>
      <c r="AA51" s="6">
        <v>7644</v>
      </c>
      <c r="AB51" s="1">
        <v>1</v>
      </c>
      <c r="AC51" s="1">
        <v>0</v>
      </c>
      <c r="AD51" s="1">
        <v>1</v>
      </c>
      <c r="AE51" s="1">
        <v>12.32</v>
      </c>
      <c r="AF51" s="1">
        <v>13.32</v>
      </c>
      <c r="AG51" s="7">
        <v>7.51E-2</v>
      </c>
      <c r="AH51" s="8">
        <v>61524</v>
      </c>
      <c r="AI51" s="1" t="e">
        <f>VLOOKUP(County!A51,Salaries!A$6:T$91,15,FALSE)</f>
        <v>#N/A</v>
      </c>
      <c r="AJ51" s="1" t="e">
        <f>VLOOKUP(County!A51,Salaries!A$6:T$91,16,FALSE)</f>
        <v>#N/A</v>
      </c>
      <c r="AK51" s="8">
        <v>47034</v>
      </c>
      <c r="AL51" s="1"/>
      <c r="AM51" s="9">
        <v>10.029999999999999</v>
      </c>
      <c r="AN51" s="9">
        <v>15.25</v>
      </c>
      <c r="AO51" s="8">
        <v>4000</v>
      </c>
      <c r="AP51" s="8">
        <v>677705</v>
      </c>
      <c r="AQ51" s="8">
        <v>681705</v>
      </c>
      <c r="AR51" s="8">
        <v>120440</v>
      </c>
      <c r="AS51" s="8">
        <v>0</v>
      </c>
      <c r="AT51" s="8">
        <v>120440</v>
      </c>
      <c r="AU51" s="8">
        <v>0</v>
      </c>
      <c r="AV51" s="8">
        <v>0</v>
      </c>
      <c r="AW51" s="8">
        <v>0</v>
      </c>
      <c r="AX51" s="8">
        <v>34785</v>
      </c>
      <c r="AY51" s="8">
        <v>836930</v>
      </c>
      <c r="AZ51" s="8">
        <v>398711</v>
      </c>
      <c r="BA51" s="8">
        <v>211515</v>
      </c>
      <c r="BB51" s="8">
        <v>610226</v>
      </c>
      <c r="BC51" s="8">
        <v>88409</v>
      </c>
      <c r="BD51" s="8">
        <v>21809</v>
      </c>
      <c r="BE51" s="8">
        <v>8443</v>
      </c>
      <c r="BF51" s="8">
        <v>118661</v>
      </c>
      <c r="BG51" s="8">
        <v>97320</v>
      </c>
      <c r="BH51" s="8">
        <v>826207</v>
      </c>
      <c r="BI51" s="8">
        <v>10723</v>
      </c>
      <c r="BJ51" s="7">
        <v>1.2800000000000001E-2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6">
        <v>26902</v>
      </c>
      <c r="BR51" s="6">
        <v>19792</v>
      </c>
      <c r="BS51" s="6">
        <v>46694</v>
      </c>
      <c r="BT51" s="6">
        <v>21957</v>
      </c>
      <c r="BU51" s="6">
        <v>8218</v>
      </c>
      <c r="BV51" s="6">
        <v>30175</v>
      </c>
      <c r="BW51" s="6">
        <v>2477</v>
      </c>
      <c r="BX51" s="1">
        <v>358</v>
      </c>
      <c r="BY51" s="6">
        <v>2835</v>
      </c>
      <c r="BZ51" s="6">
        <v>79704</v>
      </c>
      <c r="CA51" s="1"/>
      <c r="CB51" s="6">
        <v>79704</v>
      </c>
      <c r="CC51" s="1">
        <v>0</v>
      </c>
      <c r="CD51" s="6">
        <v>50529</v>
      </c>
      <c r="CE51" s="1">
        <v>4</v>
      </c>
      <c r="CF51" s="1">
        <v>74</v>
      </c>
      <c r="CG51" s="1">
        <v>78</v>
      </c>
      <c r="CH51" s="1">
        <v>766</v>
      </c>
      <c r="CI51" s="6">
        <v>3205</v>
      </c>
      <c r="CJ51" s="6">
        <v>3868</v>
      </c>
      <c r="CK51" s="1">
        <v>205</v>
      </c>
      <c r="CL51" s="1">
        <v>0</v>
      </c>
      <c r="CM51" s="1">
        <v>0</v>
      </c>
      <c r="CN51" s="1">
        <v>98</v>
      </c>
      <c r="CO51" s="6">
        <v>23754</v>
      </c>
      <c r="CP51" s="6">
        <v>8464</v>
      </c>
      <c r="CQ51" s="6">
        <v>32218</v>
      </c>
      <c r="CR51" s="6">
        <v>1624</v>
      </c>
      <c r="CS51" s="1">
        <v>87</v>
      </c>
      <c r="CT51" s="6">
        <v>1711</v>
      </c>
      <c r="CU51" s="6">
        <v>25696</v>
      </c>
      <c r="CV51" s="6">
        <v>5598</v>
      </c>
      <c r="CW51" s="6">
        <v>31294</v>
      </c>
      <c r="CX51" s="6">
        <v>65223</v>
      </c>
      <c r="CY51" s="1">
        <v>406</v>
      </c>
      <c r="CZ51" s="6">
        <v>3268</v>
      </c>
      <c r="DA51" s="6">
        <v>68897</v>
      </c>
      <c r="DB51" s="1">
        <v>547</v>
      </c>
      <c r="DC51" s="1">
        <v>209</v>
      </c>
      <c r="DD51" s="6">
        <f t="shared" si="2"/>
        <v>756</v>
      </c>
      <c r="DE51" s="6">
        <v>12805</v>
      </c>
      <c r="DF51" s="6">
        <v>2352</v>
      </c>
      <c r="DG51" s="1">
        <v>0</v>
      </c>
      <c r="DH51" s="6">
        <v>2565</v>
      </c>
      <c r="DI51" s="1">
        <v>971</v>
      </c>
      <c r="DJ51" s="6"/>
      <c r="DK51" s="6">
        <v>38217</v>
      </c>
      <c r="DL51" s="6">
        <v>29571</v>
      </c>
      <c r="DM51" s="1">
        <v>0</v>
      </c>
      <c r="DN51" s="6">
        <v>11802</v>
      </c>
      <c r="DO51" s="6">
        <v>84810</v>
      </c>
      <c r="DP51" s="1">
        <v>0</v>
      </c>
      <c r="DQ51" s="6">
        <v>4249</v>
      </c>
      <c r="DR51" s="1">
        <v>871</v>
      </c>
      <c r="DS51" s="6">
        <v>5120</v>
      </c>
      <c r="DT51" s="6">
        <v>85989</v>
      </c>
      <c r="DU51" s="1">
        <v>2</v>
      </c>
      <c r="DV51" s="1">
        <v>2</v>
      </c>
      <c r="DW51" s="1">
        <v>63</v>
      </c>
      <c r="DX51" s="1">
        <v>56</v>
      </c>
      <c r="DY51" s="1">
        <v>0</v>
      </c>
      <c r="DZ51" s="1">
        <v>0</v>
      </c>
      <c r="EA51" s="1">
        <v>123</v>
      </c>
      <c r="EB51" s="1">
        <v>19</v>
      </c>
      <c r="EC51" s="1">
        <v>21</v>
      </c>
      <c r="ED51" s="1">
        <v>40</v>
      </c>
      <c r="EE51" s="6">
        <v>1636</v>
      </c>
      <c r="EF51" s="6">
        <v>1489</v>
      </c>
      <c r="EG51" s="6">
        <v>3125</v>
      </c>
      <c r="EH51" s="1">
        <v>0</v>
      </c>
      <c r="EI51" s="1">
        <v>0</v>
      </c>
      <c r="EJ51" s="1">
        <v>0</v>
      </c>
      <c r="EK51" s="6">
        <v>3165</v>
      </c>
      <c r="EL51" s="1">
        <v>0</v>
      </c>
      <c r="EM51" s="1">
        <v>0</v>
      </c>
      <c r="EN51" s="1">
        <v>0</v>
      </c>
      <c r="EO51" s="1">
        <v>0</v>
      </c>
      <c r="EP51" s="1"/>
      <c r="EQ51" s="1"/>
      <c r="ER51" s="6">
        <v>20000</v>
      </c>
      <c r="ES51" s="6">
        <v>2500</v>
      </c>
      <c r="ET51" s="6">
        <v>1000</v>
      </c>
      <c r="EU51" s="1">
        <v>8</v>
      </c>
      <c r="EV51" s="1">
        <v>162</v>
      </c>
      <c r="EW51" s="1" t="s">
        <v>1391</v>
      </c>
      <c r="EX51" s="1">
        <v>16</v>
      </c>
      <c r="EY51" s="1">
        <v>32</v>
      </c>
      <c r="EZ51" s="6">
        <v>11111</v>
      </c>
      <c r="FA51" s="1"/>
      <c r="FB51" s="1"/>
      <c r="FC51" s="1"/>
      <c r="FD51" s="1"/>
      <c r="FE51" s="1"/>
      <c r="FF51" s="1" t="s">
        <v>1392</v>
      </c>
      <c r="FG51" s="1" t="s">
        <v>307</v>
      </c>
      <c r="FH51" s="1" t="s">
        <v>1385</v>
      </c>
      <c r="FI51" s="1" t="s">
        <v>1386</v>
      </c>
      <c r="FJ51" s="1">
        <v>28328</v>
      </c>
      <c r="FK51" s="1">
        <v>4111</v>
      </c>
      <c r="FL51" s="1" t="s">
        <v>1385</v>
      </c>
      <c r="FM51" s="1" t="s">
        <v>1386</v>
      </c>
      <c r="FN51" s="1">
        <v>28328</v>
      </c>
      <c r="FO51" s="1">
        <v>4111</v>
      </c>
      <c r="FP51" s="1" t="s">
        <v>1384</v>
      </c>
      <c r="FQ51" s="6">
        <v>16320</v>
      </c>
      <c r="FR51" s="1">
        <v>13.35</v>
      </c>
      <c r="FS51" s="1" t="s">
        <v>1387</v>
      </c>
      <c r="FT51" s="6">
        <v>7644</v>
      </c>
      <c r="FU51" s="1">
        <v>208</v>
      </c>
      <c r="FV51" s="1"/>
      <c r="FW51" s="1" t="s">
        <v>1393</v>
      </c>
      <c r="FX51" s="1"/>
      <c r="FY51" s="1"/>
      <c r="FZ51" s="1">
        <v>0</v>
      </c>
      <c r="GA51" s="1" t="s">
        <v>1394</v>
      </c>
      <c r="GB51" s="1">
        <v>25</v>
      </c>
      <c r="GC51" s="1">
        <v>25</v>
      </c>
      <c r="GD51" s="1" t="s">
        <v>286</v>
      </c>
      <c r="GE51" s="1" t="s">
        <v>287</v>
      </c>
      <c r="GF51" s="1" t="s">
        <v>1395</v>
      </c>
      <c r="GG51" s="1" t="s">
        <v>289</v>
      </c>
      <c r="GH51" s="1" t="s">
        <v>290</v>
      </c>
      <c r="GI51" s="1" t="s">
        <v>278</v>
      </c>
      <c r="GJ51" s="6">
        <v>64313</v>
      </c>
      <c r="GK51" s="1">
        <v>2</v>
      </c>
      <c r="GM51" s="2" t="s">
        <v>329</v>
      </c>
      <c r="GN51" s="2">
        <v>321</v>
      </c>
      <c r="GO51" s="2">
        <v>25</v>
      </c>
      <c r="GP51" s="2">
        <v>687</v>
      </c>
      <c r="GQ51" s="10">
        <v>19232</v>
      </c>
      <c r="GR51" s="2"/>
      <c r="GS51" s="2">
        <v>0</v>
      </c>
      <c r="GT51" s="2">
        <v>0</v>
      </c>
      <c r="GU51" s="10">
        <v>1431</v>
      </c>
      <c r="GY51" s="1"/>
      <c r="GZ51" s="1">
        <v>2</v>
      </c>
      <c r="HA51" s="1"/>
      <c r="HB51" s="1"/>
      <c r="HC51" s="1"/>
      <c r="HD51" s="1"/>
      <c r="HE51" s="1"/>
      <c r="HF51" s="1"/>
      <c r="HG51" s="1"/>
      <c r="HH51" s="1"/>
      <c r="HI51" s="1"/>
      <c r="HJ51" s="1">
        <v>6</v>
      </c>
      <c r="HK51" s="1">
        <v>0</v>
      </c>
      <c r="HM51" s="6">
        <v>7839</v>
      </c>
      <c r="HN51" s="6">
        <v>139424</v>
      </c>
      <c r="HO51" s="2">
        <v>971</v>
      </c>
      <c r="HP51" s="1"/>
      <c r="HQ51" s="1">
        <v>0</v>
      </c>
      <c r="HR51" s="6">
        <v>26725</v>
      </c>
      <c r="HS51" s="6">
        <v>23798</v>
      </c>
      <c r="HT51" s="1"/>
      <c r="HU51" s="1">
        <v>6</v>
      </c>
      <c r="HV51" s="6">
        <v>2022</v>
      </c>
      <c r="HW51" s="6">
        <v>1183</v>
      </c>
      <c r="HX51" s="1"/>
      <c r="HY51" s="1">
        <v>0</v>
      </c>
      <c r="HZ51" s="1">
        <v>0</v>
      </c>
      <c r="IA51" s="1">
        <v>205</v>
      </c>
      <c r="IB51" s="1"/>
      <c r="IC51" s="1">
        <v>0</v>
      </c>
      <c r="ID51" s="6">
        <v>84810</v>
      </c>
      <c r="IE51" s="6">
        <v>13561</v>
      </c>
      <c r="IF51" s="1">
        <v>0</v>
      </c>
      <c r="IG51" s="6">
        <v>85513</v>
      </c>
      <c r="IH51" s="6">
        <v>13348</v>
      </c>
      <c r="II51" s="1">
        <v>48</v>
      </c>
      <c r="IJ51" s="6">
        <v>2304</v>
      </c>
      <c r="IK51" s="1">
        <v>46</v>
      </c>
      <c r="IL51" s="1">
        <v>163</v>
      </c>
      <c r="IM51" s="1">
        <v>0</v>
      </c>
      <c r="IN51" s="1">
        <v>4</v>
      </c>
      <c r="IP51" s="6">
        <v>7185</v>
      </c>
      <c r="IQ51" s="1">
        <v>0</v>
      </c>
      <c r="IR51" s="10">
        <v>7185</v>
      </c>
      <c r="IS51" s="10">
        <v>9750</v>
      </c>
      <c r="IT51" s="1">
        <v>756</v>
      </c>
      <c r="IU51" s="10">
        <v>91995</v>
      </c>
      <c r="IV51" s="6">
        <v>33005</v>
      </c>
      <c r="IW51" s="1">
        <v>4</v>
      </c>
      <c r="IX51" s="1">
        <v>119</v>
      </c>
      <c r="IY51" s="1">
        <v>0</v>
      </c>
      <c r="IZ51" s="1">
        <v>0.99</v>
      </c>
      <c r="JA51" s="1">
        <v>0.01</v>
      </c>
      <c r="JB51" s="1">
        <v>25.73</v>
      </c>
      <c r="JC51" s="1">
        <v>26.26</v>
      </c>
      <c r="JD51" s="1">
        <v>10</v>
      </c>
      <c r="JE51" s="1">
        <v>65</v>
      </c>
      <c r="JF51" s="6">
        <v>1655</v>
      </c>
      <c r="JG51" s="1">
        <v>58</v>
      </c>
      <c r="JH51" s="6">
        <v>1510</v>
      </c>
      <c r="JI51">
        <v>9.4883771554740104</v>
      </c>
      <c r="KJ51" s="27">
        <f t="shared" si="1"/>
        <v>45812.762762762759</v>
      </c>
      <c r="MH51" s="2"/>
      <c r="MI51" s="2"/>
      <c r="MJ51" s="2"/>
    </row>
    <row r="52" spans="1:348" x14ac:dyDescent="0.2">
      <c r="A52" s="1" t="s">
        <v>1416</v>
      </c>
      <c r="B52" s="21" t="s">
        <v>1918</v>
      </c>
      <c r="C52" s="1" t="s">
        <v>1417</v>
      </c>
      <c r="D52" s="1">
        <v>2016</v>
      </c>
      <c r="E52" s="1" t="s">
        <v>1418</v>
      </c>
      <c r="F52" s="1" t="s">
        <v>1419</v>
      </c>
      <c r="G52" s="1" t="s">
        <v>1420</v>
      </c>
      <c r="H52" s="1">
        <v>28352</v>
      </c>
      <c r="I52" s="1">
        <v>3720</v>
      </c>
      <c r="J52" s="1" t="s">
        <v>1421</v>
      </c>
      <c r="K52" s="1" t="s">
        <v>1420</v>
      </c>
      <c r="L52" s="1">
        <v>28352</v>
      </c>
      <c r="M52" s="1"/>
      <c r="N52" s="1" t="s">
        <v>1422</v>
      </c>
      <c r="O52" s="1" t="s">
        <v>1423</v>
      </c>
      <c r="P52" s="1" t="s">
        <v>1424</v>
      </c>
      <c r="Q52" s="1" t="s">
        <v>1425</v>
      </c>
      <c r="R52" s="1" t="s">
        <v>1422</v>
      </c>
      <c r="S52" s="1" t="s">
        <v>323</v>
      </c>
      <c r="T52" s="1" t="s">
        <v>1423</v>
      </c>
      <c r="U52" s="1" t="s">
        <v>1424</v>
      </c>
      <c r="V52" s="1" t="s">
        <v>1425</v>
      </c>
      <c r="W52" s="1">
        <v>1</v>
      </c>
      <c r="X52" s="1">
        <v>0</v>
      </c>
      <c r="Y52" s="1">
        <v>1</v>
      </c>
      <c r="Z52" s="1">
        <v>0</v>
      </c>
      <c r="AA52" s="6">
        <v>2683</v>
      </c>
      <c r="AB52" s="1">
        <v>1</v>
      </c>
      <c r="AC52" s="1">
        <v>0</v>
      </c>
      <c r="AD52" s="1">
        <v>1</v>
      </c>
      <c r="AE52" s="1">
        <v>5.3</v>
      </c>
      <c r="AF52" s="1">
        <v>6.3</v>
      </c>
      <c r="AG52" s="7">
        <v>0.15870000000000001</v>
      </c>
      <c r="AH52" s="8">
        <v>56827</v>
      </c>
      <c r="AI52" s="1" t="e">
        <f>VLOOKUP(County!A52,Salaries!A$6:T$91,15,FALSE)</f>
        <v>#N/A</v>
      </c>
      <c r="AJ52" s="1" t="e">
        <f>VLOOKUP(County!A52,Salaries!A$6:T$91,16,FALSE)</f>
        <v>#N/A</v>
      </c>
      <c r="AK52" s="1"/>
      <c r="AL52" s="9">
        <v>10.65</v>
      </c>
      <c r="AM52" s="9">
        <v>10.65</v>
      </c>
      <c r="AN52" s="9">
        <v>10.65</v>
      </c>
      <c r="AO52" s="8">
        <v>0</v>
      </c>
      <c r="AP52" s="8">
        <v>356220</v>
      </c>
      <c r="AQ52" s="8">
        <v>356220</v>
      </c>
      <c r="AR52" s="8">
        <v>103598</v>
      </c>
      <c r="AS52" s="8">
        <v>0</v>
      </c>
      <c r="AT52" s="8">
        <v>103598</v>
      </c>
      <c r="AU52" s="8">
        <v>0</v>
      </c>
      <c r="AV52" s="8">
        <v>0</v>
      </c>
      <c r="AW52" s="8">
        <v>0</v>
      </c>
      <c r="AX52" s="8">
        <v>10124</v>
      </c>
      <c r="AY52" s="8">
        <v>469942</v>
      </c>
      <c r="AZ52" s="8">
        <v>192514</v>
      </c>
      <c r="BA52" s="8">
        <v>77972</v>
      </c>
      <c r="BB52" s="8">
        <v>270486</v>
      </c>
      <c r="BC52" s="8">
        <v>44385</v>
      </c>
      <c r="BD52" s="8">
        <v>7144</v>
      </c>
      <c r="BE52" s="8">
        <v>18634</v>
      </c>
      <c r="BF52" s="8">
        <v>70163</v>
      </c>
      <c r="BG52" s="8">
        <v>106726</v>
      </c>
      <c r="BH52" s="8">
        <v>447375</v>
      </c>
      <c r="BI52" s="8">
        <v>22567</v>
      </c>
      <c r="BJ52" s="7">
        <v>4.8000000000000001E-2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6">
        <v>15656</v>
      </c>
      <c r="BR52" s="6">
        <v>10679</v>
      </c>
      <c r="BS52" s="6">
        <v>26335</v>
      </c>
      <c r="BT52" s="6">
        <v>8688</v>
      </c>
      <c r="BU52" s="6">
        <v>5343</v>
      </c>
      <c r="BV52" s="6">
        <v>14031</v>
      </c>
      <c r="BW52" s="6">
        <v>2388</v>
      </c>
      <c r="BX52" s="1">
        <v>210</v>
      </c>
      <c r="BY52" s="6">
        <v>2598</v>
      </c>
      <c r="BZ52" s="6">
        <v>42964</v>
      </c>
      <c r="CA52" s="1"/>
      <c r="CB52" s="6">
        <v>42964</v>
      </c>
      <c r="CC52" s="1">
        <v>0</v>
      </c>
      <c r="CD52" s="6">
        <v>50523</v>
      </c>
      <c r="CE52" s="1">
        <v>3</v>
      </c>
      <c r="CF52" s="1">
        <v>74</v>
      </c>
      <c r="CG52" s="1">
        <v>77</v>
      </c>
      <c r="CH52" s="6">
        <v>2038</v>
      </c>
      <c r="CI52" s="6">
        <v>3205</v>
      </c>
      <c r="CJ52" s="6">
        <v>2559</v>
      </c>
      <c r="CK52" s="1">
        <v>205</v>
      </c>
      <c r="CL52" s="1">
        <v>0</v>
      </c>
      <c r="CM52" s="1">
        <v>38</v>
      </c>
      <c r="CN52" s="1">
        <v>50</v>
      </c>
      <c r="CO52" s="6">
        <v>17658</v>
      </c>
      <c r="CP52" s="6">
        <v>3894</v>
      </c>
      <c r="CQ52" s="6">
        <v>21552</v>
      </c>
      <c r="CR52" s="6">
        <v>3223</v>
      </c>
      <c r="CS52" s="1">
        <v>156</v>
      </c>
      <c r="CT52" s="6">
        <v>3379</v>
      </c>
      <c r="CU52" s="6">
        <v>11824</v>
      </c>
      <c r="CV52" s="6">
        <v>2025</v>
      </c>
      <c r="CW52" s="6">
        <v>13849</v>
      </c>
      <c r="CX52" s="6">
        <v>38780</v>
      </c>
      <c r="CY52" s="1">
        <v>0</v>
      </c>
      <c r="CZ52" s="1">
        <v>0</v>
      </c>
      <c r="DA52" s="6">
        <v>38780</v>
      </c>
      <c r="DB52" s="6">
        <v>2361</v>
      </c>
      <c r="DC52" s="1">
        <v>144</v>
      </c>
      <c r="DD52" s="6">
        <f t="shared" si="2"/>
        <v>2505</v>
      </c>
      <c r="DE52" s="6">
        <v>16118</v>
      </c>
      <c r="DF52" s="6">
        <v>1467</v>
      </c>
      <c r="DG52" s="1">
        <v>0</v>
      </c>
      <c r="DH52" s="6">
        <v>1611</v>
      </c>
      <c r="DI52" s="1">
        <v>0</v>
      </c>
      <c r="DJ52" s="6"/>
      <c r="DK52" s="6">
        <v>60118</v>
      </c>
      <c r="DL52" s="1">
        <v>0</v>
      </c>
      <c r="DM52" s="6">
        <v>3509</v>
      </c>
      <c r="DN52" s="1"/>
      <c r="DO52" s="6">
        <v>58870</v>
      </c>
      <c r="DP52" s="1">
        <v>0</v>
      </c>
      <c r="DQ52" s="6">
        <v>5881</v>
      </c>
      <c r="DR52" s="6">
        <v>1579</v>
      </c>
      <c r="DS52" s="6">
        <v>7460</v>
      </c>
      <c r="DT52" s="6">
        <v>89776</v>
      </c>
      <c r="DU52" s="1">
        <v>44</v>
      </c>
      <c r="DV52" s="1">
        <v>0</v>
      </c>
      <c r="DW52" s="1">
        <v>96</v>
      </c>
      <c r="DX52" s="1">
        <v>32</v>
      </c>
      <c r="DY52" s="1">
        <v>14</v>
      </c>
      <c r="DZ52" s="1">
        <v>0</v>
      </c>
      <c r="EA52" s="1">
        <v>186</v>
      </c>
      <c r="EB52" s="6">
        <v>1368</v>
      </c>
      <c r="EC52" s="1">
        <v>0</v>
      </c>
      <c r="ED52" s="6">
        <v>1368</v>
      </c>
      <c r="EE52" s="6">
        <v>5529</v>
      </c>
      <c r="EF52" s="1">
        <v>667</v>
      </c>
      <c r="EG52" s="6">
        <v>6196</v>
      </c>
      <c r="EH52" s="1">
        <v>182</v>
      </c>
      <c r="EI52" s="1">
        <v>0</v>
      </c>
      <c r="EJ52" s="1">
        <v>182</v>
      </c>
      <c r="EK52" s="6">
        <v>7746</v>
      </c>
      <c r="EL52" s="1">
        <v>0</v>
      </c>
      <c r="EM52" s="1">
        <v>0</v>
      </c>
      <c r="EN52" s="1">
        <v>0</v>
      </c>
      <c r="EO52" s="1">
        <v>0</v>
      </c>
      <c r="EP52" s="1">
        <v>229</v>
      </c>
      <c r="EQ52" s="6">
        <v>2708</v>
      </c>
      <c r="ER52" s="6">
        <v>5673</v>
      </c>
      <c r="ES52" s="6">
        <v>5317</v>
      </c>
      <c r="ET52" s="1">
        <v>281</v>
      </c>
      <c r="EU52" s="1">
        <v>0</v>
      </c>
      <c r="EV52" s="1">
        <v>72</v>
      </c>
      <c r="EW52" s="1" t="s">
        <v>1426</v>
      </c>
      <c r="EX52" s="1">
        <v>9</v>
      </c>
      <c r="EY52" s="1">
        <v>14</v>
      </c>
      <c r="EZ52" s="6">
        <v>16207</v>
      </c>
      <c r="FA52" s="1"/>
      <c r="FB52" s="6">
        <v>2944</v>
      </c>
      <c r="FC52" s="1"/>
      <c r="FD52" s="1"/>
      <c r="FE52" s="1"/>
      <c r="FF52" s="1" t="s">
        <v>1417</v>
      </c>
      <c r="FG52" s="1" t="s">
        <v>307</v>
      </c>
      <c r="FH52" s="1" t="s">
        <v>1421</v>
      </c>
      <c r="FI52" s="1" t="s">
        <v>1420</v>
      </c>
      <c r="FJ52" s="1">
        <v>28352</v>
      </c>
      <c r="FK52" s="1">
        <v>3720</v>
      </c>
      <c r="FL52" s="1" t="s">
        <v>1421</v>
      </c>
      <c r="FM52" s="1" t="s">
        <v>1420</v>
      </c>
      <c r="FN52" s="1">
        <v>28352</v>
      </c>
      <c r="FO52" s="1">
        <v>3720</v>
      </c>
      <c r="FP52" s="1" t="s">
        <v>1418</v>
      </c>
      <c r="FQ52" s="6">
        <v>8400</v>
      </c>
      <c r="FR52" s="1">
        <v>6.3</v>
      </c>
      <c r="FS52" s="1" t="s">
        <v>1427</v>
      </c>
      <c r="FT52" s="6">
        <v>2683</v>
      </c>
      <c r="FU52" s="1">
        <v>86</v>
      </c>
      <c r="FV52" s="1"/>
      <c r="FW52" s="1" t="s">
        <v>1428</v>
      </c>
      <c r="FX52" s="1"/>
      <c r="FY52" s="1"/>
      <c r="FZ52" s="1">
        <v>0</v>
      </c>
      <c r="GA52" s="1" t="s">
        <v>1429</v>
      </c>
      <c r="GB52" s="1">
        <v>50.57</v>
      </c>
      <c r="GC52" s="1">
        <v>59.48</v>
      </c>
      <c r="GD52" s="1" t="s">
        <v>286</v>
      </c>
      <c r="GE52" s="1" t="s">
        <v>287</v>
      </c>
      <c r="GF52" s="1" t="s">
        <v>1430</v>
      </c>
      <c r="GG52" s="1" t="s">
        <v>289</v>
      </c>
      <c r="GH52" s="1" t="s">
        <v>290</v>
      </c>
      <c r="GI52" s="1" t="s">
        <v>278</v>
      </c>
      <c r="GJ52" s="6">
        <v>36223</v>
      </c>
      <c r="GK52" s="1">
        <v>1</v>
      </c>
      <c r="GM52" s="2" t="s">
        <v>291</v>
      </c>
      <c r="GN52" s="2">
        <v>129</v>
      </c>
      <c r="GO52" s="2">
        <v>13</v>
      </c>
      <c r="GP52" s="10">
        <v>2738</v>
      </c>
      <c r="GQ52" s="10">
        <v>3756</v>
      </c>
      <c r="GR52" s="2">
        <v>27</v>
      </c>
      <c r="GS52" s="2">
        <v>9</v>
      </c>
      <c r="GT52" s="10">
        <v>2112</v>
      </c>
      <c r="GU52" s="10">
        <v>1013</v>
      </c>
      <c r="GY52" s="1"/>
      <c r="GZ52" s="1">
        <v>1</v>
      </c>
      <c r="HA52" s="1"/>
      <c r="HB52" s="1"/>
      <c r="HC52" s="1"/>
      <c r="HD52" s="1"/>
      <c r="HE52" s="1"/>
      <c r="HF52" s="1"/>
      <c r="HG52" s="1"/>
      <c r="HH52" s="1"/>
      <c r="HI52" s="1"/>
      <c r="HJ52" s="1">
        <v>2</v>
      </c>
      <c r="HK52" s="6">
        <v>1268</v>
      </c>
      <c r="HM52" s="6">
        <v>7802</v>
      </c>
      <c r="HN52" s="6">
        <v>101621</v>
      </c>
      <c r="HO52" s="2">
        <v>0</v>
      </c>
      <c r="HP52" s="1"/>
      <c r="HQ52" s="1">
        <v>0</v>
      </c>
      <c r="HR52" s="6">
        <v>26725</v>
      </c>
      <c r="HS52" s="6">
        <v>23798</v>
      </c>
      <c r="HT52" s="1"/>
      <c r="HU52" s="1">
        <v>0</v>
      </c>
      <c r="HV52" s="6">
        <v>2022</v>
      </c>
      <c r="HW52" s="6">
        <v>1183</v>
      </c>
      <c r="HX52" s="1"/>
      <c r="HY52" s="1">
        <v>0</v>
      </c>
      <c r="HZ52" s="1">
        <v>0</v>
      </c>
      <c r="IA52" s="1">
        <v>205</v>
      </c>
      <c r="IB52" s="1"/>
      <c r="IC52" s="1">
        <v>0</v>
      </c>
      <c r="ID52" s="6">
        <v>58870</v>
      </c>
      <c r="IE52" s="6">
        <v>18623</v>
      </c>
      <c r="IF52" s="1">
        <v>0</v>
      </c>
      <c r="IG52" s="6">
        <v>57259</v>
      </c>
      <c r="IH52" s="6">
        <v>18479</v>
      </c>
      <c r="II52" s="1">
        <v>10</v>
      </c>
      <c r="IJ52" s="6">
        <v>1457</v>
      </c>
      <c r="IK52" s="1">
        <v>3</v>
      </c>
      <c r="IL52" s="1">
        <v>141</v>
      </c>
      <c r="IM52" s="1">
        <v>0</v>
      </c>
      <c r="IN52" s="1">
        <v>0</v>
      </c>
      <c r="IP52" s="1">
        <v>162</v>
      </c>
      <c r="IQ52" s="6">
        <v>4595</v>
      </c>
      <c r="IR52" s="10">
        <v>4757</v>
      </c>
      <c r="IS52" s="10">
        <v>6368</v>
      </c>
      <c r="IT52" s="6">
        <v>2505</v>
      </c>
      <c r="IU52" s="10">
        <v>63627</v>
      </c>
      <c r="IV52" s="6">
        <v>17228</v>
      </c>
      <c r="IW52" s="1">
        <v>44</v>
      </c>
      <c r="IX52" s="1">
        <v>128</v>
      </c>
      <c r="IY52" s="1">
        <v>14</v>
      </c>
      <c r="IZ52" s="1">
        <v>0.8</v>
      </c>
      <c r="JA52" s="1">
        <v>0.18</v>
      </c>
      <c r="JB52" s="1">
        <v>41.65</v>
      </c>
      <c r="JC52" s="1">
        <v>48.41</v>
      </c>
      <c r="JD52" s="1">
        <v>31.09</v>
      </c>
      <c r="JE52" s="1">
        <v>154</v>
      </c>
      <c r="JF52" s="6">
        <v>7079</v>
      </c>
      <c r="JG52" s="1">
        <v>32</v>
      </c>
      <c r="JH52" s="1">
        <v>667</v>
      </c>
      <c r="JI52">
        <v>7.4672445683681641</v>
      </c>
      <c r="KJ52" s="27">
        <f t="shared" si="1"/>
        <v>42934.285714285717</v>
      </c>
      <c r="MH52" s="10">
        <v>2520</v>
      </c>
      <c r="MI52" s="10">
        <v>14280</v>
      </c>
      <c r="MJ52" s="10"/>
    </row>
    <row r="53" spans="1:348" x14ac:dyDescent="0.2">
      <c r="A53" s="1" t="s">
        <v>1463</v>
      </c>
      <c r="B53" s="21" t="s">
        <v>1919</v>
      </c>
      <c r="C53" s="1" t="s">
        <v>1464</v>
      </c>
      <c r="D53" s="1">
        <v>2016</v>
      </c>
      <c r="E53" s="1" t="s">
        <v>1465</v>
      </c>
      <c r="F53" s="1" t="s">
        <v>1466</v>
      </c>
      <c r="G53" s="1" t="s">
        <v>1467</v>
      </c>
      <c r="H53" s="1">
        <v>28001</v>
      </c>
      <c r="I53" s="1">
        <v>4939</v>
      </c>
      <c r="J53" s="1" t="s">
        <v>1466</v>
      </c>
      <c r="K53" s="1" t="s">
        <v>1467</v>
      </c>
      <c r="L53" s="1">
        <v>28001</v>
      </c>
      <c r="M53" s="1"/>
      <c r="N53" s="1" t="s">
        <v>1468</v>
      </c>
      <c r="O53" s="1" t="s">
        <v>1469</v>
      </c>
      <c r="P53" s="1" t="s">
        <v>1470</v>
      </c>
      <c r="Q53" s="1" t="s">
        <v>1471</v>
      </c>
      <c r="R53" s="1" t="s">
        <v>1468</v>
      </c>
      <c r="S53" s="1" t="s">
        <v>396</v>
      </c>
      <c r="T53" s="1" t="s">
        <v>1472</v>
      </c>
      <c r="U53" s="1"/>
      <c r="V53" s="1" t="s">
        <v>1471</v>
      </c>
      <c r="W53" s="1">
        <v>1</v>
      </c>
      <c r="X53" s="1">
        <v>4</v>
      </c>
      <c r="Y53" s="1">
        <v>0</v>
      </c>
      <c r="Z53" s="1">
        <v>1</v>
      </c>
      <c r="AA53" s="1"/>
      <c r="AB53" s="1">
        <v>3.75</v>
      </c>
      <c r="AC53" s="1">
        <v>0</v>
      </c>
      <c r="AD53" s="1">
        <v>3.75</v>
      </c>
      <c r="AE53" s="1">
        <v>10</v>
      </c>
      <c r="AF53" s="1">
        <v>13.75</v>
      </c>
      <c r="AG53" s="7">
        <v>0.2727</v>
      </c>
      <c r="AH53" s="8">
        <v>61160</v>
      </c>
      <c r="AI53" s="1" t="e">
        <f>VLOOKUP(County!A53,Salaries!A$6:T$91,15,FALSE)</f>
        <v>#N/A</v>
      </c>
      <c r="AJ53" s="1" t="e">
        <f>VLOOKUP(County!A53,Salaries!A$6:T$91,16,FALSE)</f>
        <v>#N/A</v>
      </c>
      <c r="AK53" s="8">
        <v>39237</v>
      </c>
      <c r="AL53" s="1"/>
      <c r="AM53" s="1"/>
      <c r="AN53" s="9">
        <v>18.899999999999999</v>
      </c>
      <c r="AO53" s="8">
        <v>0</v>
      </c>
      <c r="AP53" s="1"/>
      <c r="AQ53" s="8">
        <v>0</v>
      </c>
      <c r="AR53" s="8">
        <v>115390</v>
      </c>
      <c r="AS53" s="1"/>
      <c r="AT53" s="8">
        <v>115390</v>
      </c>
      <c r="AU53" s="8">
        <v>0</v>
      </c>
      <c r="AV53" s="1"/>
      <c r="AW53" s="8">
        <v>0</v>
      </c>
      <c r="AX53" s="1"/>
      <c r="AY53" s="8">
        <v>115390</v>
      </c>
      <c r="AZ53" s="1"/>
      <c r="BA53" s="1"/>
      <c r="BB53" s="1"/>
      <c r="BC53" s="1"/>
      <c r="BD53" s="1"/>
      <c r="BE53" s="1"/>
      <c r="BF53" s="1"/>
      <c r="BG53" s="1"/>
      <c r="BH53" s="1"/>
      <c r="BI53" s="8">
        <v>115390</v>
      </c>
      <c r="BJ53" s="7">
        <v>1</v>
      </c>
      <c r="BK53" s="1"/>
      <c r="BL53" s="1"/>
      <c r="BM53" s="1"/>
      <c r="BN53" s="1"/>
      <c r="BO53" s="1"/>
      <c r="BP53" s="1"/>
      <c r="BQ53" s="6">
        <v>36052</v>
      </c>
      <c r="BR53" s="6">
        <v>28932</v>
      </c>
      <c r="BS53" s="6">
        <v>64984</v>
      </c>
      <c r="BT53" s="6">
        <v>23196</v>
      </c>
      <c r="BU53" s="6">
        <v>8050</v>
      </c>
      <c r="BV53" s="6">
        <v>31246</v>
      </c>
      <c r="BW53" s="6">
        <v>3062</v>
      </c>
      <c r="BX53" s="1">
        <v>101</v>
      </c>
      <c r="BY53" s="6">
        <v>3163</v>
      </c>
      <c r="BZ53" s="6">
        <v>99393</v>
      </c>
      <c r="CA53" s="1"/>
      <c r="CB53" s="6">
        <v>99393</v>
      </c>
      <c r="CC53" s="1">
        <v>509</v>
      </c>
      <c r="CD53" s="6">
        <v>50523</v>
      </c>
      <c r="CE53" s="1">
        <v>1</v>
      </c>
      <c r="CF53" s="1">
        <v>74</v>
      </c>
      <c r="CG53" s="1">
        <v>75</v>
      </c>
      <c r="CH53" s="6">
        <v>2820</v>
      </c>
      <c r="CI53" s="6">
        <v>3205</v>
      </c>
      <c r="CJ53" s="6">
        <v>5799</v>
      </c>
      <c r="CK53" s="1">
        <v>205</v>
      </c>
      <c r="CL53" s="1">
        <v>0</v>
      </c>
      <c r="CM53" s="1">
        <v>15</v>
      </c>
      <c r="CN53" s="1">
        <v>250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6">
        <v>1692</v>
      </c>
      <c r="DD53" s="6">
        <f t="shared" si="2"/>
        <v>1692</v>
      </c>
      <c r="DE53" s="6">
        <v>18</v>
      </c>
      <c r="DF53" s="6">
        <v>10195</v>
      </c>
      <c r="DG53" s="1"/>
      <c r="DH53" s="6">
        <v>11905</v>
      </c>
      <c r="DI53" s="6">
        <v>1279</v>
      </c>
      <c r="DJ53" s="6"/>
      <c r="DK53" s="6">
        <v>101146</v>
      </c>
      <c r="DL53" s="1"/>
      <c r="DM53" s="1"/>
      <c r="DN53" s="1"/>
      <c r="DO53" s="6">
        <v>11905</v>
      </c>
      <c r="DP53" s="1">
        <v>309</v>
      </c>
      <c r="DQ53" s="6">
        <v>19308</v>
      </c>
      <c r="DR53" s="6">
        <v>5269</v>
      </c>
      <c r="DS53" s="6">
        <v>24577</v>
      </c>
      <c r="DT53" s="6">
        <v>128327</v>
      </c>
      <c r="DU53" s="1">
        <v>6</v>
      </c>
      <c r="DV53" s="1"/>
      <c r="DW53" s="1">
        <v>136</v>
      </c>
      <c r="DX53" s="1">
        <v>18</v>
      </c>
      <c r="DY53" s="1"/>
      <c r="DZ53" s="1"/>
      <c r="EA53" s="1">
        <v>160</v>
      </c>
      <c r="EB53" s="1"/>
      <c r="EC53" s="1"/>
      <c r="ED53" s="1"/>
      <c r="EE53" s="6">
        <v>4800</v>
      </c>
      <c r="EF53" s="6">
        <v>2793</v>
      </c>
      <c r="EG53" s="6">
        <v>7593</v>
      </c>
      <c r="EH53" s="1"/>
      <c r="EI53" s="1"/>
      <c r="EJ53" s="1"/>
      <c r="EK53" s="6">
        <v>7593</v>
      </c>
      <c r="EL53" s="1"/>
      <c r="EM53" s="1"/>
      <c r="EN53" s="1"/>
      <c r="EO53" s="1"/>
      <c r="EP53" s="1">
        <v>66</v>
      </c>
      <c r="EQ53" s="1">
        <v>977</v>
      </c>
      <c r="ER53" s="1">
        <v>34</v>
      </c>
      <c r="ES53" s="1">
        <v>34</v>
      </c>
      <c r="ET53" s="1"/>
      <c r="EU53" s="1">
        <v>22</v>
      </c>
      <c r="EV53" s="1">
        <v>41</v>
      </c>
      <c r="EW53" s="1" t="s">
        <v>1473</v>
      </c>
      <c r="EX53" s="1">
        <v>20</v>
      </c>
      <c r="EY53" s="1">
        <v>42</v>
      </c>
      <c r="EZ53" s="6">
        <v>18320</v>
      </c>
      <c r="FA53" s="6">
        <v>32901</v>
      </c>
      <c r="FB53" s="1"/>
      <c r="FC53" s="1"/>
      <c r="FD53" s="1"/>
      <c r="FE53" s="1"/>
      <c r="FF53" s="1" t="s">
        <v>1464</v>
      </c>
      <c r="FG53" s="1"/>
      <c r="FH53" s="1" t="s">
        <v>1466</v>
      </c>
      <c r="FI53" s="1" t="s">
        <v>1467</v>
      </c>
      <c r="FJ53" s="1">
        <v>28001</v>
      </c>
      <c r="FK53" s="1">
        <v>4993</v>
      </c>
      <c r="FL53" s="1" t="s">
        <v>1466</v>
      </c>
      <c r="FM53" s="1" t="s">
        <v>1467</v>
      </c>
      <c r="FN53" s="1">
        <v>28001</v>
      </c>
      <c r="FO53" s="1">
        <v>4993</v>
      </c>
      <c r="FP53" s="1" t="s">
        <v>1465</v>
      </c>
      <c r="FQ53" s="6">
        <v>28135</v>
      </c>
      <c r="FR53" s="1"/>
      <c r="FS53" s="1" t="s">
        <v>1474</v>
      </c>
      <c r="FT53" s="1"/>
      <c r="FU53" s="1"/>
      <c r="FV53" s="1"/>
      <c r="FW53" s="1"/>
      <c r="FX53" s="1"/>
      <c r="FY53" s="1"/>
      <c r="FZ53" s="1">
        <v>0</v>
      </c>
      <c r="GA53" s="1" t="s">
        <v>1475</v>
      </c>
      <c r="GB53" s="1"/>
      <c r="GC53" s="1"/>
      <c r="GD53" s="1" t="s">
        <v>286</v>
      </c>
      <c r="GE53" s="1" t="s">
        <v>287</v>
      </c>
      <c r="GF53" s="1" t="s">
        <v>1476</v>
      </c>
      <c r="GG53" s="1" t="s">
        <v>289</v>
      </c>
      <c r="GH53" s="1" t="s">
        <v>290</v>
      </c>
      <c r="GI53" s="1" t="s">
        <v>278</v>
      </c>
      <c r="GJ53" s="6">
        <v>60612</v>
      </c>
      <c r="GK53" s="1">
        <v>2</v>
      </c>
      <c r="GM53" s="2" t="s">
        <v>291</v>
      </c>
      <c r="GN53" s="2">
        <v>617</v>
      </c>
      <c r="GO53" s="2">
        <v>72</v>
      </c>
      <c r="GP53" s="10">
        <v>2113</v>
      </c>
      <c r="GQ53" s="10">
        <v>17911</v>
      </c>
      <c r="GR53" s="2">
        <v>64</v>
      </c>
      <c r="GS53" s="2">
        <v>5</v>
      </c>
      <c r="GT53" s="2">
        <v>83</v>
      </c>
      <c r="GU53" s="10">
        <v>1158</v>
      </c>
      <c r="GY53" s="1"/>
      <c r="GZ53" s="1">
        <v>2</v>
      </c>
      <c r="HA53" s="1"/>
      <c r="HB53" s="1"/>
      <c r="HC53" s="1"/>
      <c r="HD53" s="1"/>
      <c r="HE53" s="1"/>
      <c r="HF53" s="1"/>
      <c r="HG53" s="1"/>
      <c r="HH53" s="1"/>
      <c r="HI53" s="1"/>
      <c r="HJ53" s="1">
        <v>6</v>
      </c>
      <c r="HK53" s="6">
        <v>1818</v>
      </c>
      <c r="HM53" s="6">
        <v>11824</v>
      </c>
      <c r="HN53" s="6">
        <v>164058</v>
      </c>
      <c r="HO53" s="10">
        <v>1279</v>
      </c>
      <c r="HP53" s="1"/>
      <c r="HQ53" s="1">
        <v>0</v>
      </c>
      <c r="HR53" s="6">
        <v>26725</v>
      </c>
      <c r="HS53" s="6">
        <v>23798</v>
      </c>
      <c r="HT53" s="1"/>
      <c r="HU53" s="1">
        <v>0</v>
      </c>
      <c r="HV53" s="6">
        <v>2022</v>
      </c>
      <c r="HW53" s="6">
        <v>1183</v>
      </c>
      <c r="HX53" s="1"/>
      <c r="HY53" s="1">
        <v>0</v>
      </c>
      <c r="HZ53" s="1">
        <v>0</v>
      </c>
      <c r="IA53" s="1">
        <v>205</v>
      </c>
      <c r="IB53" s="1"/>
      <c r="IC53" s="1">
        <v>0</v>
      </c>
      <c r="ID53" s="6">
        <v>11905</v>
      </c>
      <c r="IE53" s="6">
        <v>1710</v>
      </c>
      <c r="IF53" s="1"/>
      <c r="IG53" s="1"/>
      <c r="IH53" s="1"/>
      <c r="II53" s="1">
        <v>51</v>
      </c>
      <c r="IJ53" s="6">
        <v>10144</v>
      </c>
      <c r="IK53" s="1">
        <v>151</v>
      </c>
      <c r="IL53" s="6">
        <v>1541</v>
      </c>
      <c r="IM53" s="1">
        <v>0</v>
      </c>
      <c r="IN53" s="1">
        <v>18</v>
      </c>
      <c r="IP53" s="6">
        <v>5244</v>
      </c>
      <c r="IQ53" s="1"/>
      <c r="IR53" s="10">
        <v>5244</v>
      </c>
      <c r="IS53" s="10">
        <v>17149</v>
      </c>
      <c r="IT53" s="6">
        <v>1692</v>
      </c>
      <c r="IU53" s="10">
        <v>17149</v>
      </c>
      <c r="IV53" s="1"/>
      <c r="IW53" s="1">
        <v>6</v>
      </c>
      <c r="IX53" s="1">
        <v>154</v>
      </c>
      <c r="IY53" s="1"/>
      <c r="IZ53" s="1">
        <v>1</v>
      </c>
      <c r="JA53" s="1">
        <v>0</v>
      </c>
      <c r="JB53" s="1">
        <v>47.46</v>
      </c>
      <c r="JC53" s="1">
        <v>49.31</v>
      </c>
      <c r="JD53" s="1">
        <v>0</v>
      </c>
      <c r="JE53" s="1">
        <v>142</v>
      </c>
      <c r="JF53" s="6">
        <v>4800</v>
      </c>
      <c r="JG53" s="1">
        <v>18</v>
      </c>
      <c r="JH53" s="6">
        <v>2793</v>
      </c>
      <c r="JI53">
        <v>0</v>
      </c>
      <c r="KJ53" s="27">
        <f t="shared" si="1"/>
        <v>0</v>
      </c>
      <c r="MH53" s="2"/>
      <c r="MI53" s="2"/>
      <c r="MJ53" s="2"/>
    </row>
    <row r="54" spans="1:348" x14ac:dyDescent="0.2">
      <c r="A54" s="1" t="s">
        <v>1477</v>
      </c>
      <c r="B54" s="21" t="s">
        <v>1920</v>
      </c>
      <c r="C54" s="1" t="s">
        <v>1478</v>
      </c>
      <c r="D54" s="1">
        <v>2016</v>
      </c>
      <c r="E54" s="1" t="s">
        <v>1479</v>
      </c>
      <c r="F54" s="1" t="s">
        <v>1480</v>
      </c>
      <c r="G54" s="1" t="s">
        <v>1481</v>
      </c>
      <c r="H54" s="1">
        <v>28712</v>
      </c>
      <c r="I54" s="1">
        <v>3729</v>
      </c>
      <c r="J54" s="1" t="s">
        <v>1480</v>
      </c>
      <c r="K54" s="1" t="s">
        <v>1481</v>
      </c>
      <c r="L54" s="1">
        <v>28712</v>
      </c>
      <c r="M54" s="1"/>
      <c r="N54" s="1" t="s">
        <v>1482</v>
      </c>
      <c r="O54" s="1" t="s">
        <v>1483</v>
      </c>
      <c r="P54" s="1" t="s">
        <v>1484</v>
      </c>
      <c r="Q54" s="1" t="s">
        <v>1485</v>
      </c>
      <c r="R54" s="1" t="s">
        <v>1486</v>
      </c>
      <c r="S54" s="1" t="s">
        <v>1487</v>
      </c>
      <c r="T54" s="1" t="s">
        <v>1483</v>
      </c>
      <c r="U54" s="1" t="s">
        <v>1484</v>
      </c>
      <c r="V54" s="1" t="s">
        <v>1488</v>
      </c>
      <c r="W54" s="1">
        <v>1</v>
      </c>
      <c r="X54" s="1">
        <v>0</v>
      </c>
      <c r="Y54" s="1">
        <v>1</v>
      </c>
      <c r="Z54" s="1">
        <v>0</v>
      </c>
      <c r="AA54" s="6">
        <v>3440</v>
      </c>
      <c r="AB54" s="1">
        <v>4.6900000000000004</v>
      </c>
      <c r="AC54" s="1">
        <v>0.94</v>
      </c>
      <c r="AD54" s="1">
        <v>5.63</v>
      </c>
      <c r="AE54" s="1">
        <v>12.13</v>
      </c>
      <c r="AF54" s="1">
        <v>17.760000000000002</v>
      </c>
      <c r="AG54" s="7">
        <v>0.2641</v>
      </c>
      <c r="AH54" s="8">
        <v>79015</v>
      </c>
      <c r="AI54" s="1" t="e">
        <f>VLOOKUP(County!A54,Salaries!A$6:T$91,15,FALSE)</f>
        <v>#N/A</v>
      </c>
      <c r="AJ54" s="1" t="e">
        <f>VLOOKUP(County!A54,Salaries!A$6:T$91,16,FALSE)</f>
        <v>#N/A</v>
      </c>
      <c r="AK54" s="8">
        <v>36959</v>
      </c>
      <c r="AL54" s="9">
        <v>13.89</v>
      </c>
      <c r="AM54" s="9">
        <v>13.89</v>
      </c>
      <c r="AN54" s="9">
        <v>13.89</v>
      </c>
      <c r="AO54" s="8">
        <v>0</v>
      </c>
      <c r="AP54" s="8">
        <v>1178653</v>
      </c>
      <c r="AQ54" s="8">
        <v>1178653</v>
      </c>
      <c r="AR54" s="8">
        <v>88071</v>
      </c>
      <c r="AS54" s="8">
        <v>0</v>
      </c>
      <c r="AT54" s="8">
        <v>88071</v>
      </c>
      <c r="AU54" s="8">
        <v>0</v>
      </c>
      <c r="AV54" s="8">
        <v>15636</v>
      </c>
      <c r="AW54" s="8">
        <v>15636</v>
      </c>
      <c r="AX54" s="8">
        <v>0</v>
      </c>
      <c r="AY54" s="8">
        <v>1282360</v>
      </c>
      <c r="AZ54" s="8">
        <v>676322</v>
      </c>
      <c r="BA54" s="8">
        <v>269375</v>
      </c>
      <c r="BB54" s="8">
        <v>945697</v>
      </c>
      <c r="BC54" s="8">
        <v>93517</v>
      </c>
      <c r="BD54" s="8">
        <v>29590</v>
      </c>
      <c r="BE54" s="8">
        <v>20170</v>
      </c>
      <c r="BF54" s="8">
        <v>143277</v>
      </c>
      <c r="BG54" s="8">
        <v>164584</v>
      </c>
      <c r="BH54" s="8">
        <v>1253558</v>
      </c>
      <c r="BI54" s="8">
        <v>28802</v>
      </c>
      <c r="BJ54" s="7">
        <v>2.2499999999999999E-2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6">
        <v>37308</v>
      </c>
      <c r="BR54" s="6">
        <v>39638</v>
      </c>
      <c r="BS54" s="6">
        <v>76946</v>
      </c>
      <c r="BT54" s="6">
        <v>21696</v>
      </c>
      <c r="BU54" s="6">
        <v>14875</v>
      </c>
      <c r="BV54" s="6">
        <v>36571</v>
      </c>
      <c r="BW54" s="6">
        <v>5257</v>
      </c>
      <c r="BX54" s="6">
        <v>1978</v>
      </c>
      <c r="BY54" s="6">
        <v>7235</v>
      </c>
      <c r="BZ54" s="6">
        <v>120752</v>
      </c>
      <c r="CA54" s="1"/>
      <c r="CB54" s="6">
        <v>120752</v>
      </c>
      <c r="CC54" s="1">
        <v>278</v>
      </c>
      <c r="CD54" s="6">
        <v>63551</v>
      </c>
      <c r="CE54" s="1">
        <v>9</v>
      </c>
      <c r="CF54" s="1">
        <v>74</v>
      </c>
      <c r="CG54" s="1">
        <v>83</v>
      </c>
      <c r="CH54" s="6">
        <v>6408</v>
      </c>
      <c r="CI54" s="6">
        <v>16403</v>
      </c>
      <c r="CJ54" s="6">
        <v>7719</v>
      </c>
      <c r="CK54" s="1">
        <v>784</v>
      </c>
      <c r="CL54" s="1">
        <v>133</v>
      </c>
      <c r="CM54" s="1">
        <v>23</v>
      </c>
      <c r="CN54" s="1">
        <v>129</v>
      </c>
      <c r="CO54" s="6">
        <v>88000</v>
      </c>
      <c r="CP54" s="6">
        <v>36401</v>
      </c>
      <c r="CQ54" s="6">
        <v>124401</v>
      </c>
      <c r="CR54" s="6">
        <v>9175</v>
      </c>
      <c r="CS54" s="1">
        <v>361</v>
      </c>
      <c r="CT54" s="6">
        <v>9536</v>
      </c>
      <c r="CU54" s="6">
        <v>57495</v>
      </c>
      <c r="CV54" s="6">
        <v>21734</v>
      </c>
      <c r="CW54" s="6">
        <v>79229</v>
      </c>
      <c r="CX54" s="6">
        <v>213166</v>
      </c>
      <c r="CY54" s="1">
        <v>0</v>
      </c>
      <c r="CZ54" s="1">
        <v>0</v>
      </c>
      <c r="DA54" s="6">
        <v>213166</v>
      </c>
      <c r="DB54" s="6">
        <v>20119</v>
      </c>
      <c r="DC54" s="6">
        <v>7024</v>
      </c>
      <c r="DD54" s="6">
        <f t="shared" si="2"/>
        <v>27143</v>
      </c>
      <c r="DE54" s="6">
        <v>56342</v>
      </c>
      <c r="DF54" s="6">
        <v>29604</v>
      </c>
      <c r="DG54" s="6">
        <v>3186</v>
      </c>
      <c r="DH54" s="6">
        <v>39904</v>
      </c>
      <c r="DI54" s="6">
        <v>1905</v>
      </c>
      <c r="DJ54" s="6"/>
      <c r="DK54" s="6">
        <v>315238</v>
      </c>
      <c r="DL54" s="1"/>
      <c r="DM54" s="6">
        <v>10563</v>
      </c>
      <c r="DN54" s="1"/>
      <c r="DO54" s="6">
        <v>329441</v>
      </c>
      <c r="DP54" s="1">
        <v>109</v>
      </c>
      <c r="DQ54" s="6">
        <v>14911</v>
      </c>
      <c r="DR54" s="6">
        <v>3047</v>
      </c>
      <c r="DS54" s="6">
        <v>17958</v>
      </c>
      <c r="DT54" s="6">
        <v>212099</v>
      </c>
      <c r="DU54" s="1">
        <v>82</v>
      </c>
      <c r="DV54" s="1">
        <v>23</v>
      </c>
      <c r="DW54" s="1">
        <v>269</v>
      </c>
      <c r="DX54" s="1">
        <v>8</v>
      </c>
      <c r="DY54" s="1">
        <v>58</v>
      </c>
      <c r="DZ54" s="1">
        <v>0</v>
      </c>
      <c r="EA54" s="1">
        <v>440</v>
      </c>
      <c r="EB54" s="6">
        <v>6098</v>
      </c>
      <c r="EC54" s="1">
        <v>761</v>
      </c>
      <c r="ED54" s="6">
        <v>6859</v>
      </c>
      <c r="EE54" s="6">
        <v>7271</v>
      </c>
      <c r="EF54" s="6">
        <v>1455</v>
      </c>
      <c r="EG54" s="6">
        <v>8726</v>
      </c>
      <c r="EH54" s="1">
        <v>789</v>
      </c>
      <c r="EI54" s="1">
        <v>0</v>
      </c>
      <c r="EJ54" s="1">
        <v>789</v>
      </c>
      <c r="EK54" s="6">
        <v>16374</v>
      </c>
      <c r="EL54" s="1">
        <v>0</v>
      </c>
      <c r="EM54" s="1">
        <v>0</v>
      </c>
      <c r="EN54" s="1">
        <v>0</v>
      </c>
      <c r="EO54" s="1">
        <v>0</v>
      </c>
      <c r="EP54" s="1">
        <v>859</v>
      </c>
      <c r="EQ54" s="6">
        <v>6733</v>
      </c>
      <c r="ER54" s="6">
        <v>14296</v>
      </c>
      <c r="ES54" s="6">
        <v>4630</v>
      </c>
      <c r="ET54" s="1">
        <v>410</v>
      </c>
      <c r="EU54" s="6">
        <v>1436</v>
      </c>
      <c r="EV54" s="1">
        <v>298</v>
      </c>
      <c r="EW54" s="1" t="s">
        <v>1489</v>
      </c>
      <c r="EX54" s="1">
        <v>36</v>
      </c>
      <c r="EY54" s="1">
        <v>50</v>
      </c>
      <c r="EZ54" s="6">
        <v>29599</v>
      </c>
      <c r="FA54" s="6">
        <v>138519</v>
      </c>
      <c r="FB54" s="6">
        <v>30057</v>
      </c>
      <c r="FC54" s="1"/>
      <c r="FD54" s="1"/>
      <c r="FE54" s="1"/>
      <c r="FF54" s="1" t="s">
        <v>1478</v>
      </c>
      <c r="FG54" s="1" t="s">
        <v>307</v>
      </c>
      <c r="FH54" s="1" t="s">
        <v>1480</v>
      </c>
      <c r="FI54" s="1" t="s">
        <v>1481</v>
      </c>
      <c r="FJ54" s="1">
        <v>28712</v>
      </c>
      <c r="FK54" s="1">
        <v>3729</v>
      </c>
      <c r="FL54" s="1" t="s">
        <v>1480</v>
      </c>
      <c r="FM54" s="1" t="s">
        <v>1481</v>
      </c>
      <c r="FN54" s="1">
        <v>28712</v>
      </c>
      <c r="FO54" s="1">
        <v>3729</v>
      </c>
      <c r="FP54" s="1" t="s">
        <v>1479</v>
      </c>
      <c r="FQ54" s="6">
        <v>34976</v>
      </c>
      <c r="FR54" s="1">
        <v>17.760000000000002</v>
      </c>
      <c r="FS54" s="1" t="s">
        <v>1482</v>
      </c>
      <c r="FT54" s="6">
        <v>3440</v>
      </c>
      <c r="FU54" s="1">
        <v>104</v>
      </c>
      <c r="FV54" s="1"/>
      <c r="FW54" s="1" t="s">
        <v>1490</v>
      </c>
      <c r="FX54" s="1"/>
      <c r="FY54" s="1"/>
      <c r="FZ54" s="1">
        <v>0</v>
      </c>
      <c r="GA54" s="1" t="s">
        <v>1491</v>
      </c>
      <c r="GB54" s="1">
        <v>94.75</v>
      </c>
      <c r="GC54" s="1">
        <v>86.64</v>
      </c>
      <c r="GD54" s="1" t="s">
        <v>286</v>
      </c>
      <c r="GE54" s="1" t="s">
        <v>287</v>
      </c>
      <c r="GF54" s="1" t="s">
        <v>1492</v>
      </c>
      <c r="GG54" s="1" t="s">
        <v>289</v>
      </c>
      <c r="GH54" s="1" t="s">
        <v>290</v>
      </c>
      <c r="GI54" s="1" t="s">
        <v>278</v>
      </c>
      <c r="GJ54" s="6">
        <v>33220</v>
      </c>
      <c r="GK54" s="1">
        <v>2</v>
      </c>
      <c r="GM54" s="2" t="s">
        <v>291</v>
      </c>
      <c r="GN54" s="2">
        <v>747</v>
      </c>
      <c r="GO54" s="2">
        <v>88</v>
      </c>
      <c r="GP54" s="10">
        <v>3481</v>
      </c>
      <c r="GQ54" s="10">
        <v>22668</v>
      </c>
      <c r="GR54" s="2">
        <v>88</v>
      </c>
      <c r="GS54" s="2">
        <v>26</v>
      </c>
      <c r="GT54" s="2">
        <v>385</v>
      </c>
      <c r="GU54" s="10">
        <v>3305</v>
      </c>
      <c r="GY54" s="1"/>
      <c r="GZ54" s="1">
        <v>2</v>
      </c>
      <c r="HA54" s="1"/>
      <c r="HB54" s="1"/>
      <c r="HC54" s="1"/>
      <c r="HD54" s="1"/>
      <c r="HE54" s="1"/>
      <c r="HF54" s="1"/>
      <c r="HG54" s="1"/>
      <c r="HH54" s="1"/>
      <c r="HI54" s="1"/>
      <c r="HJ54" s="1">
        <v>2</v>
      </c>
      <c r="HK54" s="6">
        <v>7099</v>
      </c>
      <c r="HM54" s="6">
        <v>31314</v>
      </c>
      <c r="HN54" s="6">
        <v>218145</v>
      </c>
      <c r="HO54" s="10">
        <v>1905</v>
      </c>
      <c r="HP54" s="1">
        <v>87</v>
      </c>
      <c r="HQ54" s="1">
        <v>46</v>
      </c>
      <c r="HR54" s="6">
        <v>26725</v>
      </c>
      <c r="HS54" s="1"/>
      <c r="HT54" s="6">
        <v>34298</v>
      </c>
      <c r="HU54" s="6">
        <v>2528</v>
      </c>
      <c r="HV54" s="6">
        <v>2022</v>
      </c>
      <c r="HW54" s="1"/>
      <c r="HX54" s="6">
        <v>13913</v>
      </c>
      <c r="HY54" s="1">
        <v>468</v>
      </c>
      <c r="HZ54" s="1">
        <v>0</v>
      </c>
      <c r="IA54" s="1"/>
      <c r="IB54" s="1">
        <v>370</v>
      </c>
      <c r="IC54" s="1">
        <v>414</v>
      </c>
      <c r="ID54" s="6">
        <v>329441</v>
      </c>
      <c r="IE54" s="6">
        <v>83485</v>
      </c>
      <c r="IF54" s="1">
        <v>0</v>
      </c>
      <c r="IG54" s="6">
        <v>289537</v>
      </c>
      <c r="IH54" s="6">
        <v>76371</v>
      </c>
      <c r="II54" s="1">
        <v>8</v>
      </c>
      <c r="IJ54" s="6">
        <v>29596</v>
      </c>
      <c r="IK54" s="1">
        <v>7</v>
      </c>
      <c r="IL54" s="6">
        <v>7017</v>
      </c>
      <c r="IM54" s="1">
        <v>0</v>
      </c>
      <c r="IN54" s="1">
        <v>90</v>
      </c>
      <c r="IP54" s="6">
        <v>13957</v>
      </c>
      <c r="IQ54" s="6">
        <v>31417</v>
      </c>
      <c r="IR54" s="10">
        <v>45374</v>
      </c>
      <c r="IS54" s="10">
        <v>85278</v>
      </c>
      <c r="IT54" s="6">
        <v>27143</v>
      </c>
      <c r="IU54" s="10">
        <v>374815</v>
      </c>
      <c r="IV54" s="6">
        <v>113041</v>
      </c>
      <c r="IW54" s="1">
        <v>105</v>
      </c>
      <c r="IX54" s="1">
        <v>277</v>
      </c>
      <c r="IY54" s="1">
        <v>58</v>
      </c>
      <c r="IZ54" s="1">
        <v>0.53</v>
      </c>
      <c r="JA54" s="1">
        <v>0.42</v>
      </c>
      <c r="JB54" s="1">
        <v>37.21</v>
      </c>
      <c r="JC54" s="1">
        <v>31.5</v>
      </c>
      <c r="JD54" s="1">
        <v>65.319999999999993</v>
      </c>
      <c r="JE54" s="1">
        <v>409</v>
      </c>
      <c r="JF54" s="6">
        <v>14158</v>
      </c>
      <c r="JG54" s="1">
        <v>31</v>
      </c>
      <c r="JH54" s="6">
        <v>2216</v>
      </c>
      <c r="JI54">
        <v>28.467700180614088</v>
      </c>
      <c r="KJ54" s="27">
        <f t="shared" si="1"/>
        <v>53248.704954954948</v>
      </c>
      <c r="MH54" s="10">
        <v>44100</v>
      </c>
      <c r="MI54" s="10">
        <v>419320</v>
      </c>
      <c r="MJ54" s="10"/>
    </row>
    <row r="55" spans="1:348" x14ac:dyDescent="0.2">
      <c r="A55" s="1" t="s">
        <v>1493</v>
      </c>
      <c r="B55" s="21" t="s">
        <v>1921</v>
      </c>
      <c r="C55" s="1" t="s">
        <v>1494</v>
      </c>
      <c r="D55" s="1">
        <v>2016</v>
      </c>
      <c r="E55" s="1" t="s">
        <v>1495</v>
      </c>
      <c r="F55" s="1" t="s">
        <v>1496</v>
      </c>
      <c r="G55" s="1" t="s">
        <v>1497</v>
      </c>
      <c r="H55" s="1">
        <v>28112</v>
      </c>
      <c r="I55" s="1">
        <v>4842</v>
      </c>
      <c r="J55" s="1" t="s">
        <v>1496</v>
      </c>
      <c r="K55" s="1" t="s">
        <v>1497</v>
      </c>
      <c r="L55" s="1">
        <v>28112</v>
      </c>
      <c r="M55" s="1"/>
      <c r="N55" s="1" t="s">
        <v>1498</v>
      </c>
      <c r="O55" s="1" t="s">
        <v>1499</v>
      </c>
      <c r="P55" s="1" t="s">
        <v>1500</v>
      </c>
      <c r="Q55" s="1" t="s">
        <v>1501</v>
      </c>
      <c r="R55" s="1" t="s">
        <v>1502</v>
      </c>
      <c r="S55" s="1" t="s">
        <v>1503</v>
      </c>
      <c r="T55" s="1" t="s">
        <v>1499</v>
      </c>
      <c r="U55" s="1" t="s">
        <v>1500</v>
      </c>
      <c r="V55" s="1" t="s">
        <v>1504</v>
      </c>
      <c r="W55" s="1">
        <v>1</v>
      </c>
      <c r="X55" s="1">
        <v>3</v>
      </c>
      <c r="Y55" s="1">
        <v>0</v>
      </c>
      <c r="Z55" s="1">
        <v>0</v>
      </c>
      <c r="AA55" s="6">
        <v>10798</v>
      </c>
      <c r="AB55" s="1">
        <v>5</v>
      </c>
      <c r="AC55" s="1">
        <v>4</v>
      </c>
      <c r="AD55" s="1">
        <v>9</v>
      </c>
      <c r="AE55" s="1">
        <v>45.03</v>
      </c>
      <c r="AF55" s="1">
        <v>54.03</v>
      </c>
      <c r="AG55" s="7">
        <v>9.2499999999999999E-2</v>
      </c>
      <c r="AH55" s="8">
        <v>78118</v>
      </c>
      <c r="AI55" s="1" t="e">
        <f>VLOOKUP(County!A55,Salaries!A$6:T$91,15,FALSE)</f>
        <v>#N/A</v>
      </c>
      <c r="AJ55" s="1" t="e">
        <f>VLOOKUP(County!A55,Salaries!A$6:T$91,16,FALSE)</f>
        <v>#N/A</v>
      </c>
      <c r="AK55" s="8">
        <v>40753</v>
      </c>
      <c r="AL55" s="9">
        <v>12.56</v>
      </c>
      <c r="AM55" s="9">
        <v>14.34</v>
      </c>
      <c r="AN55" s="9">
        <v>17.149999999999999</v>
      </c>
      <c r="AO55" s="8">
        <v>0</v>
      </c>
      <c r="AP55" s="8">
        <v>4114180</v>
      </c>
      <c r="AQ55" s="8">
        <v>4114180</v>
      </c>
      <c r="AR55" s="8">
        <v>193581</v>
      </c>
      <c r="AS55" s="8">
        <v>0</v>
      </c>
      <c r="AT55" s="8">
        <v>193581</v>
      </c>
      <c r="AU55" s="8">
        <v>0</v>
      </c>
      <c r="AV55" s="8">
        <v>0</v>
      </c>
      <c r="AW55" s="8">
        <v>0</v>
      </c>
      <c r="AX55" s="8">
        <v>183353</v>
      </c>
      <c r="AY55" s="8">
        <v>4491114</v>
      </c>
      <c r="AZ55" s="8">
        <v>2095689</v>
      </c>
      <c r="BA55" s="8">
        <v>1159968</v>
      </c>
      <c r="BB55" s="8">
        <v>3255657</v>
      </c>
      <c r="BC55" s="8">
        <v>308837</v>
      </c>
      <c r="BD55" s="8">
        <v>128494</v>
      </c>
      <c r="BE55" s="8">
        <v>46501</v>
      </c>
      <c r="BF55" s="8">
        <v>483832</v>
      </c>
      <c r="BG55" s="8">
        <v>682648</v>
      </c>
      <c r="BH55" s="8">
        <v>4422137</v>
      </c>
      <c r="BI55" s="8">
        <v>68977</v>
      </c>
      <c r="BJ55" s="7">
        <v>1.54E-2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6">
        <v>54252</v>
      </c>
      <c r="BR55" s="6">
        <v>45330</v>
      </c>
      <c r="BS55" s="6">
        <v>99582</v>
      </c>
      <c r="BT55" s="6">
        <v>53505</v>
      </c>
      <c r="BU55" s="6">
        <v>17020</v>
      </c>
      <c r="BV55" s="6">
        <v>70525</v>
      </c>
      <c r="BW55" s="6">
        <v>11250</v>
      </c>
      <c r="BX55" s="1">
        <v>300</v>
      </c>
      <c r="BY55" s="1"/>
      <c r="BZ55" s="6">
        <v>181657</v>
      </c>
      <c r="CA55" s="1"/>
      <c r="CB55" s="6">
        <v>181657</v>
      </c>
      <c r="CC55" s="6">
        <v>4728</v>
      </c>
      <c r="CD55" s="6">
        <v>32173</v>
      </c>
      <c r="CE55" s="1">
        <v>18</v>
      </c>
      <c r="CF55" s="1">
        <v>74</v>
      </c>
      <c r="CG55" s="1">
        <v>92</v>
      </c>
      <c r="CH55" s="6">
        <v>8661</v>
      </c>
      <c r="CI55" s="6">
        <v>2684</v>
      </c>
      <c r="CJ55" s="6">
        <v>12676</v>
      </c>
      <c r="CK55" s="1">
        <v>0</v>
      </c>
      <c r="CL55" s="1">
        <v>35</v>
      </c>
      <c r="CM55" s="1">
        <v>25</v>
      </c>
      <c r="CN55" s="1">
        <v>229</v>
      </c>
      <c r="CO55" s="6">
        <v>172159</v>
      </c>
      <c r="CP55" s="6">
        <v>66176</v>
      </c>
      <c r="CQ55" s="6">
        <v>238335</v>
      </c>
      <c r="CR55" s="6">
        <v>39724</v>
      </c>
      <c r="CS55" s="1">
        <v>267</v>
      </c>
      <c r="CT55" s="1"/>
      <c r="CU55" s="6">
        <v>330551</v>
      </c>
      <c r="CV55" s="6">
        <v>48431</v>
      </c>
      <c r="CW55" s="6">
        <v>378982</v>
      </c>
      <c r="CX55" s="6">
        <v>657308</v>
      </c>
      <c r="CY55" s="6">
        <v>4574</v>
      </c>
      <c r="CZ55" s="6">
        <v>1827</v>
      </c>
      <c r="DA55" s="6">
        <v>663709</v>
      </c>
      <c r="DB55" s="6">
        <v>41335</v>
      </c>
      <c r="DC55" s="6">
        <v>10523</v>
      </c>
      <c r="DD55" s="6">
        <f t="shared" si="2"/>
        <v>51858</v>
      </c>
      <c r="DE55" s="6">
        <v>161382</v>
      </c>
      <c r="DF55" s="6">
        <v>49659</v>
      </c>
      <c r="DG55" s="6">
        <v>2263</v>
      </c>
      <c r="DH55" s="6">
        <v>62445</v>
      </c>
      <c r="DI55" s="6">
        <v>2045</v>
      </c>
      <c r="DJ55" s="6"/>
      <c r="DK55" s="6">
        <v>364266</v>
      </c>
      <c r="DL55" s="6">
        <v>564040</v>
      </c>
      <c r="DM55" s="1">
        <v>0</v>
      </c>
      <c r="DN55" s="1">
        <v>0</v>
      </c>
      <c r="DO55" s="6">
        <v>929118</v>
      </c>
      <c r="DP55" s="1">
        <v>94</v>
      </c>
      <c r="DQ55" s="6">
        <v>65097</v>
      </c>
      <c r="DR55" s="6">
        <v>26404</v>
      </c>
      <c r="DS55" s="6">
        <v>91501</v>
      </c>
      <c r="DT55" s="6">
        <v>614431</v>
      </c>
      <c r="DU55" s="1">
        <v>380</v>
      </c>
      <c r="DV55" s="1">
        <v>23</v>
      </c>
      <c r="DW55" s="6">
        <v>1082</v>
      </c>
      <c r="DX55" s="1">
        <v>34</v>
      </c>
      <c r="DY55" s="1">
        <v>78</v>
      </c>
      <c r="DZ55" s="1">
        <v>7</v>
      </c>
      <c r="EA55" s="6">
        <v>1604</v>
      </c>
      <c r="EB55" s="6">
        <v>2560</v>
      </c>
      <c r="EC55" s="6">
        <v>2147</v>
      </c>
      <c r="ED55" s="6">
        <v>4707</v>
      </c>
      <c r="EE55" s="6">
        <v>29767</v>
      </c>
      <c r="EF55" s="6">
        <v>2772</v>
      </c>
      <c r="EG55" s="6">
        <v>31598</v>
      </c>
      <c r="EH55" s="1">
        <v>837</v>
      </c>
      <c r="EI55" s="6">
        <v>1831</v>
      </c>
      <c r="EJ55" s="6">
        <v>3609</v>
      </c>
      <c r="EK55" s="6">
        <v>39914</v>
      </c>
      <c r="EL55" s="1">
        <v>52</v>
      </c>
      <c r="EM55" s="1">
        <v>52</v>
      </c>
      <c r="EN55" s="1">
        <v>158</v>
      </c>
      <c r="EO55" s="1">
        <v>434</v>
      </c>
      <c r="EP55" s="1">
        <v>518</v>
      </c>
      <c r="EQ55" s="6">
        <v>13188</v>
      </c>
      <c r="ER55" s="6">
        <v>160563</v>
      </c>
      <c r="ES55" s="6">
        <v>48862</v>
      </c>
      <c r="ET55" s="6">
        <v>5783</v>
      </c>
      <c r="EU55" s="1">
        <v>0</v>
      </c>
      <c r="EV55" s="1">
        <v>0</v>
      </c>
      <c r="EW55" s="1" t="s">
        <v>1505</v>
      </c>
      <c r="EX55" s="1">
        <v>74</v>
      </c>
      <c r="EY55" s="1">
        <v>157</v>
      </c>
      <c r="EZ55" s="6">
        <v>76958</v>
      </c>
      <c r="FA55" s="6">
        <v>327308</v>
      </c>
      <c r="FB55" s="1"/>
      <c r="FC55" s="1"/>
      <c r="FD55" s="1"/>
      <c r="FE55" s="1"/>
      <c r="FF55" s="1" t="s">
        <v>1494</v>
      </c>
      <c r="FG55" s="1" t="s">
        <v>307</v>
      </c>
      <c r="FH55" s="1" t="s">
        <v>1496</v>
      </c>
      <c r="FI55" s="1" t="s">
        <v>1497</v>
      </c>
      <c r="FJ55" s="1">
        <v>28112</v>
      </c>
      <c r="FK55" s="1">
        <v>4844</v>
      </c>
      <c r="FL55" s="1" t="s">
        <v>1496</v>
      </c>
      <c r="FM55" s="1" t="s">
        <v>1497</v>
      </c>
      <c r="FN55" s="1">
        <v>28112</v>
      </c>
      <c r="FO55" s="1">
        <v>4844</v>
      </c>
      <c r="FP55" s="1" t="s">
        <v>1495</v>
      </c>
      <c r="FQ55" s="6">
        <v>66148</v>
      </c>
      <c r="FR55" s="1">
        <v>54.03</v>
      </c>
      <c r="FS55" s="1" t="s">
        <v>1498</v>
      </c>
      <c r="FT55" s="6">
        <v>10798</v>
      </c>
      <c r="FU55" s="1">
        <v>208</v>
      </c>
      <c r="FV55" s="1"/>
      <c r="FW55" s="1" t="s">
        <v>1506</v>
      </c>
      <c r="FX55" s="1"/>
      <c r="FY55" s="1"/>
      <c r="FZ55" s="1">
        <v>0</v>
      </c>
      <c r="GA55" s="1" t="s">
        <v>1507</v>
      </c>
      <c r="GB55" s="1">
        <v>8.06</v>
      </c>
      <c r="GC55" s="1">
        <v>40.4</v>
      </c>
      <c r="GD55" s="1" t="s">
        <v>286</v>
      </c>
      <c r="GE55" s="1" t="s">
        <v>287</v>
      </c>
      <c r="GF55" s="1" t="s">
        <v>1508</v>
      </c>
      <c r="GG55" s="1" t="s">
        <v>289</v>
      </c>
      <c r="GH55" s="1" t="s">
        <v>290</v>
      </c>
      <c r="GI55" s="1" t="s">
        <v>278</v>
      </c>
      <c r="GJ55" s="6">
        <v>211539</v>
      </c>
      <c r="GK55" s="1">
        <v>3</v>
      </c>
      <c r="GM55" s="2" t="s">
        <v>291</v>
      </c>
      <c r="GN55" s="10">
        <v>2238</v>
      </c>
      <c r="GO55" s="2">
        <v>288</v>
      </c>
      <c r="GP55" s="10">
        <v>7975</v>
      </c>
      <c r="GQ55" s="10">
        <v>115376</v>
      </c>
      <c r="GR55" s="2">
        <v>387</v>
      </c>
      <c r="GS55" s="2">
        <v>34</v>
      </c>
      <c r="GT55" s="2">
        <v>352</v>
      </c>
      <c r="GU55" s="10">
        <v>14236</v>
      </c>
      <c r="GY55" s="1"/>
      <c r="GZ55" s="1">
        <v>3</v>
      </c>
      <c r="HA55" s="1"/>
      <c r="HB55" s="1"/>
      <c r="HC55" s="1"/>
      <c r="HD55" s="1"/>
      <c r="HE55" s="1"/>
      <c r="HF55" s="1"/>
      <c r="HG55" s="1"/>
      <c r="HH55" s="1"/>
      <c r="HI55" s="1"/>
      <c r="HJ55" s="1">
        <v>4</v>
      </c>
      <c r="HK55" s="6">
        <v>5114</v>
      </c>
      <c r="HM55" s="6">
        <v>24021</v>
      </c>
      <c r="HN55" s="6">
        <v>244980</v>
      </c>
      <c r="HO55" s="10">
        <v>2045</v>
      </c>
      <c r="HP55" s="1"/>
      <c r="HQ55" s="1">
        <v>35</v>
      </c>
      <c r="HR55" s="6">
        <v>26725</v>
      </c>
      <c r="HS55" s="1"/>
      <c r="HT55" s="1"/>
      <c r="HU55" s="6">
        <v>5448</v>
      </c>
      <c r="HV55" s="6">
        <v>2022</v>
      </c>
      <c r="HW55" s="1"/>
      <c r="HX55" s="1"/>
      <c r="HY55" s="1">
        <v>662</v>
      </c>
      <c r="HZ55" s="1">
        <v>0</v>
      </c>
      <c r="IA55" s="1"/>
      <c r="IB55" s="1"/>
      <c r="IC55" s="1">
        <v>0</v>
      </c>
      <c r="ID55" s="6">
        <v>929118</v>
      </c>
      <c r="IE55" s="6">
        <v>213240</v>
      </c>
      <c r="IF55" s="1">
        <v>247</v>
      </c>
      <c r="IG55" s="6">
        <v>868253</v>
      </c>
      <c r="IH55" s="6">
        <v>202964</v>
      </c>
      <c r="II55" s="1">
        <v>168</v>
      </c>
      <c r="IJ55" s="6">
        <v>49491</v>
      </c>
      <c r="IK55" s="1">
        <v>644</v>
      </c>
      <c r="IL55" s="6">
        <v>9879</v>
      </c>
      <c r="IM55" s="1">
        <v>0</v>
      </c>
      <c r="IN55" s="1">
        <v>0</v>
      </c>
      <c r="IP55" s="6">
        <v>66665</v>
      </c>
      <c r="IQ55" s="6">
        <v>209443</v>
      </c>
      <c r="IR55" s="10">
        <v>276108</v>
      </c>
      <c r="IS55" s="10">
        <v>338553</v>
      </c>
      <c r="IT55" s="6">
        <v>51858</v>
      </c>
      <c r="IU55" s="10">
        <v>1205226</v>
      </c>
      <c r="IV55" s="6">
        <v>476397</v>
      </c>
      <c r="IW55" s="1">
        <v>403</v>
      </c>
      <c r="IX55" s="6">
        <v>1116</v>
      </c>
      <c r="IY55" s="1">
        <v>85</v>
      </c>
      <c r="IZ55" s="1">
        <v>0.79</v>
      </c>
      <c r="JA55" s="1">
        <v>0.12</v>
      </c>
      <c r="JB55" s="1">
        <v>24.88</v>
      </c>
      <c r="JC55" s="1">
        <v>28.31</v>
      </c>
      <c r="JD55" s="1">
        <v>11.68</v>
      </c>
      <c r="JE55" s="6">
        <v>1540</v>
      </c>
      <c r="JF55" s="6">
        <v>33164</v>
      </c>
      <c r="JG55" s="1">
        <v>64</v>
      </c>
      <c r="JH55" s="6">
        <v>6750</v>
      </c>
      <c r="JI55">
        <v>15.39033937004524</v>
      </c>
      <c r="KJ55" s="27">
        <f t="shared" si="1"/>
        <v>60256.468628539697</v>
      </c>
      <c r="MH55" s="10">
        <v>327600</v>
      </c>
      <c r="MI55" s="10">
        <v>474980</v>
      </c>
      <c r="MJ55" s="10"/>
    </row>
    <row r="56" spans="1:348" x14ac:dyDescent="0.2">
      <c r="A56" s="1" t="s">
        <v>1215</v>
      </c>
      <c r="B56" s="21" t="s">
        <v>1922</v>
      </c>
      <c r="C56" s="1" t="s">
        <v>1936</v>
      </c>
      <c r="D56" s="1">
        <v>2016</v>
      </c>
      <c r="E56" s="1" t="s">
        <v>1217</v>
      </c>
      <c r="F56" s="1" t="s">
        <v>1218</v>
      </c>
      <c r="G56" s="1" t="s">
        <v>934</v>
      </c>
      <c r="H56" s="1">
        <v>27536</v>
      </c>
      <c r="I56" s="1">
        <v>4211</v>
      </c>
      <c r="J56" s="1" t="s">
        <v>1218</v>
      </c>
      <c r="K56" s="1" t="s">
        <v>934</v>
      </c>
      <c r="L56" s="1">
        <v>27536</v>
      </c>
      <c r="M56" s="1"/>
      <c r="N56" s="1" t="s">
        <v>1219</v>
      </c>
      <c r="O56" s="1" t="s">
        <v>1220</v>
      </c>
      <c r="P56" s="1" t="s">
        <v>1221</v>
      </c>
      <c r="Q56" s="1" t="s">
        <v>1222</v>
      </c>
      <c r="R56" s="1" t="s">
        <v>1219</v>
      </c>
      <c r="S56" s="1" t="s">
        <v>396</v>
      </c>
      <c r="T56" s="1" t="s">
        <v>1220</v>
      </c>
      <c r="U56" s="1" t="s">
        <v>1221</v>
      </c>
      <c r="V56" s="1" t="s">
        <v>1222</v>
      </c>
      <c r="W56" s="1">
        <v>1</v>
      </c>
      <c r="X56" s="1">
        <v>0</v>
      </c>
      <c r="Y56" s="1">
        <v>0</v>
      </c>
      <c r="Z56" s="1">
        <v>0</v>
      </c>
      <c r="AA56" s="6">
        <v>2500</v>
      </c>
      <c r="AB56" s="1">
        <v>3</v>
      </c>
      <c r="AC56" s="1"/>
      <c r="AD56" s="1">
        <v>3</v>
      </c>
      <c r="AE56" s="1">
        <v>12</v>
      </c>
      <c r="AF56" s="1">
        <v>15</v>
      </c>
      <c r="AG56" s="7">
        <v>0.2</v>
      </c>
      <c r="AH56" s="8">
        <v>63240</v>
      </c>
      <c r="AI56" s="1" t="e">
        <f>VLOOKUP(County!A56,Salaries!A$6:T$91,15,FALSE)</f>
        <v>#N/A</v>
      </c>
      <c r="AJ56" s="1" t="e">
        <f>VLOOKUP(County!A56,Salaries!A$6:T$91,16,FALSE)</f>
        <v>#N/A</v>
      </c>
      <c r="AK56" s="8">
        <v>39100</v>
      </c>
      <c r="AL56" s="9">
        <v>9.5399999999999991</v>
      </c>
      <c r="AM56" s="1"/>
      <c r="AN56" s="1"/>
      <c r="AO56" s="1"/>
      <c r="AP56" s="1"/>
      <c r="AQ56" s="1"/>
      <c r="AR56" s="8">
        <v>107386</v>
      </c>
      <c r="AS56" s="1"/>
      <c r="AT56" s="8">
        <v>107386</v>
      </c>
      <c r="AU56" s="8">
        <v>1200</v>
      </c>
      <c r="AV56" s="1"/>
      <c r="AW56" s="8">
        <v>1200</v>
      </c>
      <c r="AX56" s="1"/>
      <c r="AY56" s="8">
        <v>108586</v>
      </c>
      <c r="AZ56" s="1"/>
      <c r="BA56" s="1"/>
      <c r="BB56" s="1"/>
      <c r="BC56" s="1"/>
      <c r="BD56" s="1"/>
      <c r="BE56" s="1"/>
      <c r="BF56" s="1"/>
      <c r="BG56" s="1"/>
      <c r="BH56" s="1"/>
      <c r="BI56" s="8">
        <v>108586</v>
      </c>
      <c r="BJ56" s="7">
        <v>1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6">
        <v>25947</v>
      </c>
      <c r="BR56" s="6">
        <v>37811</v>
      </c>
      <c r="BS56" s="6">
        <v>63758</v>
      </c>
      <c r="BT56" s="6">
        <v>17504</v>
      </c>
      <c r="BU56" s="6">
        <v>14848</v>
      </c>
      <c r="BV56" s="6">
        <v>32352</v>
      </c>
      <c r="BW56" s="6">
        <v>3971</v>
      </c>
      <c r="BX56" s="1">
        <v>153</v>
      </c>
      <c r="BY56" s="6">
        <v>4124</v>
      </c>
      <c r="BZ56" s="6">
        <v>100234</v>
      </c>
      <c r="CA56" s="1"/>
      <c r="CB56" s="6">
        <v>100234</v>
      </c>
      <c r="CC56" s="1"/>
      <c r="CD56" s="6">
        <v>50523</v>
      </c>
      <c r="CE56" s="1"/>
      <c r="CF56" s="1">
        <v>74</v>
      </c>
      <c r="CG56" s="1">
        <v>74</v>
      </c>
      <c r="CH56" s="1"/>
      <c r="CI56" s="6">
        <v>3205</v>
      </c>
      <c r="CJ56" s="1"/>
      <c r="CK56" s="1">
        <v>205</v>
      </c>
      <c r="CL56" s="1"/>
      <c r="CM56" s="1">
        <v>11</v>
      </c>
      <c r="CN56" s="1">
        <v>99</v>
      </c>
      <c r="CO56" s="6">
        <v>24606</v>
      </c>
      <c r="CP56" s="6">
        <v>9263</v>
      </c>
      <c r="CQ56" s="6">
        <v>33869</v>
      </c>
      <c r="CR56" s="6">
        <v>5086</v>
      </c>
      <c r="CS56" s="1">
        <v>40</v>
      </c>
      <c r="CT56" s="6">
        <v>5126</v>
      </c>
      <c r="CU56" s="6">
        <v>33120</v>
      </c>
      <c r="CV56" s="6">
        <v>6489</v>
      </c>
      <c r="CW56" s="6">
        <v>39609</v>
      </c>
      <c r="CX56" s="6">
        <v>78604</v>
      </c>
      <c r="CY56" s="1">
        <v>722</v>
      </c>
      <c r="CZ56" s="1"/>
      <c r="DA56" s="6">
        <v>79326</v>
      </c>
      <c r="DB56" s="6">
        <v>4077</v>
      </c>
      <c r="DC56" s="1">
        <v>616</v>
      </c>
      <c r="DD56" s="6">
        <f t="shared" si="2"/>
        <v>4693</v>
      </c>
      <c r="DE56" s="6">
        <v>4808</v>
      </c>
      <c r="DF56" s="6">
        <v>3136</v>
      </c>
      <c r="DG56" s="1"/>
      <c r="DH56" s="6">
        <v>3772</v>
      </c>
      <c r="DI56" s="1"/>
      <c r="DJ56" s="6"/>
      <c r="DK56" s="1"/>
      <c r="DL56" s="1"/>
      <c r="DM56" s="1"/>
      <c r="DN56" s="1"/>
      <c r="DO56" s="6">
        <v>91963</v>
      </c>
      <c r="DP56" s="1"/>
      <c r="DQ56" s="6">
        <v>28336</v>
      </c>
      <c r="DR56" s="6">
        <v>4080</v>
      </c>
      <c r="DS56" s="6">
        <v>32416</v>
      </c>
      <c r="DT56" s="6">
        <v>185000</v>
      </c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>
        <v>203</v>
      </c>
      <c r="EQ56" s="6">
        <v>7200</v>
      </c>
      <c r="ER56" s="6">
        <v>17888</v>
      </c>
      <c r="ES56" s="6">
        <v>12272</v>
      </c>
      <c r="ET56" s="6">
        <v>1924</v>
      </c>
      <c r="EU56" s="1">
        <v>87</v>
      </c>
      <c r="EV56" s="1">
        <v>103</v>
      </c>
      <c r="EW56" s="1" t="s">
        <v>1223</v>
      </c>
      <c r="EX56" s="1">
        <v>21</v>
      </c>
      <c r="EY56" s="1">
        <v>45</v>
      </c>
      <c r="EZ56" s="6">
        <v>43747</v>
      </c>
      <c r="FA56" s="1"/>
      <c r="FB56" s="1"/>
      <c r="FC56" s="1"/>
      <c r="FD56" s="1"/>
      <c r="FE56" s="1"/>
      <c r="FF56" s="1" t="s">
        <v>1224</v>
      </c>
      <c r="FG56" s="1" t="s">
        <v>280</v>
      </c>
      <c r="FH56" s="1" t="s">
        <v>1218</v>
      </c>
      <c r="FI56" s="1" t="s">
        <v>934</v>
      </c>
      <c r="FJ56" s="1">
        <v>27536</v>
      </c>
      <c r="FK56" s="1">
        <v>4211</v>
      </c>
      <c r="FL56" s="1" t="s">
        <v>1218</v>
      </c>
      <c r="FM56" s="1" t="s">
        <v>934</v>
      </c>
      <c r="FN56" s="1">
        <v>27536</v>
      </c>
      <c r="FO56" s="1">
        <v>4211</v>
      </c>
      <c r="FP56" s="1" t="s">
        <v>1217</v>
      </c>
      <c r="FQ56" s="6">
        <v>38000</v>
      </c>
      <c r="FR56" s="1">
        <v>15</v>
      </c>
      <c r="FS56" s="1" t="s">
        <v>1219</v>
      </c>
      <c r="FT56" s="6">
        <v>2500</v>
      </c>
      <c r="FU56" s="1">
        <v>52</v>
      </c>
      <c r="FV56" s="1"/>
      <c r="FW56" s="1" t="s">
        <v>1225</v>
      </c>
      <c r="FX56" s="1"/>
      <c r="FY56" s="1"/>
      <c r="FZ56" s="1">
        <v>0</v>
      </c>
      <c r="GA56" s="1" t="s">
        <v>1226</v>
      </c>
      <c r="GB56" s="1">
        <v>6.11</v>
      </c>
      <c r="GC56" s="1">
        <v>61.44</v>
      </c>
      <c r="GD56" s="1" t="s">
        <v>286</v>
      </c>
      <c r="GE56" s="1" t="s">
        <v>1228</v>
      </c>
      <c r="GF56" s="1" t="s">
        <v>1227</v>
      </c>
      <c r="GG56" s="1" t="s">
        <v>289</v>
      </c>
      <c r="GH56" s="1" t="s">
        <v>290</v>
      </c>
      <c r="GI56" s="1" t="s">
        <v>278</v>
      </c>
      <c r="GJ56" s="6">
        <v>45056</v>
      </c>
      <c r="GK56" s="1">
        <v>1</v>
      </c>
      <c r="GM56" s="2" t="s">
        <v>291</v>
      </c>
      <c r="GN56" s="2"/>
      <c r="GO56" s="2"/>
      <c r="GP56" s="2"/>
      <c r="GQ56" s="2"/>
      <c r="GR56" s="2"/>
      <c r="GS56" s="2"/>
      <c r="GT56" s="2"/>
      <c r="GU56" s="2"/>
      <c r="GY56" s="1"/>
      <c r="GZ56" s="1">
        <v>1</v>
      </c>
      <c r="HA56" s="1"/>
      <c r="HB56" s="1"/>
      <c r="HC56" s="1"/>
      <c r="HD56" s="1"/>
      <c r="HE56" s="1"/>
      <c r="HF56" s="1"/>
      <c r="HG56" s="1"/>
      <c r="HH56" s="1"/>
      <c r="HI56" s="1"/>
      <c r="HJ56" s="1">
        <v>1</v>
      </c>
      <c r="HK56" s="1"/>
      <c r="HM56" s="6">
        <v>3205</v>
      </c>
      <c r="HN56" s="6">
        <v>154340</v>
      </c>
      <c r="HO56" s="2"/>
      <c r="HP56" s="1"/>
      <c r="HQ56" s="1"/>
      <c r="HR56" s="6">
        <v>26725</v>
      </c>
      <c r="HS56" s="6">
        <v>23798</v>
      </c>
      <c r="HT56" s="1"/>
      <c r="HU56" s="1"/>
      <c r="HV56" s="6">
        <v>2022</v>
      </c>
      <c r="HW56" s="6">
        <v>1183</v>
      </c>
      <c r="HX56" s="1"/>
      <c r="HY56" s="1"/>
      <c r="HZ56" s="1">
        <v>0</v>
      </c>
      <c r="IA56" s="1">
        <v>205</v>
      </c>
      <c r="IB56" s="1"/>
      <c r="IC56" s="1"/>
      <c r="ID56" s="6">
        <v>91963</v>
      </c>
      <c r="IE56" s="6">
        <v>9501</v>
      </c>
      <c r="IF56" s="1"/>
      <c r="IG56" s="6">
        <v>88191</v>
      </c>
      <c r="IH56" s="6">
        <v>8865</v>
      </c>
      <c r="II56" s="1">
        <v>32</v>
      </c>
      <c r="IJ56" s="6">
        <v>3104</v>
      </c>
      <c r="IK56" s="1">
        <v>92</v>
      </c>
      <c r="IL56" s="1">
        <v>524</v>
      </c>
      <c r="IM56" s="1">
        <v>0</v>
      </c>
      <c r="IN56" s="1">
        <v>20</v>
      </c>
      <c r="IP56" s="6">
        <v>2962</v>
      </c>
      <c r="IQ56" s="1"/>
      <c r="IR56" s="10">
        <v>2962</v>
      </c>
      <c r="IS56" s="10">
        <v>6734</v>
      </c>
      <c r="IT56" s="6">
        <v>4693</v>
      </c>
      <c r="IU56" s="10">
        <v>94925</v>
      </c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>
        <v>0</v>
      </c>
      <c r="KJ56" s="27">
        <f t="shared" si="1"/>
        <v>0</v>
      </c>
      <c r="MH56" s="2"/>
      <c r="MI56" s="2"/>
      <c r="MJ56" s="2"/>
    </row>
    <row r="57" spans="1:348" x14ac:dyDescent="0.2">
      <c r="A57" s="1" t="s">
        <v>1509</v>
      </c>
      <c r="B57" s="21" t="s">
        <v>1923</v>
      </c>
      <c r="C57" s="1" t="s">
        <v>1510</v>
      </c>
      <c r="D57" s="1">
        <v>2016</v>
      </c>
      <c r="E57" s="1" t="s">
        <v>1511</v>
      </c>
      <c r="F57" s="1" t="s">
        <v>1512</v>
      </c>
      <c r="G57" s="1" t="s">
        <v>1513</v>
      </c>
      <c r="H57" s="1">
        <v>27610</v>
      </c>
      <c r="I57" s="1">
        <v>2913</v>
      </c>
      <c r="J57" s="1" t="s">
        <v>1512</v>
      </c>
      <c r="K57" s="1" t="s">
        <v>1513</v>
      </c>
      <c r="L57" s="1">
        <v>27610</v>
      </c>
      <c r="M57" s="1"/>
      <c r="N57" s="1" t="s">
        <v>1514</v>
      </c>
      <c r="O57" s="1" t="s">
        <v>1515</v>
      </c>
      <c r="P57" s="1" t="s">
        <v>1516</v>
      </c>
      <c r="Q57" s="1" t="s">
        <v>1517</v>
      </c>
      <c r="R57" s="1" t="s">
        <v>1518</v>
      </c>
      <c r="S57" s="1" t="s">
        <v>1519</v>
      </c>
      <c r="T57" s="1" t="s">
        <v>1520</v>
      </c>
      <c r="U57" s="1" t="s">
        <v>1516</v>
      </c>
      <c r="V57" s="1" t="s">
        <v>1521</v>
      </c>
      <c r="W57" s="1">
        <v>0</v>
      </c>
      <c r="X57" s="1">
        <v>21</v>
      </c>
      <c r="Y57" s="1">
        <v>0</v>
      </c>
      <c r="Z57" s="1">
        <v>0</v>
      </c>
      <c r="AA57" s="6">
        <v>60480</v>
      </c>
      <c r="AB57" s="1">
        <v>124</v>
      </c>
      <c r="AC57" s="1">
        <v>1</v>
      </c>
      <c r="AD57" s="1">
        <v>125</v>
      </c>
      <c r="AE57" s="1">
        <v>114</v>
      </c>
      <c r="AF57" s="1">
        <v>239</v>
      </c>
      <c r="AG57" s="7">
        <v>0.51880000000000004</v>
      </c>
      <c r="AH57" s="8">
        <v>122110</v>
      </c>
      <c r="AI57" s="1" t="e">
        <f>VLOOKUP(County!A57,Salaries!A$6:T$91,15,FALSE)</f>
        <v>#N/A</v>
      </c>
      <c r="AJ57" s="1" t="e">
        <f>VLOOKUP(County!A57,Salaries!A$6:T$91,16,FALSE)</f>
        <v>#N/A</v>
      </c>
      <c r="AK57" s="8">
        <v>39478</v>
      </c>
      <c r="AL57" s="9">
        <v>7.25</v>
      </c>
      <c r="AM57" s="9">
        <v>14.25</v>
      </c>
      <c r="AN57" s="9">
        <v>14.25</v>
      </c>
      <c r="AO57" s="8">
        <v>0</v>
      </c>
      <c r="AP57" s="8">
        <v>19843646</v>
      </c>
      <c r="AQ57" s="8">
        <v>19843646</v>
      </c>
      <c r="AR57" s="8">
        <v>580320</v>
      </c>
      <c r="AS57" s="8">
        <v>0</v>
      </c>
      <c r="AT57" s="8">
        <v>580320</v>
      </c>
      <c r="AU57" s="8">
        <v>0</v>
      </c>
      <c r="AV57" s="8">
        <v>0</v>
      </c>
      <c r="AW57" s="8">
        <v>0</v>
      </c>
      <c r="AX57" s="8">
        <v>0</v>
      </c>
      <c r="AY57" s="8">
        <v>20423966</v>
      </c>
      <c r="AZ57" s="8">
        <v>10563985</v>
      </c>
      <c r="BA57" s="8">
        <v>3383977</v>
      </c>
      <c r="BB57" s="8">
        <v>13947962</v>
      </c>
      <c r="BC57" s="8">
        <v>2123896</v>
      </c>
      <c r="BD57" s="8">
        <v>200000</v>
      </c>
      <c r="BE57" s="8">
        <v>0</v>
      </c>
      <c r="BF57" s="8">
        <v>2323896</v>
      </c>
      <c r="BG57" s="8">
        <v>3771788</v>
      </c>
      <c r="BH57" s="8">
        <v>20043646</v>
      </c>
      <c r="BI57" s="8">
        <v>380320</v>
      </c>
      <c r="BJ57" s="7">
        <v>1.8599999999999998E-2</v>
      </c>
      <c r="BK57" s="8">
        <v>8987000</v>
      </c>
      <c r="BL57" s="8">
        <v>0</v>
      </c>
      <c r="BM57" s="8">
        <v>0</v>
      </c>
      <c r="BN57" s="8">
        <v>0</v>
      </c>
      <c r="BO57" s="8">
        <v>8987000</v>
      </c>
      <c r="BP57" s="8">
        <v>8987000</v>
      </c>
      <c r="BQ57" s="6">
        <v>330305</v>
      </c>
      <c r="BR57" s="6">
        <v>318537</v>
      </c>
      <c r="BS57" s="6">
        <v>648842</v>
      </c>
      <c r="BT57" s="6">
        <v>478732</v>
      </c>
      <c r="BU57" s="6">
        <v>125466</v>
      </c>
      <c r="BV57" s="6">
        <v>604198</v>
      </c>
      <c r="BW57" s="6">
        <v>66385</v>
      </c>
      <c r="BX57" s="6">
        <v>2797</v>
      </c>
      <c r="BY57" s="6">
        <v>69182</v>
      </c>
      <c r="BZ57" s="6">
        <v>1322222</v>
      </c>
      <c r="CA57" s="1"/>
      <c r="CB57" s="6">
        <v>1322222</v>
      </c>
      <c r="CC57" s="1">
        <v>0</v>
      </c>
      <c r="CD57" s="6">
        <v>60798</v>
      </c>
      <c r="CE57" s="1">
        <v>7</v>
      </c>
      <c r="CF57" s="1">
        <v>74</v>
      </c>
      <c r="CG57" s="1">
        <v>81</v>
      </c>
      <c r="CH57" s="6">
        <v>29856</v>
      </c>
      <c r="CI57" s="6">
        <v>14082</v>
      </c>
      <c r="CJ57" s="1">
        <v>0</v>
      </c>
      <c r="CK57" s="1">
        <v>0</v>
      </c>
      <c r="CL57" s="1">
        <v>0</v>
      </c>
      <c r="CM57" s="1">
        <v>97</v>
      </c>
      <c r="CN57" s="6">
        <v>1207</v>
      </c>
      <c r="CO57" s="6">
        <v>1800970</v>
      </c>
      <c r="CP57" s="6">
        <v>1216194</v>
      </c>
      <c r="CQ57" s="6">
        <v>3017164</v>
      </c>
      <c r="CR57" s="6">
        <v>413791</v>
      </c>
      <c r="CS57" s="6">
        <v>8359</v>
      </c>
      <c r="CT57" s="6">
        <v>422150</v>
      </c>
      <c r="CU57" s="6">
        <v>4779330</v>
      </c>
      <c r="CV57" s="6">
        <v>938236</v>
      </c>
      <c r="CW57" s="6">
        <v>5717566</v>
      </c>
      <c r="CX57" s="6">
        <v>9156880</v>
      </c>
      <c r="CY57" s="6">
        <v>53920</v>
      </c>
      <c r="CZ57" s="1">
        <v>0</v>
      </c>
      <c r="DA57" s="6">
        <v>9210800</v>
      </c>
      <c r="DB57" s="6">
        <v>278021</v>
      </c>
      <c r="DC57" s="6">
        <v>256714</v>
      </c>
      <c r="DD57" s="6">
        <f t="shared" si="2"/>
        <v>534735</v>
      </c>
      <c r="DE57" s="6">
        <v>0</v>
      </c>
      <c r="DF57" s="6">
        <v>590156</v>
      </c>
      <c r="DG57" s="1">
        <v>0</v>
      </c>
      <c r="DH57" s="6">
        <v>846870</v>
      </c>
      <c r="DI57" s="6">
        <v>18136</v>
      </c>
      <c r="DJ57" s="6"/>
      <c r="DK57" s="1"/>
      <c r="DL57" s="6">
        <v>9509708</v>
      </c>
      <c r="DM57" s="1"/>
      <c r="DN57" s="6">
        <v>846870</v>
      </c>
      <c r="DO57" s="6">
        <v>10335691</v>
      </c>
      <c r="DP57" s="1">
        <v>0</v>
      </c>
      <c r="DQ57" s="6">
        <v>332855</v>
      </c>
      <c r="DR57" s="6">
        <v>76312</v>
      </c>
      <c r="DS57" s="6">
        <v>409167</v>
      </c>
      <c r="DT57" s="6">
        <v>3385289</v>
      </c>
      <c r="DU57" s="1">
        <v>923</v>
      </c>
      <c r="DV57" s="1">
        <v>5</v>
      </c>
      <c r="DW57" s="6">
        <v>7433</v>
      </c>
      <c r="DX57" s="1">
        <v>342</v>
      </c>
      <c r="DY57" s="1">
        <v>530</v>
      </c>
      <c r="DZ57" s="1">
        <v>3</v>
      </c>
      <c r="EA57" s="6">
        <v>9236</v>
      </c>
      <c r="EB57" s="6">
        <v>18423</v>
      </c>
      <c r="EC57" s="1">
        <v>206</v>
      </c>
      <c r="ED57" s="6">
        <v>18629</v>
      </c>
      <c r="EE57" s="6">
        <v>296679</v>
      </c>
      <c r="EF57" s="6">
        <v>7297</v>
      </c>
      <c r="EG57" s="6">
        <v>303976</v>
      </c>
      <c r="EH57" s="6">
        <v>13528</v>
      </c>
      <c r="EI57" s="1">
        <v>950</v>
      </c>
      <c r="EJ57" s="6">
        <v>14478</v>
      </c>
      <c r="EK57" s="6">
        <v>337083</v>
      </c>
      <c r="EL57" s="1">
        <v>80</v>
      </c>
      <c r="EM57" s="6">
        <v>1074</v>
      </c>
      <c r="EN57" s="1">
        <v>17</v>
      </c>
      <c r="EO57" s="1">
        <v>311</v>
      </c>
      <c r="EP57" s="6">
        <v>16682</v>
      </c>
      <c r="EQ57" s="6">
        <v>69056</v>
      </c>
      <c r="ER57" s="6">
        <v>417465</v>
      </c>
      <c r="ES57" s="6">
        <v>110578</v>
      </c>
      <c r="ET57" s="6">
        <v>17770</v>
      </c>
      <c r="EU57" s="6">
        <v>1191</v>
      </c>
      <c r="EV57" s="6">
        <v>20887</v>
      </c>
      <c r="EW57" s="1" t="s">
        <v>1522</v>
      </c>
      <c r="EX57" s="1">
        <v>368</v>
      </c>
      <c r="EY57" s="1">
        <v>473</v>
      </c>
      <c r="EZ57" s="6">
        <v>628335</v>
      </c>
      <c r="FA57" s="6">
        <v>4328007</v>
      </c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6">
        <v>281215</v>
      </c>
      <c r="FR57" s="1">
        <v>207</v>
      </c>
      <c r="FS57" s="1"/>
      <c r="FT57" s="6">
        <v>60480</v>
      </c>
      <c r="FU57" s="6">
        <v>1027</v>
      </c>
      <c r="FV57" s="1"/>
      <c r="FW57" s="1"/>
      <c r="FX57" s="1"/>
      <c r="FY57" s="1"/>
      <c r="FZ57" s="1">
        <v>0</v>
      </c>
      <c r="GA57" s="1"/>
      <c r="GB57" s="1">
        <v>0</v>
      </c>
      <c r="GC57" s="1">
        <v>0</v>
      </c>
      <c r="GD57" s="1" t="s">
        <v>286</v>
      </c>
      <c r="GE57" s="1" t="s">
        <v>287</v>
      </c>
      <c r="GF57" s="1" t="s">
        <v>1523</v>
      </c>
      <c r="GG57" s="1" t="s">
        <v>289</v>
      </c>
      <c r="GH57" s="1" t="s">
        <v>290</v>
      </c>
      <c r="GI57" s="1" t="s">
        <v>278</v>
      </c>
      <c r="GJ57" s="6">
        <v>1024198</v>
      </c>
      <c r="GK57" s="1">
        <v>3</v>
      </c>
      <c r="GM57" s="2" t="s">
        <v>329</v>
      </c>
      <c r="GN57" s="10">
        <v>28400</v>
      </c>
      <c r="GO57" s="10">
        <v>1923</v>
      </c>
      <c r="GP57" s="10">
        <v>84352</v>
      </c>
      <c r="GQ57" s="10">
        <v>1607982</v>
      </c>
      <c r="GR57" s="10">
        <v>5876</v>
      </c>
      <c r="GS57" s="2">
        <v>67</v>
      </c>
      <c r="GT57" s="10">
        <v>1315</v>
      </c>
      <c r="GU57" s="10">
        <v>134700</v>
      </c>
      <c r="GY57" s="1"/>
      <c r="GZ57" s="1">
        <v>3</v>
      </c>
      <c r="HA57" s="1"/>
      <c r="HB57" s="1"/>
      <c r="HC57" s="1"/>
      <c r="HD57" s="1"/>
      <c r="HE57" s="1"/>
      <c r="HF57" s="1"/>
      <c r="HG57" s="1"/>
      <c r="HH57" s="1"/>
      <c r="HI57" s="1"/>
      <c r="HJ57" s="1">
        <v>21</v>
      </c>
      <c r="HK57" s="6">
        <v>29429</v>
      </c>
      <c r="HM57" s="6">
        <v>43938</v>
      </c>
      <c r="HN57" s="6">
        <v>1446382</v>
      </c>
      <c r="HO57" s="10">
        <v>18136</v>
      </c>
      <c r="HP57" s="1"/>
      <c r="HQ57" s="1">
        <v>0</v>
      </c>
      <c r="HR57" s="6">
        <v>26725</v>
      </c>
      <c r="HS57" s="1"/>
      <c r="HT57" s="1"/>
      <c r="HU57" s="6">
        <v>34073</v>
      </c>
      <c r="HV57" s="6">
        <v>2022</v>
      </c>
      <c r="HW57" s="1"/>
      <c r="HX57" s="1"/>
      <c r="HY57" s="6">
        <v>12060</v>
      </c>
      <c r="HZ57" s="1">
        <v>0</v>
      </c>
      <c r="IA57" s="1"/>
      <c r="IB57" s="1"/>
      <c r="IC57" s="1">
        <v>0</v>
      </c>
      <c r="ID57" s="6">
        <v>10335691</v>
      </c>
      <c r="IE57" s="6">
        <v>534735</v>
      </c>
      <c r="IF57" s="1">
        <v>0</v>
      </c>
      <c r="IG57" s="6">
        <v>9488821</v>
      </c>
      <c r="IH57" s="6">
        <v>278021</v>
      </c>
      <c r="II57" s="1">
        <v>879</v>
      </c>
      <c r="IJ57" s="6">
        <v>589277</v>
      </c>
      <c r="IK57" s="1">
        <v>461</v>
      </c>
      <c r="IL57" s="6">
        <v>256253</v>
      </c>
      <c r="IM57" s="1">
        <v>0</v>
      </c>
      <c r="IN57" s="1">
        <v>0</v>
      </c>
      <c r="IP57" s="6">
        <v>551642</v>
      </c>
      <c r="IQ57" s="1"/>
      <c r="IR57" s="10">
        <v>551642</v>
      </c>
      <c r="IS57" s="10">
        <v>1398512</v>
      </c>
      <c r="IT57" s="6">
        <v>534735</v>
      </c>
      <c r="IU57" s="10">
        <v>10887333</v>
      </c>
      <c r="IV57" s="6">
        <v>6243695</v>
      </c>
      <c r="IW57" s="1">
        <v>928</v>
      </c>
      <c r="IX57" s="6">
        <v>7775</v>
      </c>
      <c r="IY57" s="1">
        <v>533</v>
      </c>
      <c r="IZ57" s="1">
        <v>0.9</v>
      </c>
      <c r="JA57" s="1">
        <v>0.06</v>
      </c>
      <c r="JB57" s="1">
        <v>36.5</v>
      </c>
      <c r="JC57" s="1">
        <v>39.1</v>
      </c>
      <c r="JD57" s="1">
        <v>20.07</v>
      </c>
      <c r="JE57" s="6">
        <v>8886</v>
      </c>
      <c r="JF57" s="6">
        <v>328630</v>
      </c>
      <c r="JG57" s="1">
        <v>350</v>
      </c>
      <c r="JH57" s="6">
        <v>8453</v>
      </c>
      <c r="JI57">
        <v>13.618423390789671</v>
      </c>
      <c r="KJ57" s="27">
        <f t="shared" si="1"/>
        <v>58359.673640167362</v>
      </c>
      <c r="MH57" s="2"/>
      <c r="MI57" s="2"/>
      <c r="MJ57" s="2"/>
    </row>
    <row r="58" spans="1:348" x14ac:dyDescent="0.2">
      <c r="A58" s="1" t="s">
        <v>1524</v>
      </c>
      <c r="B58" s="21" t="s">
        <v>1924</v>
      </c>
      <c r="C58" s="1" t="s">
        <v>1525</v>
      </c>
      <c r="D58" s="1">
        <v>2016</v>
      </c>
      <c r="E58" s="1" t="s">
        <v>1526</v>
      </c>
      <c r="F58" s="1" t="s">
        <v>1527</v>
      </c>
      <c r="G58" s="1" t="s">
        <v>1528</v>
      </c>
      <c r="H58" s="1">
        <v>27589</v>
      </c>
      <c r="I58" s="1"/>
      <c r="J58" s="1" t="s">
        <v>1527</v>
      </c>
      <c r="K58" s="1" t="s">
        <v>1528</v>
      </c>
      <c r="L58" s="1">
        <v>27589</v>
      </c>
      <c r="M58" s="1"/>
      <c r="N58" s="1" t="s">
        <v>1529</v>
      </c>
      <c r="O58" s="1" t="s">
        <v>1530</v>
      </c>
      <c r="P58" s="1" t="s">
        <v>1531</v>
      </c>
      <c r="Q58" s="1" t="s">
        <v>1532</v>
      </c>
      <c r="R58" s="1" t="s">
        <v>1529</v>
      </c>
      <c r="S58" s="1" t="s">
        <v>323</v>
      </c>
      <c r="T58" s="1" t="s">
        <v>1530</v>
      </c>
      <c r="U58" s="1" t="s">
        <v>1531</v>
      </c>
      <c r="V58" s="1" t="s">
        <v>1532</v>
      </c>
      <c r="W58" s="1">
        <v>1</v>
      </c>
      <c r="X58" s="1">
        <v>0</v>
      </c>
      <c r="Y58" s="1">
        <v>0</v>
      </c>
      <c r="Z58" s="1">
        <v>1</v>
      </c>
      <c r="AA58" s="6">
        <v>2704</v>
      </c>
      <c r="AB58" s="1">
        <v>1</v>
      </c>
      <c r="AC58" s="1">
        <v>0</v>
      </c>
      <c r="AD58" s="1">
        <v>1</v>
      </c>
      <c r="AE58" s="1">
        <v>7</v>
      </c>
      <c r="AF58" s="1">
        <v>8</v>
      </c>
      <c r="AG58" s="7">
        <v>0.125</v>
      </c>
      <c r="AH58" s="8">
        <v>63056</v>
      </c>
      <c r="AI58" s="1" t="e">
        <f>VLOOKUP(County!A58,Salaries!A$6:T$91,15,FALSE)</f>
        <v>#N/A</v>
      </c>
      <c r="AJ58" s="1" t="e">
        <f>VLOOKUP(County!A58,Salaries!A$6:T$91,16,FALSE)</f>
        <v>#N/A</v>
      </c>
      <c r="AK58" s="8">
        <v>50967</v>
      </c>
      <c r="AL58" s="9">
        <v>11.83</v>
      </c>
      <c r="AM58" s="1"/>
      <c r="AN58" s="1"/>
      <c r="AO58" s="8">
        <v>0</v>
      </c>
      <c r="AP58" s="8">
        <v>396875</v>
      </c>
      <c r="AQ58" s="8">
        <v>396875</v>
      </c>
      <c r="AR58" s="8">
        <v>82326</v>
      </c>
      <c r="AS58" s="8">
        <v>9500</v>
      </c>
      <c r="AT58" s="8">
        <v>91826</v>
      </c>
      <c r="AU58" s="8">
        <v>0</v>
      </c>
      <c r="AV58" s="8">
        <v>0</v>
      </c>
      <c r="AW58" s="8">
        <v>0</v>
      </c>
      <c r="AX58" s="8">
        <v>15200</v>
      </c>
      <c r="AY58" s="8">
        <v>503901</v>
      </c>
      <c r="AZ58" s="8">
        <v>267868</v>
      </c>
      <c r="BA58" s="8">
        <v>98799</v>
      </c>
      <c r="BB58" s="8">
        <v>366667</v>
      </c>
      <c r="BC58" s="8">
        <v>17522</v>
      </c>
      <c r="BD58" s="8">
        <v>0</v>
      </c>
      <c r="BE58" s="8">
        <v>2185</v>
      </c>
      <c r="BF58" s="8">
        <v>19707</v>
      </c>
      <c r="BG58" s="8">
        <v>102327</v>
      </c>
      <c r="BH58" s="8">
        <v>488701</v>
      </c>
      <c r="BI58" s="8">
        <v>15200</v>
      </c>
      <c r="BJ58" s="7">
        <v>3.0200000000000001E-2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6">
        <v>10677</v>
      </c>
      <c r="BR58" s="6">
        <v>11791</v>
      </c>
      <c r="BS58" s="6">
        <v>22468</v>
      </c>
      <c r="BT58" s="1">
        <v>-1</v>
      </c>
      <c r="BU58" s="1">
        <v>-1</v>
      </c>
      <c r="BV58" s="1">
        <v>-2</v>
      </c>
      <c r="BW58" s="1"/>
      <c r="BX58" s="1"/>
      <c r="BY58" s="1"/>
      <c r="BZ58" s="6">
        <v>22466</v>
      </c>
      <c r="CA58" s="1"/>
      <c r="CB58" s="6">
        <v>22466</v>
      </c>
      <c r="CC58" s="1">
        <v>0</v>
      </c>
      <c r="CD58" s="6">
        <v>26725</v>
      </c>
      <c r="CE58" s="1">
        <v>0</v>
      </c>
      <c r="CF58" s="1">
        <v>74</v>
      </c>
      <c r="CG58" s="1">
        <v>74</v>
      </c>
      <c r="CH58" s="6">
        <v>1360</v>
      </c>
      <c r="CI58" s="6">
        <v>2022</v>
      </c>
      <c r="CJ58" s="6">
        <v>2922</v>
      </c>
      <c r="CK58" s="1">
        <v>0</v>
      </c>
      <c r="CL58" s="1">
        <v>0</v>
      </c>
      <c r="CM58" s="1">
        <v>49</v>
      </c>
      <c r="CN58" s="1">
        <v>132</v>
      </c>
      <c r="CO58" s="6">
        <v>12878</v>
      </c>
      <c r="CP58" s="6">
        <v>5486</v>
      </c>
      <c r="CQ58" s="6">
        <v>18364</v>
      </c>
      <c r="CR58" s="1"/>
      <c r="CS58" s="1"/>
      <c r="CT58" s="1"/>
      <c r="CU58" s="6">
        <v>10776</v>
      </c>
      <c r="CV58" s="6">
        <v>2279</v>
      </c>
      <c r="CW58" s="6">
        <v>13055</v>
      </c>
      <c r="CX58" s="6">
        <v>31419</v>
      </c>
      <c r="CY58" s="6">
        <v>3646</v>
      </c>
      <c r="CZ58" s="1">
        <v>0</v>
      </c>
      <c r="DA58" s="6">
        <v>35065</v>
      </c>
      <c r="DB58" s="6">
        <v>1780</v>
      </c>
      <c r="DC58" s="1">
        <v>143</v>
      </c>
      <c r="DD58" s="6">
        <f t="shared" si="2"/>
        <v>1923</v>
      </c>
      <c r="DE58" s="6">
        <v>8328</v>
      </c>
      <c r="DF58" s="1">
        <v>73</v>
      </c>
      <c r="DG58" s="1">
        <v>0</v>
      </c>
      <c r="DH58" s="1">
        <v>216</v>
      </c>
      <c r="DI58" s="1">
        <v>185</v>
      </c>
      <c r="DJ58" s="1"/>
      <c r="DK58" s="6">
        <v>46802</v>
      </c>
      <c r="DL58" s="1">
        <v>0</v>
      </c>
      <c r="DM58" s="1">
        <v>0</v>
      </c>
      <c r="DN58" s="1">
        <v>0</v>
      </c>
      <c r="DO58" s="6">
        <v>47018</v>
      </c>
      <c r="DP58" s="1">
        <v>221</v>
      </c>
      <c r="DQ58" s="6">
        <v>7618</v>
      </c>
      <c r="DR58" s="6">
        <v>2656</v>
      </c>
      <c r="DS58" s="6">
        <v>10274</v>
      </c>
      <c r="DT58" s="6">
        <v>60286</v>
      </c>
      <c r="DU58" s="1">
        <v>96</v>
      </c>
      <c r="DV58" s="1">
        <v>9</v>
      </c>
      <c r="DW58" s="1">
        <v>91</v>
      </c>
      <c r="DX58" s="1">
        <v>10</v>
      </c>
      <c r="DY58" s="1">
        <v>14</v>
      </c>
      <c r="DZ58" s="1">
        <v>5</v>
      </c>
      <c r="EA58" s="1">
        <v>225</v>
      </c>
      <c r="EB58" s="1">
        <v>821</v>
      </c>
      <c r="EC58" s="1">
        <v>471</v>
      </c>
      <c r="ED58" s="6">
        <v>1292</v>
      </c>
      <c r="EE58" s="6">
        <v>1802</v>
      </c>
      <c r="EF58" s="1">
        <v>347</v>
      </c>
      <c r="EG58" s="6">
        <v>2149</v>
      </c>
      <c r="EH58" s="1">
        <v>193</v>
      </c>
      <c r="EI58" s="1">
        <v>174</v>
      </c>
      <c r="EJ58" s="1">
        <v>367</v>
      </c>
      <c r="EK58" s="6">
        <v>3808</v>
      </c>
      <c r="EL58" s="1">
        <v>20</v>
      </c>
      <c r="EM58" s="1">
        <v>110</v>
      </c>
      <c r="EN58" s="1">
        <v>24</v>
      </c>
      <c r="EO58" s="1">
        <v>135</v>
      </c>
      <c r="EP58" s="1">
        <v>261</v>
      </c>
      <c r="EQ58" s="6">
        <v>2475</v>
      </c>
      <c r="ER58" s="6">
        <v>15643</v>
      </c>
      <c r="ES58" s="6">
        <v>8372</v>
      </c>
      <c r="ET58" s="6">
        <v>2015</v>
      </c>
      <c r="EU58" s="1">
        <v>61</v>
      </c>
      <c r="EV58" s="1">
        <v>168</v>
      </c>
      <c r="EW58" s="1" t="s">
        <v>1533</v>
      </c>
      <c r="EX58" s="1">
        <v>19</v>
      </c>
      <c r="EY58" s="1">
        <v>27</v>
      </c>
      <c r="EZ58" s="6">
        <v>21123</v>
      </c>
      <c r="FA58" s="1"/>
      <c r="FB58" s="1"/>
      <c r="FC58" s="1"/>
      <c r="FD58" s="1"/>
      <c r="FE58" s="1"/>
      <c r="FF58" s="1" t="s">
        <v>1525</v>
      </c>
      <c r="FG58" s="1" t="s">
        <v>307</v>
      </c>
      <c r="FH58" s="1" t="s">
        <v>1527</v>
      </c>
      <c r="FI58" s="1" t="s">
        <v>1528</v>
      </c>
      <c r="FJ58" s="1">
        <v>27589</v>
      </c>
      <c r="FK58" s="1">
        <v>1929</v>
      </c>
      <c r="FL58" s="1" t="s">
        <v>1527</v>
      </c>
      <c r="FM58" s="1" t="s">
        <v>1528</v>
      </c>
      <c r="FN58" s="1">
        <v>27589</v>
      </c>
      <c r="FO58" s="1">
        <v>1929</v>
      </c>
      <c r="FP58" s="1" t="s">
        <v>1526</v>
      </c>
      <c r="FQ58" s="6">
        <v>13770</v>
      </c>
      <c r="FR58" s="1">
        <v>8</v>
      </c>
      <c r="FS58" s="1" t="s">
        <v>1529</v>
      </c>
      <c r="FT58" s="6">
        <v>2704</v>
      </c>
      <c r="FU58" s="1">
        <v>52</v>
      </c>
      <c r="FV58" s="1"/>
      <c r="FW58" s="1" t="s">
        <v>1534</v>
      </c>
      <c r="FX58" s="1"/>
      <c r="FY58" s="1"/>
      <c r="FZ58" s="1">
        <v>0</v>
      </c>
      <c r="GA58" s="1" t="s">
        <v>1535</v>
      </c>
      <c r="GB58" s="1">
        <v>4.9000000000000004</v>
      </c>
      <c r="GC58" s="1">
        <v>9.9</v>
      </c>
      <c r="GD58" s="1" t="s">
        <v>286</v>
      </c>
      <c r="GE58" s="1" t="s">
        <v>287</v>
      </c>
      <c r="GF58" s="1" t="s">
        <v>1536</v>
      </c>
      <c r="GG58" s="1" t="s">
        <v>289</v>
      </c>
      <c r="GH58" s="1" t="s">
        <v>290</v>
      </c>
      <c r="GI58" s="1" t="s">
        <v>278</v>
      </c>
      <c r="GJ58" s="6">
        <v>20453</v>
      </c>
      <c r="GK58" s="1">
        <v>1</v>
      </c>
      <c r="GM58" s="2" t="s">
        <v>291</v>
      </c>
      <c r="GN58" s="2">
        <v>250</v>
      </c>
      <c r="GO58" s="2">
        <v>35</v>
      </c>
      <c r="GP58" s="10">
        <v>1275</v>
      </c>
      <c r="GQ58" s="2">
        <v>-1</v>
      </c>
      <c r="GR58" s="2">
        <v>70</v>
      </c>
      <c r="GS58" s="2">
        <v>10</v>
      </c>
      <c r="GT58" s="2">
        <v>350</v>
      </c>
      <c r="GU58" s="2">
        <v>628</v>
      </c>
      <c r="GY58" s="1"/>
      <c r="GZ58" s="1">
        <v>1</v>
      </c>
      <c r="HA58" s="1"/>
      <c r="HB58" s="1"/>
      <c r="HC58" s="1"/>
      <c r="HD58" s="1"/>
      <c r="HE58" s="1"/>
      <c r="HF58" s="1"/>
      <c r="HG58" s="1"/>
      <c r="HH58" s="1"/>
      <c r="HI58" s="1"/>
      <c r="HJ58" s="1">
        <v>2</v>
      </c>
      <c r="HK58" s="1">
        <v>603</v>
      </c>
      <c r="HM58" s="6">
        <v>6304</v>
      </c>
      <c r="HN58" s="6">
        <v>55886</v>
      </c>
      <c r="HO58" s="2">
        <v>185</v>
      </c>
      <c r="HP58" s="1"/>
      <c r="HQ58" s="1">
        <v>0</v>
      </c>
      <c r="HR58" s="6">
        <v>26725</v>
      </c>
      <c r="HS58" s="1"/>
      <c r="HT58" s="1"/>
      <c r="HU58" s="1">
        <v>0</v>
      </c>
      <c r="HV58" s="6">
        <v>2022</v>
      </c>
      <c r="HW58" s="1"/>
      <c r="HX58" s="1"/>
      <c r="HY58" s="1">
        <v>0</v>
      </c>
      <c r="HZ58" s="1">
        <v>0</v>
      </c>
      <c r="IA58" s="1"/>
      <c r="IB58" s="1"/>
      <c r="IC58" s="1">
        <v>0</v>
      </c>
      <c r="ID58" s="6">
        <v>47018</v>
      </c>
      <c r="IE58" s="6">
        <v>10251</v>
      </c>
      <c r="IF58" s="6">
        <v>1629</v>
      </c>
      <c r="IG58" s="6">
        <v>45173</v>
      </c>
      <c r="IH58" s="6">
        <v>11737</v>
      </c>
      <c r="II58" s="1">
        <v>73</v>
      </c>
      <c r="IJ58" s="1">
        <v>0</v>
      </c>
      <c r="IK58" s="1">
        <v>143</v>
      </c>
      <c r="IL58" s="1">
        <v>0</v>
      </c>
      <c r="IM58" s="1">
        <v>0</v>
      </c>
      <c r="IN58" s="1">
        <v>0</v>
      </c>
      <c r="IP58" s="1">
        <v>625</v>
      </c>
      <c r="IQ58" s="1">
        <v>0</v>
      </c>
      <c r="IR58" s="2">
        <v>625</v>
      </c>
      <c r="IS58" s="2">
        <v>841</v>
      </c>
      <c r="IT58" s="6">
        <v>1923</v>
      </c>
      <c r="IU58" s="10">
        <v>47643</v>
      </c>
      <c r="IV58" s="6">
        <v>13055</v>
      </c>
      <c r="IW58" s="1">
        <v>105</v>
      </c>
      <c r="IX58" s="1">
        <v>101</v>
      </c>
      <c r="IY58" s="1">
        <v>19</v>
      </c>
      <c r="IZ58" s="1">
        <v>0.56000000000000005</v>
      </c>
      <c r="JA58" s="1">
        <v>0.34</v>
      </c>
      <c r="JB58" s="1">
        <v>16.920000000000002</v>
      </c>
      <c r="JC58" s="1">
        <v>21.28</v>
      </c>
      <c r="JD58" s="1">
        <v>12.3</v>
      </c>
      <c r="JE58" s="1">
        <v>201</v>
      </c>
      <c r="JF58" s="6">
        <v>2816</v>
      </c>
      <c r="JG58" s="1">
        <v>24</v>
      </c>
      <c r="JH58" s="1">
        <v>992</v>
      </c>
      <c r="JI58">
        <v>17.927296729086198</v>
      </c>
      <c r="KJ58" s="27">
        <f t="shared" si="1"/>
        <v>45833.375</v>
      </c>
      <c r="MH58" s="2"/>
      <c r="MI58" s="2"/>
      <c r="MJ58" s="2"/>
    </row>
    <row r="59" spans="1:348" x14ac:dyDescent="0.2">
      <c r="A59" s="1" t="s">
        <v>1537</v>
      </c>
      <c r="B59" s="21" t="s">
        <v>1925</v>
      </c>
      <c r="C59" s="1" t="s">
        <v>1538</v>
      </c>
      <c r="D59" s="1">
        <v>2016</v>
      </c>
      <c r="E59" s="1" t="s">
        <v>1539</v>
      </c>
      <c r="F59" s="1" t="s">
        <v>1540</v>
      </c>
      <c r="G59" s="1" t="s">
        <v>1541</v>
      </c>
      <c r="H59" s="1">
        <v>27530</v>
      </c>
      <c r="I59" s="1">
        <v>3807</v>
      </c>
      <c r="J59" s="1" t="s">
        <v>1540</v>
      </c>
      <c r="K59" s="1" t="s">
        <v>1541</v>
      </c>
      <c r="L59" s="1">
        <v>27530</v>
      </c>
      <c r="M59" s="1"/>
      <c r="N59" s="1" t="s">
        <v>1542</v>
      </c>
      <c r="O59" s="1" t="s">
        <v>1543</v>
      </c>
      <c r="P59" s="1" t="s">
        <v>1544</v>
      </c>
      <c r="Q59" s="1" t="s">
        <v>1545</v>
      </c>
      <c r="R59" s="1" t="s">
        <v>1546</v>
      </c>
      <c r="S59" s="1" t="s">
        <v>1547</v>
      </c>
      <c r="T59" s="1" t="s">
        <v>1548</v>
      </c>
      <c r="U59" s="1" t="s">
        <v>1544</v>
      </c>
      <c r="V59" s="1" t="s">
        <v>1549</v>
      </c>
      <c r="W59" s="1">
        <v>1</v>
      </c>
      <c r="X59" s="1">
        <v>3</v>
      </c>
      <c r="Y59" s="1">
        <v>0</v>
      </c>
      <c r="Z59" s="1">
        <v>1</v>
      </c>
      <c r="AA59" s="6">
        <v>8122</v>
      </c>
      <c r="AB59" s="1">
        <v>9</v>
      </c>
      <c r="AC59" s="1">
        <v>3.15</v>
      </c>
      <c r="AD59" s="1">
        <v>12.15</v>
      </c>
      <c r="AE59" s="1">
        <v>23.76</v>
      </c>
      <c r="AF59" s="1">
        <v>35.909999999999997</v>
      </c>
      <c r="AG59" s="7">
        <v>0.25059999999999999</v>
      </c>
      <c r="AH59" s="8">
        <v>81706</v>
      </c>
      <c r="AI59" s="1" t="e">
        <f>VLOOKUP(County!A59,Salaries!A$6:T$91,15,FALSE)</f>
        <v>#N/A</v>
      </c>
      <c r="AJ59" s="1" t="e">
        <f>VLOOKUP(County!A59,Salaries!A$6:T$91,16,FALSE)</f>
        <v>#N/A</v>
      </c>
      <c r="AK59" s="8">
        <v>37183</v>
      </c>
      <c r="AL59" s="9">
        <v>9.9499999999999993</v>
      </c>
      <c r="AM59" s="9">
        <v>10.97</v>
      </c>
      <c r="AN59" s="9">
        <v>12.1</v>
      </c>
      <c r="AO59" s="8">
        <v>0</v>
      </c>
      <c r="AP59" s="8">
        <v>1658233</v>
      </c>
      <c r="AQ59" s="8">
        <v>1658233</v>
      </c>
      <c r="AR59" s="8">
        <v>165002</v>
      </c>
      <c r="AS59" s="8">
        <v>34118</v>
      </c>
      <c r="AT59" s="8">
        <v>199120</v>
      </c>
      <c r="AU59" s="8">
        <v>12027</v>
      </c>
      <c r="AV59" s="8">
        <v>3000</v>
      </c>
      <c r="AW59" s="8">
        <v>15027</v>
      </c>
      <c r="AX59" s="8">
        <v>0</v>
      </c>
      <c r="AY59" s="8">
        <v>1872380</v>
      </c>
      <c r="AZ59" s="8">
        <v>1135460</v>
      </c>
      <c r="BA59" s="8">
        <v>351765</v>
      </c>
      <c r="BB59" s="8">
        <v>1487225</v>
      </c>
      <c r="BC59" s="8">
        <v>159365</v>
      </c>
      <c r="BD59" s="8">
        <v>47444</v>
      </c>
      <c r="BE59" s="8">
        <v>23371</v>
      </c>
      <c r="BF59" s="8">
        <v>230180</v>
      </c>
      <c r="BG59" s="8">
        <v>154975</v>
      </c>
      <c r="BH59" s="8">
        <v>1872380</v>
      </c>
      <c r="BI59" s="8">
        <v>0</v>
      </c>
      <c r="BJ59" s="7">
        <v>0</v>
      </c>
      <c r="BK59" s="8">
        <v>0</v>
      </c>
      <c r="BL59" s="8">
        <v>0</v>
      </c>
      <c r="BM59" s="8">
        <v>0</v>
      </c>
      <c r="BN59" s="8">
        <v>19090</v>
      </c>
      <c r="BO59" s="8">
        <v>19090</v>
      </c>
      <c r="BP59" s="8">
        <v>21102</v>
      </c>
      <c r="BQ59" s="6">
        <v>46572</v>
      </c>
      <c r="BR59" s="6">
        <v>32425</v>
      </c>
      <c r="BS59" s="6">
        <v>78997</v>
      </c>
      <c r="BT59" s="6">
        <v>32863</v>
      </c>
      <c r="BU59" s="6">
        <v>18499</v>
      </c>
      <c r="BV59" s="6">
        <v>51362</v>
      </c>
      <c r="BW59" s="6">
        <v>5099</v>
      </c>
      <c r="BX59" s="6">
        <v>2004</v>
      </c>
      <c r="BY59" s="6">
        <v>7103</v>
      </c>
      <c r="BZ59" s="6">
        <v>137462</v>
      </c>
      <c r="CA59" s="1"/>
      <c r="CB59" s="6">
        <v>137462</v>
      </c>
      <c r="CC59" s="1">
        <v>99</v>
      </c>
      <c r="CD59" s="6">
        <v>50570</v>
      </c>
      <c r="CE59" s="1">
        <v>12</v>
      </c>
      <c r="CF59" s="1">
        <v>74</v>
      </c>
      <c r="CG59" s="1">
        <v>86</v>
      </c>
      <c r="CH59" s="6">
        <v>4909</v>
      </c>
      <c r="CI59" s="6">
        <v>3205</v>
      </c>
      <c r="CJ59" s="6">
        <v>5550</v>
      </c>
      <c r="CK59" s="1">
        <v>205</v>
      </c>
      <c r="CL59" s="1">
        <v>40</v>
      </c>
      <c r="CM59" s="1">
        <v>74</v>
      </c>
      <c r="CN59" s="1">
        <v>288</v>
      </c>
      <c r="CO59" s="6">
        <v>79197</v>
      </c>
      <c r="CP59" s="6">
        <v>24362</v>
      </c>
      <c r="CQ59" s="6">
        <v>103559</v>
      </c>
      <c r="CR59" s="6">
        <v>9604</v>
      </c>
      <c r="CS59" s="6">
        <v>4075</v>
      </c>
      <c r="CT59" s="6">
        <v>13679</v>
      </c>
      <c r="CU59" s="6">
        <v>79023</v>
      </c>
      <c r="CV59" s="6">
        <v>19604</v>
      </c>
      <c r="CW59" s="6">
        <v>98627</v>
      </c>
      <c r="CX59" s="6">
        <v>215865</v>
      </c>
      <c r="CY59" s="6">
        <v>2633</v>
      </c>
      <c r="CZ59" s="1">
        <v>149</v>
      </c>
      <c r="DA59" s="6">
        <v>218647</v>
      </c>
      <c r="DB59" s="6">
        <v>10447</v>
      </c>
      <c r="DC59" s="6">
        <v>2346</v>
      </c>
      <c r="DD59" s="6">
        <f t="shared" si="2"/>
        <v>12793</v>
      </c>
      <c r="DE59" s="6">
        <v>35505</v>
      </c>
      <c r="DF59" s="6">
        <v>21277</v>
      </c>
      <c r="DG59" s="1">
        <v>511</v>
      </c>
      <c r="DH59" s="6">
        <v>24186</v>
      </c>
      <c r="DI59" s="6">
        <v>2663</v>
      </c>
      <c r="DJ59" s="6"/>
      <c r="DK59" s="6">
        <v>278983</v>
      </c>
      <c r="DL59" s="6">
        <v>95949</v>
      </c>
      <c r="DM59" s="1"/>
      <c r="DN59" s="6">
        <v>3067</v>
      </c>
      <c r="DO59" s="6">
        <v>288742</v>
      </c>
      <c r="DP59" s="6">
        <v>1006</v>
      </c>
      <c r="DQ59" s="6">
        <v>37195</v>
      </c>
      <c r="DR59" s="6">
        <v>11673</v>
      </c>
      <c r="DS59" s="6">
        <v>48868</v>
      </c>
      <c r="DT59" s="6">
        <v>280344</v>
      </c>
      <c r="DU59" s="1">
        <v>226</v>
      </c>
      <c r="DV59" s="1">
        <v>45</v>
      </c>
      <c r="DW59" s="1">
        <v>455</v>
      </c>
      <c r="DX59" s="1">
        <v>133</v>
      </c>
      <c r="DY59" s="1">
        <v>89</v>
      </c>
      <c r="DZ59" s="1">
        <v>26</v>
      </c>
      <c r="EA59" s="1">
        <v>974</v>
      </c>
      <c r="EB59" s="6">
        <v>2172</v>
      </c>
      <c r="EC59" s="6">
        <v>1655</v>
      </c>
      <c r="ED59" s="6">
        <v>3827</v>
      </c>
      <c r="EE59" s="6">
        <v>9827</v>
      </c>
      <c r="EF59" s="6">
        <v>5009</v>
      </c>
      <c r="EG59" s="6">
        <v>14836</v>
      </c>
      <c r="EH59" s="1">
        <v>874</v>
      </c>
      <c r="EI59" s="1">
        <v>994</v>
      </c>
      <c r="EJ59" s="6">
        <v>1868</v>
      </c>
      <c r="EK59" s="6">
        <v>20531</v>
      </c>
      <c r="EL59" s="1">
        <v>14</v>
      </c>
      <c r="EM59" s="1">
        <v>741</v>
      </c>
      <c r="EN59" s="1">
        <v>124</v>
      </c>
      <c r="EO59" s="1">
        <v>851</v>
      </c>
      <c r="EP59" s="1">
        <v>909</v>
      </c>
      <c r="EQ59" s="6">
        <v>3608</v>
      </c>
      <c r="ER59" s="6">
        <v>93635</v>
      </c>
      <c r="ES59" s="6">
        <v>43527</v>
      </c>
      <c r="ET59" s="6">
        <v>6523</v>
      </c>
      <c r="EU59" s="6">
        <v>22142</v>
      </c>
      <c r="EV59" s="6">
        <v>22207</v>
      </c>
      <c r="EW59" s="1" t="s">
        <v>1550</v>
      </c>
      <c r="EX59" s="1">
        <v>49</v>
      </c>
      <c r="EY59" s="1">
        <v>123</v>
      </c>
      <c r="EZ59" s="6">
        <v>85252</v>
      </c>
      <c r="FA59" s="6">
        <v>128262</v>
      </c>
      <c r="FB59" s="6">
        <v>91448</v>
      </c>
      <c r="FC59" s="1"/>
      <c r="FD59" s="1"/>
      <c r="FE59" s="1"/>
      <c r="FF59" s="1" t="s">
        <v>1551</v>
      </c>
      <c r="FG59" s="1" t="s">
        <v>307</v>
      </c>
      <c r="FH59" s="1" t="s">
        <v>1540</v>
      </c>
      <c r="FI59" s="1" t="s">
        <v>1541</v>
      </c>
      <c r="FJ59" s="1">
        <v>27530</v>
      </c>
      <c r="FK59" s="1">
        <v>3850</v>
      </c>
      <c r="FL59" s="1" t="s">
        <v>1540</v>
      </c>
      <c r="FM59" s="1" t="s">
        <v>1541</v>
      </c>
      <c r="FN59" s="1">
        <v>27530</v>
      </c>
      <c r="FO59" s="1">
        <v>3850</v>
      </c>
      <c r="FP59" s="1" t="s">
        <v>1539</v>
      </c>
      <c r="FQ59" s="6">
        <v>46670</v>
      </c>
      <c r="FR59" s="1">
        <v>35.909999999999997</v>
      </c>
      <c r="FS59" s="1" t="s">
        <v>1552</v>
      </c>
      <c r="FT59" s="6">
        <v>8122</v>
      </c>
      <c r="FU59" s="1">
        <v>208</v>
      </c>
      <c r="FV59" s="1"/>
      <c r="FW59" s="1" t="s">
        <v>1553</v>
      </c>
      <c r="FX59" s="1"/>
      <c r="FY59" s="1"/>
      <c r="FZ59" s="1">
        <v>0</v>
      </c>
      <c r="GA59" s="1" t="s">
        <v>1554</v>
      </c>
      <c r="GB59" s="1">
        <v>2.17</v>
      </c>
      <c r="GC59" s="1">
        <v>53.76</v>
      </c>
      <c r="GD59" s="1" t="s">
        <v>286</v>
      </c>
      <c r="GE59" s="1" t="s">
        <v>287</v>
      </c>
      <c r="GF59" s="1" t="s">
        <v>1555</v>
      </c>
      <c r="GG59" s="1" t="s">
        <v>289</v>
      </c>
      <c r="GH59" s="1" t="s">
        <v>290</v>
      </c>
      <c r="GI59" s="1" t="s">
        <v>278</v>
      </c>
      <c r="GJ59" s="6">
        <v>125101</v>
      </c>
      <c r="GK59" s="1">
        <v>2</v>
      </c>
      <c r="GM59" s="2" t="s">
        <v>291</v>
      </c>
      <c r="GN59" s="2">
        <v>868</v>
      </c>
      <c r="GO59" s="2">
        <v>72</v>
      </c>
      <c r="GP59" s="10">
        <v>3190</v>
      </c>
      <c r="GQ59" s="10">
        <v>29725</v>
      </c>
      <c r="GR59" s="2">
        <v>45</v>
      </c>
      <c r="GS59" s="2">
        <v>13</v>
      </c>
      <c r="GT59" s="2">
        <v>138</v>
      </c>
      <c r="GU59" s="10">
        <v>3602</v>
      </c>
      <c r="GY59" s="1"/>
      <c r="GZ59" s="1">
        <v>2</v>
      </c>
      <c r="HA59" s="1"/>
      <c r="HB59" s="1"/>
      <c r="HC59" s="1"/>
      <c r="HD59" s="1"/>
      <c r="HE59" s="1"/>
      <c r="HF59" s="1"/>
      <c r="HG59" s="1"/>
      <c r="HH59" s="1"/>
      <c r="HI59" s="1"/>
      <c r="HJ59" s="1">
        <v>5</v>
      </c>
      <c r="HK59" s="6">
        <v>1285</v>
      </c>
      <c r="HM59" s="6">
        <v>13664</v>
      </c>
      <c r="HN59" s="6">
        <v>205077</v>
      </c>
      <c r="HO59" s="10">
        <v>2663</v>
      </c>
      <c r="HP59" s="1"/>
      <c r="HQ59" s="1">
        <v>40</v>
      </c>
      <c r="HR59" s="6">
        <v>26725</v>
      </c>
      <c r="HS59" s="6">
        <v>23798</v>
      </c>
      <c r="HT59" s="1"/>
      <c r="HU59" s="1">
        <v>47</v>
      </c>
      <c r="HV59" s="6">
        <v>2022</v>
      </c>
      <c r="HW59" s="6">
        <v>1183</v>
      </c>
      <c r="HX59" s="1"/>
      <c r="HY59" s="1">
        <v>0</v>
      </c>
      <c r="HZ59" s="1">
        <v>0</v>
      </c>
      <c r="IA59" s="1">
        <v>205</v>
      </c>
      <c r="IB59" s="1"/>
      <c r="IC59" s="1">
        <v>0</v>
      </c>
      <c r="ID59" s="6">
        <v>288742</v>
      </c>
      <c r="IE59" s="6">
        <v>48298</v>
      </c>
      <c r="IF59" s="1">
        <v>9</v>
      </c>
      <c r="IG59" s="6">
        <v>264696</v>
      </c>
      <c r="IH59" s="6">
        <v>45909</v>
      </c>
      <c r="II59" s="1">
        <v>80</v>
      </c>
      <c r="IJ59" s="6">
        <v>21197</v>
      </c>
      <c r="IK59" s="1">
        <v>374</v>
      </c>
      <c r="IL59" s="6">
        <v>1972</v>
      </c>
      <c r="IM59" s="1">
        <v>0</v>
      </c>
      <c r="IN59" s="1">
        <v>52</v>
      </c>
      <c r="IP59" s="6">
        <v>6066</v>
      </c>
      <c r="IQ59" s="6">
        <v>83191</v>
      </c>
      <c r="IR59" s="10">
        <v>89257</v>
      </c>
      <c r="IS59" s="10">
        <v>113443</v>
      </c>
      <c r="IT59" s="6">
        <v>12793</v>
      </c>
      <c r="IU59" s="10">
        <v>377999</v>
      </c>
      <c r="IV59" s="6">
        <v>112306</v>
      </c>
      <c r="IW59" s="1">
        <v>271</v>
      </c>
      <c r="IX59" s="1">
        <v>588</v>
      </c>
      <c r="IY59" s="1">
        <v>115</v>
      </c>
      <c r="IZ59" s="1">
        <v>0.72</v>
      </c>
      <c r="JA59" s="1">
        <v>0.19</v>
      </c>
      <c r="JB59" s="1">
        <v>21.08</v>
      </c>
      <c r="JC59" s="1">
        <v>25.23</v>
      </c>
      <c r="JD59" s="1">
        <v>14.12</v>
      </c>
      <c r="JE59" s="1">
        <v>770</v>
      </c>
      <c r="JF59" s="6">
        <v>12873</v>
      </c>
      <c r="JG59" s="1">
        <v>204</v>
      </c>
      <c r="JH59" s="6">
        <v>7658</v>
      </c>
      <c r="JI59">
        <v>11.88819433897411</v>
      </c>
      <c r="KJ59" s="27">
        <f t="shared" si="1"/>
        <v>41415.343915343918</v>
      </c>
      <c r="MH59" s="10">
        <v>7141</v>
      </c>
      <c r="MI59" s="10">
        <v>169890</v>
      </c>
      <c r="MJ59" s="10"/>
    </row>
    <row r="60" spans="1:348" x14ac:dyDescent="0.2">
      <c r="A60" s="1" t="s">
        <v>1556</v>
      </c>
      <c r="B60" s="21" t="s">
        <v>1926</v>
      </c>
      <c r="C60" s="1" t="s">
        <v>1557</v>
      </c>
      <c r="D60" s="1">
        <v>2016</v>
      </c>
      <c r="E60" s="1" t="s">
        <v>1558</v>
      </c>
      <c r="F60" s="1" t="s">
        <v>1559</v>
      </c>
      <c r="G60" s="1" t="s">
        <v>1558</v>
      </c>
      <c r="H60" s="1">
        <v>27893</v>
      </c>
      <c r="I60" s="1">
        <v>3801</v>
      </c>
      <c r="J60" s="1" t="s">
        <v>1559</v>
      </c>
      <c r="K60" s="1" t="s">
        <v>1558</v>
      </c>
      <c r="L60" s="1">
        <v>27893</v>
      </c>
      <c r="M60" s="1"/>
      <c r="N60" s="1" t="s">
        <v>1560</v>
      </c>
      <c r="O60" s="1" t="s">
        <v>1561</v>
      </c>
      <c r="P60" s="1" t="s">
        <v>1562</v>
      </c>
      <c r="Q60" s="1" t="s">
        <v>1563</v>
      </c>
      <c r="R60" s="1" t="s">
        <v>1560</v>
      </c>
      <c r="S60" s="1" t="s">
        <v>323</v>
      </c>
      <c r="T60" s="1" t="s">
        <v>1561</v>
      </c>
      <c r="U60" s="1" t="s">
        <v>1562</v>
      </c>
      <c r="V60" s="1" t="s">
        <v>1563</v>
      </c>
      <c r="W60" s="1">
        <v>1</v>
      </c>
      <c r="X60" s="1">
        <v>5</v>
      </c>
      <c r="Y60" s="1">
        <v>1</v>
      </c>
      <c r="Z60" s="1">
        <v>0</v>
      </c>
      <c r="AA60" s="6">
        <v>10881</v>
      </c>
      <c r="AB60" s="1">
        <v>6</v>
      </c>
      <c r="AC60" s="1">
        <v>3</v>
      </c>
      <c r="AD60" s="1">
        <v>9</v>
      </c>
      <c r="AE60" s="1">
        <v>19.190000000000001</v>
      </c>
      <c r="AF60" s="1">
        <v>28.19</v>
      </c>
      <c r="AG60" s="7">
        <v>0.21279999999999999</v>
      </c>
      <c r="AH60" s="8">
        <v>79968</v>
      </c>
      <c r="AI60" s="1" t="e">
        <f>VLOOKUP(County!A60,Salaries!A$6:T$91,15,FALSE)</f>
        <v>#N/A</v>
      </c>
      <c r="AJ60" s="1" t="e">
        <f>VLOOKUP(County!A60,Salaries!A$6:T$91,16,FALSE)</f>
        <v>#N/A</v>
      </c>
      <c r="AK60" s="8">
        <v>41388</v>
      </c>
      <c r="AL60" s="9">
        <v>9.18</v>
      </c>
      <c r="AM60" s="9">
        <v>10.199999999999999</v>
      </c>
      <c r="AN60" s="9">
        <v>10.199999999999999</v>
      </c>
      <c r="AO60" s="8">
        <v>0</v>
      </c>
      <c r="AP60" s="8">
        <v>1634942</v>
      </c>
      <c r="AQ60" s="8">
        <v>1634942</v>
      </c>
      <c r="AR60" s="8">
        <v>131115</v>
      </c>
      <c r="AS60" s="8">
        <v>0</v>
      </c>
      <c r="AT60" s="8">
        <v>131115</v>
      </c>
      <c r="AU60" s="8">
        <v>0</v>
      </c>
      <c r="AV60" s="8">
        <v>0</v>
      </c>
      <c r="AW60" s="8">
        <v>0</v>
      </c>
      <c r="AX60" s="8">
        <v>57755</v>
      </c>
      <c r="AY60" s="8">
        <v>1823812</v>
      </c>
      <c r="AZ60" s="8">
        <v>1015372</v>
      </c>
      <c r="BA60" s="8">
        <v>346696</v>
      </c>
      <c r="BB60" s="8">
        <v>1362068</v>
      </c>
      <c r="BC60" s="8">
        <v>76742</v>
      </c>
      <c r="BD60" s="8">
        <v>16191</v>
      </c>
      <c r="BE60" s="8">
        <v>15917</v>
      </c>
      <c r="BF60" s="8">
        <v>108850</v>
      </c>
      <c r="BG60" s="8">
        <v>329300</v>
      </c>
      <c r="BH60" s="8">
        <v>1800218</v>
      </c>
      <c r="BI60" s="8">
        <v>23594</v>
      </c>
      <c r="BJ60" s="7">
        <v>1.29E-2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6">
        <v>59083</v>
      </c>
      <c r="BR60" s="6">
        <v>56406</v>
      </c>
      <c r="BS60" s="6">
        <v>115489</v>
      </c>
      <c r="BT60" s="6">
        <v>50156</v>
      </c>
      <c r="BU60" s="6">
        <v>21906</v>
      </c>
      <c r="BV60" s="6">
        <v>72062</v>
      </c>
      <c r="BW60" s="6">
        <v>9270</v>
      </c>
      <c r="BX60" s="1">
        <v>338</v>
      </c>
      <c r="BY60" s="6">
        <v>9608</v>
      </c>
      <c r="BZ60" s="6">
        <v>197159</v>
      </c>
      <c r="CA60" s="1"/>
      <c r="CB60" s="6">
        <v>197159</v>
      </c>
      <c r="CC60" s="1">
        <v>0</v>
      </c>
      <c r="CD60" s="6">
        <v>27651</v>
      </c>
      <c r="CE60" s="1">
        <v>2</v>
      </c>
      <c r="CF60" s="1">
        <v>74</v>
      </c>
      <c r="CG60" s="1">
        <v>76</v>
      </c>
      <c r="CH60" s="6">
        <v>2615</v>
      </c>
      <c r="CI60" s="6">
        <v>2022</v>
      </c>
      <c r="CJ60" s="6">
        <v>5099</v>
      </c>
      <c r="CK60" s="1">
        <v>0</v>
      </c>
      <c r="CL60" s="1">
        <v>0</v>
      </c>
      <c r="CM60" s="1">
        <v>57</v>
      </c>
      <c r="CN60" s="1">
        <v>155</v>
      </c>
      <c r="CO60" s="6">
        <v>72816</v>
      </c>
      <c r="CP60" s="6">
        <v>25715</v>
      </c>
      <c r="CQ60" s="6">
        <v>98531</v>
      </c>
      <c r="CR60" s="6">
        <v>10539</v>
      </c>
      <c r="CS60" s="1">
        <v>378</v>
      </c>
      <c r="CT60" s="6">
        <v>10917</v>
      </c>
      <c r="CU60" s="6">
        <v>82412</v>
      </c>
      <c r="CV60" s="6">
        <v>18123</v>
      </c>
      <c r="CW60" s="6">
        <v>100535</v>
      </c>
      <c r="CX60" s="6">
        <v>209983</v>
      </c>
      <c r="CY60" s="6">
        <v>5111</v>
      </c>
      <c r="CZ60" s="1">
        <v>0</v>
      </c>
      <c r="DA60" s="6">
        <v>215094</v>
      </c>
      <c r="DB60" s="6">
        <v>11652</v>
      </c>
      <c r="DC60" s="6">
        <v>1222</v>
      </c>
      <c r="DD60" s="6">
        <f t="shared" si="2"/>
        <v>12874</v>
      </c>
      <c r="DE60" s="6">
        <v>34114</v>
      </c>
      <c r="DF60" s="6">
        <v>7117</v>
      </c>
      <c r="DG60" s="1">
        <v>0</v>
      </c>
      <c r="DH60" s="6">
        <v>8339</v>
      </c>
      <c r="DI60" s="6">
        <v>1261</v>
      </c>
      <c r="DJ60" s="6"/>
      <c r="DK60" s="6">
        <v>232933</v>
      </c>
      <c r="DL60" s="6">
        <v>47967</v>
      </c>
      <c r="DM60" s="6">
        <v>6158</v>
      </c>
      <c r="DN60" s="1"/>
      <c r="DO60" s="6">
        <v>269199</v>
      </c>
      <c r="DP60" s="1">
        <v>4</v>
      </c>
      <c r="DQ60" s="6">
        <v>45431</v>
      </c>
      <c r="DR60" s="6">
        <v>14674</v>
      </c>
      <c r="DS60" s="6">
        <v>60105</v>
      </c>
      <c r="DT60" s="6">
        <v>215347</v>
      </c>
      <c r="DU60" s="1">
        <v>42</v>
      </c>
      <c r="DV60" s="1">
        <v>0</v>
      </c>
      <c r="DW60" s="1">
        <v>378</v>
      </c>
      <c r="DX60" s="1">
        <v>14</v>
      </c>
      <c r="DY60" s="1">
        <v>79</v>
      </c>
      <c r="DZ60" s="1">
        <v>0</v>
      </c>
      <c r="EA60" s="1">
        <v>513</v>
      </c>
      <c r="EB60" s="1">
        <v>503</v>
      </c>
      <c r="EC60" s="1">
        <v>0</v>
      </c>
      <c r="ED60" s="1">
        <v>503</v>
      </c>
      <c r="EE60" s="6">
        <v>8444</v>
      </c>
      <c r="EF60" s="6">
        <v>1546</v>
      </c>
      <c r="EG60" s="6">
        <v>9990</v>
      </c>
      <c r="EH60" s="1">
        <v>578</v>
      </c>
      <c r="EI60" s="1">
        <v>0</v>
      </c>
      <c r="EJ60" s="1">
        <v>578</v>
      </c>
      <c r="EK60" s="6">
        <v>11071</v>
      </c>
      <c r="EL60" s="1">
        <v>2</v>
      </c>
      <c r="EM60" s="1">
        <v>8</v>
      </c>
      <c r="EN60" s="1">
        <v>125</v>
      </c>
      <c r="EO60" s="1">
        <v>332</v>
      </c>
      <c r="EP60" s="1">
        <v>714</v>
      </c>
      <c r="EQ60" s="6">
        <v>7244</v>
      </c>
      <c r="ER60" s="6">
        <v>35814</v>
      </c>
      <c r="ES60" s="6">
        <v>8486</v>
      </c>
      <c r="ET60" s="6">
        <v>1788</v>
      </c>
      <c r="EU60" s="1">
        <v>178</v>
      </c>
      <c r="EV60" s="1">
        <v>117</v>
      </c>
      <c r="EW60" s="1" t="s">
        <v>1564</v>
      </c>
      <c r="EX60" s="1">
        <v>33</v>
      </c>
      <c r="EY60" s="1">
        <v>55</v>
      </c>
      <c r="EZ60" s="6">
        <v>43432</v>
      </c>
      <c r="FA60" s="6">
        <v>96938</v>
      </c>
      <c r="FB60" s="6">
        <v>37400</v>
      </c>
      <c r="FC60" s="1"/>
      <c r="FD60" s="1"/>
      <c r="FE60" s="1"/>
      <c r="FF60" s="1" t="s">
        <v>1557</v>
      </c>
      <c r="FG60" s="1" t="s">
        <v>307</v>
      </c>
      <c r="FH60" s="1" t="s">
        <v>1559</v>
      </c>
      <c r="FI60" s="1" t="s">
        <v>1558</v>
      </c>
      <c r="FJ60" s="1">
        <v>27893</v>
      </c>
      <c r="FK60" s="1">
        <v>3801</v>
      </c>
      <c r="FL60" s="1" t="s">
        <v>1559</v>
      </c>
      <c r="FM60" s="1" t="s">
        <v>1558</v>
      </c>
      <c r="FN60" s="1">
        <v>27893</v>
      </c>
      <c r="FO60" s="1">
        <v>3801</v>
      </c>
      <c r="FP60" s="1" t="s">
        <v>1558</v>
      </c>
      <c r="FQ60" s="6">
        <v>54083</v>
      </c>
      <c r="FR60" s="1">
        <v>28.19</v>
      </c>
      <c r="FS60" s="1" t="s">
        <v>1560</v>
      </c>
      <c r="FT60" s="6">
        <v>10881</v>
      </c>
      <c r="FU60" s="1">
        <v>338</v>
      </c>
      <c r="FV60" s="1"/>
      <c r="FW60" s="1" t="s">
        <v>1565</v>
      </c>
      <c r="FX60" s="1"/>
      <c r="FY60" s="1"/>
      <c r="FZ60" s="1">
        <v>0</v>
      </c>
      <c r="GA60" s="1" t="s">
        <v>1566</v>
      </c>
      <c r="GB60" s="1">
        <v>90</v>
      </c>
      <c r="GC60" s="1">
        <v>90</v>
      </c>
      <c r="GD60" s="1" t="s">
        <v>286</v>
      </c>
      <c r="GE60" s="1" t="s">
        <v>287</v>
      </c>
      <c r="GF60" s="1" t="s">
        <v>1567</v>
      </c>
      <c r="GG60" s="1" t="s">
        <v>289</v>
      </c>
      <c r="GH60" s="1" t="s">
        <v>290</v>
      </c>
      <c r="GI60" s="1" t="s">
        <v>278</v>
      </c>
      <c r="GJ60" s="6">
        <v>81397</v>
      </c>
      <c r="GK60" s="1">
        <v>2</v>
      </c>
      <c r="GM60" s="2" t="s">
        <v>291</v>
      </c>
      <c r="GN60" s="2">
        <v>607</v>
      </c>
      <c r="GO60" s="2">
        <v>99</v>
      </c>
      <c r="GP60" s="10">
        <v>3025</v>
      </c>
      <c r="GQ60" s="10">
        <v>27678</v>
      </c>
      <c r="GR60" s="2">
        <v>78</v>
      </c>
      <c r="GS60" s="2">
        <v>18</v>
      </c>
      <c r="GT60" s="2">
        <v>211</v>
      </c>
      <c r="GU60" s="10">
        <v>2659</v>
      </c>
      <c r="GY60" s="1"/>
      <c r="GZ60" s="1">
        <v>2</v>
      </c>
      <c r="HA60" s="1"/>
      <c r="HB60" s="1"/>
      <c r="HC60" s="1"/>
      <c r="HD60" s="1"/>
      <c r="HE60" s="1"/>
      <c r="HF60" s="1"/>
      <c r="HG60" s="1"/>
      <c r="HH60" s="1"/>
      <c r="HI60" s="1"/>
      <c r="HJ60" s="1">
        <v>7</v>
      </c>
      <c r="HK60" s="1">
        <v>492</v>
      </c>
      <c r="HM60" s="6">
        <v>9736</v>
      </c>
      <c r="HN60" s="6">
        <v>236038</v>
      </c>
      <c r="HO60" s="10">
        <v>1261</v>
      </c>
      <c r="HP60" s="1"/>
      <c r="HQ60" s="1">
        <v>0</v>
      </c>
      <c r="HR60" s="6">
        <v>26725</v>
      </c>
      <c r="HS60" s="1"/>
      <c r="HT60" s="1"/>
      <c r="HU60" s="1">
        <v>926</v>
      </c>
      <c r="HV60" s="6">
        <v>2022</v>
      </c>
      <c r="HW60" s="1"/>
      <c r="HX60" s="1"/>
      <c r="HY60" s="1">
        <v>0</v>
      </c>
      <c r="HZ60" s="1">
        <v>0</v>
      </c>
      <c r="IA60" s="1"/>
      <c r="IB60" s="1"/>
      <c r="IC60" s="1">
        <v>0</v>
      </c>
      <c r="ID60" s="6">
        <v>269199</v>
      </c>
      <c r="IE60" s="6">
        <v>46988</v>
      </c>
      <c r="IF60" s="1">
        <v>0</v>
      </c>
      <c r="IG60" s="6">
        <v>260860</v>
      </c>
      <c r="IH60" s="6">
        <v>45766</v>
      </c>
      <c r="II60" s="1">
        <v>153</v>
      </c>
      <c r="IJ60" s="6">
        <v>6964</v>
      </c>
      <c r="IK60" s="6">
        <v>1222</v>
      </c>
      <c r="IL60" s="1">
        <v>0</v>
      </c>
      <c r="IM60" s="1">
        <v>0</v>
      </c>
      <c r="IN60" s="1">
        <v>0</v>
      </c>
      <c r="IP60" s="6">
        <v>6277</v>
      </c>
      <c r="IQ60" s="6">
        <v>67045</v>
      </c>
      <c r="IR60" s="10">
        <v>73322</v>
      </c>
      <c r="IS60" s="10">
        <v>81661</v>
      </c>
      <c r="IT60" s="6">
        <v>12874</v>
      </c>
      <c r="IU60" s="10">
        <v>342521</v>
      </c>
      <c r="IV60" s="6">
        <v>111452</v>
      </c>
      <c r="IW60" s="1">
        <v>42</v>
      </c>
      <c r="IX60" s="1">
        <v>392</v>
      </c>
      <c r="IY60" s="1">
        <v>79</v>
      </c>
      <c r="IZ60" s="1">
        <v>0.9</v>
      </c>
      <c r="JA60" s="1">
        <v>0.05</v>
      </c>
      <c r="JB60" s="1">
        <v>21.58</v>
      </c>
      <c r="JC60" s="1">
        <v>25.48</v>
      </c>
      <c r="JD60" s="1">
        <v>11.98</v>
      </c>
      <c r="JE60" s="1">
        <v>499</v>
      </c>
      <c r="JF60" s="6">
        <v>9525</v>
      </c>
      <c r="JG60" s="1">
        <v>14</v>
      </c>
      <c r="JH60" s="6">
        <v>1546</v>
      </c>
      <c r="JI60">
        <v>16.733638831897981</v>
      </c>
      <c r="KJ60" s="27">
        <f t="shared" si="1"/>
        <v>48317.417523944656</v>
      </c>
      <c r="MH60" s="2"/>
      <c r="MI60" s="2"/>
      <c r="MJ60" s="2"/>
    </row>
    <row r="61" spans="1:34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2"/>
      <c r="GO61" s="2"/>
      <c r="GP61" s="2"/>
      <c r="GQ61" s="2"/>
      <c r="GR61" s="2"/>
      <c r="GS61" s="2"/>
      <c r="GT61" s="2"/>
      <c r="GU61" s="2"/>
      <c r="GY61" s="2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N61" s="1"/>
      <c r="HO61" s="1"/>
      <c r="HP61" s="2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Q61" s="1"/>
      <c r="IR61" s="1"/>
      <c r="IS61" s="2"/>
      <c r="IT61" s="2"/>
      <c r="IU61" s="1"/>
      <c r="IV61" s="2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MH61" s="2"/>
      <c r="MI61" s="2"/>
      <c r="MJ61" s="2"/>
    </row>
    <row r="62" spans="1:34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>
        <v>70</v>
      </c>
      <c r="X62" s="1">
        <v>315</v>
      </c>
      <c r="Y62" s="1">
        <v>21</v>
      </c>
      <c r="Z62" s="1">
        <v>67</v>
      </c>
      <c r="AA62" s="1"/>
      <c r="AB62" s="1">
        <v>763.56</v>
      </c>
      <c r="AC62" s="1">
        <v>59.35</v>
      </c>
      <c r="AD62" s="1">
        <v>822.91</v>
      </c>
      <c r="AE62" s="13">
        <v>2215.4499999999998</v>
      </c>
      <c r="AF62" s="13">
        <v>3038.36</v>
      </c>
      <c r="AG62" s="7">
        <v>0.25130000000000002</v>
      </c>
      <c r="AH62" s="8">
        <v>74329</v>
      </c>
      <c r="AI62" s="1"/>
      <c r="AJ62" s="1"/>
      <c r="AK62" s="8">
        <v>26291</v>
      </c>
      <c r="AL62" s="9">
        <v>7.25</v>
      </c>
      <c r="AM62" s="9">
        <v>7.41</v>
      </c>
      <c r="AN62" s="9">
        <v>7.41</v>
      </c>
      <c r="AO62" s="8">
        <v>25282191</v>
      </c>
      <c r="AP62" s="8">
        <v>171727344</v>
      </c>
      <c r="AQ62" s="8">
        <v>197009535</v>
      </c>
      <c r="AR62" s="8">
        <v>14207033</v>
      </c>
      <c r="AS62" s="8">
        <v>466708</v>
      </c>
      <c r="AT62" s="8">
        <v>14673741</v>
      </c>
      <c r="AU62" s="8">
        <v>1647733</v>
      </c>
      <c r="AV62" s="8">
        <v>163700</v>
      </c>
      <c r="AW62" s="8">
        <v>1811433</v>
      </c>
      <c r="AX62" s="8">
        <v>10210061</v>
      </c>
      <c r="AY62" s="8">
        <v>223704770</v>
      </c>
      <c r="AZ62" s="8">
        <v>111919894</v>
      </c>
      <c r="BA62" s="8">
        <v>39644668</v>
      </c>
      <c r="BB62" s="8">
        <v>151564562</v>
      </c>
      <c r="BC62" s="8">
        <v>15947812</v>
      </c>
      <c r="BD62" s="8">
        <v>4706252</v>
      </c>
      <c r="BE62" s="8">
        <v>2664933</v>
      </c>
      <c r="BF62" s="8">
        <v>23318997</v>
      </c>
      <c r="BG62" s="8">
        <v>41407747</v>
      </c>
      <c r="BH62" s="8">
        <v>216291306</v>
      </c>
      <c r="BI62" s="8">
        <v>7413464</v>
      </c>
      <c r="BJ62" s="7">
        <v>3.3099999999999997E-2</v>
      </c>
      <c r="BK62" s="8">
        <v>12288270</v>
      </c>
      <c r="BL62" s="8">
        <v>0</v>
      </c>
      <c r="BM62" s="8">
        <v>148811</v>
      </c>
      <c r="BN62" s="8">
        <v>40589</v>
      </c>
      <c r="BO62" s="8">
        <v>12477670</v>
      </c>
      <c r="BP62" s="8">
        <v>13419740</v>
      </c>
      <c r="BQ62" s="6">
        <v>4699246</v>
      </c>
      <c r="BR62" s="6">
        <v>4589769</v>
      </c>
      <c r="BS62" s="6">
        <v>9289015</v>
      </c>
      <c r="BT62" s="6">
        <v>3825484</v>
      </c>
      <c r="BU62" s="6">
        <v>1701463</v>
      </c>
      <c r="BV62" s="6">
        <v>5526947</v>
      </c>
      <c r="BW62" s="6">
        <v>663393</v>
      </c>
      <c r="BX62" s="6">
        <v>104622</v>
      </c>
      <c r="BY62" s="6">
        <v>768015</v>
      </c>
      <c r="BZ62" s="6">
        <v>15583977</v>
      </c>
      <c r="CA62" s="1"/>
      <c r="CB62" s="6">
        <v>15583977</v>
      </c>
      <c r="CC62" s="6">
        <v>245275</v>
      </c>
      <c r="CD62" s="6">
        <v>4181889</v>
      </c>
      <c r="CE62" s="1">
        <v>506</v>
      </c>
      <c r="CF62" s="1"/>
      <c r="CG62" s="1">
        <v>506</v>
      </c>
      <c r="CH62" s="6">
        <v>675654</v>
      </c>
      <c r="CI62" s="6">
        <v>963299</v>
      </c>
      <c r="CJ62" s="6">
        <v>820523</v>
      </c>
      <c r="CK62" s="6">
        <v>229784</v>
      </c>
      <c r="CL62" s="6">
        <v>5579</v>
      </c>
      <c r="CM62" s="6">
        <v>5276</v>
      </c>
      <c r="CN62" s="6">
        <v>20888</v>
      </c>
      <c r="CO62" s="6">
        <v>10914455</v>
      </c>
      <c r="CP62" s="6">
        <v>4930394</v>
      </c>
      <c r="CQ62" s="6">
        <v>15844849</v>
      </c>
      <c r="CR62" s="6">
        <v>1654806</v>
      </c>
      <c r="CS62" s="6">
        <v>125126</v>
      </c>
      <c r="CT62" s="6">
        <v>1779932</v>
      </c>
      <c r="CU62" s="6">
        <v>15850899</v>
      </c>
      <c r="CV62" s="6">
        <v>3383302</v>
      </c>
      <c r="CW62" s="6">
        <v>19234201</v>
      </c>
      <c r="CX62" s="6">
        <v>36858982</v>
      </c>
      <c r="CY62" s="6">
        <v>247378</v>
      </c>
      <c r="CZ62" s="6">
        <v>207836</v>
      </c>
      <c r="DA62" s="6">
        <v>37314196</v>
      </c>
      <c r="DB62" s="6">
        <v>2337528</v>
      </c>
      <c r="DC62" s="6">
        <v>1154377</v>
      </c>
      <c r="DD62" s="6"/>
      <c r="DE62" s="6"/>
      <c r="DF62" s="6">
        <v>2943895</v>
      </c>
      <c r="DG62" s="6">
        <v>156590</v>
      </c>
      <c r="DH62" s="6">
        <v>4318941</v>
      </c>
      <c r="DI62" s="6">
        <v>208738</v>
      </c>
      <c r="DJ62" s="6"/>
      <c r="DK62" s="6">
        <v>15771442</v>
      </c>
      <c r="DL62" s="6">
        <v>30568904</v>
      </c>
      <c r="DM62" s="6">
        <v>472691</v>
      </c>
      <c r="DN62" s="6">
        <v>1132710</v>
      </c>
      <c r="DO62" s="6">
        <v>50033079</v>
      </c>
      <c r="DP62" s="6">
        <v>85658</v>
      </c>
      <c r="DQ62" s="6">
        <v>4191547</v>
      </c>
      <c r="DR62" s="6">
        <v>1305476</v>
      </c>
      <c r="DS62" s="6">
        <v>5497023</v>
      </c>
      <c r="DT62" s="6">
        <v>33462021</v>
      </c>
      <c r="DU62" s="6">
        <v>33197</v>
      </c>
      <c r="DV62" s="6">
        <v>3416</v>
      </c>
      <c r="DW62" s="6">
        <v>71446</v>
      </c>
      <c r="DX62" s="6">
        <v>20873</v>
      </c>
      <c r="DY62" s="6">
        <v>11697</v>
      </c>
      <c r="DZ62" s="6">
        <v>1075</v>
      </c>
      <c r="EA62" s="6">
        <v>141704</v>
      </c>
      <c r="EB62" s="6">
        <v>345299</v>
      </c>
      <c r="EC62" s="6">
        <v>78432</v>
      </c>
      <c r="ED62" s="6">
        <v>423731</v>
      </c>
      <c r="EE62" s="6">
        <v>1752078</v>
      </c>
      <c r="EF62" s="6">
        <v>612088</v>
      </c>
      <c r="EG62" s="6">
        <v>2364166</v>
      </c>
      <c r="EH62" s="6">
        <v>136056</v>
      </c>
      <c r="EI62" s="6">
        <v>45250</v>
      </c>
      <c r="EJ62" s="6">
        <v>181306</v>
      </c>
      <c r="EK62" s="6">
        <v>2969203</v>
      </c>
      <c r="EL62" s="6">
        <v>4230</v>
      </c>
      <c r="EM62" s="6">
        <v>37490</v>
      </c>
      <c r="EN62" s="6">
        <v>12211</v>
      </c>
      <c r="EO62" s="6">
        <v>44426</v>
      </c>
      <c r="EP62" s="6">
        <v>107518</v>
      </c>
      <c r="EQ62" s="6">
        <v>790146</v>
      </c>
      <c r="ER62" s="6">
        <v>6421224</v>
      </c>
      <c r="ES62" s="6">
        <v>2027434</v>
      </c>
      <c r="ET62" s="6">
        <v>547355</v>
      </c>
      <c r="EU62" s="6">
        <v>460995</v>
      </c>
      <c r="EV62" s="6">
        <v>474030</v>
      </c>
      <c r="EW62" s="1"/>
      <c r="EX62" s="6">
        <v>4025</v>
      </c>
      <c r="EY62" s="6">
        <v>7593</v>
      </c>
      <c r="EZ62" s="6">
        <v>6576183</v>
      </c>
      <c r="FA62" s="6">
        <v>41896951</v>
      </c>
      <c r="FB62" s="6">
        <v>2425026</v>
      </c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6">
        <v>9382609</v>
      </c>
      <c r="GN62" s="2"/>
      <c r="GO62" s="10">
        <v>122728</v>
      </c>
      <c r="GP62" s="10">
        <v>17631</v>
      </c>
      <c r="GQ62" s="10">
        <v>592093</v>
      </c>
      <c r="GR62" s="10">
        <v>42869775</v>
      </c>
      <c r="GS62" s="10">
        <v>25366</v>
      </c>
      <c r="GT62" s="10">
        <v>3222</v>
      </c>
      <c r="GU62" s="10">
        <v>43183</v>
      </c>
      <c r="GY62" s="10">
        <v>15196102</v>
      </c>
      <c r="GZ62" s="1"/>
      <c r="HA62" s="1">
        <v>2</v>
      </c>
      <c r="HB62" s="1"/>
      <c r="HC62" s="1"/>
      <c r="HD62" s="1"/>
      <c r="HE62" s="1"/>
      <c r="HF62" s="1"/>
      <c r="HG62" s="1"/>
      <c r="HH62" s="1"/>
      <c r="HI62" s="1"/>
      <c r="HJ62" s="1"/>
      <c r="HK62" s="1">
        <v>473</v>
      </c>
      <c r="HL62" s="6">
        <v>329192</v>
      </c>
      <c r="HN62" s="6">
        <v>2683930</v>
      </c>
      <c r="HO62" s="6">
        <v>22936112</v>
      </c>
      <c r="HP62" s="10">
        <v>208738</v>
      </c>
      <c r="HQ62" s="6">
        <v>1914</v>
      </c>
      <c r="HR62" s="6">
        <v>3665</v>
      </c>
      <c r="HS62" s="6">
        <v>2164725</v>
      </c>
      <c r="HT62" s="6">
        <v>618748</v>
      </c>
      <c r="HU62" s="6">
        <v>754556</v>
      </c>
      <c r="HV62" s="6">
        <v>643860</v>
      </c>
      <c r="HW62" s="6">
        <v>163782</v>
      </c>
      <c r="HX62" s="6">
        <v>30758</v>
      </c>
      <c r="HY62" s="6">
        <v>306086</v>
      </c>
      <c r="HZ62" s="6">
        <v>462673</v>
      </c>
      <c r="IA62" s="1">
        <v>0</v>
      </c>
      <c r="IB62" s="6">
        <v>5330</v>
      </c>
      <c r="IC62" s="6">
        <v>8140</v>
      </c>
      <c r="ID62" s="6">
        <v>216314</v>
      </c>
      <c r="IE62" s="6">
        <v>50033079</v>
      </c>
      <c r="IF62" s="6">
        <v>9429718</v>
      </c>
      <c r="IG62" s="6">
        <v>188680</v>
      </c>
      <c r="IH62" s="6">
        <v>45733294</v>
      </c>
      <c r="II62" s="6">
        <v>8399942</v>
      </c>
      <c r="IJ62" s="6">
        <v>15754</v>
      </c>
      <c r="IK62" s="6">
        <v>2928141</v>
      </c>
      <c r="IL62" s="6">
        <v>38834</v>
      </c>
      <c r="IM62" s="6">
        <v>1115543</v>
      </c>
      <c r="IN62" s="1">
        <v>0</v>
      </c>
      <c r="IO62" s="6">
        <v>64079</v>
      </c>
      <c r="IQ62" s="6">
        <v>216542837</v>
      </c>
      <c r="IR62" s="6">
        <v>3018669</v>
      </c>
      <c r="IS62" s="10">
        <v>219561506</v>
      </c>
      <c r="IT62" s="10">
        <v>223880447</v>
      </c>
      <c r="IU62" s="6">
        <v>3491905</v>
      </c>
      <c r="IV62" s="10">
        <v>269594585</v>
      </c>
      <c r="IW62" s="6">
        <v>21877111</v>
      </c>
      <c r="IX62" s="6">
        <v>36613</v>
      </c>
      <c r="IY62" s="6">
        <v>92319</v>
      </c>
      <c r="IZ62" s="6">
        <v>12772</v>
      </c>
      <c r="JA62" s="1">
        <v>0.8</v>
      </c>
      <c r="JB62" s="1">
        <v>0.14000000000000001</v>
      </c>
      <c r="JC62" s="1">
        <v>20.95</v>
      </c>
      <c r="JD62" s="1">
        <v>25.61</v>
      </c>
      <c r="JE62" s="1">
        <v>11.57</v>
      </c>
      <c r="JF62" s="6">
        <v>116340</v>
      </c>
      <c r="JG62" s="6">
        <v>2233433</v>
      </c>
      <c r="JH62" s="6">
        <v>25364</v>
      </c>
      <c r="JI62" s="6">
        <v>735770</v>
      </c>
      <c r="MH62" s="10">
        <v>569367</v>
      </c>
      <c r="MI62" s="10">
        <v>5446359</v>
      </c>
      <c r="MJ62" s="10"/>
    </row>
  </sheetData>
  <sortState ref="A3:MJ60">
    <sortCondition ref="C3:C60"/>
  </sortState>
  <hyperlinks>
    <hyperlink ref="V20" r:id="rId1"/>
    <hyperlink ref="V24" r:id="rId2"/>
  </hyperlink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xSplit="2" ySplit="5" topLeftCell="C28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27.33203125" bestFit="1" customWidth="1"/>
    <col min="4" max="4" width="14.33203125" bestFit="1" customWidth="1"/>
    <col min="5" max="5" width="9" bestFit="1" customWidth="1"/>
    <col min="6" max="6" width="12.5" bestFit="1" customWidth="1"/>
    <col min="7" max="7" width="18" bestFit="1" customWidth="1"/>
    <col min="8" max="8" width="12.6640625" bestFit="1" customWidth="1"/>
  </cols>
  <sheetData>
    <row r="1" spans="1:8" s="78" customFormat="1" x14ac:dyDescent="0.2">
      <c r="A1" s="78" t="s">
        <v>2009</v>
      </c>
    </row>
    <row r="2" spans="1:8" ht="36" customHeight="1" x14ac:dyDescent="0.2">
      <c r="A2" s="28" t="s">
        <v>1927</v>
      </c>
      <c r="B2" s="28"/>
      <c r="C2" s="28"/>
      <c r="D2" s="28"/>
      <c r="E2" s="28"/>
      <c r="F2" s="28"/>
      <c r="G2" s="28"/>
      <c r="H2" s="28"/>
    </row>
    <row r="3" spans="1:8" s="78" customFormat="1" x14ac:dyDescent="0.2"/>
    <row r="4" spans="1:8" s="78" customFormat="1" x14ac:dyDescent="0.2">
      <c r="C4" s="152"/>
      <c r="D4" s="125" t="s">
        <v>1929</v>
      </c>
      <c r="E4" s="125"/>
      <c r="F4" s="125"/>
      <c r="G4" s="125"/>
      <c r="H4" s="130"/>
    </row>
    <row r="5" spans="1:8" s="78" customFormat="1" x14ac:dyDescent="0.2">
      <c r="A5" s="232" t="s">
        <v>1729</v>
      </c>
      <c r="B5" s="232" t="s">
        <v>2318</v>
      </c>
      <c r="C5" s="152" t="s">
        <v>1928</v>
      </c>
      <c r="D5" s="168" t="s">
        <v>1931</v>
      </c>
      <c r="E5" s="168" t="s">
        <v>1932</v>
      </c>
      <c r="F5" s="168" t="s">
        <v>1933</v>
      </c>
      <c r="G5" s="168" t="s">
        <v>1934</v>
      </c>
      <c r="H5" s="130" t="s">
        <v>1930</v>
      </c>
    </row>
    <row r="6" spans="1:8" s="78" customFormat="1" x14ac:dyDescent="0.2">
      <c r="A6" s="101" t="s">
        <v>1569</v>
      </c>
      <c r="B6" s="101" t="s">
        <v>1872</v>
      </c>
      <c r="C6" s="101">
        <v>157522</v>
      </c>
      <c r="D6" s="107">
        <v>1</v>
      </c>
      <c r="E6" s="107">
        <v>4</v>
      </c>
      <c r="F6" s="107">
        <v>0</v>
      </c>
      <c r="G6" s="107">
        <v>0</v>
      </c>
      <c r="H6" s="101">
        <v>11012</v>
      </c>
    </row>
    <row r="7" spans="1:8" s="78" customFormat="1" x14ac:dyDescent="0.2">
      <c r="A7" s="101" t="s">
        <v>1569</v>
      </c>
      <c r="B7" s="101" t="s">
        <v>1873</v>
      </c>
      <c r="C7" s="101">
        <v>37952</v>
      </c>
      <c r="D7" s="107">
        <v>1</v>
      </c>
      <c r="E7" s="107">
        <v>1</v>
      </c>
      <c r="F7" s="107">
        <v>0</v>
      </c>
      <c r="G7" s="107">
        <v>0</v>
      </c>
      <c r="H7" s="101">
        <v>3801</v>
      </c>
    </row>
    <row r="8" spans="1:8" s="78" customFormat="1" x14ac:dyDescent="0.2">
      <c r="A8" s="101" t="s">
        <v>1569</v>
      </c>
      <c r="B8" s="101" t="s">
        <v>1874</v>
      </c>
      <c r="C8" s="101">
        <v>35011</v>
      </c>
      <c r="D8" s="107">
        <v>1</v>
      </c>
      <c r="E8" s="107">
        <v>2</v>
      </c>
      <c r="F8" s="107">
        <v>1</v>
      </c>
      <c r="G8" s="107">
        <v>2</v>
      </c>
      <c r="H8" s="101">
        <v>6496</v>
      </c>
    </row>
    <row r="9" spans="1:8" s="78" customFormat="1" x14ac:dyDescent="0.2">
      <c r="A9" s="101" t="s">
        <v>1569</v>
      </c>
      <c r="B9" s="101" t="s">
        <v>1875</v>
      </c>
      <c r="C9" s="101">
        <v>123535</v>
      </c>
      <c r="D9" s="107">
        <v>0</v>
      </c>
      <c r="E9" s="107">
        <v>5</v>
      </c>
      <c r="F9" s="107">
        <v>0</v>
      </c>
      <c r="G9" s="107">
        <v>0</v>
      </c>
      <c r="H9" s="101">
        <v>11852</v>
      </c>
    </row>
    <row r="10" spans="1:8" s="78" customFormat="1" x14ac:dyDescent="0.2">
      <c r="A10" s="101" t="s">
        <v>1569</v>
      </c>
      <c r="B10" s="101" t="s">
        <v>1876</v>
      </c>
      <c r="C10" s="101">
        <v>254836</v>
      </c>
      <c r="D10" s="107">
        <v>1</v>
      </c>
      <c r="E10" s="107">
        <v>12</v>
      </c>
      <c r="F10" s="107">
        <v>0</v>
      </c>
      <c r="G10" s="107">
        <v>0</v>
      </c>
      <c r="H10" s="101">
        <v>32136</v>
      </c>
    </row>
    <row r="11" spans="1:8" s="78" customFormat="1" x14ac:dyDescent="0.2">
      <c r="A11" s="101" t="s">
        <v>1569</v>
      </c>
      <c r="B11" s="101" t="s">
        <v>1877</v>
      </c>
      <c r="C11" s="101">
        <v>89114</v>
      </c>
      <c r="D11" s="107">
        <v>1</v>
      </c>
      <c r="E11" s="107">
        <v>2</v>
      </c>
      <c r="F11" s="107">
        <v>0</v>
      </c>
      <c r="G11" s="107">
        <v>1</v>
      </c>
      <c r="H11" s="101">
        <v>7332</v>
      </c>
    </row>
    <row r="12" spans="1:8" s="78" customFormat="1" x14ac:dyDescent="0.2">
      <c r="A12" s="101" t="s">
        <v>1569</v>
      </c>
      <c r="B12" s="101" t="s">
        <v>1878</v>
      </c>
      <c r="C12" s="101">
        <v>195714</v>
      </c>
      <c r="D12" s="107">
        <v>1</v>
      </c>
      <c r="E12" s="107">
        <v>3</v>
      </c>
      <c r="F12" s="107">
        <v>0</v>
      </c>
      <c r="G12" s="107">
        <v>1</v>
      </c>
      <c r="H12" s="101">
        <v>12480</v>
      </c>
    </row>
    <row r="13" spans="1:8" s="78" customFormat="1" x14ac:dyDescent="0.2">
      <c r="A13" s="101" t="s">
        <v>1569</v>
      </c>
      <c r="B13" s="101" t="s">
        <v>1879</v>
      </c>
      <c r="C13" s="101">
        <v>82577</v>
      </c>
      <c r="D13" s="107">
        <v>1</v>
      </c>
      <c r="E13" s="107">
        <v>2</v>
      </c>
      <c r="F13" s="107">
        <v>0</v>
      </c>
      <c r="G13" s="107">
        <v>0</v>
      </c>
      <c r="H13" s="101">
        <v>7280</v>
      </c>
    </row>
    <row r="14" spans="1:8" s="78" customFormat="1" x14ac:dyDescent="0.2">
      <c r="A14" s="101" t="s">
        <v>1569</v>
      </c>
      <c r="B14" s="101" t="s">
        <v>1880</v>
      </c>
      <c r="C14" s="101">
        <v>23606</v>
      </c>
      <c r="D14" s="107">
        <v>1</v>
      </c>
      <c r="E14" s="107">
        <v>0</v>
      </c>
      <c r="F14" s="107">
        <v>0</v>
      </c>
      <c r="G14" s="107">
        <v>1</v>
      </c>
      <c r="H14" s="101">
        <v>2387</v>
      </c>
    </row>
    <row r="15" spans="1:8" s="78" customFormat="1" x14ac:dyDescent="0.2">
      <c r="A15" s="101" t="s">
        <v>1569</v>
      </c>
      <c r="B15" s="101" t="s">
        <v>1881</v>
      </c>
      <c r="C15" s="101">
        <v>115477</v>
      </c>
      <c r="D15" s="107">
        <v>1</v>
      </c>
      <c r="E15" s="107">
        <v>6</v>
      </c>
      <c r="F15" s="107">
        <v>0</v>
      </c>
      <c r="G15" s="107">
        <v>0</v>
      </c>
      <c r="H15" s="101">
        <v>16796</v>
      </c>
    </row>
    <row r="16" spans="1:8" s="78" customFormat="1" x14ac:dyDescent="0.2">
      <c r="A16" s="101" t="s">
        <v>1569</v>
      </c>
      <c r="B16" s="101" t="s">
        <v>1882</v>
      </c>
      <c r="C16" s="101">
        <v>71815</v>
      </c>
      <c r="D16" s="107">
        <v>1</v>
      </c>
      <c r="E16" s="107">
        <v>2</v>
      </c>
      <c r="F16" s="107">
        <v>0</v>
      </c>
      <c r="G16" s="107">
        <v>0</v>
      </c>
      <c r="H16" s="101">
        <v>7100</v>
      </c>
    </row>
    <row r="17" spans="1:8" s="78" customFormat="1" x14ac:dyDescent="0.2">
      <c r="A17" s="101" t="s">
        <v>1569</v>
      </c>
      <c r="B17" s="101" t="s">
        <v>1883</v>
      </c>
      <c r="C17" s="101">
        <v>87204</v>
      </c>
      <c r="D17" s="107">
        <v>1</v>
      </c>
      <c r="E17" s="107">
        <v>1</v>
      </c>
      <c r="F17" s="107">
        <v>0</v>
      </c>
      <c r="G17" s="107">
        <v>1</v>
      </c>
      <c r="H17" s="101">
        <v>3597</v>
      </c>
    </row>
    <row r="18" spans="1:8" s="78" customFormat="1" x14ac:dyDescent="0.2">
      <c r="A18" s="101" t="s">
        <v>1569</v>
      </c>
      <c r="B18" s="101" t="s">
        <v>1884</v>
      </c>
      <c r="C18" s="101">
        <v>57206</v>
      </c>
      <c r="D18" s="107">
        <v>1</v>
      </c>
      <c r="E18" s="107">
        <v>5</v>
      </c>
      <c r="F18" s="107">
        <v>1</v>
      </c>
      <c r="G18" s="107">
        <v>2</v>
      </c>
      <c r="H18" s="101">
        <v>13244</v>
      </c>
    </row>
    <row r="19" spans="1:8" s="78" customFormat="1" x14ac:dyDescent="0.2">
      <c r="A19" s="101" t="s">
        <v>1569</v>
      </c>
      <c r="B19" s="101" t="s">
        <v>1885</v>
      </c>
      <c r="C19" s="101">
        <v>328860</v>
      </c>
      <c r="D19" s="107">
        <v>1</v>
      </c>
      <c r="E19" s="107">
        <v>8</v>
      </c>
      <c r="F19" s="107">
        <v>0</v>
      </c>
      <c r="G19" s="107">
        <v>2</v>
      </c>
      <c r="H19" s="101">
        <v>30108</v>
      </c>
    </row>
    <row r="20" spans="1:8" s="78" customFormat="1" x14ac:dyDescent="0.2">
      <c r="A20" s="101" t="s">
        <v>1569</v>
      </c>
      <c r="B20" s="101" t="s">
        <v>1886</v>
      </c>
      <c r="C20" s="101">
        <v>165193</v>
      </c>
      <c r="D20" s="107">
        <v>1</v>
      </c>
      <c r="E20" s="107">
        <v>4</v>
      </c>
      <c r="F20" s="107">
        <v>1</v>
      </c>
      <c r="G20" s="107">
        <v>0</v>
      </c>
      <c r="H20" s="101">
        <v>16068</v>
      </c>
    </row>
    <row r="21" spans="1:8" s="78" customFormat="1" x14ac:dyDescent="0.2">
      <c r="A21" s="101" t="s">
        <v>1569</v>
      </c>
      <c r="B21" s="101" t="s">
        <v>1887</v>
      </c>
      <c r="C21" s="101">
        <v>41743</v>
      </c>
      <c r="D21" s="107">
        <v>1</v>
      </c>
      <c r="E21" s="107">
        <v>1</v>
      </c>
      <c r="F21" s="107">
        <v>0</v>
      </c>
      <c r="G21" s="107">
        <v>1</v>
      </c>
      <c r="H21" s="101">
        <v>4640</v>
      </c>
    </row>
    <row r="22" spans="1:8" s="78" customFormat="1" x14ac:dyDescent="0.2">
      <c r="A22" s="101" t="s">
        <v>1569</v>
      </c>
      <c r="B22" s="101" t="s">
        <v>1888</v>
      </c>
      <c r="C22" s="101">
        <v>59868</v>
      </c>
      <c r="D22" s="107">
        <v>1</v>
      </c>
      <c r="E22" s="107">
        <v>5</v>
      </c>
      <c r="F22" s="107">
        <v>0</v>
      </c>
      <c r="G22" s="107">
        <v>0</v>
      </c>
      <c r="H22" s="101">
        <v>7496</v>
      </c>
    </row>
    <row r="23" spans="1:8" s="78" customFormat="1" x14ac:dyDescent="0.2">
      <c r="A23" s="101" t="s">
        <v>1569</v>
      </c>
      <c r="B23" s="101" t="s">
        <v>1889</v>
      </c>
      <c r="C23" s="101">
        <v>297219</v>
      </c>
      <c r="D23" s="107">
        <v>1</v>
      </c>
      <c r="E23" s="107">
        <v>6</v>
      </c>
      <c r="F23" s="107">
        <v>1</v>
      </c>
      <c r="G23" s="107">
        <v>2</v>
      </c>
      <c r="H23" s="101">
        <v>19018</v>
      </c>
    </row>
    <row r="24" spans="1:8" s="78" customFormat="1" x14ac:dyDescent="0.2">
      <c r="A24" s="101" t="s">
        <v>1569</v>
      </c>
      <c r="B24" s="101" t="s">
        <v>1890</v>
      </c>
      <c r="C24" s="101">
        <v>54367</v>
      </c>
      <c r="D24" s="107">
        <v>1</v>
      </c>
      <c r="E24" s="107">
        <v>1</v>
      </c>
      <c r="F24" s="107">
        <v>0</v>
      </c>
      <c r="G24" s="107">
        <v>1</v>
      </c>
      <c r="H24" s="101">
        <v>4750</v>
      </c>
    </row>
    <row r="25" spans="1:8" s="78" customFormat="1" x14ac:dyDescent="0.2">
      <c r="A25" s="101" t="s">
        <v>1569</v>
      </c>
      <c r="B25" s="101" t="s">
        <v>1891</v>
      </c>
      <c r="C25" s="101">
        <v>366543</v>
      </c>
      <c r="D25" s="107">
        <v>1</v>
      </c>
      <c r="E25" s="107">
        <v>11</v>
      </c>
      <c r="F25" s="107">
        <v>2</v>
      </c>
      <c r="G25" s="107">
        <v>4</v>
      </c>
      <c r="H25" s="101">
        <v>32164</v>
      </c>
    </row>
    <row r="26" spans="1:8" s="78" customFormat="1" x14ac:dyDescent="0.2">
      <c r="A26" s="101" t="s">
        <v>1569</v>
      </c>
      <c r="B26" s="101" t="s">
        <v>1892</v>
      </c>
      <c r="C26" s="101">
        <v>64206</v>
      </c>
      <c r="D26" s="107">
        <v>1</v>
      </c>
      <c r="E26" s="107">
        <v>3</v>
      </c>
      <c r="F26" s="107">
        <v>1</v>
      </c>
      <c r="G26" s="107">
        <v>0</v>
      </c>
      <c r="H26" s="101">
        <v>9450</v>
      </c>
    </row>
    <row r="27" spans="1:8" s="78" customFormat="1" x14ac:dyDescent="0.2">
      <c r="A27" s="101" t="s">
        <v>1569</v>
      </c>
      <c r="B27" s="101" t="s">
        <v>824</v>
      </c>
      <c r="C27" s="101">
        <v>212636</v>
      </c>
      <c r="D27" s="107">
        <v>1</v>
      </c>
      <c r="E27" s="107">
        <v>9</v>
      </c>
      <c r="F27" s="107">
        <v>0</v>
      </c>
      <c r="G27" s="107">
        <v>0</v>
      </c>
      <c r="H27" s="101">
        <v>20436</v>
      </c>
    </row>
    <row r="28" spans="1:8" s="78" customFormat="1" x14ac:dyDescent="0.2">
      <c r="A28" s="101" t="s">
        <v>1569</v>
      </c>
      <c r="B28" s="101" t="s">
        <v>1893</v>
      </c>
      <c r="C28" s="101">
        <v>58547</v>
      </c>
      <c r="D28" s="107">
        <v>1</v>
      </c>
      <c r="E28" s="107">
        <v>3</v>
      </c>
      <c r="F28" s="107">
        <v>0</v>
      </c>
      <c r="G28" s="107">
        <v>0</v>
      </c>
      <c r="H28" s="101">
        <v>7644</v>
      </c>
    </row>
    <row r="29" spans="1:8" s="78" customFormat="1" x14ac:dyDescent="0.2">
      <c r="A29" s="101" t="s">
        <v>1569</v>
      </c>
      <c r="B29" s="101" t="s">
        <v>1894</v>
      </c>
      <c r="C29" s="101">
        <v>407375</v>
      </c>
      <c r="D29" s="107">
        <v>1</v>
      </c>
      <c r="E29" s="107">
        <v>7</v>
      </c>
      <c r="F29" s="107">
        <v>0</v>
      </c>
      <c r="G29" s="107">
        <v>0</v>
      </c>
      <c r="H29" s="101">
        <v>28517</v>
      </c>
    </row>
    <row r="30" spans="1:8" s="78" customFormat="1" x14ac:dyDescent="0.2">
      <c r="A30" s="101" t="s">
        <v>1569</v>
      </c>
      <c r="B30" s="101" t="s">
        <v>1895</v>
      </c>
      <c r="C30" s="101">
        <v>37237</v>
      </c>
      <c r="D30" s="107">
        <v>1</v>
      </c>
      <c r="E30" s="107">
        <v>4</v>
      </c>
      <c r="F30" s="107">
        <v>0</v>
      </c>
      <c r="G30" s="107">
        <v>1</v>
      </c>
      <c r="H30" s="101">
        <v>12428</v>
      </c>
    </row>
    <row r="31" spans="1:8" s="78" customFormat="1" x14ac:dyDescent="0.2">
      <c r="A31" s="101" t="s">
        <v>1569</v>
      </c>
      <c r="B31" s="101" t="s">
        <v>1896</v>
      </c>
      <c r="C31" s="101">
        <v>127127</v>
      </c>
      <c r="D31" s="107">
        <v>1</v>
      </c>
      <c r="E31" s="107">
        <v>5</v>
      </c>
      <c r="F31" s="107">
        <v>0</v>
      </c>
      <c r="G31" s="107">
        <v>1</v>
      </c>
      <c r="H31" s="101">
        <v>11674</v>
      </c>
    </row>
    <row r="32" spans="1:8" s="78" customFormat="1" x14ac:dyDescent="0.2">
      <c r="A32" s="101" t="s">
        <v>1569</v>
      </c>
      <c r="B32" s="101" t="s">
        <v>1897</v>
      </c>
      <c r="C32" s="101">
        <v>60631</v>
      </c>
      <c r="D32" s="107">
        <v>1</v>
      </c>
      <c r="E32" s="107">
        <v>3</v>
      </c>
      <c r="F32" s="107">
        <v>0</v>
      </c>
      <c r="G32" s="107">
        <v>1</v>
      </c>
      <c r="H32" s="101">
        <v>7022</v>
      </c>
    </row>
    <row r="33" spans="1:8" s="78" customFormat="1" x14ac:dyDescent="0.2">
      <c r="A33" s="101" t="s">
        <v>1569</v>
      </c>
      <c r="B33" s="101" t="s">
        <v>1898</v>
      </c>
      <c r="C33" s="101">
        <v>112511</v>
      </c>
      <c r="D33" s="107">
        <v>1</v>
      </c>
      <c r="E33" s="107">
        <v>5</v>
      </c>
      <c r="F33" s="107">
        <v>0</v>
      </c>
      <c r="G33" s="107">
        <v>0</v>
      </c>
      <c r="H33" s="101">
        <v>13600</v>
      </c>
    </row>
    <row r="34" spans="1:8" s="78" customFormat="1" x14ac:dyDescent="0.2">
      <c r="A34" s="101" t="s">
        <v>1569</v>
      </c>
      <c r="B34" s="101" t="s">
        <v>1899</v>
      </c>
      <c r="C34" s="101">
        <v>132480</v>
      </c>
      <c r="D34" s="107">
        <v>1</v>
      </c>
      <c r="E34" s="107">
        <v>2</v>
      </c>
      <c r="F34" s="107">
        <v>0</v>
      </c>
      <c r="G34" s="107">
        <v>0</v>
      </c>
      <c r="H34" s="101">
        <v>9048</v>
      </c>
    </row>
    <row r="35" spans="1:8" s="78" customFormat="1" x14ac:dyDescent="0.2">
      <c r="A35" s="101" t="s">
        <v>1569</v>
      </c>
      <c r="B35" s="101" t="s">
        <v>981</v>
      </c>
      <c r="C35" s="101">
        <v>165785</v>
      </c>
      <c r="D35" s="107">
        <v>1</v>
      </c>
      <c r="E35" s="107">
        <v>5</v>
      </c>
      <c r="F35" s="107">
        <v>0</v>
      </c>
      <c r="G35" s="107">
        <v>1</v>
      </c>
      <c r="H35" s="101">
        <v>13834</v>
      </c>
    </row>
    <row r="36" spans="1:8" s="78" customFormat="1" x14ac:dyDescent="0.2">
      <c r="A36" s="101" t="s">
        <v>1569</v>
      </c>
      <c r="B36" s="101" t="s">
        <v>1900</v>
      </c>
      <c r="C36" s="235">
        <v>58908</v>
      </c>
      <c r="D36" s="238">
        <v>1</v>
      </c>
      <c r="E36" s="238">
        <v>1</v>
      </c>
      <c r="F36" s="238">
        <v>0</v>
      </c>
      <c r="G36" s="238">
        <v>2</v>
      </c>
      <c r="H36" s="235">
        <v>3484</v>
      </c>
    </row>
    <row r="37" spans="1:8" s="78" customFormat="1" x14ac:dyDescent="0.2">
      <c r="A37" s="101" t="s">
        <v>1569</v>
      </c>
      <c r="B37" s="101" t="s">
        <v>1901</v>
      </c>
      <c r="C37" s="235">
        <v>81397</v>
      </c>
      <c r="D37" s="238">
        <v>1</v>
      </c>
      <c r="E37" s="238">
        <v>2</v>
      </c>
      <c r="F37" s="238">
        <v>0</v>
      </c>
      <c r="G37" s="238">
        <v>1</v>
      </c>
      <c r="H37" s="235">
        <v>7574</v>
      </c>
    </row>
    <row r="38" spans="1:8" s="78" customFormat="1" x14ac:dyDescent="0.2">
      <c r="A38" s="101" t="s">
        <v>1569</v>
      </c>
      <c r="B38" s="101" t="s">
        <v>1902</v>
      </c>
      <c r="C38" s="235">
        <v>21663</v>
      </c>
      <c r="D38" s="238">
        <v>1</v>
      </c>
      <c r="E38" s="238">
        <v>2</v>
      </c>
      <c r="F38" s="238">
        <v>0</v>
      </c>
      <c r="G38" s="238">
        <v>0</v>
      </c>
      <c r="H38" s="235">
        <v>6442</v>
      </c>
    </row>
    <row r="39" spans="1:8" s="78" customFormat="1" x14ac:dyDescent="0.2">
      <c r="A39" s="101" t="s">
        <v>1569</v>
      </c>
      <c r="B39" s="101" t="s">
        <v>1903</v>
      </c>
      <c r="C39" s="235">
        <v>45370</v>
      </c>
      <c r="D39" s="238">
        <v>1</v>
      </c>
      <c r="E39" s="238">
        <v>1</v>
      </c>
      <c r="F39" s="238">
        <v>0</v>
      </c>
      <c r="G39" s="238">
        <v>0</v>
      </c>
      <c r="H39" s="235">
        <v>4186</v>
      </c>
    </row>
    <row r="40" spans="1:8" s="78" customFormat="1" x14ac:dyDescent="0.2">
      <c r="A40" s="101" t="s">
        <v>1569</v>
      </c>
      <c r="B40" s="101" t="s">
        <v>1904</v>
      </c>
      <c r="C40" s="235">
        <v>1035605</v>
      </c>
      <c r="D40" s="238">
        <v>1</v>
      </c>
      <c r="E40" s="238">
        <v>19</v>
      </c>
      <c r="F40" s="238">
        <v>0</v>
      </c>
      <c r="G40" s="238">
        <v>0</v>
      </c>
      <c r="H40" s="235">
        <v>62576</v>
      </c>
    </row>
    <row r="41" spans="1:8" s="78" customFormat="1" x14ac:dyDescent="0.2">
      <c r="A41" s="101" t="s">
        <v>1569</v>
      </c>
      <c r="B41" s="101" t="s">
        <v>1905</v>
      </c>
      <c r="C41" s="235">
        <v>89067</v>
      </c>
      <c r="D41" s="238">
        <v>1</v>
      </c>
      <c r="E41" s="238">
        <v>1</v>
      </c>
      <c r="F41" s="238">
        <v>0</v>
      </c>
      <c r="G41" s="238">
        <v>3</v>
      </c>
      <c r="H41" s="235">
        <v>3770</v>
      </c>
    </row>
    <row r="42" spans="1:8" s="78" customFormat="1" x14ac:dyDescent="0.2">
      <c r="A42" s="101" t="s">
        <v>1569</v>
      </c>
      <c r="B42" s="101" t="s">
        <v>1906</v>
      </c>
      <c r="C42" s="235">
        <v>220231</v>
      </c>
      <c r="D42" s="238">
        <v>1</v>
      </c>
      <c r="E42" s="238">
        <v>3</v>
      </c>
      <c r="F42" s="238">
        <v>0</v>
      </c>
      <c r="G42" s="238">
        <v>1</v>
      </c>
      <c r="H42" s="235">
        <v>11856</v>
      </c>
    </row>
    <row r="43" spans="1:8" s="78" customFormat="1" x14ac:dyDescent="0.2">
      <c r="A43" s="101" t="s">
        <v>1569</v>
      </c>
      <c r="B43" s="101" t="s">
        <v>1907</v>
      </c>
      <c r="C43" s="235">
        <v>194636</v>
      </c>
      <c r="D43" s="238">
        <v>1</v>
      </c>
      <c r="E43" s="238">
        <v>3</v>
      </c>
      <c r="F43" s="238">
        <v>0</v>
      </c>
      <c r="G43" s="238">
        <v>0</v>
      </c>
      <c r="H43" s="235">
        <v>10852</v>
      </c>
    </row>
    <row r="44" spans="1:8" s="78" customFormat="1" x14ac:dyDescent="0.2">
      <c r="A44" s="101" t="s">
        <v>1569</v>
      </c>
      <c r="B44" s="101" t="s">
        <v>1197</v>
      </c>
      <c r="C44" s="235">
        <v>80575</v>
      </c>
      <c r="D44" s="238">
        <v>1</v>
      </c>
      <c r="E44" s="238">
        <v>2</v>
      </c>
      <c r="F44" s="238">
        <v>0</v>
      </c>
      <c r="G44" s="238">
        <v>0</v>
      </c>
      <c r="H44" s="235">
        <v>6916</v>
      </c>
    </row>
    <row r="45" spans="1:8" s="78" customFormat="1" x14ac:dyDescent="0.2">
      <c r="A45" s="101" t="s">
        <v>1569</v>
      </c>
      <c r="B45" s="101" t="s">
        <v>1908</v>
      </c>
      <c r="C45" s="235">
        <v>57941</v>
      </c>
      <c r="D45" s="238">
        <v>1</v>
      </c>
      <c r="E45" s="238">
        <v>1</v>
      </c>
      <c r="F45" s="238">
        <v>0</v>
      </c>
      <c r="G45" s="238">
        <v>0</v>
      </c>
      <c r="H45" s="235">
        <v>4556</v>
      </c>
    </row>
    <row r="46" spans="1:8" s="78" customFormat="1" x14ac:dyDescent="0.2">
      <c r="A46" s="101" t="s">
        <v>1569</v>
      </c>
      <c r="B46" s="101" t="s">
        <v>1909</v>
      </c>
      <c r="C46" s="235">
        <v>39574</v>
      </c>
      <c r="D46" s="238">
        <v>1</v>
      </c>
      <c r="E46" s="238">
        <v>0</v>
      </c>
      <c r="F46" s="238">
        <v>0</v>
      </c>
      <c r="G46" s="238">
        <v>1</v>
      </c>
      <c r="H46" s="235">
        <v>3020</v>
      </c>
    </row>
    <row r="47" spans="1:8" s="78" customFormat="1" x14ac:dyDescent="0.2">
      <c r="A47" s="101" t="s">
        <v>1569</v>
      </c>
      <c r="B47" s="101" t="s">
        <v>1910</v>
      </c>
      <c r="C47" s="235">
        <v>170830</v>
      </c>
      <c r="D47" s="238">
        <v>1</v>
      </c>
      <c r="E47" s="238">
        <v>4</v>
      </c>
      <c r="F47" s="238">
        <v>1</v>
      </c>
      <c r="G47" s="238">
        <v>1</v>
      </c>
      <c r="H47" s="235">
        <v>14478</v>
      </c>
    </row>
    <row r="48" spans="1:8" s="78" customFormat="1" x14ac:dyDescent="0.2">
      <c r="A48" s="101" t="s">
        <v>1569</v>
      </c>
      <c r="B48" s="101" t="s">
        <v>1911</v>
      </c>
      <c r="C48" s="235">
        <v>20828</v>
      </c>
      <c r="D48" s="238">
        <v>1</v>
      </c>
      <c r="E48" s="238">
        <v>1</v>
      </c>
      <c r="F48" s="238">
        <v>0</v>
      </c>
      <c r="G48" s="238">
        <v>1</v>
      </c>
      <c r="H48" s="235">
        <v>5350</v>
      </c>
    </row>
    <row r="49" spans="1:8" s="78" customFormat="1" x14ac:dyDescent="0.2">
      <c r="A49" s="101" t="s">
        <v>1569</v>
      </c>
      <c r="B49" s="101" t="s">
        <v>1912</v>
      </c>
      <c r="C49" s="235">
        <v>142943</v>
      </c>
      <c r="D49" s="238">
        <v>1</v>
      </c>
      <c r="E49" s="238">
        <v>6</v>
      </c>
      <c r="F49" s="238">
        <v>0</v>
      </c>
      <c r="G49" s="238">
        <v>3</v>
      </c>
      <c r="H49" s="235">
        <v>16406</v>
      </c>
    </row>
    <row r="50" spans="1:8" s="78" customFormat="1" x14ac:dyDescent="0.2">
      <c r="A50" s="101" t="s">
        <v>1569</v>
      </c>
      <c r="B50" s="101" t="s">
        <v>1913</v>
      </c>
      <c r="C50" s="235">
        <v>133375</v>
      </c>
      <c r="D50" s="238">
        <v>1</v>
      </c>
      <c r="E50" s="238">
        <v>6</v>
      </c>
      <c r="F50" s="238">
        <v>1</v>
      </c>
      <c r="G50" s="238">
        <v>1</v>
      </c>
      <c r="H50" s="235">
        <v>13216</v>
      </c>
    </row>
    <row r="51" spans="1:8" s="78" customFormat="1" x14ac:dyDescent="0.2">
      <c r="A51" s="101" t="s">
        <v>1569</v>
      </c>
      <c r="B51" s="101" t="s">
        <v>1914</v>
      </c>
      <c r="C51" s="235">
        <v>92084</v>
      </c>
      <c r="D51" s="238">
        <v>0</v>
      </c>
      <c r="E51" s="238">
        <v>4</v>
      </c>
      <c r="F51" s="238">
        <v>1</v>
      </c>
      <c r="G51" s="238">
        <v>1</v>
      </c>
      <c r="H51" s="235">
        <v>12324</v>
      </c>
    </row>
    <row r="52" spans="1:8" s="78" customFormat="1" x14ac:dyDescent="0.2">
      <c r="A52" s="101" t="s">
        <v>1569</v>
      </c>
      <c r="B52" s="101" t="s">
        <v>1915</v>
      </c>
      <c r="C52" s="235">
        <v>140122</v>
      </c>
      <c r="D52" s="238">
        <v>1</v>
      </c>
      <c r="E52" s="238">
        <v>2</v>
      </c>
      <c r="F52" s="238">
        <v>1</v>
      </c>
      <c r="G52" s="238">
        <v>1</v>
      </c>
      <c r="H52" s="235">
        <v>9546</v>
      </c>
    </row>
    <row r="53" spans="1:8" s="78" customFormat="1" x14ac:dyDescent="0.2">
      <c r="A53" s="101" t="s">
        <v>1569</v>
      </c>
      <c r="B53" s="101" t="s">
        <v>1916</v>
      </c>
      <c r="C53" s="235">
        <v>67617</v>
      </c>
      <c r="D53" s="238">
        <v>1</v>
      </c>
      <c r="E53" s="238">
        <v>2</v>
      </c>
      <c r="F53" s="238">
        <v>0</v>
      </c>
      <c r="G53" s="238">
        <v>1</v>
      </c>
      <c r="H53" s="235">
        <v>6440</v>
      </c>
    </row>
    <row r="54" spans="1:8" s="78" customFormat="1" x14ac:dyDescent="0.2">
      <c r="A54" s="101" t="s">
        <v>1569</v>
      </c>
      <c r="B54" s="101" t="s">
        <v>1917</v>
      </c>
      <c r="C54" s="235">
        <v>63993</v>
      </c>
      <c r="D54" s="238">
        <v>1</v>
      </c>
      <c r="E54" s="238">
        <v>3</v>
      </c>
      <c r="F54" s="238">
        <v>0</v>
      </c>
      <c r="G54" s="238">
        <v>2</v>
      </c>
      <c r="H54" s="235">
        <v>7644</v>
      </c>
    </row>
    <row r="55" spans="1:8" s="78" customFormat="1" x14ac:dyDescent="0.2">
      <c r="A55" s="101" t="s">
        <v>1569</v>
      </c>
      <c r="B55" s="101" t="s">
        <v>1918</v>
      </c>
      <c r="C55" s="235">
        <v>35821</v>
      </c>
      <c r="D55" s="238">
        <v>1</v>
      </c>
      <c r="E55" s="238">
        <v>0</v>
      </c>
      <c r="F55" s="238">
        <v>1</v>
      </c>
      <c r="G55" s="238">
        <v>0</v>
      </c>
      <c r="H55" s="235">
        <v>2683</v>
      </c>
    </row>
    <row r="56" spans="1:8" s="78" customFormat="1" x14ac:dyDescent="0.2">
      <c r="A56" s="101" t="s">
        <v>1569</v>
      </c>
      <c r="B56" s="101" t="s">
        <v>1919</v>
      </c>
      <c r="C56" s="235">
        <v>61234</v>
      </c>
      <c r="D56" s="238">
        <v>-1</v>
      </c>
      <c r="E56" s="238">
        <v>-1</v>
      </c>
      <c r="F56" s="238">
        <v>-1</v>
      </c>
      <c r="G56" s="238">
        <v>-1</v>
      </c>
      <c r="H56" s="235">
        <v>-1</v>
      </c>
    </row>
    <row r="57" spans="1:8" s="78" customFormat="1" x14ac:dyDescent="0.2">
      <c r="A57" s="101" t="s">
        <v>1569</v>
      </c>
      <c r="B57" s="101" t="s">
        <v>1920</v>
      </c>
      <c r="C57" s="235">
        <v>33745</v>
      </c>
      <c r="D57" s="238">
        <v>1</v>
      </c>
      <c r="E57" s="238">
        <v>0</v>
      </c>
      <c r="F57" s="238">
        <v>1</v>
      </c>
      <c r="G57" s="238">
        <v>0</v>
      </c>
      <c r="H57" s="235">
        <v>3440</v>
      </c>
    </row>
    <row r="58" spans="1:8" s="78" customFormat="1" x14ac:dyDescent="0.2">
      <c r="A58" s="101" t="s">
        <v>1569</v>
      </c>
      <c r="B58" s="101" t="s">
        <v>1921</v>
      </c>
      <c r="C58" s="235">
        <v>219992</v>
      </c>
      <c r="D58" s="238">
        <v>1</v>
      </c>
      <c r="E58" s="238">
        <v>3</v>
      </c>
      <c r="F58" s="238">
        <v>0</v>
      </c>
      <c r="G58" s="238">
        <v>0</v>
      </c>
      <c r="H58" s="235">
        <v>10798</v>
      </c>
    </row>
    <row r="59" spans="1:8" s="78" customFormat="1" x14ac:dyDescent="0.2">
      <c r="A59" s="101" t="s">
        <v>1569</v>
      </c>
      <c r="B59" s="101" t="s">
        <v>1922</v>
      </c>
      <c r="C59" s="235">
        <v>45097</v>
      </c>
      <c r="D59" s="238">
        <v>1</v>
      </c>
      <c r="E59" s="238">
        <v>0</v>
      </c>
      <c r="F59" s="238">
        <v>0</v>
      </c>
      <c r="G59" s="238">
        <v>0</v>
      </c>
      <c r="H59" s="235">
        <v>2500</v>
      </c>
    </row>
    <row r="60" spans="1:8" s="78" customFormat="1" x14ac:dyDescent="0.2">
      <c r="A60" s="101" t="s">
        <v>1569</v>
      </c>
      <c r="B60" s="101" t="s">
        <v>1923</v>
      </c>
      <c r="C60" s="235">
        <v>1007631</v>
      </c>
      <c r="D60" s="238">
        <v>0</v>
      </c>
      <c r="E60" s="238">
        <v>21</v>
      </c>
      <c r="F60" s="238">
        <v>0</v>
      </c>
      <c r="G60" s="238">
        <v>0</v>
      </c>
      <c r="H60" s="235">
        <v>60480</v>
      </c>
    </row>
    <row r="61" spans="1:8" s="78" customFormat="1" x14ac:dyDescent="0.2">
      <c r="A61" s="101" t="s">
        <v>1569</v>
      </c>
      <c r="B61" s="101" t="s">
        <v>1924</v>
      </c>
      <c r="C61" s="235">
        <v>20473</v>
      </c>
      <c r="D61" s="238">
        <v>1</v>
      </c>
      <c r="E61" s="238">
        <v>0</v>
      </c>
      <c r="F61" s="238">
        <v>0</v>
      </c>
      <c r="G61" s="238">
        <v>1</v>
      </c>
      <c r="H61" s="235">
        <v>2704</v>
      </c>
    </row>
    <row r="62" spans="1:8" s="78" customFormat="1" x14ac:dyDescent="0.2">
      <c r="A62" s="101" t="s">
        <v>1569</v>
      </c>
      <c r="B62" s="101" t="s">
        <v>1925</v>
      </c>
      <c r="C62" s="235">
        <v>124984</v>
      </c>
      <c r="D62" s="238">
        <v>1</v>
      </c>
      <c r="E62" s="238">
        <v>3</v>
      </c>
      <c r="F62" s="238">
        <v>0</v>
      </c>
      <c r="G62" s="238">
        <v>1</v>
      </c>
      <c r="H62" s="235">
        <v>8122</v>
      </c>
    </row>
    <row r="63" spans="1:8" s="78" customFormat="1" x14ac:dyDescent="0.2">
      <c r="A63" s="101" t="s">
        <v>1569</v>
      </c>
      <c r="B63" s="101" t="s">
        <v>1926</v>
      </c>
      <c r="C63" s="235">
        <v>81689</v>
      </c>
      <c r="D63" s="238">
        <v>1</v>
      </c>
      <c r="E63" s="238">
        <v>5</v>
      </c>
      <c r="F63" s="238">
        <v>1</v>
      </c>
      <c r="G63" s="238">
        <v>0</v>
      </c>
      <c r="H63" s="235">
        <v>10881</v>
      </c>
    </row>
    <row r="64" spans="1:8" s="78" customFormat="1" x14ac:dyDescent="0.2">
      <c r="A64" s="153" t="s">
        <v>2125</v>
      </c>
      <c r="B64" s="153" t="s">
        <v>2019</v>
      </c>
      <c r="C64" s="236">
        <v>77771</v>
      </c>
      <c r="D64" s="239">
        <v>1</v>
      </c>
      <c r="E64" s="239">
        <v>6</v>
      </c>
      <c r="F64" s="239">
        <v>0</v>
      </c>
      <c r="G64" s="239">
        <v>1</v>
      </c>
      <c r="H64" s="236">
        <v>15106</v>
      </c>
    </row>
    <row r="65" spans="1:8" s="78" customFormat="1" x14ac:dyDescent="0.2">
      <c r="A65" s="153" t="s">
        <v>2125</v>
      </c>
      <c r="B65" s="153" t="s">
        <v>2020</v>
      </c>
      <c r="C65" s="236">
        <v>51110</v>
      </c>
      <c r="D65" s="239">
        <v>0</v>
      </c>
      <c r="E65" s="239">
        <v>4</v>
      </c>
      <c r="F65" s="239">
        <v>1</v>
      </c>
      <c r="G65" s="239">
        <v>1</v>
      </c>
      <c r="H65" s="236">
        <v>11832</v>
      </c>
    </row>
    <row r="66" spans="1:8" s="78" customFormat="1" x14ac:dyDescent="0.2">
      <c r="A66" s="153" t="s">
        <v>2125</v>
      </c>
      <c r="B66" s="153" t="s">
        <v>2021</v>
      </c>
      <c r="C66" s="236">
        <v>150732</v>
      </c>
      <c r="D66" s="239">
        <v>0</v>
      </c>
      <c r="E66" s="239">
        <v>5</v>
      </c>
      <c r="F66" s="239">
        <v>0</v>
      </c>
      <c r="G66" s="239">
        <v>3</v>
      </c>
      <c r="H66" s="236">
        <v>11300</v>
      </c>
    </row>
    <row r="67" spans="1:8" s="78" customFormat="1" x14ac:dyDescent="0.2">
      <c r="A67" s="153" t="s">
        <v>2125</v>
      </c>
      <c r="B67" s="153" t="s">
        <v>2022</v>
      </c>
      <c r="C67" s="236">
        <v>67567</v>
      </c>
      <c r="D67" s="239">
        <v>1</v>
      </c>
      <c r="E67" s="239">
        <v>7</v>
      </c>
      <c r="F67" s="239">
        <v>0</v>
      </c>
      <c r="G67" s="239">
        <v>1</v>
      </c>
      <c r="H67" s="236">
        <v>16120</v>
      </c>
    </row>
    <row r="68" spans="1:8" s="78" customFormat="1" x14ac:dyDescent="0.2">
      <c r="A68" s="153" t="s">
        <v>2125</v>
      </c>
      <c r="B68" s="153" t="s">
        <v>2023</v>
      </c>
      <c r="C68" s="236">
        <v>186691</v>
      </c>
      <c r="D68" s="239">
        <v>0</v>
      </c>
      <c r="E68" s="239">
        <v>10</v>
      </c>
      <c r="F68" s="239">
        <v>0</v>
      </c>
      <c r="G68" s="239">
        <v>2</v>
      </c>
      <c r="H68" s="236">
        <v>25816</v>
      </c>
    </row>
    <row r="69" spans="1:8" s="78" customFormat="1" x14ac:dyDescent="0.2">
      <c r="A69" s="153" t="s">
        <v>2125</v>
      </c>
      <c r="B69" s="153" t="s">
        <v>2024</v>
      </c>
      <c r="C69" s="236">
        <v>111583</v>
      </c>
      <c r="D69" s="239">
        <v>1</v>
      </c>
      <c r="E69" s="239">
        <v>7</v>
      </c>
      <c r="F69" s="239">
        <v>1</v>
      </c>
      <c r="G69" s="239">
        <v>2</v>
      </c>
      <c r="H69" s="236">
        <v>19640</v>
      </c>
    </row>
    <row r="70" spans="1:8" s="78" customFormat="1" x14ac:dyDescent="0.2">
      <c r="A70" s="153" t="s">
        <v>2125</v>
      </c>
      <c r="B70" s="153" t="s">
        <v>2025</v>
      </c>
      <c r="C70" s="236">
        <v>91321</v>
      </c>
      <c r="D70" s="239">
        <v>0</v>
      </c>
      <c r="E70" s="239">
        <v>6</v>
      </c>
      <c r="F70" s="239">
        <v>0</v>
      </c>
      <c r="G70" s="239">
        <v>1</v>
      </c>
      <c r="H70" s="236">
        <v>12845</v>
      </c>
    </row>
    <row r="71" spans="1:8" s="78" customFormat="1" x14ac:dyDescent="0.2">
      <c r="A71" s="153" t="s">
        <v>2125</v>
      </c>
      <c r="B71" s="153" t="s">
        <v>2026</v>
      </c>
      <c r="C71" s="236">
        <v>47567</v>
      </c>
      <c r="D71" s="239">
        <v>0</v>
      </c>
      <c r="E71" s="239">
        <v>4</v>
      </c>
      <c r="F71" s="239">
        <v>1</v>
      </c>
      <c r="G71" s="239">
        <v>0</v>
      </c>
      <c r="H71" s="236">
        <v>11986</v>
      </c>
    </row>
    <row r="72" spans="1:8" s="78" customFormat="1" x14ac:dyDescent="0.2">
      <c r="A72" s="153" t="s">
        <v>2125</v>
      </c>
      <c r="B72" s="153" t="s">
        <v>2027</v>
      </c>
      <c r="C72" s="236">
        <v>89919</v>
      </c>
      <c r="D72" s="239">
        <v>1</v>
      </c>
      <c r="E72" s="239">
        <v>7</v>
      </c>
      <c r="F72" s="239">
        <v>0</v>
      </c>
      <c r="G72" s="239">
        <v>4</v>
      </c>
      <c r="H72" s="236">
        <v>17368</v>
      </c>
    </row>
    <row r="73" spans="1:8" s="78" customFormat="1" x14ac:dyDescent="0.2">
      <c r="A73" s="153" t="s">
        <v>2125</v>
      </c>
      <c r="B73" s="153" t="s">
        <v>2028</v>
      </c>
      <c r="C73" s="236">
        <v>168853</v>
      </c>
      <c r="D73" s="239">
        <v>0</v>
      </c>
      <c r="E73" s="239">
        <v>13</v>
      </c>
      <c r="F73" s="239">
        <v>1</v>
      </c>
      <c r="G73" s="239">
        <v>0</v>
      </c>
      <c r="H73" s="236">
        <v>33362</v>
      </c>
    </row>
    <row r="74" spans="1:8" s="78" customFormat="1" x14ac:dyDescent="0.2">
      <c r="A74" s="153" t="s">
        <v>2125</v>
      </c>
      <c r="B74" s="153" t="s">
        <v>2029</v>
      </c>
      <c r="C74" s="236">
        <v>44995</v>
      </c>
      <c r="D74" s="239">
        <v>0</v>
      </c>
      <c r="E74" s="239">
        <v>4</v>
      </c>
      <c r="F74" s="239">
        <v>0</v>
      </c>
      <c r="G74" s="239">
        <v>1</v>
      </c>
      <c r="H74" s="236">
        <v>9334</v>
      </c>
    </row>
    <row r="75" spans="1:8" s="78" customFormat="1" x14ac:dyDescent="0.2">
      <c r="A75" s="153" t="s">
        <v>2125</v>
      </c>
      <c r="B75" s="153" t="s">
        <v>2030</v>
      </c>
      <c r="C75" s="236">
        <v>232141</v>
      </c>
      <c r="D75" s="239">
        <v>0</v>
      </c>
      <c r="E75" s="239">
        <v>15</v>
      </c>
      <c r="F75" s="239">
        <v>2</v>
      </c>
      <c r="G75" s="239">
        <v>1</v>
      </c>
      <c r="H75" s="236">
        <v>28102</v>
      </c>
    </row>
    <row r="76" spans="1:8" s="78" customFormat="1" x14ac:dyDescent="0.2">
      <c r="A76" s="154" t="s">
        <v>1951</v>
      </c>
      <c r="B76" s="154" t="s">
        <v>2010</v>
      </c>
      <c r="C76" s="237">
        <v>59569</v>
      </c>
      <c r="D76" s="240">
        <v>1</v>
      </c>
      <c r="E76" s="240">
        <v>0</v>
      </c>
      <c r="F76" s="240">
        <v>0</v>
      </c>
      <c r="G76" s="240">
        <v>0</v>
      </c>
      <c r="H76" s="237">
        <v>3233</v>
      </c>
    </row>
    <row r="77" spans="1:8" s="78" customFormat="1" x14ac:dyDescent="0.2">
      <c r="A77" s="154" t="s">
        <v>1951</v>
      </c>
      <c r="B77" s="154" t="s">
        <v>1939</v>
      </c>
      <c r="C77" s="237">
        <v>18734</v>
      </c>
      <c r="D77" s="240">
        <v>1</v>
      </c>
      <c r="E77" s="240">
        <v>0</v>
      </c>
      <c r="F77" s="240">
        <v>0</v>
      </c>
      <c r="G77" s="240">
        <v>1</v>
      </c>
      <c r="H77" s="237">
        <v>2449</v>
      </c>
    </row>
    <row r="78" spans="1:8" s="78" customFormat="1" x14ac:dyDescent="0.2">
      <c r="A78" s="154" t="s">
        <v>1951</v>
      </c>
      <c r="B78" s="154" t="s">
        <v>2011</v>
      </c>
      <c r="C78" s="237">
        <v>4702</v>
      </c>
      <c r="D78" s="240">
        <v>1</v>
      </c>
      <c r="E78" s="240">
        <v>0</v>
      </c>
      <c r="F78" s="240">
        <v>0</v>
      </c>
      <c r="G78" s="240">
        <v>0</v>
      </c>
      <c r="H78" s="237">
        <v>2652</v>
      </c>
    </row>
    <row r="79" spans="1:8" s="78" customFormat="1" x14ac:dyDescent="0.2">
      <c r="A79" s="154" t="s">
        <v>1951</v>
      </c>
      <c r="B79" s="154" t="s">
        <v>2012</v>
      </c>
      <c r="C79" s="237">
        <v>40351</v>
      </c>
      <c r="D79" s="240">
        <v>1</v>
      </c>
      <c r="E79" s="240">
        <v>1</v>
      </c>
      <c r="F79" s="240">
        <v>0</v>
      </c>
      <c r="G79" s="240">
        <v>2</v>
      </c>
      <c r="H79" s="237">
        <v>6656</v>
      </c>
    </row>
    <row r="80" spans="1:8" s="78" customFormat="1" x14ac:dyDescent="0.2">
      <c r="A80" s="154" t="s">
        <v>1951</v>
      </c>
      <c r="B80" s="154" t="s">
        <v>2013</v>
      </c>
      <c r="C80" s="237">
        <v>109749</v>
      </c>
      <c r="D80" s="240">
        <v>1</v>
      </c>
      <c r="E80" s="240">
        <v>0</v>
      </c>
      <c r="F80" s="240">
        <v>1</v>
      </c>
      <c r="G80" s="240">
        <v>1</v>
      </c>
      <c r="H80" s="237">
        <v>3460</v>
      </c>
    </row>
    <row r="81" spans="1:8" s="78" customFormat="1" x14ac:dyDescent="0.2">
      <c r="A81" s="154" t="s">
        <v>1951</v>
      </c>
      <c r="B81" s="154" t="s">
        <v>2014</v>
      </c>
      <c r="C81" s="237">
        <v>10667</v>
      </c>
      <c r="D81" s="240">
        <v>1</v>
      </c>
      <c r="E81" s="240">
        <v>0</v>
      </c>
      <c r="F81" s="240">
        <v>0</v>
      </c>
      <c r="G81" s="240">
        <v>1</v>
      </c>
      <c r="H81" s="237">
        <v>2704</v>
      </c>
    </row>
    <row r="82" spans="1:8" s="78" customFormat="1" x14ac:dyDescent="0.2">
      <c r="A82" s="154" t="s">
        <v>1951</v>
      </c>
      <c r="B82" s="154" t="s">
        <v>2123</v>
      </c>
      <c r="C82" s="237">
        <v>37750</v>
      </c>
      <c r="D82" s="240">
        <v>1</v>
      </c>
      <c r="E82" s="240">
        <v>0</v>
      </c>
      <c r="F82" s="240">
        <v>0</v>
      </c>
      <c r="G82" s="240">
        <v>1</v>
      </c>
      <c r="H82" s="237">
        <v>3080</v>
      </c>
    </row>
    <row r="83" spans="1:8" s="78" customFormat="1" x14ac:dyDescent="0.2">
      <c r="A83" s="154" t="s">
        <v>1951</v>
      </c>
      <c r="B83" s="154" t="s">
        <v>2015</v>
      </c>
      <c r="C83" s="237">
        <v>5303</v>
      </c>
      <c r="D83" s="240">
        <v>1</v>
      </c>
      <c r="E83" s="240">
        <v>0</v>
      </c>
      <c r="F83" s="240">
        <v>0</v>
      </c>
      <c r="G83" s="240">
        <v>0</v>
      </c>
      <c r="H83" s="237">
        <v>2652</v>
      </c>
    </row>
    <row r="84" spans="1:8" s="78" customFormat="1" x14ac:dyDescent="0.2">
      <c r="A84" s="154" t="s">
        <v>1951</v>
      </c>
      <c r="B84" s="154" t="s">
        <v>2016</v>
      </c>
      <c r="C84" s="237">
        <v>15186</v>
      </c>
      <c r="D84" s="240">
        <v>1</v>
      </c>
      <c r="E84" s="240">
        <v>0</v>
      </c>
      <c r="F84" s="240">
        <v>0</v>
      </c>
      <c r="G84" s="240">
        <v>0</v>
      </c>
      <c r="H84" s="237">
        <v>2346</v>
      </c>
    </row>
    <row r="85" spans="1:8" s="78" customFormat="1" x14ac:dyDescent="0.2">
      <c r="A85" s="154" t="s">
        <v>1951</v>
      </c>
      <c r="B85" s="154" t="s">
        <v>2017</v>
      </c>
      <c r="C85" s="237">
        <v>13461</v>
      </c>
      <c r="D85" s="240">
        <v>1</v>
      </c>
      <c r="E85" s="240">
        <v>0</v>
      </c>
      <c r="F85" s="240">
        <v>0</v>
      </c>
      <c r="G85" s="240">
        <v>0</v>
      </c>
      <c r="H85" s="237">
        <v>2756</v>
      </c>
    </row>
    <row r="86" spans="1:8" s="78" customFormat="1" x14ac:dyDescent="0.2">
      <c r="A86" s="154" t="s">
        <v>1951</v>
      </c>
      <c r="B86" s="154" t="s">
        <v>2018</v>
      </c>
      <c r="C86" s="237">
        <v>9639</v>
      </c>
      <c r="D86" s="240">
        <v>1</v>
      </c>
      <c r="E86" s="240">
        <v>0</v>
      </c>
      <c r="F86" s="240">
        <v>0</v>
      </c>
      <c r="G86" s="240">
        <v>0</v>
      </c>
      <c r="H86" s="237">
        <v>2860</v>
      </c>
    </row>
  </sheetData>
  <phoneticPr fontId="15" type="noConversion"/>
  <pageMargins left="1" right="1" top="1" bottom="1" header="0.5" footer="0.5"/>
  <pageSetup pageOrder="overThenDown" orientation="landscape" r:id="rId1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D1" workbookViewId="0">
      <selection activeCell="B1" sqref="B1:B1048576"/>
    </sheetView>
  </sheetViews>
  <sheetFormatPr baseColWidth="10" defaultColWidth="7.5" defaultRowHeight="15" x14ac:dyDescent="0.2"/>
  <sheetData>
    <row r="1" spans="1:20" x14ac:dyDescent="0.2">
      <c r="B1" t="s">
        <v>2034</v>
      </c>
    </row>
    <row r="2" spans="1:20" x14ac:dyDescent="0.2">
      <c r="B2" t="s">
        <v>2035</v>
      </c>
    </row>
    <row r="3" spans="1:20" x14ac:dyDescent="0.2">
      <c r="B3" t="s">
        <v>2036</v>
      </c>
      <c r="C3" t="s">
        <v>2037</v>
      </c>
      <c r="D3" t="s">
        <v>2038</v>
      </c>
      <c r="E3" t="s">
        <v>2039</v>
      </c>
      <c r="F3" t="s">
        <v>2040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217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</row>
    <row r="4" spans="1:20" x14ac:dyDescent="0.2">
      <c r="B4" t="s">
        <v>2036</v>
      </c>
      <c r="C4" t="s">
        <v>2037</v>
      </c>
      <c r="D4" t="s">
        <v>2038</v>
      </c>
      <c r="E4" t="s">
        <v>2039</v>
      </c>
      <c r="F4" t="s">
        <v>2040</v>
      </c>
      <c r="G4" t="s">
        <v>2041</v>
      </c>
      <c r="H4" t="s">
        <v>2042</v>
      </c>
      <c r="I4" t="s">
        <v>2043</v>
      </c>
      <c r="J4" t="s">
        <v>2044</v>
      </c>
      <c r="K4" t="s">
        <v>2045</v>
      </c>
      <c r="L4" t="s">
        <v>2046</v>
      </c>
      <c r="M4" t="s">
        <v>2047</v>
      </c>
      <c r="N4" t="s">
        <v>2048</v>
      </c>
      <c r="O4" t="s">
        <v>2049</v>
      </c>
      <c r="P4" t="s">
        <v>2050</v>
      </c>
      <c r="Q4" t="s">
        <v>2051</v>
      </c>
      <c r="R4" t="s">
        <v>2052</v>
      </c>
      <c r="S4" t="s">
        <v>2053</v>
      </c>
      <c r="T4" t="s">
        <v>2054</v>
      </c>
    </row>
    <row r="5" spans="1:20" x14ac:dyDescent="0.2">
      <c r="B5" t="s">
        <v>2036</v>
      </c>
      <c r="C5" t="s">
        <v>2037</v>
      </c>
      <c r="D5" t="s">
        <v>2038</v>
      </c>
      <c r="E5" t="s">
        <v>2039</v>
      </c>
      <c r="F5" t="s">
        <v>2040</v>
      </c>
      <c r="G5">
        <v>78224</v>
      </c>
      <c r="H5">
        <v>78226</v>
      </c>
      <c r="I5">
        <v>78223</v>
      </c>
      <c r="J5">
        <v>78222</v>
      </c>
      <c r="K5">
        <v>78225</v>
      </c>
      <c r="L5">
        <v>78227</v>
      </c>
      <c r="M5">
        <v>112771</v>
      </c>
      <c r="N5">
        <v>78285</v>
      </c>
      <c r="O5">
        <v>78286</v>
      </c>
      <c r="P5">
        <v>78287</v>
      </c>
      <c r="Q5">
        <v>78288</v>
      </c>
      <c r="R5">
        <v>78289</v>
      </c>
      <c r="S5">
        <v>78290</v>
      </c>
      <c r="T5">
        <v>78291</v>
      </c>
    </row>
    <row r="6" spans="1:20" x14ac:dyDescent="0.2">
      <c r="A6" t="e">
        <f>VLOOKUP(B6,#REF!,6,FALSE)</f>
        <v>#REF!</v>
      </c>
      <c r="B6">
        <v>14794</v>
      </c>
      <c r="C6">
        <v>0</v>
      </c>
      <c r="D6">
        <v>1375</v>
      </c>
      <c r="E6">
        <v>2016</v>
      </c>
      <c r="F6">
        <v>0</v>
      </c>
      <c r="G6">
        <v>763.56</v>
      </c>
      <c r="H6">
        <v>59.35</v>
      </c>
      <c r="I6">
        <v>822.91</v>
      </c>
      <c r="J6" s="24">
        <v>2215.4499999999998</v>
      </c>
      <c r="K6" s="24">
        <v>3038.36</v>
      </c>
      <c r="L6" s="25">
        <v>0.25130000000000002</v>
      </c>
      <c r="M6" s="23">
        <v>329192</v>
      </c>
      <c r="N6" s="26">
        <v>74329</v>
      </c>
      <c r="Q6" s="26">
        <v>26291</v>
      </c>
      <c r="R6" s="27">
        <v>7.25</v>
      </c>
      <c r="S6" s="27">
        <v>7.41</v>
      </c>
      <c r="T6" s="27">
        <v>7.41</v>
      </c>
    </row>
    <row r="7" spans="1:20" x14ac:dyDescent="0.2">
      <c r="A7" t="e">
        <f>VLOOKUP(B7,#REF!,6,FALSE)</f>
        <v>#REF!</v>
      </c>
      <c r="B7">
        <v>11644</v>
      </c>
      <c r="C7">
        <v>0</v>
      </c>
      <c r="D7">
        <v>1375</v>
      </c>
      <c r="E7">
        <v>2016</v>
      </c>
      <c r="F7">
        <v>0</v>
      </c>
      <c r="G7">
        <v>10</v>
      </c>
      <c r="H7">
        <v>0</v>
      </c>
      <c r="I7">
        <v>10</v>
      </c>
      <c r="J7">
        <v>35.229999999999997</v>
      </c>
      <c r="K7">
        <v>45.23</v>
      </c>
      <c r="L7" s="25">
        <v>0.22109999999999999</v>
      </c>
      <c r="M7" s="23">
        <v>5527</v>
      </c>
      <c r="N7" s="26">
        <v>76404</v>
      </c>
      <c r="O7" t="s">
        <v>2055</v>
      </c>
      <c r="P7">
        <v>2010</v>
      </c>
      <c r="Q7" s="26">
        <v>39062</v>
      </c>
      <c r="R7" s="27">
        <v>11.07</v>
      </c>
      <c r="S7" s="27">
        <v>11.57</v>
      </c>
      <c r="T7" s="27">
        <v>15.75</v>
      </c>
    </row>
    <row r="8" spans="1:20" x14ac:dyDescent="0.2">
      <c r="A8" t="e">
        <f>VLOOKUP(B8,#REF!,6,FALSE)</f>
        <v>#REF!</v>
      </c>
      <c r="B8">
        <v>11640</v>
      </c>
      <c r="C8">
        <v>0</v>
      </c>
      <c r="D8">
        <v>1375</v>
      </c>
      <c r="E8">
        <v>2016</v>
      </c>
      <c r="F8">
        <v>0</v>
      </c>
      <c r="G8">
        <v>1</v>
      </c>
      <c r="H8">
        <v>1</v>
      </c>
      <c r="I8">
        <v>2</v>
      </c>
      <c r="J8">
        <v>15.89</v>
      </c>
      <c r="K8">
        <v>17.89</v>
      </c>
      <c r="L8" s="25">
        <v>5.5899999999999998E-2</v>
      </c>
      <c r="M8">
        <v>175</v>
      </c>
      <c r="N8" s="26">
        <v>72100</v>
      </c>
      <c r="O8" t="s">
        <v>2056</v>
      </c>
      <c r="P8">
        <v>2014</v>
      </c>
      <c r="Q8" s="26">
        <v>36090</v>
      </c>
      <c r="R8" s="27">
        <v>7.43</v>
      </c>
      <c r="S8" s="27">
        <v>8</v>
      </c>
      <c r="T8" s="27">
        <v>13.7</v>
      </c>
    </row>
    <row r="9" spans="1:20" x14ac:dyDescent="0.2">
      <c r="A9" t="e">
        <f>VLOOKUP(B9,#REF!,6,FALSE)</f>
        <v>#REF!</v>
      </c>
      <c r="B9">
        <v>11655</v>
      </c>
      <c r="C9">
        <v>0</v>
      </c>
      <c r="D9">
        <v>1375</v>
      </c>
      <c r="E9">
        <v>2016</v>
      </c>
      <c r="F9">
        <v>0</v>
      </c>
      <c r="G9">
        <v>1</v>
      </c>
      <c r="H9">
        <v>0</v>
      </c>
      <c r="I9">
        <v>1</v>
      </c>
      <c r="J9">
        <v>6.7</v>
      </c>
      <c r="K9">
        <v>7.7</v>
      </c>
      <c r="L9" s="25">
        <v>0.12989999999999999</v>
      </c>
      <c r="M9">
        <v>948</v>
      </c>
      <c r="N9" s="26">
        <v>47983</v>
      </c>
      <c r="O9" t="s">
        <v>2057</v>
      </c>
      <c r="P9">
        <v>2011</v>
      </c>
    </row>
    <row r="10" spans="1:20" x14ac:dyDescent="0.2">
      <c r="A10" t="e">
        <f>VLOOKUP(B10,#REF!,6,FALSE)</f>
        <v>#REF!</v>
      </c>
      <c r="B10">
        <v>11641</v>
      </c>
      <c r="C10">
        <v>0</v>
      </c>
      <c r="D10">
        <v>1375</v>
      </c>
      <c r="E10">
        <v>2016</v>
      </c>
      <c r="F10">
        <v>0</v>
      </c>
      <c r="G10">
        <v>7.63</v>
      </c>
      <c r="H10">
        <v>3</v>
      </c>
      <c r="I10">
        <v>10.63</v>
      </c>
      <c r="J10">
        <v>33.83</v>
      </c>
      <c r="K10">
        <v>44.46</v>
      </c>
      <c r="L10" s="25">
        <v>0.1716</v>
      </c>
      <c r="M10" s="23">
        <v>6447</v>
      </c>
      <c r="N10" s="26">
        <v>67619</v>
      </c>
      <c r="O10" t="s">
        <v>2058</v>
      </c>
      <c r="P10">
        <v>2013</v>
      </c>
      <c r="Q10" s="26">
        <v>29500</v>
      </c>
      <c r="R10" s="27">
        <v>7.4</v>
      </c>
      <c r="S10" s="27">
        <v>8.01</v>
      </c>
      <c r="T10" s="27">
        <v>11.81</v>
      </c>
    </row>
    <row r="11" spans="1:20" x14ac:dyDescent="0.2">
      <c r="A11" t="e">
        <f>VLOOKUP(B11,#REF!,6,FALSE)</f>
        <v>#REF!</v>
      </c>
      <c r="B11">
        <v>11642</v>
      </c>
      <c r="C11">
        <v>0</v>
      </c>
      <c r="D11">
        <v>1375</v>
      </c>
      <c r="E11">
        <v>2016</v>
      </c>
      <c r="F11">
        <v>0</v>
      </c>
      <c r="G11">
        <v>2</v>
      </c>
      <c r="H11">
        <v>0</v>
      </c>
      <c r="I11">
        <v>2</v>
      </c>
      <c r="J11">
        <v>17</v>
      </c>
      <c r="K11">
        <v>19</v>
      </c>
      <c r="L11" s="25">
        <v>0.1053</v>
      </c>
      <c r="M11" s="23">
        <v>1733</v>
      </c>
      <c r="N11" s="26">
        <v>41376</v>
      </c>
      <c r="O11" t="s">
        <v>2059</v>
      </c>
      <c r="P11">
        <v>2015</v>
      </c>
      <c r="Q11" s="26">
        <v>26291</v>
      </c>
      <c r="R11" s="27">
        <v>9</v>
      </c>
      <c r="S11" s="27">
        <v>9.5</v>
      </c>
      <c r="T11" s="27">
        <v>11.5</v>
      </c>
    </row>
    <row r="12" spans="1:20" x14ac:dyDescent="0.2">
      <c r="A12" t="e">
        <f>VLOOKUP(B12,#REF!,6,FALSE)</f>
        <v>#REF!</v>
      </c>
      <c r="B12">
        <v>11643</v>
      </c>
      <c r="C12">
        <v>0</v>
      </c>
      <c r="D12">
        <v>1375</v>
      </c>
      <c r="E12">
        <v>2016</v>
      </c>
      <c r="F12">
        <v>0</v>
      </c>
      <c r="G12">
        <v>2</v>
      </c>
      <c r="H12">
        <v>1</v>
      </c>
      <c r="I12">
        <v>3</v>
      </c>
      <c r="J12">
        <v>14.96</v>
      </c>
      <c r="K12">
        <v>17.96</v>
      </c>
      <c r="L12" s="25">
        <v>0.1114</v>
      </c>
      <c r="M12">
        <v>250</v>
      </c>
      <c r="N12" s="26">
        <v>50551</v>
      </c>
      <c r="P12">
        <v>2015</v>
      </c>
      <c r="Q12" s="26">
        <v>38125</v>
      </c>
      <c r="R12" s="27">
        <v>7.55</v>
      </c>
      <c r="S12" s="27">
        <v>8.8000000000000007</v>
      </c>
      <c r="T12" s="27">
        <v>11</v>
      </c>
    </row>
    <row r="13" spans="1:20" x14ac:dyDescent="0.2">
      <c r="A13" t="e">
        <f>VLOOKUP(B13,#REF!,6,FALSE)</f>
        <v>#REF!</v>
      </c>
      <c r="B13">
        <v>11656</v>
      </c>
      <c r="C13">
        <v>0</v>
      </c>
      <c r="D13">
        <v>1375</v>
      </c>
      <c r="E13">
        <v>2016</v>
      </c>
      <c r="F13">
        <v>0</v>
      </c>
      <c r="G13">
        <v>1</v>
      </c>
      <c r="H13">
        <v>0</v>
      </c>
      <c r="I13">
        <v>1</v>
      </c>
      <c r="J13">
        <v>9.26</v>
      </c>
      <c r="K13">
        <v>10.26</v>
      </c>
      <c r="L13" s="25">
        <v>9.7500000000000003E-2</v>
      </c>
      <c r="M13">
        <v>475</v>
      </c>
      <c r="N13" s="26">
        <v>49099</v>
      </c>
      <c r="P13">
        <v>2015</v>
      </c>
      <c r="Q13" s="26">
        <v>49099</v>
      </c>
      <c r="R13" s="27">
        <v>11.82</v>
      </c>
    </row>
    <row r="14" spans="1:20" x14ac:dyDescent="0.2">
      <c r="A14" t="e">
        <f>VLOOKUP(B14,#REF!,6,FALSE)</f>
        <v>#REF!</v>
      </c>
      <c r="B14">
        <v>11685</v>
      </c>
      <c r="C14">
        <v>0</v>
      </c>
      <c r="D14">
        <v>1375</v>
      </c>
      <c r="E14">
        <v>2016</v>
      </c>
      <c r="F14">
        <v>0</v>
      </c>
      <c r="G14">
        <v>8.9</v>
      </c>
      <c r="H14">
        <v>0</v>
      </c>
      <c r="I14">
        <v>8.9</v>
      </c>
      <c r="J14">
        <v>16.5</v>
      </c>
      <c r="K14">
        <v>25.4</v>
      </c>
      <c r="L14" s="25">
        <v>0.35039999999999999</v>
      </c>
      <c r="M14" s="23">
        <v>1908</v>
      </c>
      <c r="N14" s="26">
        <v>76600</v>
      </c>
      <c r="O14" t="s">
        <v>2060</v>
      </c>
      <c r="P14">
        <v>2014</v>
      </c>
      <c r="Q14" s="26">
        <v>34649</v>
      </c>
      <c r="R14" s="27">
        <v>7.25</v>
      </c>
      <c r="S14" s="27">
        <v>10.1</v>
      </c>
      <c r="T14" s="27">
        <v>13.46</v>
      </c>
    </row>
    <row r="15" spans="1:20" x14ac:dyDescent="0.2">
      <c r="A15" t="e">
        <f>VLOOKUP(B15,#REF!,6,FALSE)</f>
        <v>#REF!</v>
      </c>
      <c r="B15">
        <v>11657</v>
      </c>
      <c r="C15">
        <v>0</v>
      </c>
      <c r="D15">
        <v>1375</v>
      </c>
      <c r="E15">
        <v>2016</v>
      </c>
      <c r="F15">
        <v>0</v>
      </c>
      <c r="G15">
        <v>1</v>
      </c>
      <c r="H15">
        <v>0</v>
      </c>
      <c r="I15">
        <v>1</v>
      </c>
      <c r="J15">
        <v>15</v>
      </c>
      <c r="K15">
        <v>16</v>
      </c>
      <c r="L15" s="25">
        <v>6.25E-2</v>
      </c>
      <c r="M15" s="23">
        <v>2835</v>
      </c>
      <c r="N15" s="26">
        <v>107769</v>
      </c>
      <c r="O15" t="s">
        <v>2061</v>
      </c>
      <c r="P15">
        <v>1980</v>
      </c>
      <c r="R15" s="27">
        <v>13.51</v>
      </c>
      <c r="S15" s="27">
        <v>13.51</v>
      </c>
      <c r="T15" s="27">
        <v>21.2</v>
      </c>
    </row>
    <row r="16" spans="1:20" x14ac:dyDescent="0.2">
      <c r="A16" t="e">
        <f>VLOOKUP(B16,#REF!,6,FALSE)</f>
        <v>#REF!</v>
      </c>
      <c r="B16">
        <v>11658</v>
      </c>
      <c r="C16">
        <v>0</v>
      </c>
      <c r="D16">
        <v>1375</v>
      </c>
      <c r="E16">
        <v>2016</v>
      </c>
      <c r="F16">
        <v>0</v>
      </c>
      <c r="G16">
        <v>11</v>
      </c>
      <c r="H16">
        <v>1</v>
      </c>
      <c r="I16">
        <v>12</v>
      </c>
      <c r="J16">
        <v>46</v>
      </c>
      <c r="K16">
        <v>58</v>
      </c>
      <c r="L16" s="25">
        <v>0.18970000000000001</v>
      </c>
      <c r="M16" s="23">
        <v>16244</v>
      </c>
      <c r="N16" s="26">
        <v>99500</v>
      </c>
      <c r="O16" t="s">
        <v>2062</v>
      </c>
      <c r="P16">
        <v>2015</v>
      </c>
      <c r="Q16" s="26">
        <v>40417</v>
      </c>
      <c r="R16" s="27">
        <v>12.6</v>
      </c>
      <c r="S16" s="27">
        <v>14.38</v>
      </c>
      <c r="T16" s="27">
        <v>17.940000000000001</v>
      </c>
    </row>
    <row r="17" spans="1:20" x14ac:dyDescent="0.2">
      <c r="A17" t="e">
        <f>VLOOKUP(B17,#REF!,6,FALSE)</f>
        <v>#REF!</v>
      </c>
      <c r="B17">
        <v>11659</v>
      </c>
      <c r="C17">
        <v>0</v>
      </c>
      <c r="D17">
        <v>1375</v>
      </c>
      <c r="E17">
        <v>2016</v>
      </c>
      <c r="F17">
        <v>0</v>
      </c>
      <c r="G17">
        <v>2</v>
      </c>
      <c r="H17">
        <v>2</v>
      </c>
      <c r="I17">
        <v>4</v>
      </c>
      <c r="J17">
        <v>17.05</v>
      </c>
      <c r="K17">
        <v>21.05</v>
      </c>
      <c r="L17" s="25">
        <v>9.5000000000000001E-2</v>
      </c>
      <c r="M17" s="23">
        <v>3800</v>
      </c>
      <c r="N17" s="26">
        <v>66300</v>
      </c>
      <c r="O17" t="s">
        <v>2063</v>
      </c>
      <c r="P17">
        <v>2007</v>
      </c>
      <c r="Q17" s="26">
        <v>34301</v>
      </c>
      <c r="R17" s="27">
        <v>10.119999999999999</v>
      </c>
      <c r="S17" s="27">
        <v>11.72</v>
      </c>
      <c r="T17" s="27">
        <v>12.93</v>
      </c>
    </row>
    <row r="18" spans="1:20" x14ac:dyDescent="0.2">
      <c r="A18" t="e">
        <f>VLOOKUP(B18,#REF!,6,FALSE)</f>
        <v>#REF!</v>
      </c>
      <c r="B18">
        <v>11660</v>
      </c>
      <c r="C18">
        <v>0</v>
      </c>
      <c r="D18">
        <v>1375</v>
      </c>
      <c r="E18">
        <v>2016</v>
      </c>
      <c r="F18">
        <v>0</v>
      </c>
      <c r="G18">
        <v>9</v>
      </c>
      <c r="H18">
        <v>0</v>
      </c>
      <c r="I18">
        <v>9</v>
      </c>
      <c r="J18">
        <v>39.5</v>
      </c>
      <c r="K18">
        <v>48.5</v>
      </c>
      <c r="L18" s="25">
        <v>0.18559999999999999</v>
      </c>
      <c r="M18" s="23">
        <v>5962</v>
      </c>
      <c r="N18" s="26">
        <v>79035</v>
      </c>
      <c r="O18" t="s">
        <v>2064</v>
      </c>
      <c r="P18">
        <v>2014</v>
      </c>
      <c r="Q18" s="26">
        <v>42329</v>
      </c>
      <c r="R18" s="27">
        <v>14.45</v>
      </c>
      <c r="S18" s="27">
        <v>14.45</v>
      </c>
      <c r="T18" s="27">
        <v>16.72</v>
      </c>
    </row>
    <row r="19" spans="1:20" x14ac:dyDescent="0.2">
      <c r="A19" t="e">
        <f>VLOOKUP(B19,#REF!,6,FALSE)</f>
        <v>#REF!</v>
      </c>
      <c r="B19">
        <v>11661</v>
      </c>
      <c r="C19">
        <v>0</v>
      </c>
      <c r="D19">
        <v>1375</v>
      </c>
      <c r="E19">
        <v>2016</v>
      </c>
      <c r="F19">
        <v>0</v>
      </c>
      <c r="G19">
        <v>4</v>
      </c>
      <c r="H19">
        <v>1</v>
      </c>
      <c r="I19">
        <v>5</v>
      </c>
      <c r="J19">
        <v>14</v>
      </c>
      <c r="K19">
        <v>19</v>
      </c>
      <c r="L19" s="25">
        <v>0.21049999999999999</v>
      </c>
      <c r="M19">
        <v>58</v>
      </c>
      <c r="N19" s="26">
        <v>48687</v>
      </c>
      <c r="O19" t="s">
        <v>2065</v>
      </c>
      <c r="Q19" s="26">
        <v>34236</v>
      </c>
      <c r="S19" s="27">
        <v>11.05</v>
      </c>
      <c r="T19" s="27">
        <v>11.05</v>
      </c>
    </row>
    <row r="20" spans="1:20" x14ac:dyDescent="0.2">
      <c r="A20" t="e">
        <f>VLOOKUP(B20,#REF!,6,FALSE)</f>
        <v>#REF!</v>
      </c>
      <c r="B20">
        <v>154237</v>
      </c>
      <c r="C20">
        <v>0</v>
      </c>
      <c r="D20">
        <v>1375</v>
      </c>
      <c r="E20">
        <v>2016</v>
      </c>
      <c r="F20">
        <v>0</v>
      </c>
      <c r="G20">
        <v>1</v>
      </c>
      <c r="H20">
        <v>0</v>
      </c>
      <c r="I20">
        <v>1</v>
      </c>
      <c r="J20">
        <v>6.02</v>
      </c>
      <c r="K20">
        <v>7.02</v>
      </c>
      <c r="L20" s="25">
        <v>0.14249999999999999</v>
      </c>
      <c r="M20">
        <v>488</v>
      </c>
      <c r="N20" s="26">
        <v>52890</v>
      </c>
      <c r="P20">
        <v>2010</v>
      </c>
      <c r="R20" s="27">
        <v>10</v>
      </c>
      <c r="S20" s="27">
        <v>10</v>
      </c>
      <c r="T20" s="27">
        <v>10</v>
      </c>
    </row>
    <row r="21" spans="1:20" x14ac:dyDescent="0.2">
      <c r="A21" t="e">
        <f>VLOOKUP(B21,#REF!,6,FALSE)</f>
        <v>#REF!</v>
      </c>
      <c r="B21">
        <v>11662</v>
      </c>
      <c r="C21">
        <v>0</v>
      </c>
      <c r="D21">
        <v>1375</v>
      </c>
      <c r="E21">
        <v>2016</v>
      </c>
      <c r="F21">
        <v>0</v>
      </c>
      <c r="G21">
        <v>9</v>
      </c>
      <c r="H21">
        <v>2</v>
      </c>
      <c r="I21">
        <v>11</v>
      </c>
      <c r="J21">
        <v>23.8</v>
      </c>
      <c r="K21">
        <v>34.799999999999997</v>
      </c>
      <c r="L21" s="25">
        <v>0.2586</v>
      </c>
      <c r="M21" s="23">
        <v>3770</v>
      </c>
      <c r="N21" s="26">
        <v>81824</v>
      </c>
      <c r="O21" t="s">
        <v>2066</v>
      </c>
      <c r="P21">
        <v>2013</v>
      </c>
      <c r="Q21" s="26">
        <v>40214</v>
      </c>
      <c r="R21" s="27">
        <v>11.3</v>
      </c>
      <c r="S21" s="27">
        <v>13.73</v>
      </c>
      <c r="T21" s="27">
        <v>16.7</v>
      </c>
    </row>
    <row r="22" spans="1:20" x14ac:dyDescent="0.2">
      <c r="A22" t="e">
        <f>VLOOKUP(B22,#REF!,6,FALSE)</f>
        <v>#REF!</v>
      </c>
      <c r="B22">
        <v>11705</v>
      </c>
      <c r="C22">
        <v>0</v>
      </c>
      <c r="D22">
        <v>1375</v>
      </c>
      <c r="E22">
        <v>2016</v>
      </c>
      <c r="F22">
        <v>0</v>
      </c>
      <c r="G22">
        <v>10</v>
      </c>
      <c r="H22">
        <v>0</v>
      </c>
      <c r="I22">
        <v>10</v>
      </c>
      <c r="J22">
        <v>24.38</v>
      </c>
      <c r="K22">
        <v>34.380000000000003</v>
      </c>
      <c r="L22" s="25">
        <v>0.29089999999999999</v>
      </c>
      <c r="M22" s="23">
        <v>1788</v>
      </c>
      <c r="N22" s="26">
        <v>95464</v>
      </c>
      <c r="O22" t="s">
        <v>2067</v>
      </c>
      <c r="P22">
        <v>2013</v>
      </c>
      <c r="Q22" s="26">
        <v>47117</v>
      </c>
      <c r="R22" s="27">
        <v>12.75</v>
      </c>
      <c r="T22" s="27">
        <v>33824</v>
      </c>
    </row>
    <row r="23" spans="1:20" x14ac:dyDescent="0.2">
      <c r="A23" t="e">
        <f>VLOOKUP(B23,#REF!,6,FALSE)</f>
        <v>#REF!</v>
      </c>
      <c r="B23">
        <v>11684</v>
      </c>
      <c r="C23">
        <v>0</v>
      </c>
      <c r="D23">
        <v>1375</v>
      </c>
      <c r="E23">
        <v>2016</v>
      </c>
      <c r="F23">
        <v>0</v>
      </c>
      <c r="G23">
        <v>121</v>
      </c>
      <c r="H23">
        <v>1</v>
      </c>
      <c r="I23">
        <v>122</v>
      </c>
      <c r="J23">
        <v>294.38</v>
      </c>
      <c r="K23">
        <v>416.38</v>
      </c>
      <c r="L23" s="25">
        <v>0.29060000000000002</v>
      </c>
      <c r="M23" s="23">
        <v>59149</v>
      </c>
      <c r="N23" s="26">
        <v>169070</v>
      </c>
      <c r="O23" t="s">
        <v>2068</v>
      </c>
      <c r="P23">
        <v>2011</v>
      </c>
      <c r="Q23" s="26">
        <v>43232</v>
      </c>
      <c r="R23" s="27">
        <v>10.4</v>
      </c>
      <c r="S23" s="27">
        <v>11.84</v>
      </c>
      <c r="T23" s="27">
        <v>14.38</v>
      </c>
    </row>
    <row r="24" spans="1:20" x14ac:dyDescent="0.2">
      <c r="A24" t="e">
        <f>VLOOKUP(B24,#REF!,6,FALSE)</f>
        <v>#REF!</v>
      </c>
      <c r="B24">
        <v>101786</v>
      </c>
      <c r="C24">
        <v>0</v>
      </c>
      <c r="D24">
        <v>1375</v>
      </c>
      <c r="E24">
        <v>2016</v>
      </c>
      <c r="F24">
        <v>0</v>
      </c>
      <c r="G24">
        <v>3</v>
      </c>
      <c r="H24">
        <v>0</v>
      </c>
      <c r="I24">
        <v>3</v>
      </c>
      <c r="J24">
        <v>10.5</v>
      </c>
      <c r="K24">
        <v>13.5</v>
      </c>
      <c r="L24" s="25">
        <v>0.22220000000000001</v>
      </c>
      <c r="M24">
        <v>0</v>
      </c>
      <c r="N24" s="26">
        <v>78671</v>
      </c>
      <c r="O24" t="s">
        <v>2069</v>
      </c>
      <c r="P24">
        <v>2001</v>
      </c>
      <c r="Q24" s="26">
        <v>42894</v>
      </c>
      <c r="R24" s="27">
        <v>12.29</v>
      </c>
      <c r="S24" s="27">
        <v>12.78</v>
      </c>
      <c r="T24" s="27">
        <v>13.13</v>
      </c>
    </row>
    <row r="25" spans="1:20" x14ac:dyDescent="0.2">
      <c r="A25" t="e">
        <f>VLOOKUP(B25,#REF!,6,FALSE)</f>
        <v>#REF!</v>
      </c>
      <c r="B25">
        <v>11663</v>
      </c>
      <c r="C25">
        <v>0</v>
      </c>
      <c r="D25">
        <v>1375</v>
      </c>
      <c r="E25">
        <v>2016</v>
      </c>
      <c r="F25">
        <v>0</v>
      </c>
      <c r="G25">
        <v>3</v>
      </c>
      <c r="H25">
        <v>0</v>
      </c>
      <c r="I25">
        <v>3</v>
      </c>
      <c r="J25">
        <v>15.25</v>
      </c>
      <c r="K25">
        <v>18.25</v>
      </c>
      <c r="L25" s="25">
        <v>0.16439999999999999</v>
      </c>
      <c r="M25" s="23">
        <v>2004</v>
      </c>
      <c r="N25" s="26">
        <v>67380</v>
      </c>
      <c r="O25" t="s">
        <v>2070</v>
      </c>
      <c r="P25">
        <v>1986</v>
      </c>
      <c r="Q25" s="26">
        <v>35820</v>
      </c>
      <c r="R25" s="27">
        <v>11.85</v>
      </c>
      <c r="S25" s="27">
        <v>11.85</v>
      </c>
      <c r="T25" s="27">
        <v>11.85</v>
      </c>
    </row>
    <row r="26" spans="1:20" x14ac:dyDescent="0.2">
      <c r="A26" t="e">
        <f>VLOOKUP(B26,#REF!,6,FALSE)</f>
        <v>#REF!</v>
      </c>
      <c r="B26">
        <v>11664</v>
      </c>
      <c r="C26">
        <v>0</v>
      </c>
      <c r="D26">
        <v>1375</v>
      </c>
      <c r="E26">
        <v>2016</v>
      </c>
      <c r="F26">
        <v>0</v>
      </c>
      <c r="G26">
        <v>1</v>
      </c>
      <c r="H26">
        <v>0</v>
      </c>
      <c r="I26">
        <v>1</v>
      </c>
      <c r="J26">
        <v>25</v>
      </c>
      <c r="K26">
        <v>26</v>
      </c>
      <c r="L26" s="25">
        <v>3.85E-2</v>
      </c>
      <c r="M26">
        <v>45</v>
      </c>
      <c r="N26" s="26">
        <v>54989</v>
      </c>
      <c r="O26" t="s">
        <v>2071</v>
      </c>
      <c r="P26">
        <v>2002</v>
      </c>
      <c r="Q26" s="26">
        <v>37125</v>
      </c>
      <c r="R26" s="27">
        <v>9.82</v>
      </c>
      <c r="S26" s="27">
        <v>9.82</v>
      </c>
      <c r="T26" s="27">
        <v>9.82</v>
      </c>
    </row>
    <row r="27" spans="1:20" x14ac:dyDescent="0.2">
      <c r="A27" t="e">
        <f>VLOOKUP(B27,#REF!,6,FALSE)</f>
        <v>#REF!</v>
      </c>
      <c r="B27">
        <v>11645</v>
      </c>
      <c r="C27">
        <v>0</v>
      </c>
      <c r="D27">
        <v>1375</v>
      </c>
      <c r="E27">
        <v>2016</v>
      </c>
      <c r="F27">
        <v>0</v>
      </c>
      <c r="G27">
        <v>2.98</v>
      </c>
      <c r="H27">
        <v>5</v>
      </c>
      <c r="I27">
        <v>7.98</v>
      </c>
      <c r="J27">
        <v>62.37</v>
      </c>
      <c r="K27">
        <v>70.349999999999994</v>
      </c>
      <c r="L27" s="25">
        <v>4.24E-2</v>
      </c>
      <c r="M27" s="23">
        <v>4915</v>
      </c>
      <c r="N27" s="26">
        <v>84074</v>
      </c>
      <c r="O27" t="s">
        <v>2072</v>
      </c>
      <c r="P27">
        <v>2013</v>
      </c>
      <c r="Q27" s="26">
        <v>27851</v>
      </c>
      <c r="R27" s="27">
        <v>10.16</v>
      </c>
      <c r="S27" s="27">
        <v>13.44</v>
      </c>
      <c r="T27" s="27">
        <v>17.79</v>
      </c>
    </row>
    <row r="28" spans="1:20" x14ac:dyDescent="0.2">
      <c r="A28" t="e">
        <f>VLOOKUP(B28,#REF!,6,FALSE)</f>
        <v>#REF!</v>
      </c>
      <c r="B28">
        <v>11665</v>
      </c>
      <c r="C28">
        <v>0</v>
      </c>
      <c r="D28">
        <v>1375</v>
      </c>
      <c r="E28">
        <v>2016</v>
      </c>
      <c r="F28">
        <v>0</v>
      </c>
      <c r="G28">
        <v>47</v>
      </c>
      <c r="H28">
        <v>0</v>
      </c>
      <c r="I28">
        <v>47</v>
      </c>
      <c r="J28">
        <v>136.80000000000001</v>
      </c>
      <c r="K28">
        <v>183.8</v>
      </c>
      <c r="L28" s="25">
        <v>0.25569999999999998</v>
      </c>
      <c r="M28" s="23">
        <v>3624</v>
      </c>
      <c r="N28" s="26">
        <v>105318</v>
      </c>
      <c r="O28" t="s">
        <v>2073</v>
      </c>
      <c r="P28">
        <v>2008</v>
      </c>
      <c r="R28" s="27">
        <v>23795</v>
      </c>
      <c r="S28" s="27">
        <v>24876</v>
      </c>
      <c r="T28" s="27">
        <v>32731</v>
      </c>
    </row>
    <row r="29" spans="1:20" x14ac:dyDescent="0.2">
      <c r="A29" t="e">
        <f>VLOOKUP(B29,#REF!,6,FALSE)</f>
        <v>#REF!</v>
      </c>
      <c r="B29">
        <v>11666</v>
      </c>
      <c r="C29">
        <v>0</v>
      </c>
      <c r="D29">
        <v>1375</v>
      </c>
      <c r="E29">
        <v>2016</v>
      </c>
      <c r="F29">
        <v>0</v>
      </c>
      <c r="G29">
        <v>7.5</v>
      </c>
      <c r="H29">
        <v>0</v>
      </c>
      <c r="I29">
        <v>7.5</v>
      </c>
      <c r="J29">
        <v>50.98</v>
      </c>
      <c r="K29">
        <v>58.48</v>
      </c>
      <c r="L29" s="25">
        <v>0.12820000000000001</v>
      </c>
      <c r="M29" s="23">
        <v>2665</v>
      </c>
      <c r="N29" s="26">
        <v>71097</v>
      </c>
      <c r="O29" t="s">
        <v>2074</v>
      </c>
      <c r="P29">
        <v>2004</v>
      </c>
      <c r="Q29" s="26">
        <v>40658</v>
      </c>
      <c r="R29" s="27">
        <v>12.17</v>
      </c>
      <c r="S29" s="27">
        <v>12.8</v>
      </c>
      <c r="T29" s="27">
        <v>15.59</v>
      </c>
    </row>
    <row r="30" spans="1:20" x14ac:dyDescent="0.2">
      <c r="A30" t="e">
        <f>VLOOKUP(B30,#REF!,6,FALSE)</f>
        <v>#REF!</v>
      </c>
      <c r="B30">
        <v>11667</v>
      </c>
      <c r="C30">
        <v>0</v>
      </c>
      <c r="D30">
        <v>1375</v>
      </c>
      <c r="E30">
        <v>2016</v>
      </c>
      <c r="F30">
        <v>0</v>
      </c>
      <c r="G30">
        <v>1.88</v>
      </c>
      <c r="H30">
        <v>0.94</v>
      </c>
      <c r="I30">
        <v>2.82</v>
      </c>
      <c r="J30">
        <v>7.2</v>
      </c>
      <c r="K30">
        <v>10.02</v>
      </c>
      <c r="L30" s="25">
        <v>0.18759999999999999</v>
      </c>
      <c r="M30" s="23">
        <v>1999</v>
      </c>
      <c r="N30" s="26">
        <v>61021</v>
      </c>
      <c r="O30" t="s">
        <v>2075</v>
      </c>
      <c r="P30">
        <v>2010</v>
      </c>
      <c r="Q30" s="26">
        <v>38851</v>
      </c>
      <c r="R30" s="27">
        <v>8.82</v>
      </c>
      <c r="S30" s="27">
        <v>12.34</v>
      </c>
      <c r="T30" s="27">
        <v>14.43</v>
      </c>
    </row>
    <row r="31" spans="1:20" x14ac:dyDescent="0.2">
      <c r="A31" t="e">
        <f>VLOOKUP(B31,#REF!,6,FALSE)</f>
        <v>#REF!</v>
      </c>
      <c r="B31">
        <v>11668</v>
      </c>
      <c r="C31">
        <v>0</v>
      </c>
      <c r="D31">
        <v>1375</v>
      </c>
      <c r="E31">
        <v>2016</v>
      </c>
      <c r="F31">
        <v>0</v>
      </c>
      <c r="G31">
        <v>1</v>
      </c>
      <c r="H31">
        <v>0</v>
      </c>
      <c r="I31">
        <v>1</v>
      </c>
      <c r="J31">
        <v>9.35</v>
      </c>
      <c r="K31">
        <v>10.35</v>
      </c>
      <c r="L31" s="25">
        <v>9.6600000000000005E-2</v>
      </c>
      <c r="M31">
        <v>0</v>
      </c>
      <c r="N31" s="26">
        <v>61556</v>
      </c>
      <c r="O31" t="s">
        <v>2076</v>
      </c>
      <c r="P31">
        <v>2015</v>
      </c>
      <c r="Q31" s="26">
        <v>44839</v>
      </c>
      <c r="R31" s="27">
        <v>9.76</v>
      </c>
      <c r="S31" s="27">
        <v>11.44</v>
      </c>
      <c r="T31" s="27">
        <v>11.44</v>
      </c>
    </row>
    <row r="32" spans="1:20" x14ac:dyDescent="0.2">
      <c r="A32" t="e">
        <f>VLOOKUP(B32,#REF!,6,FALSE)</f>
        <v>#REF!</v>
      </c>
      <c r="B32">
        <v>11669</v>
      </c>
      <c r="C32">
        <v>0</v>
      </c>
      <c r="D32">
        <v>1375</v>
      </c>
      <c r="E32">
        <v>2016</v>
      </c>
      <c r="F32">
        <v>0</v>
      </c>
      <c r="G32">
        <v>50.77</v>
      </c>
      <c r="H32">
        <v>0</v>
      </c>
      <c r="I32">
        <v>50.77</v>
      </c>
      <c r="J32">
        <v>78.03</v>
      </c>
      <c r="K32">
        <v>128.80000000000001</v>
      </c>
      <c r="L32" s="25">
        <v>0.39419999999999999</v>
      </c>
      <c r="M32" s="23">
        <v>31532</v>
      </c>
      <c r="N32" s="26">
        <v>121944</v>
      </c>
      <c r="O32" t="s">
        <v>2077</v>
      </c>
      <c r="P32">
        <v>2010</v>
      </c>
      <c r="Q32" s="26">
        <v>36472</v>
      </c>
      <c r="R32" s="27">
        <v>13.65</v>
      </c>
      <c r="S32" s="27">
        <v>15.02</v>
      </c>
      <c r="T32" s="27">
        <v>16.52</v>
      </c>
    </row>
    <row r="33" spans="1:20" x14ac:dyDescent="0.2">
      <c r="A33" t="e">
        <f>VLOOKUP(B33,#REF!,6,FALSE)</f>
        <v>#REF!</v>
      </c>
      <c r="B33">
        <v>11646</v>
      </c>
      <c r="C33">
        <v>0</v>
      </c>
      <c r="D33">
        <v>1375</v>
      </c>
      <c r="E33">
        <v>2016</v>
      </c>
      <c r="F33">
        <v>0</v>
      </c>
      <c r="G33">
        <v>5.69</v>
      </c>
      <c r="H33">
        <v>0</v>
      </c>
      <c r="I33">
        <v>5.69</v>
      </c>
      <c r="J33">
        <v>39.200000000000003</v>
      </c>
      <c r="K33">
        <v>44.89</v>
      </c>
      <c r="L33" s="25">
        <v>0.1268</v>
      </c>
      <c r="M33" s="23">
        <v>2243</v>
      </c>
      <c r="N33" s="26">
        <v>65267</v>
      </c>
      <c r="O33" t="s">
        <v>2078</v>
      </c>
      <c r="P33">
        <v>2011</v>
      </c>
      <c r="Q33" s="26">
        <v>37500</v>
      </c>
      <c r="R33" s="27">
        <v>11.19</v>
      </c>
      <c r="S33" s="27">
        <v>11.19</v>
      </c>
      <c r="T33" s="27">
        <v>13.05</v>
      </c>
    </row>
    <row r="34" spans="1:20" x14ac:dyDescent="0.2">
      <c r="A34" t="e">
        <f>VLOOKUP(B34,#REF!,6,FALSE)</f>
        <v>#REF!</v>
      </c>
      <c r="B34">
        <v>11670</v>
      </c>
      <c r="C34">
        <v>0</v>
      </c>
      <c r="D34">
        <v>1375</v>
      </c>
      <c r="E34">
        <v>2016</v>
      </c>
      <c r="F34">
        <v>0</v>
      </c>
      <c r="G34">
        <v>2</v>
      </c>
      <c r="H34">
        <v>0</v>
      </c>
      <c r="I34">
        <v>2</v>
      </c>
      <c r="J34">
        <v>12.9</v>
      </c>
      <c r="K34">
        <v>14.9</v>
      </c>
      <c r="L34" s="25">
        <v>0.13420000000000001</v>
      </c>
      <c r="M34">
        <v>283</v>
      </c>
      <c r="N34" s="26">
        <v>51600</v>
      </c>
      <c r="P34">
        <v>2008</v>
      </c>
      <c r="Q34" s="26">
        <v>39000</v>
      </c>
      <c r="R34" s="27">
        <v>8.5</v>
      </c>
      <c r="S34" s="27">
        <v>8.5</v>
      </c>
      <c r="T34" s="27">
        <v>8.5</v>
      </c>
    </row>
    <row r="35" spans="1:20" x14ac:dyDescent="0.2">
      <c r="A35" t="e">
        <f>VLOOKUP(B35,#REF!,6,FALSE)</f>
        <v>#REF!</v>
      </c>
      <c r="B35">
        <v>11706</v>
      </c>
      <c r="C35">
        <v>0</v>
      </c>
      <c r="D35">
        <v>1375</v>
      </c>
      <c r="E35">
        <v>2016</v>
      </c>
      <c r="F35">
        <v>0</v>
      </c>
      <c r="G35">
        <v>1</v>
      </c>
      <c r="H35">
        <v>1</v>
      </c>
      <c r="I35">
        <v>2</v>
      </c>
      <c r="J35">
        <v>2</v>
      </c>
      <c r="K35">
        <v>4</v>
      </c>
      <c r="L35" s="25">
        <v>0.25</v>
      </c>
      <c r="M35">
        <v>225</v>
      </c>
      <c r="N35" s="26">
        <v>45240</v>
      </c>
      <c r="O35" t="s">
        <v>2079</v>
      </c>
      <c r="P35">
        <v>2012</v>
      </c>
      <c r="Q35" s="26">
        <v>41005</v>
      </c>
      <c r="R35" s="27">
        <v>13.1</v>
      </c>
      <c r="S35" s="27">
        <v>15.1</v>
      </c>
      <c r="T35" s="27">
        <v>16.600000000000001</v>
      </c>
    </row>
    <row r="36" spans="1:20" x14ac:dyDescent="0.2">
      <c r="A36" t="e">
        <f>VLOOKUP(B36,#REF!,6,FALSE)</f>
        <v>#REF!</v>
      </c>
      <c r="B36">
        <v>11647</v>
      </c>
      <c r="C36">
        <v>0</v>
      </c>
      <c r="D36">
        <v>1375</v>
      </c>
      <c r="E36">
        <v>2016</v>
      </c>
      <c r="F36">
        <v>0</v>
      </c>
      <c r="G36">
        <v>7</v>
      </c>
      <c r="H36">
        <v>0</v>
      </c>
      <c r="I36">
        <v>7</v>
      </c>
      <c r="J36">
        <v>53.93</v>
      </c>
      <c r="K36">
        <v>60.93</v>
      </c>
      <c r="L36" s="25">
        <v>0.1149</v>
      </c>
      <c r="M36" s="23">
        <v>5861</v>
      </c>
      <c r="N36" s="26">
        <v>79466</v>
      </c>
      <c r="P36">
        <v>2006</v>
      </c>
      <c r="Q36" s="26">
        <v>35048</v>
      </c>
      <c r="R36" s="27">
        <v>9.0500000000000007</v>
      </c>
      <c r="S36" s="27">
        <v>12.2</v>
      </c>
      <c r="T36" s="27">
        <v>16.850000000000001</v>
      </c>
    </row>
    <row r="37" spans="1:20" x14ac:dyDescent="0.2">
      <c r="A37" t="e">
        <f>VLOOKUP(B37,#REF!,6,FALSE)</f>
        <v>#REF!</v>
      </c>
      <c r="B37">
        <v>11671</v>
      </c>
      <c r="C37">
        <v>0</v>
      </c>
      <c r="D37">
        <v>1375</v>
      </c>
      <c r="E37">
        <v>2016</v>
      </c>
      <c r="F37">
        <v>0</v>
      </c>
      <c r="G37">
        <v>46.5</v>
      </c>
      <c r="H37">
        <v>1</v>
      </c>
      <c r="I37">
        <v>47.5</v>
      </c>
      <c r="J37">
        <v>56.3</v>
      </c>
      <c r="K37">
        <v>103.8</v>
      </c>
      <c r="L37" s="25">
        <v>0.44800000000000001</v>
      </c>
      <c r="M37" s="23">
        <v>17434</v>
      </c>
      <c r="N37" s="26">
        <v>130607</v>
      </c>
      <c r="O37" t="s">
        <v>2080</v>
      </c>
      <c r="P37">
        <v>2000</v>
      </c>
      <c r="Q37" s="26">
        <v>34216</v>
      </c>
      <c r="R37" s="27">
        <v>12.28</v>
      </c>
      <c r="S37" s="27">
        <v>12.45</v>
      </c>
      <c r="T37" s="27">
        <v>15.43</v>
      </c>
    </row>
    <row r="38" spans="1:20" x14ac:dyDescent="0.2">
      <c r="A38" t="e">
        <f>VLOOKUP(B38,#REF!,6,FALSE)</f>
        <v>#REF!</v>
      </c>
      <c r="B38">
        <v>11672</v>
      </c>
      <c r="C38">
        <v>0</v>
      </c>
      <c r="D38">
        <v>1375</v>
      </c>
      <c r="E38">
        <v>2016</v>
      </c>
      <c r="F38">
        <v>0</v>
      </c>
      <c r="G38">
        <v>3</v>
      </c>
      <c r="H38">
        <v>0</v>
      </c>
      <c r="I38">
        <v>3</v>
      </c>
      <c r="J38">
        <v>9.57</v>
      </c>
      <c r="K38">
        <v>12.57</v>
      </c>
      <c r="L38" s="25">
        <v>0.2387</v>
      </c>
      <c r="N38" s="26">
        <v>68194</v>
      </c>
      <c r="O38" t="s">
        <v>2081</v>
      </c>
      <c r="P38">
        <v>2001</v>
      </c>
      <c r="Q38" s="26">
        <v>36242</v>
      </c>
      <c r="R38" s="27">
        <v>10.71</v>
      </c>
      <c r="S38" s="27">
        <v>10.71</v>
      </c>
      <c r="T38" s="27">
        <v>10.71</v>
      </c>
    </row>
    <row r="39" spans="1:20" x14ac:dyDescent="0.2">
      <c r="A39" t="e">
        <f>VLOOKUP(B39,#REF!,6,FALSE)</f>
        <v>#REF!</v>
      </c>
      <c r="B39">
        <v>154236</v>
      </c>
      <c r="C39">
        <v>0</v>
      </c>
      <c r="D39">
        <v>1375</v>
      </c>
      <c r="E39">
        <v>2016</v>
      </c>
      <c r="F39">
        <v>0</v>
      </c>
      <c r="G39">
        <v>13.5</v>
      </c>
      <c r="H39">
        <v>8.5</v>
      </c>
      <c r="I39">
        <v>22</v>
      </c>
      <c r="J39">
        <v>34</v>
      </c>
      <c r="K39">
        <v>56</v>
      </c>
      <c r="L39" s="25">
        <v>0.24110000000000001</v>
      </c>
      <c r="M39" s="23">
        <v>2898</v>
      </c>
      <c r="N39" s="26">
        <v>103010</v>
      </c>
      <c r="O39" t="s">
        <v>2082</v>
      </c>
      <c r="P39">
        <v>2013</v>
      </c>
      <c r="Q39" s="26">
        <v>37843</v>
      </c>
      <c r="R39" s="27">
        <v>10.82</v>
      </c>
      <c r="S39" s="27">
        <v>13.58</v>
      </c>
      <c r="T39" s="27">
        <v>17.05</v>
      </c>
    </row>
    <row r="40" spans="1:20" x14ac:dyDescent="0.2">
      <c r="A40" t="e">
        <f>VLOOKUP(B40,#REF!,6,FALSE)</f>
        <v>#REF!</v>
      </c>
      <c r="B40">
        <v>11648</v>
      </c>
      <c r="C40">
        <v>0</v>
      </c>
      <c r="D40">
        <v>1375</v>
      </c>
      <c r="E40">
        <v>2016</v>
      </c>
      <c r="F40">
        <v>0</v>
      </c>
    </row>
    <row r="41" spans="1:20" x14ac:dyDescent="0.2">
      <c r="A41" t="e">
        <f>VLOOKUP(B41,#REF!,6,FALSE)</f>
        <v>#REF!</v>
      </c>
      <c r="B41">
        <v>11711</v>
      </c>
      <c r="C41">
        <v>0</v>
      </c>
      <c r="D41">
        <v>1375</v>
      </c>
      <c r="E41">
        <v>2016</v>
      </c>
      <c r="F41">
        <v>0</v>
      </c>
      <c r="G41">
        <v>1</v>
      </c>
      <c r="H41">
        <v>0</v>
      </c>
      <c r="I41">
        <v>1</v>
      </c>
      <c r="J41">
        <v>10</v>
      </c>
      <c r="K41">
        <v>11</v>
      </c>
      <c r="L41" s="25">
        <v>9.0899999999999995E-2</v>
      </c>
      <c r="M41">
        <v>485</v>
      </c>
      <c r="N41" s="26">
        <v>63994</v>
      </c>
      <c r="O41" t="s">
        <v>2083</v>
      </c>
      <c r="P41">
        <v>2007</v>
      </c>
      <c r="Q41" s="26">
        <v>49851</v>
      </c>
      <c r="R41" s="27">
        <v>10.98</v>
      </c>
      <c r="S41" s="27">
        <v>14.01</v>
      </c>
    </row>
    <row r="42" spans="1:20" x14ac:dyDescent="0.2">
      <c r="A42" t="e">
        <f>VLOOKUP(B42,#REF!,6,FALSE)</f>
        <v>#REF!</v>
      </c>
      <c r="B42">
        <v>11673</v>
      </c>
      <c r="C42">
        <v>0</v>
      </c>
      <c r="D42">
        <v>1375</v>
      </c>
      <c r="E42">
        <v>2016</v>
      </c>
      <c r="F42">
        <v>0</v>
      </c>
      <c r="G42">
        <v>5</v>
      </c>
      <c r="H42">
        <v>0</v>
      </c>
      <c r="I42">
        <v>5</v>
      </c>
      <c r="J42">
        <v>18.5</v>
      </c>
      <c r="K42">
        <v>23.5</v>
      </c>
      <c r="L42" s="25">
        <v>0.21279999999999999</v>
      </c>
      <c r="M42" s="23">
        <v>3000</v>
      </c>
      <c r="N42" s="26">
        <v>71400</v>
      </c>
      <c r="P42">
        <v>2015</v>
      </c>
      <c r="Q42" s="26">
        <v>32000</v>
      </c>
      <c r="R42" s="27">
        <v>9</v>
      </c>
      <c r="S42" s="27">
        <v>9</v>
      </c>
      <c r="T42" s="27">
        <v>9</v>
      </c>
    </row>
    <row r="43" spans="1:20" x14ac:dyDescent="0.2">
      <c r="A43" t="e">
        <f>VLOOKUP(B43,#REF!,6,FALSE)</f>
        <v>#REF!</v>
      </c>
      <c r="B43">
        <v>11674</v>
      </c>
      <c r="C43">
        <v>0</v>
      </c>
      <c r="D43">
        <v>1375</v>
      </c>
      <c r="E43">
        <v>2016</v>
      </c>
      <c r="F43">
        <v>0</v>
      </c>
      <c r="G43">
        <v>27</v>
      </c>
      <c r="H43">
        <v>0</v>
      </c>
      <c r="I43">
        <v>27</v>
      </c>
      <c r="J43">
        <v>69</v>
      </c>
      <c r="K43">
        <v>96</v>
      </c>
      <c r="L43" s="25">
        <v>0.28129999999999999</v>
      </c>
      <c r="M43" s="23">
        <v>19153</v>
      </c>
      <c r="N43" s="26">
        <v>113113</v>
      </c>
      <c r="O43" t="s">
        <v>2084</v>
      </c>
      <c r="P43">
        <v>2012</v>
      </c>
      <c r="Q43" s="26">
        <v>35830</v>
      </c>
      <c r="R43" s="27">
        <v>12.2</v>
      </c>
      <c r="S43" s="27">
        <v>12.2</v>
      </c>
      <c r="T43" s="27">
        <v>13.29</v>
      </c>
    </row>
    <row r="44" spans="1:20" x14ac:dyDescent="0.2">
      <c r="A44" t="e">
        <f>VLOOKUP(B44,#REF!,6,FALSE)</f>
        <v>#REF!</v>
      </c>
      <c r="B44">
        <v>11675</v>
      </c>
      <c r="C44">
        <v>0</v>
      </c>
      <c r="D44">
        <v>1375</v>
      </c>
      <c r="E44">
        <v>2016</v>
      </c>
      <c r="F44">
        <v>0</v>
      </c>
      <c r="G44">
        <v>1</v>
      </c>
      <c r="H44">
        <v>0</v>
      </c>
      <c r="I44">
        <v>1</v>
      </c>
      <c r="J44">
        <v>9</v>
      </c>
      <c r="K44">
        <v>10</v>
      </c>
      <c r="L44" s="25">
        <v>0.1</v>
      </c>
      <c r="M44">
        <v>390</v>
      </c>
      <c r="N44" s="26">
        <v>67925</v>
      </c>
      <c r="O44" t="s">
        <v>2085</v>
      </c>
      <c r="P44">
        <v>1991</v>
      </c>
      <c r="Q44" s="26">
        <v>50668</v>
      </c>
      <c r="R44" s="27">
        <v>13.38</v>
      </c>
      <c r="S44" s="27">
        <v>14</v>
      </c>
      <c r="T44" s="27">
        <v>16.5</v>
      </c>
    </row>
    <row r="45" spans="1:20" x14ac:dyDescent="0.2">
      <c r="A45" t="e">
        <f>VLOOKUP(B45,#REF!,6,FALSE)</f>
        <v>#REF!</v>
      </c>
      <c r="B45">
        <v>11676</v>
      </c>
      <c r="C45">
        <v>0</v>
      </c>
      <c r="D45">
        <v>1375</v>
      </c>
      <c r="E45">
        <v>2016</v>
      </c>
      <c r="F45">
        <v>0</v>
      </c>
      <c r="G45">
        <v>3</v>
      </c>
      <c r="H45">
        <v>2</v>
      </c>
      <c r="I45">
        <v>5</v>
      </c>
      <c r="J45">
        <v>10.3</v>
      </c>
      <c r="K45">
        <v>15.3</v>
      </c>
      <c r="L45" s="25">
        <v>0.1961</v>
      </c>
      <c r="M45">
        <v>515</v>
      </c>
      <c r="N45" s="26">
        <v>56620</v>
      </c>
      <c r="O45" t="s">
        <v>2086</v>
      </c>
      <c r="P45">
        <v>2016</v>
      </c>
      <c r="Q45" s="26">
        <v>38763</v>
      </c>
      <c r="R45" s="27">
        <v>10.78</v>
      </c>
      <c r="S45" s="27">
        <v>11.73</v>
      </c>
      <c r="T45" s="27">
        <v>13.88</v>
      </c>
    </row>
    <row r="46" spans="1:20" x14ac:dyDescent="0.2">
      <c r="A46" t="e">
        <f>VLOOKUP(B46,#REF!,6,FALSE)</f>
        <v>#REF!</v>
      </c>
      <c r="B46">
        <v>11714</v>
      </c>
      <c r="C46">
        <v>0</v>
      </c>
      <c r="D46">
        <v>1375</v>
      </c>
      <c r="E46">
        <v>2016</v>
      </c>
      <c r="F46">
        <v>0</v>
      </c>
      <c r="G46">
        <v>1</v>
      </c>
      <c r="H46">
        <v>0</v>
      </c>
      <c r="I46">
        <v>1</v>
      </c>
      <c r="J46">
        <v>3.75</v>
      </c>
      <c r="K46">
        <v>4.75</v>
      </c>
      <c r="L46" s="25">
        <v>0.21049999999999999</v>
      </c>
      <c r="N46" s="26">
        <v>45000</v>
      </c>
      <c r="O46" t="s">
        <v>2087</v>
      </c>
      <c r="P46">
        <v>2016</v>
      </c>
    </row>
    <row r="47" spans="1:20" x14ac:dyDescent="0.2">
      <c r="A47" t="e">
        <f>VLOOKUP(B47,#REF!,6,FALSE)</f>
        <v>#REF!</v>
      </c>
      <c r="B47">
        <v>11677</v>
      </c>
      <c r="C47">
        <v>0</v>
      </c>
      <c r="D47">
        <v>1375</v>
      </c>
      <c r="E47">
        <v>2016</v>
      </c>
      <c r="F47">
        <v>0</v>
      </c>
      <c r="G47">
        <v>5</v>
      </c>
      <c r="H47">
        <v>2</v>
      </c>
      <c r="I47">
        <v>7</v>
      </c>
      <c r="J47">
        <v>10</v>
      </c>
      <c r="K47">
        <v>17</v>
      </c>
      <c r="L47" s="25">
        <v>0.29409999999999997</v>
      </c>
      <c r="M47" s="23">
        <v>2120</v>
      </c>
      <c r="N47" s="26">
        <v>71851</v>
      </c>
      <c r="P47">
        <v>2011</v>
      </c>
      <c r="Q47" s="26">
        <v>37867</v>
      </c>
      <c r="R47" s="27">
        <v>9.65</v>
      </c>
      <c r="S47" s="27">
        <v>10.19</v>
      </c>
      <c r="T47" s="27">
        <v>12.8</v>
      </c>
    </row>
    <row r="48" spans="1:20" x14ac:dyDescent="0.2">
      <c r="A48" t="e">
        <f>VLOOKUP(B48,#REF!,6,FALSE)</f>
        <v>#REF!</v>
      </c>
      <c r="B48">
        <v>11678</v>
      </c>
      <c r="C48">
        <v>0</v>
      </c>
      <c r="D48">
        <v>1375</v>
      </c>
      <c r="E48">
        <v>2016</v>
      </c>
      <c r="F48">
        <v>0</v>
      </c>
      <c r="G48">
        <v>10</v>
      </c>
      <c r="H48">
        <v>0</v>
      </c>
      <c r="I48">
        <v>10</v>
      </c>
      <c r="J48">
        <v>28.88</v>
      </c>
      <c r="K48">
        <v>38.880000000000003</v>
      </c>
      <c r="L48" s="25">
        <v>0.25719999999999998</v>
      </c>
      <c r="M48" s="23">
        <v>16542</v>
      </c>
      <c r="N48" s="26">
        <v>77250</v>
      </c>
      <c r="O48" t="s">
        <v>2088</v>
      </c>
      <c r="P48">
        <v>2015</v>
      </c>
      <c r="Q48" s="26">
        <v>38473</v>
      </c>
      <c r="R48" s="27">
        <v>12.31</v>
      </c>
      <c r="S48" s="27">
        <v>14.41</v>
      </c>
      <c r="T48" s="27">
        <v>19.73</v>
      </c>
    </row>
    <row r="49" spans="1:20" x14ac:dyDescent="0.2">
      <c r="A49" t="e">
        <f>VLOOKUP(B49,#REF!,6,FALSE)</f>
        <v>#REF!</v>
      </c>
      <c r="B49">
        <v>11707</v>
      </c>
      <c r="C49">
        <v>0</v>
      </c>
      <c r="D49">
        <v>1375</v>
      </c>
      <c r="E49">
        <v>2016</v>
      </c>
      <c r="F49">
        <v>0</v>
      </c>
      <c r="G49">
        <v>6.56</v>
      </c>
      <c r="H49">
        <v>0.94</v>
      </c>
      <c r="I49">
        <v>7.5</v>
      </c>
      <c r="J49">
        <v>17.440000000000001</v>
      </c>
      <c r="K49">
        <v>24.94</v>
      </c>
      <c r="L49" s="25">
        <v>0.26300000000000001</v>
      </c>
      <c r="M49">
        <v>687</v>
      </c>
      <c r="N49" s="26">
        <v>70638</v>
      </c>
      <c r="O49" t="s">
        <v>2089</v>
      </c>
      <c r="P49">
        <v>2015</v>
      </c>
      <c r="Q49" s="26">
        <v>40667</v>
      </c>
      <c r="R49" s="27">
        <v>13.17</v>
      </c>
      <c r="S49" s="27">
        <v>13.17</v>
      </c>
      <c r="T49" s="27">
        <v>13.17</v>
      </c>
    </row>
    <row r="50" spans="1:20" x14ac:dyDescent="0.2">
      <c r="A50" t="e">
        <f>VLOOKUP(B50,#REF!,6,FALSE)</f>
        <v>#REF!</v>
      </c>
      <c r="B50">
        <v>11708</v>
      </c>
      <c r="C50">
        <v>0</v>
      </c>
      <c r="D50">
        <v>1375</v>
      </c>
      <c r="E50">
        <v>2016</v>
      </c>
      <c r="F50">
        <v>0</v>
      </c>
      <c r="G50">
        <v>16.5</v>
      </c>
      <c r="H50">
        <v>0</v>
      </c>
      <c r="I50">
        <v>16.5</v>
      </c>
      <c r="J50">
        <v>52.5</v>
      </c>
      <c r="K50">
        <v>69</v>
      </c>
      <c r="L50" s="25">
        <v>0.23910000000000001</v>
      </c>
      <c r="M50" s="23">
        <v>2016</v>
      </c>
      <c r="N50" s="26">
        <v>108753</v>
      </c>
      <c r="O50" t="s">
        <v>2090</v>
      </c>
      <c r="P50">
        <v>2011</v>
      </c>
      <c r="Q50" s="26">
        <v>38416</v>
      </c>
      <c r="R50" s="27">
        <v>11.91</v>
      </c>
      <c r="S50" s="27">
        <v>11.91</v>
      </c>
      <c r="T50" s="27">
        <v>13.79</v>
      </c>
    </row>
    <row r="51" spans="1:20" x14ac:dyDescent="0.2">
      <c r="A51" t="e">
        <f>VLOOKUP(B51,#REF!,6,FALSE)</f>
        <v>#REF!</v>
      </c>
      <c r="B51">
        <v>158202</v>
      </c>
      <c r="C51">
        <v>0</v>
      </c>
      <c r="D51">
        <v>1375</v>
      </c>
      <c r="E51">
        <v>2016</v>
      </c>
      <c r="F51">
        <v>0</v>
      </c>
      <c r="G51">
        <v>2</v>
      </c>
      <c r="H51">
        <v>0</v>
      </c>
      <c r="I51">
        <v>2</v>
      </c>
      <c r="J51">
        <v>6</v>
      </c>
      <c r="K51">
        <v>8</v>
      </c>
      <c r="L51" s="25">
        <v>0.25</v>
      </c>
      <c r="M51">
        <v>755</v>
      </c>
      <c r="N51" s="26">
        <v>58000</v>
      </c>
      <c r="P51">
        <v>2011</v>
      </c>
      <c r="Q51" s="26">
        <v>45000</v>
      </c>
      <c r="R51" s="27">
        <v>11</v>
      </c>
    </row>
    <row r="52" spans="1:20" x14ac:dyDescent="0.2">
      <c r="A52" t="e">
        <f>VLOOKUP(B52,#REF!,6,FALSE)</f>
        <v>#REF!</v>
      </c>
      <c r="B52">
        <v>11649</v>
      </c>
      <c r="C52">
        <v>0</v>
      </c>
      <c r="D52">
        <v>1375</v>
      </c>
      <c r="E52">
        <v>2016</v>
      </c>
      <c r="F52">
        <v>0</v>
      </c>
      <c r="P52">
        <v>2009</v>
      </c>
    </row>
    <row r="53" spans="1:20" x14ac:dyDescent="0.2">
      <c r="A53" t="e">
        <f>VLOOKUP(B53,#REF!,6,FALSE)</f>
        <v>#REF!</v>
      </c>
      <c r="B53">
        <v>11679</v>
      </c>
      <c r="C53">
        <v>0</v>
      </c>
      <c r="D53">
        <v>1375</v>
      </c>
      <c r="E53">
        <v>2016</v>
      </c>
      <c r="F53">
        <v>0</v>
      </c>
      <c r="G53">
        <v>6</v>
      </c>
      <c r="H53">
        <v>1</v>
      </c>
      <c r="I53">
        <v>7</v>
      </c>
      <c r="J53">
        <v>21.9</v>
      </c>
      <c r="K53">
        <v>28.9</v>
      </c>
      <c r="L53" s="25">
        <v>0.20760000000000001</v>
      </c>
      <c r="M53" s="23">
        <v>2921</v>
      </c>
      <c r="N53" s="26">
        <v>98644</v>
      </c>
      <c r="O53" t="s">
        <v>2091</v>
      </c>
      <c r="P53">
        <v>1996</v>
      </c>
      <c r="Q53" s="26">
        <v>38780</v>
      </c>
      <c r="R53" s="27">
        <v>11.89</v>
      </c>
      <c r="S53" s="27">
        <v>13.61</v>
      </c>
      <c r="T53" s="27">
        <v>17.82</v>
      </c>
    </row>
    <row r="54" spans="1:20" x14ac:dyDescent="0.2">
      <c r="A54" t="e">
        <f>VLOOKUP(B54,#REF!,6,FALSE)</f>
        <v>#REF!</v>
      </c>
      <c r="B54">
        <v>11712</v>
      </c>
      <c r="C54">
        <v>0</v>
      </c>
      <c r="D54">
        <v>1375</v>
      </c>
      <c r="E54">
        <v>2016</v>
      </c>
      <c r="F54">
        <v>0</v>
      </c>
      <c r="G54">
        <v>2</v>
      </c>
      <c r="H54">
        <v>1</v>
      </c>
      <c r="I54">
        <v>3</v>
      </c>
      <c r="J54">
        <v>5.5</v>
      </c>
      <c r="K54">
        <v>8.5</v>
      </c>
      <c r="L54" s="25">
        <v>0.23530000000000001</v>
      </c>
      <c r="M54" s="23">
        <v>1830</v>
      </c>
      <c r="N54" s="26">
        <v>55589</v>
      </c>
      <c r="O54" t="s">
        <v>2092</v>
      </c>
      <c r="P54">
        <v>2004</v>
      </c>
      <c r="Q54" s="26">
        <v>39126</v>
      </c>
      <c r="R54" s="27">
        <v>12.72</v>
      </c>
      <c r="S54" s="27">
        <v>14.6</v>
      </c>
      <c r="T54" s="27">
        <v>17.899999999999999</v>
      </c>
    </row>
    <row r="55" spans="1:20" x14ac:dyDescent="0.2">
      <c r="A55" t="e">
        <f>VLOOKUP(B55,#REF!,6,FALSE)</f>
        <v>#REF!</v>
      </c>
      <c r="B55">
        <v>11681</v>
      </c>
      <c r="C55">
        <v>0</v>
      </c>
      <c r="D55">
        <v>1375</v>
      </c>
      <c r="E55">
        <v>2016</v>
      </c>
      <c r="F55">
        <v>0</v>
      </c>
      <c r="G55">
        <v>2</v>
      </c>
      <c r="H55">
        <v>0</v>
      </c>
      <c r="I55">
        <v>2</v>
      </c>
      <c r="J55">
        <v>7</v>
      </c>
      <c r="K55">
        <v>9</v>
      </c>
      <c r="L55" s="25">
        <v>0.22220000000000001</v>
      </c>
      <c r="M55">
        <v>275</v>
      </c>
      <c r="N55" s="26">
        <v>67291</v>
      </c>
      <c r="O55" t="s">
        <v>2093</v>
      </c>
      <c r="P55">
        <v>2015</v>
      </c>
      <c r="Q55" s="26">
        <v>37125</v>
      </c>
      <c r="R55" s="27">
        <v>10.71</v>
      </c>
      <c r="S55" s="27">
        <v>10.71</v>
      </c>
      <c r="T55" s="27">
        <v>10.71</v>
      </c>
    </row>
    <row r="56" spans="1:20" x14ac:dyDescent="0.2">
      <c r="A56" t="e">
        <f>VLOOKUP(B56,#REF!,6,FALSE)</f>
        <v>#REF!</v>
      </c>
      <c r="B56">
        <v>156681</v>
      </c>
      <c r="C56">
        <v>0</v>
      </c>
      <c r="D56">
        <v>1375</v>
      </c>
      <c r="E56">
        <v>2016</v>
      </c>
      <c r="F56">
        <v>0</v>
      </c>
    </row>
    <row r="57" spans="1:20" x14ac:dyDescent="0.2">
      <c r="A57" t="e">
        <f>VLOOKUP(B57,#REF!,6,FALSE)</f>
        <v>#REF!</v>
      </c>
      <c r="B57">
        <v>154235</v>
      </c>
      <c r="C57">
        <v>0</v>
      </c>
      <c r="D57">
        <v>1375</v>
      </c>
      <c r="E57">
        <v>2016</v>
      </c>
      <c r="F57">
        <v>0</v>
      </c>
      <c r="G57">
        <v>3</v>
      </c>
      <c r="H57">
        <v>1</v>
      </c>
      <c r="I57">
        <v>4</v>
      </c>
      <c r="J57">
        <v>18</v>
      </c>
      <c r="K57">
        <v>22</v>
      </c>
      <c r="L57" s="25">
        <v>0.13639999999999999</v>
      </c>
      <c r="M57">
        <v>721</v>
      </c>
      <c r="N57" s="26">
        <v>79459</v>
      </c>
      <c r="O57" t="s">
        <v>2094</v>
      </c>
      <c r="P57">
        <v>2009</v>
      </c>
      <c r="Q57" s="26">
        <v>31979</v>
      </c>
      <c r="R57" s="27">
        <v>11.78</v>
      </c>
    </row>
    <row r="58" spans="1:20" x14ac:dyDescent="0.2">
      <c r="A58" t="e">
        <f>VLOOKUP(B58,#REF!,6,FALSE)</f>
        <v>#REF!</v>
      </c>
      <c r="B58">
        <v>11682</v>
      </c>
      <c r="C58">
        <v>0</v>
      </c>
      <c r="D58">
        <v>1375</v>
      </c>
      <c r="E58">
        <v>2016</v>
      </c>
      <c r="F58">
        <v>0</v>
      </c>
      <c r="G58">
        <v>1</v>
      </c>
      <c r="H58">
        <v>0</v>
      </c>
      <c r="I58">
        <v>1</v>
      </c>
      <c r="J58">
        <v>9.89</v>
      </c>
      <c r="K58">
        <v>10.89</v>
      </c>
      <c r="L58" s="25">
        <v>9.1800000000000007E-2</v>
      </c>
      <c r="M58" s="23">
        <v>2226</v>
      </c>
      <c r="N58" s="26">
        <v>50001</v>
      </c>
      <c r="P58">
        <v>2014</v>
      </c>
      <c r="Q58" s="26">
        <v>38125</v>
      </c>
      <c r="R58" s="27">
        <v>7.41</v>
      </c>
      <c r="S58" s="27">
        <v>7.41</v>
      </c>
      <c r="T58" s="27">
        <v>7.41</v>
      </c>
    </row>
    <row r="59" spans="1:20" x14ac:dyDescent="0.2">
      <c r="A59" t="e">
        <f>VLOOKUP(B59,#REF!,6,FALSE)</f>
        <v>#REF!</v>
      </c>
      <c r="B59">
        <v>11683</v>
      </c>
      <c r="C59">
        <v>0</v>
      </c>
      <c r="D59">
        <v>1375</v>
      </c>
      <c r="E59">
        <v>2016</v>
      </c>
      <c r="F59">
        <v>0</v>
      </c>
      <c r="G59">
        <v>1</v>
      </c>
      <c r="H59">
        <v>0</v>
      </c>
      <c r="I59">
        <v>1</v>
      </c>
      <c r="J59">
        <v>18.45</v>
      </c>
      <c r="K59">
        <v>19.45</v>
      </c>
      <c r="L59" s="25">
        <v>5.1400000000000001E-2</v>
      </c>
      <c r="M59">
        <v>750</v>
      </c>
      <c r="N59" s="26">
        <v>57646</v>
      </c>
      <c r="O59" t="s">
        <v>2095</v>
      </c>
      <c r="P59">
        <v>2015</v>
      </c>
      <c r="Q59" s="26">
        <v>38125</v>
      </c>
      <c r="R59" s="27">
        <v>8.59</v>
      </c>
      <c r="S59" s="27">
        <v>8.8000000000000007</v>
      </c>
      <c r="T59" s="27">
        <v>9.3699999999999992</v>
      </c>
    </row>
    <row r="60" spans="1:20" x14ac:dyDescent="0.2">
      <c r="A60" t="e">
        <f>VLOOKUP(B60,#REF!,6,FALSE)</f>
        <v>#REF!</v>
      </c>
      <c r="B60">
        <v>11709</v>
      </c>
      <c r="C60">
        <v>0</v>
      </c>
      <c r="D60">
        <v>1375</v>
      </c>
      <c r="E60">
        <v>2016</v>
      </c>
      <c r="F60">
        <v>0</v>
      </c>
      <c r="G60">
        <v>6</v>
      </c>
      <c r="H60">
        <v>1</v>
      </c>
      <c r="I60">
        <v>7</v>
      </c>
      <c r="J60">
        <v>19.25</v>
      </c>
      <c r="K60">
        <v>26.25</v>
      </c>
      <c r="L60" s="25">
        <v>0.2286</v>
      </c>
      <c r="M60">
        <v>445</v>
      </c>
      <c r="N60" s="26">
        <v>93312</v>
      </c>
      <c r="O60" t="s">
        <v>2096</v>
      </c>
      <c r="P60">
        <v>2002</v>
      </c>
      <c r="Q60" s="26">
        <v>39650</v>
      </c>
      <c r="R60" s="27">
        <v>12.48</v>
      </c>
      <c r="S60" s="27">
        <v>13.76</v>
      </c>
      <c r="T60" s="27">
        <v>16.73</v>
      </c>
    </row>
    <row r="61" spans="1:20" x14ac:dyDescent="0.2">
      <c r="A61" t="e">
        <f>VLOOKUP(B61,#REF!,6,FALSE)</f>
        <v>#REF!</v>
      </c>
      <c r="B61">
        <v>11650</v>
      </c>
      <c r="C61">
        <v>0</v>
      </c>
      <c r="D61">
        <v>1375</v>
      </c>
      <c r="E61">
        <v>2016</v>
      </c>
      <c r="F61">
        <v>0</v>
      </c>
      <c r="G61">
        <v>3.78</v>
      </c>
      <c r="H61">
        <v>0</v>
      </c>
      <c r="I61">
        <v>3.78</v>
      </c>
      <c r="J61">
        <v>11.04</v>
      </c>
      <c r="K61">
        <v>14.82</v>
      </c>
      <c r="L61" s="25">
        <v>0.25509999999999999</v>
      </c>
      <c r="M61" s="23">
        <v>1617</v>
      </c>
      <c r="N61" s="26">
        <v>51500</v>
      </c>
      <c r="P61">
        <v>2008</v>
      </c>
      <c r="Q61" s="26">
        <v>38125</v>
      </c>
    </row>
    <row r="62" spans="1:20" x14ac:dyDescent="0.2">
      <c r="A62" t="e">
        <f>VLOOKUP(B62,#REF!,6,FALSE)</f>
        <v>#REF!</v>
      </c>
      <c r="B62">
        <v>11651</v>
      </c>
      <c r="C62">
        <v>0</v>
      </c>
      <c r="D62">
        <v>1375</v>
      </c>
      <c r="E62">
        <v>2016</v>
      </c>
      <c r="F62">
        <v>0</v>
      </c>
      <c r="G62">
        <v>5</v>
      </c>
      <c r="H62">
        <v>0</v>
      </c>
      <c r="I62">
        <v>5</v>
      </c>
      <c r="J62">
        <v>25.83</v>
      </c>
      <c r="K62">
        <v>30.83</v>
      </c>
      <c r="L62" s="25">
        <v>0.16220000000000001</v>
      </c>
      <c r="M62">
        <v>252</v>
      </c>
      <c r="N62" s="26">
        <v>182688</v>
      </c>
      <c r="O62" t="s">
        <v>2097</v>
      </c>
      <c r="P62">
        <v>1994</v>
      </c>
      <c r="Q62" s="26">
        <v>38016</v>
      </c>
      <c r="R62" s="27">
        <v>9</v>
      </c>
      <c r="S62" s="27">
        <v>10.95</v>
      </c>
      <c r="T62" s="27">
        <v>12.75</v>
      </c>
    </row>
    <row r="63" spans="1:20" x14ac:dyDescent="0.2">
      <c r="A63" t="e">
        <f>VLOOKUP(B63,#REF!,6,FALSE)</f>
        <v>#REF!</v>
      </c>
      <c r="B63">
        <v>11686</v>
      </c>
      <c r="C63">
        <v>0</v>
      </c>
      <c r="D63">
        <v>1375</v>
      </c>
      <c r="E63">
        <v>2016</v>
      </c>
      <c r="F63">
        <v>0</v>
      </c>
      <c r="G63">
        <v>15</v>
      </c>
      <c r="H63">
        <v>0</v>
      </c>
      <c r="I63">
        <v>15</v>
      </c>
      <c r="J63">
        <v>31</v>
      </c>
      <c r="K63">
        <v>46</v>
      </c>
      <c r="L63" s="25">
        <v>0.3261</v>
      </c>
      <c r="M63" s="23">
        <v>12592</v>
      </c>
      <c r="N63" s="26">
        <v>112556</v>
      </c>
      <c r="O63" t="s">
        <v>2098</v>
      </c>
      <c r="P63">
        <v>2008</v>
      </c>
      <c r="Q63" s="26">
        <v>48508</v>
      </c>
      <c r="R63" s="27">
        <v>14.32</v>
      </c>
      <c r="T63" s="27">
        <v>16.57</v>
      </c>
    </row>
    <row r="64" spans="1:20" x14ac:dyDescent="0.2">
      <c r="A64" t="e">
        <f>VLOOKUP(B64,#REF!,6,FALSE)</f>
        <v>#REF!</v>
      </c>
      <c r="B64">
        <v>156762</v>
      </c>
      <c r="C64">
        <v>0</v>
      </c>
      <c r="D64">
        <v>1375</v>
      </c>
      <c r="E64">
        <v>2016</v>
      </c>
      <c r="F64">
        <v>0</v>
      </c>
    </row>
    <row r="65" spans="1:20" x14ac:dyDescent="0.2">
      <c r="A65" t="e">
        <f>VLOOKUP(B65,#REF!,6,FALSE)</f>
        <v>#REF!</v>
      </c>
      <c r="B65">
        <v>11652</v>
      </c>
      <c r="C65">
        <v>0</v>
      </c>
      <c r="D65">
        <v>1375</v>
      </c>
      <c r="E65">
        <v>2016</v>
      </c>
      <c r="F65">
        <v>0</v>
      </c>
      <c r="G65">
        <v>3</v>
      </c>
      <c r="H65">
        <v>0</v>
      </c>
      <c r="I65">
        <v>3</v>
      </c>
      <c r="J65">
        <v>46.19</v>
      </c>
      <c r="K65">
        <v>49.19</v>
      </c>
      <c r="L65" s="25">
        <v>6.0999999999999999E-2</v>
      </c>
      <c r="M65">
        <v>350</v>
      </c>
      <c r="N65" s="26">
        <v>65667</v>
      </c>
      <c r="O65" t="s">
        <v>2099</v>
      </c>
      <c r="P65">
        <v>2004</v>
      </c>
      <c r="Q65" s="26">
        <v>38125</v>
      </c>
      <c r="R65" s="27">
        <v>10.17</v>
      </c>
      <c r="S65" s="27">
        <v>10.27</v>
      </c>
      <c r="T65" s="27">
        <v>10.52</v>
      </c>
    </row>
    <row r="66" spans="1:20" x14ac:dyDescent="0.2">
      <c r="A66" t="e">
        <f>VLOOKUP(B66,#REF!,6,FALSE)</f>
        <v>#REF!</v>
      </c>
      <c r="B66">
        <v>11687</v>
      </c>
      <c r="C66">
        <v>0</v>
      </c>
      <c r="D66">
        <v>1375</v>
      </c>
      <c r="E66">
        <v>2016</v>
      </c>
      <c r="F66">
        <v>0</v>
      </c>
      <c r="G66">
        <v>5</v>
      </c>
      <c r="H66">
        <v>0</v>
      </c>
      <c r="I66">
        <v>5</v>
      </c>
      <c r="J66">
        <v>26.5</v>
      </c>
      <c r="K66">
        <v>31.5</v>
      </c>
      <c r="L66" s="25">
        <v>0.15870000000000001</v>
      </c>
      <c r="M66" s="23">
        <v>4802</v>
      </c>
      <c r="N66" s="26">
        <v>81931</v>
      </c>
      <c r="O66" t="s">
        <v>2100</v>
      </c>
      <c r="P66">
        <v>2013</v>
      </c>
      <c r="Q66" s="26">
        <v>43844</v>
      </c>
      <c r="R66" s="27">
        <v>10.4</v>
      </c>
      <c r="S66" s="27">
        <v>12.17</v>
      </c>
      <c r="T66" s="27">
        <v>19.48</v>
      </c>
    </row>
    <row r="67" spans="1:20" x14ac:dyDescent="0.2">
      <c r="A67" t="e">
        <f>VLOOKUP(B67,#REF!,6,FALSE)</f>
        <v>#REF!</v>
      </c>
      <c r="B67">
        <v>154238</v>
      </c>
      <c r="C67">
        <v>0</v>
      </c>
      <c r="D67">
        <v>1375</v>
      </c>
      <c r="E67">
        <v>2016</v>
      </c>
      <c r="F67">
        <v>0</v>
      </c>
      <c r="G67">
        <v>10</v>
      </c>
      <c r="H67">
        <v>0</v>
      </c>
      <c r="I67">
        <v>10</v>
      </c>
      <c r="J67">
        <v>14.13</v>
      </c>
      <c r="K67">
        <v>24.13</v>
      </c>
      <c r="L67" s="25">
        <v>0.41439999999999999</v>
      </c>
      <c r="M67" s="23">
        <v>2113</v>
      </c>
      <c r="N67" s="26">
        <v>94091</v>
      </c>
      <c r="O67" t="s">
        <v>2101</v>
      </c>
      <c r="P67">
        <v>2009</v>
      </c>
      <c r="Q67" s="26">
        <v>39978</v>
      </c>
      <c r="R67" s="27">
        <v>13.15</v>
      </c>
      <c r="S67" s="27">
        <v>13.15</v>
      </c>
      <c r="T67" s="27">
        <v>13.15</v>
      </c>
    </row>
    <row r="68" spans="1:20" x14ac:dyDescent="0.2">
      <c r="A68" t="e">
        <f>VLOOKUP(B68,#REF!,6,FALSE)</f>
        <v>#REF!</v>
      </c>
      <c r="B68">
        <v>11688</v>
      </c>
      <c r="C68">
        <v>0</v>
      </c>
      <c r="D68">
        <v>1375</v>
      </c>
      <c r="E68">
        <v>2016</v>
      </c>
      <c r="F68">
        <v>0</v>
      </c>
      <c r="G68">
        <v>2</v>
      </c>
      <c r="H68">
        <v>0</v>
      </c>
      <c r="I68">
        <v>2</v>
      </c>
      <c r="J68">
        <v>11.44</v>
      </c>
      <c r="K68">
        <v>13.44</v>
      </c>
      <c r="L68" s="25">
        <v>0.14879999999999999</v>
      </c>
      <c r="M68" s="23">
        <v>2337</v>
      </c>
      <c r="N68" s="26">
        <v>70759</v>
      </c>
      <c r="O68" t="s">
        <v>2102</v>
      </c>
      <c r="P68">
        <v>1985</v>
      </c>
      <c r="Q68" s="26">
        <v>48256</v>
      </c>
      <c r="R68" s="27">
        <v>11.9</v>
      </c>
      <c r="S68" s="27">
        <v>11.9</v>
      </c>
      <c r="T68" s="27">
        <v>11.9</v>
      </c>
    </row>
    <row r="69" spans="1:20" x14ac:dyDescent="0.2">
      <c r="A69" t="e">
        <f>VLOOKUP(B69,#REF!,6,FALSE)</f>
        <v>#REF!</v>
      </c>
      <c r="B69">
        <v>11701</v>
      </c>
      <c r="C69">
        <v>0</v>
      </c>
      <c r="D69">
        <v>1375</v>
      </c>
      <c r="E69">
        <v>2016</v>
      </c>
      <c r="F69">
        <v>0</v>
      </c>
      <c r="G69">
        <v>3</v>
      </c>
      <c r="H69">
        <v>0</v>
      </c>
      <c r="I69">
        <v>3</v>
      </c>
      <c r="J69">
        <v>12</v>
      </c>
      <c r="K69">
        <v>15</v>
      </c>
      <c r="L69" s="25">
        <v>0.2</v>
      </c>
      <c r="N69" s="26">
        <v>63240</v>
      </c>
      <c r="O69" t="s">
        <v>2103</v>
      </c>
      <c r="P69">
        <v>2014</v>
      </c>
      <c r="Q69" s="26">
        <v>39100</v>
      </c>
      <c r="R69" s="27">
        <v>9.5399999999999991</v>
      </c>
      <c r="S69" s="27">
        <v>9.5399999999999991</v>
      </c>
      <c r="T69" s="27">
        <v>9.5399999999999991</v>
      </c>
    </row>
    <row r="70" spans="1:20" x14ac:dyDescent="0.2">
      <c r="A70" t="e">
        <f>VLOOKUP(B70,#REF!,6,FALSE)</f>
        <v>#REF!</v>
      </c>
      <c r="B70">
        <v>154239</v>
      </c>
      <c r="C70">
        <v>0</v>
      </c>
      <c r="D70">
        <v>1375</v>
      </c>
      <c r="E70">
        <v>2016</v>
      </c>
      <c r="F70">
        <v>0</v>
      </c>
      <c r="G70">
        <v>4</v>
      </c>
      <c r="H70">
        <v>0</v>
      </c>
      <c r="I70">
        <v>4</v>
      </c>
      <c r="J70">
        <v>3</v>
      </c>
      <c r="K70">
        <v>7</v>
      </c>
      <c r="L70" s="25">
        <v>0.57140000000000002</v>
      </c>
      <c r="M70">
        <v>507</v>
      </c>
      <c r="N70" s="26">
        <v>59387</v>
      </c>
      <c r="O70" t="s">
        <v>2104</v>
      </c>
      <c r="P70">
        <v>2010</v>
      </c>
      <c r="Q70" s="26">
        <v>36045</v>
      </c>
      <c r="R70" s="27">
        <v>14.07</v>
      </c>
      <c r="S70" s="27">
        <v>17.510000000000002</v>
      </c>
      <c r="T70" s="27">
        <v>18.48</v>
      </c>
    </row>
    <row r="71" spans="1:20" x14ac:dyDescent="0.2">
      <c r="A71" t="e">
        <f>VLOOKUP(B71,#REF!,6,FALSE)</f>
        <v>#REF!</v>
      </c>
      <c r="B71">
        <v>11653</v>
      </c>
      <c r="C71">
        <v>0</v>
      </c>
      <c r="D71">
        <v>1375</v>
      </c>
      <c r="E71">
        <v>2016</v>
      </c>
      <c r="F71">
        <v>0</v>
      </c>
      <c r="G71">
        <v>3.5</v>
      </c>
      <c r="H71">
        <v>0.88</v>
      </c>
      <c r="I71">
        <v>4.38</v>
      </c>
      <c r="J71">
        <v>3.94</v>
      </c>
      <c r="K71">
        <v>8.32</v>
      </c>
      <c r="L71" s="25">
        <v>0.42070000000000002</v>
      </c>
      <c r="M71">
        <v>170</v>
      </c>
      <c r="N71" s="26">
        <v>59444</v>
      </c>
      <c r="P71">
        <v>2013</v>
      </c>
      <c r="Q71" s="26">
        <v>38125</v>
      </c>
      <c r="R71" s="27">
        <v>10.199999999999999</v>
      </c>
      <c r="S71" s="27">
        <v>12.4</v>
      </c>
      <c r="T71" s="27">
        <v>13.7</v>
      </c>
    </row>
    <row r="72" spans="1:20" x14ac:dyDescent="0.2">
      <c r="A72" t="e">
        <f>VLOOKUP(B72,#REF!,6,FALSE)</f>
        <v>#REF!</v>
      </c>
      <c r="B72">
        <v>11690</v>
      </c>
      <c r="C72">
        <v>0</v>
      </c>
      <c r="D72">
        <v>1375</v>
      </c>
      <c r="E72">
        <v>2016</v>
      </c>
      <c r="F72">
        <v>0</v>
      </c>
      <c r="G72">
        <v>3</v>
      </c>
      <c r="H72">
        <v>0</v>
      </c>
      <c r="I72">
        <v>3</v>
      </c>
      <c r="J72">
        <v>7.75</v>
      </c>
      <c r="K72">
        <v>10.75</v>
      </c>
      <c r="L72" s="25">
        <v>0.27910000000000001</v>
      </c>
      <c r="M72" s="23">
        <v>1877</v>
      </c>
      <c r="N72" s="26">
        <v>56292</v>
      </c>
      <c r="O72" t="s">
        <v>2105</v>
      </c>
      <c r="P72">
        <v>2014</v>
      </c>
      <c r="Q72" s="26">
        <v>26983</v>
      </c>
      <c r="R72" s="27">
        <v>10.33</v>
      </c>
      <c r="S72" s="27">
        <v>11.95</v>
      </c>
      <c r="T72" s="27">
        <v>13.18</v>
      </c>
    </row>
    <row r="73" spans="1:20" x14ac:dyDescent="0.2">
      <c r="A73" t="e">
        <f>VLOOKUP(B73,#REF!,6,FALSE)</f>
        <v>#REF!</v>
      </c>
      <c r="B73">
        <v>11680</v>
      </c>
      <c r="C73">
        <v>0</v>
      </c>
      <c r="D73">
        <v>1375</v>
      </c>
      <c r="E73">
        <v>2016</v>
      </c>
      <c r="F73">
        <v>0</v>
      </c>
      <c r="G73">
        <v>5</v>
      </c>
      <c r="H73">
        <v>1</v>
      </c>
      <c r="I73">
        <v>6</v>
      </c>
      <c r="J73">
        <v>18.05</v>
      </c>
      <c r="K73">
        <v>24.05</v>
      </c>
      <c r="L73" s="25">
        <v>0.2079</v>
      </c>
      <c r="M73" s="23">
        <v>1439</v>
      </c>
      <c r="N73" s="26">
        <v>62412</v>
      </c>
      <c r="O73" t="s">
        <v>2106</v>
      </c>
      <c r="P73">
        <v>2003</v>
      </c>
      <c r="Q73" s="26">
        <v>38599</v>
      </c>
      <c r="R73" s="27">
        <v>7.25</v>
      </c>
      <c r="S73" s="27">
        <v>8.5</v>
      </c>
      <c r="T73" s="27">
        <v>11</v>
      </c>
    </row>
    <row r="74" spans="1:20" x14ac:dyDescent="0.2">
      <c r="A74" t="e">
        <f>VLOOKUP(B74,#REF!,6,FALSE)</f>
        <v>#REF!</v>
      </c>
      <c r="B74">
        <v>11691</v>
      </c>
      <c r="C74">
        <v>0</v>
      </c>
      <c r="D74">
        <v>1375</v>
      </c>
      <c r="E74">
        <v>2016</v>
      </c>
      <c r="F74">
        <v>0</v>
      </c>
      <c r="G74">
        <v>12</v>
      </c>
      <c r="H74">
        <v>1</v>
      </c>
      <c r="I74">
        <v>13</v>
      </c>
      <c r="J74">
        <v>30.15</v>
      </c>
      <c r="K74">
        <v>43.15</v>
      </c>
      <c r="L74" s="25">
        <v>0.27810000000000001</v>
      </c>
      <c r="M74" s="23">
        <v>1154</v>
      </c>
      <c r="N74" s="26">
        <v>73011</v>
      </c>
      <c r="O74" t="s">
        <v>2107</v>
      </c>
      <c r="P74">
        <v>2011</v>
      </c>
      <c r="Q74" s="26">
        <v>39771</v>
      </c>
      <c r="R74" s="27">
        <v>12.33</v>
      </c>
      <c r="S74" s="27">
        <v>12.94</v>
      </c>
      <c r="T74" s="27">
        <v>16.510000000000002</v>
      </c>
    </row>
    <row r="75" spans="1:20" x14ac:dyDescent="0.2">
      <c r="A75" t="e">
        <f>VLOOKUP(B75,#REF!,6,FALSE)</f>
        <v>#REF!</v>
      </c>
      <c r="B75">
        <v>101785</v>
      </c>
      <c r="C75">
        <v>0</v>
      </c>
      <c r="D75">
        <v>1375</v>
      </c>
      <c r="E75">
        <v>2016</v>
      </c>
      <c r="F75">
        <v>0</v>
      </c>
      <c r="G75">
        <v>1</v>
      </c>
      <c r="H75">
        <v>0</v>
      </c>
      <c r="I75">
        <v>1</v>
      </c>
      <c r="J75">
        <v>3.94</v>
      </c>
      <c r="K75">
        <v>4.9400000000000004</v>
      </c>
      <c r="L75" s="25">
        <v>0.2024</v>
      </c>
      <c r="M75">
        <v>943</v>
      </c>
      <c r="N75" s="26">
        <v>47003</v>
      </c>
      <c r="P75">
        <v>2008</v>
      </c>
      <c r="R75" s="27">
        <v>7.25</v>
      </c>
      <c r="S75" s="27">
        <v>14.9</v>
      </c>
    </row>
    <row r="76" spans="1:20" x14ac:dyDescent="0.2">
      <c r="A76" t="e">
        <f>VLOOKUP(B76,#REF!,6,FALSE)</f>
        <v>#REF!</v>
      </c>
      <c r="B76">
        <v>11692</v>
      </c>
      <c r="C76">
        <v>0</v>
      </c>
      <c r="D76">
        <v>1375</v>
      </c>
      <c r="E76">
        <v>2016</v>
      </c>
      <c r="F76">
        <v>0</v>
      </c>
      <c r="G76">
        <v>4</v>
      </c>
      <c r="H76">
        <v>0</v>
      </c>
      <c r="I76">
        <v>4</v>
      </c>
      <c r="J76">
        <v>14</v>
      </c>
      <c r="K76">
        <v>18</v>
      </c>
      <c r="L76" s="25">
        <v>0.22220000000000001</v>
      </c>
      <c r="M76">
        <v>0</v>
      </c>
      <c r="N76" s="26">
        <v>63623</v>
      </c>
      <c r="O76" t="s">
        <v>2108</v>
      </c>
      <c r="P76">
        <v>2014</v>
      </c>
      <c r="Q76" s="26">
        <v>38250</v>
      </c>
      <c r="R76" s="27">
        <v>8.5</v>
      </c>
      <c r="S76" s="27">
        <v>9.5</v>
      </c>
      <c r="T76" s="27">
        <v>10</v>
      </c>
    </row>
    <row r="77" spans="1:20" x14ac:dyDescent="0.2">
      <c r="A77" t="e">
        <f>VLOOKUP(B77,#REF!,6,FALSE)</f>
        <v>#REF!</v>
      </c>
      <c r="B77">
        <v>11693</v>
      </c>
      <c r="C77">
        <v>0</v>
      </c>
      <c r="D77">
        <v>1375</v>
      </c>
      <c r="E77">
        <v>2016</v>
      </c>
      <c r="F77">
        <v>0</v>
      </c>
      <c r="G77">
        <v>8</v>
      </c>
      <c r="H77">
        <v>0</v>
      </c>
      <c r="I77">
        <v>8</v>
      </c>
      <c r="J77">
        <v>21.24</v>
      </c>
      <c r="K77">
        <v>29.24</v>
      </c>
      <c r="L77" s="25">
        <v>0.27360000000000001</v>
      </c>
      <c r="M77">
        <v>0</v>
      </c>
      <c r="N77" s="26">
        <v>63065</v>
      </c>
      <c r="O77" t="s">
        <v>2109</v>
      </c>
      <c r="P77">
        <v>2010</v>
      </c>
      <c r="Q77" s="26">
        <v>38680</v>
      </c>
      <c r="R77" s="27">
        <v>10.95</v>
      </c>
    </row>
    <row r="78" spans="1:20" x14ac:dyDescent="0.2">
      <c r="A78" t="e">
        <f>VLOOKUP(B78,#REF!,6,FALSE)</f>
        <v>#REF!</v>
      </c>
      <c r="B78">
        <v>11694</v>
      </c>
      <c r="C78">
        <v>0</v>
      </c>
      <c r="D78">
        <v>1375</v>
      </c>
      <c r="E78">
        <v>2016</v>
      </c>
      <c r="F78">
        <v>0</v>
      </c>
      <c r="G78">
        <v>11.43</v>
      </c>
      <c r="H78">
        <v>1</v>
      </c>
      <c r="I78">
        <v>12.43</v>
      </c>
      <c r="J78">
        <v>34.130000000000003</v>
      </c>
      <c r="K78">
        <v>46.56</v>
      </c>
      <c r="L78" s="25">
        <v>0.2455</v>
      </c>
      <c r="M78">
        <v>455</v>
      </c>
      <c r="N78" s="26">
        <v>77795</v>
      </c>
      <c r="O78" t="s">
        <v>2110</v>
      </c>
      <c r="P78">
        <v>2007</v>
      </c>
      <c r="Q78" s="26">
        <v>37756</v>
      </c>
      <c r="R78" s="27">
        <v>10.93</v>
      </c>
      <c r="S78" s="27">
        <v>12.71</v>
      </c>
    </row>
    <row r="79" spans="1:20" x14ac:dyDescent="0.2">
      <c r="A79" t="e">
        <f>VLOOKUP(B79,#REF!,6,FALSE)</f>
        <v>#REF!</v>
      </c>
      <c r="B79">
        <v>11695</v>
      </c>
      <c r="C79">
        <v>0</v>
      </c>
      <c r="D79">
        <v>1375</v>
      </c>
      <c r="E79">
        <v>2016</v>
      </c>
      <c r="F79">
        <v>0</v>
      </c>
      <c r="G79">
        <v>1</v>
      </c>
      <c r="H79">
        <v>2</v>
      </c>
      <c r="I79">
        <v>3</v>
      </c>
      <c r="J79">
        <v>6.58</v>
      </c>
      <c r="K79">
        <v>9.58</v>
      </c>
      <c r="L79" s="25">
        <v>0.10440000000000001</v>
      </c>
      <c r="M79" s="23">
        <v>2681</v>
      </c>
      <c r="N79" s="26">
        <v>56168</v>
      </c>
      <c r="P79">
        <v>2015</v>
      </c>
      <c r="Q79" s="26">
        <v>56168</v>
      </c>
      <c r="R79" s="27">
        <v>13.66</v>
      </c>
      <c r="S79" s="27">
        <v>14.36</v>
      </c>
      <c r="T79" s="27">
        <v>16.670000000000002</v>
      </c>
    </row>
    <row r="80" spans="1:20" x14ac:dyDescent="0.2">
      <c r="A80" t="e">
        <f>VLOOKUP(B80,#REF!,6,FALSE)</f>
        <v>#REF!</v>
      </c>
      <c r="B80">
        <v>11696</v>
      </c>
      <c r="C80">
        <v>0</v>
      </c>
      <c r="D80">
        <v>1375</v>
      </c>
      <c r="E80">
        <v>2016</v>
      </c>
      <c r="F80">
        <v>0</v>
      </c>
      <c r="G80">
        <v>1</v>
      </c>
      <c r="H80">
        <v>0</v>
      </c>
      <c r="I80">
        <v>1</v>
      </c>
      <c r="J80">
        <v>12.32</v>
      </c>
      <c r="K80">
        <v>13.32</v>
      </c>
      <c r="L80" s="25">
        <v>7.51E-2</v>
      </c>
      <c r="M80">
        <v>0</v>
      </c>
      <c r="N80" s="26">
        <v>61524</v>
      </c>
      <c r="O80" t="s">
        <v>2111</v>
      </c>
      <c r="P80">
        <v>2005</v>
      </c>
      <c r="Q80" s="26">
        <v>47034</v>
      </c>
      <c r="S80" s="27">
        <v>10.029999999999999</v>
      </c>
      <c r="T80" s="27">
        <v>15.25</v>
      </c>
    </row>
    <row r="81" spans="1:20" x14ac:dyDescent="0.2">
      <c r="A81" t="e">
        <f>VLOOKUP(B81,#REF!,6,FALSE)</f>
        <v>#REF!</v>
      </c>
      <c r="B81">
        <v>11654</v>
      </c>
      <c r="C81">
        <v>0</v>
      </c>
      <c r="D81">
        <v>1375</v>
      </c>
      <c r="E81">
        <v>2016</v>
      </c>
      <c r="F81">
        <v>0</v>
      </c>
      <c r="G81">
        <v>6</v>
      </c>
      <c r="H81">
        <v>0</v>
      </c>
      <c r="I81">
        <v>6</v>
      </c>
      <c r="J81">
        <v>40.96</v>
      </c>
      <c r="K81">
        <v>46.96</v>
      </c>
      <c r="L81" s="25">
        <v>0.1278</v>
      </c>
      <c r="M81" s="23">
        <v>2578</v>
      </c>
      <c r="N81" s="26">
        <v>61200</v>
      </c>
      <c r="P81">
        <v>2012</v>
      </c>
      <c r="Q81" s="26">
        <v>38125</v>
      </c>
      <c r="R81" s="27">
        <v>9.5500000000000007</v>
      </c>
      <c r="S81" s="27">
        <v>11.73</v>
      </c>
      <c r="T81" s="27">
        <v>13.07</v>
      </c>
    </row>
    <row r="82" spans="1:20" x14ac:dyDescent="0.2">
      <c r="A82" t="e">
        <f>VLOOKUP(B82,#REF!,6,FALSE)</f>
        <v>#REF!</v>
      </c>
      <c r="B82">
        <v>11697</v>
      </c>
      <c r="C82">
        <v>0</v>
      </c>
      <c r="D82">
        <v>1375</v>
      </c>
      <c r="E82">
        <v>2016</v>
      </c>
      <c r="F82">
        <v>0</v>
      </c>
      <c r="G82">
        <v>1</v>
      </c>
      <c r="H82">
        <v>0</v>
      </c>
      <c r="I82">
        <v>1</v>
      </c>
      <c r="J82">
        <v>5.3</v>
      </c>
      <c r="K82">
        <v>6.3</v>
      </c>
      <c r="L82" s="25">
        <v>0.15870000000000001</v>
      </c>
      <c r="M82" s="23">
        <v>1268</v>
      </c>
      <c r="N82" s="26">
        <v>56827</v>
      </c>
      <c r="O82" t="s">
        <v>2112</v>
      </c>
      <c r="P82">
        <v>2008</v>
      </c>
      <c r="R82" s="27">
        <v>10.65</v>
      </c>
      <c r="S82" s="27">
        <v>10.65</v>
      </c>
      <c r="T82" s="27">
        <v>10.65</v>
      </c>
    </row>
    <row r="83" spans="1:20" x14ac:dyDescent="0.2">
      <c r="A83" t="e">
        <f>VLOOKUP(B83,#REF!,6,FALSE)</f>
        <v>#REF!</v>
      </c>
      <c r="B83">
        <v>11689</v>
      </c>
      <c r="C83">
        <v>0</v>
      </c>
      <c r="D83">
        <v>1375</v>
      </c>
      <c r="E83">
        <v>2016</v>
      </c>
      <c r="F83">
        <v>0</v>
      </c>
      <c r="G83">
        <v>1</v>
      </c>
      <c r="H83">
        <v>4</v>
      </c>
      <c r="I83">
        <v>5</v>
      </c>
      <c r="J83">
        <v>30.16</v>
      </c>
      <c r="K83">
        <v>35.159999999999997</v>
      </c>
      <c r="L83" s="25">
        <v>2.8400000000000002E-2</v>
      </c>
      <c r="M83" s="23">
        <v>3622</v>
      </c>
      <c r="N83" s="26">
        <v>94328</v>
      </c>
      <c r="O83" t="s">
        <v>2113</v>
      </c>
      <c r="P83">
        <v>2010</v>
      </c>
      <c r="Q83" s="26">
        <v>37027</v>
      </c>
      <c r="R83" s="27">
        <v>12.91</v>
      </c>
      <c r="S83" s="27">
        <v>12.91</v>
      </c>
      <c r="T83" s="27">
        <v>12.91</v>
      </c>
    </row>
    <row r="84" spans="1:20" x14ac:dyDescent="0.2">
      <c r="A84" t="e">
        <f>VLOOKUP(B84,#REF!,6,FALSE)</f>
        <v>#REF!</v>
      </c>
      <c r="B84">
        <v>11710</v>
      </c>
      <c r="C84">
        <v>0</v>
      </c>
      <c r="D84">
        <v>1375</v>
      </c>
      <c r="E84">
        <v>2016</v>
      </c>
      <c r="F84">
        <v>0</v>
      </c>
      <c r="G84">
        <v>4</v>
      </c>
      <c r="H84">
        <v>0</v>
      </c>
      <c r="I84">
        <v>4</v>
      </c>
      <c r="J84">
        <v>6.45</v>
      </c>
      <c r="K84">
        <v>10.45</v>
      </c>
      <c r="L84" s="25">
        <v>0.38279999999999997</v>
      </c>
      <c r="M84">
        <v>479</v>
      </c>
      <c r="N84" s="26">
        <v>-1</v>
      </c>
      <c r="O84" t="s">
        <v>2114</v>
      </c>
      <c r="P84">
        <v>1993</v>
      </c>
      <c r="Q84" s="26">
        <v>36511</v>
      </c>
    </row>
    <row r="85" spans="1:20" x14ac:dyDescent="0.2">
      <c r="A85" t="e">
        <f>VLOOKUP(B85,#REF!,6,FALSE)</f>
        <v>#REF!</v>
      </c>
      <c r="B85">
        <v>11698</v>
      </c>
      <c r="C85">
        <v>0</v>
      </c>
      <c r="D85">
        <v>1375</v>
      </c>
      <c r="E85">
        <v>2016</v>
      </c>
      <c r="F85">
        <v>0</v>
      </c>
      <c r="G85">
        <v>3.75</v>
      </c>
      <c r="H85">
        <v>0</v>
      </c>
      <c r="I85">
        <v>3.75</v>
      </c>
      <c r="J85">
        <v>10</v>
      </c>
      <c r="K85">
        <v>13.75</v>
      </c>
      <c r="L85" s="25">
        <v>0.2727</v>
      </c>
      <c r="M85" s="23">
        <v>1818</v>
      </c>
      <c r="N85" s="26">
        <v>61160</v>
      </c>
      <c r="O85" t="s">
        <v>2115</v>
      </c>
      <c r="P85">
        <v>2009</v>
      </c>
      <c r="Q85" s="26">
        <v>39237</v>
      </c>
      <c r="T85" s="27">
        <v>18.899999999999999</v>
      </c>
    </row>
    <row r="86" spans="1:20" x14ac:dyDescent="0.2">
      <c r="A86" t="e">
        <f>VLOOKUP(B86,#REF!,6,FALSE)</f>
        <v>#REF!</v>
      </c>
      <c r="B86">
        <v>11699</v>
      </c>
      <c r="C86">
        <v>0</v>
      </c>
      <c r="D86">
        <v>1375</v>
      </c>
      <c r="E86">
        <v>2016</v>
      </c>
      <c r="F86">
        <v>0</v>
      </c>
      <c r="G86">
        <v>4.6900000000000004</v>
      </c>
      <c r="H86">
        <v>0.94</v>
      </c>
      <c r="I86">
        <v>5.63</v>
      </c>
      <c r="J86">
        <v>12.13</v>
      </c>
      <c r="K86">
        <v>17.760000000000002</v>
      </c>
      <c r="L86" s="25">
        <v>0.2641</v>
      </c>
      <c r="M86" s="23">
        <v>7099</v>
      </c>
      <c r="N86" s="26">
        <v>79015</v>
      </c>
      <c r="O86" t="s">
        <v>2116</v>
      </c>
      <c r="P86">
        <v>1994</v>
      </c>
      <c r="Q86" s="26">
        <v>36959</v>
      </c>
      <c r="R86" s="27">
        <v>13.89</v>
      </c>
      <c r="S86" s="27">
        <v>13.89</v>
      </c>
      <c r="T86" s="27">
        <v>13.89</v>
      </c>
    </row>
    <row r="87" spans="1:20" x14ac:dyDescent="0.2">
      <c r="A87" t="e">
        <f>VLOOKUP(B87,#REF!,6,FALSE)</f>
        <v>#REF!</v>
      </c>
      <c r="B87">
        <v>11700</v>
      </c>
      <c r="C87">
        <v>0</v>
      </c>
      <c r="D87">
        <v>1375</v>
      </c>
      <c r="E87">
        <v>2016</v>
      </c>
      <c r="F87">
        <v>0</v>
      </c>
      <c r="G87">
        <v>5</v>
      </c>
      <c r="H87">
        <v>4</v>
      </c>
      <c r="I87">
        <v>9</v>
      </c>
      <c r="J87">
        <v>45.03</v>
      </c>
      <c r="K87">
        <v>54.03</v>
      </c>
      <c r="L87" s="25">
        <v>9.2499999999999999E-2</v>
      </c>
      <c r="M87" s="23">
        <v>5114</v>
      </c>
      <c r="N87" s="26">
        <v>78118</v>
      </c>
      <c r="O87" t="s">
        <v>2117</v>
      </c>
      <c r="P87">
        <v>2013</v>
      </c>
      <c r="Q87" s="26">
        <v>40753</v>
      </c>
      <c r="R87" s="27">
        <v>12.56</v>
      </c>
      <c r="S87" s="27">
        <v>14.34</v>
      </c>
      <c r="T87" s="27">
        <v>17.149999999999999</v>
      </c>
    </row>
    <row r="88" spans="1:20" x14ac:dyDescent="0.2">
      <c r="A88" t="e">
        <f>VLOOKUP(B88,#REF!,6,FALSE)</f>
        <v>#REF!</v>
      </c>
      <c r="B88">
        <v>11702</v>
      </c>
      <c r="C88">
        <v>0</v>
      </c>
      <c r="D88">
        <v>1375</v>
      </c>
      <c r="E88">
        <v>2016</v>
      </c>
      <c r="F88">
        <v>0</v>
      </c>
      <c r="G88">
        <v>124</v>
      </c>
      <c r="H88">
        <v>1</v>
      </c>
      <c r="I88">
        <v>125</v>
      </c>
      <c r="J88">
        <v>114</v>
      </c>
      <c r="K88">
        <v>239</v>
      </c>
      <c r="L88" s="25">
        <v>0.51880000000000004</v>
      </c>
      <c r="M88" s="23">
        <v>29429</v>
      </c>
      <c r="N88" s="26">
        <v>122110</v>
      </c>
      <c r="O88" t="s">
        <v>2118</v>
      </c>
      <c r="P88">
        <v>2010</v>
      </c>
      <c r="Q88" s="26">
        <v>39478</v>
      </c>
      <c r="R88" s="27">
        <v>7.25</v>
      </c>
      <c r="S88" s="27">
        <v>14.25</v>
      </c>
      <c r="T88" s="27">
        <v>14.25</v>
      </c>
    </row>
    <row r="89" spans="1:20" x14ac:dyDescent="0.2">
      <c r="A89" t="e">
        <f>VLOOKUP(B89,#REF!,6,FALSE)</f>
        <v>#REF!</v>
      </c>
      <c r="B89">
        <v>11713</v>
      </c>
      <c r="C89">
        <v>0</v>
      </c>
      <c r="D89">
        <v>1375</v>
      </c>
      <c r="E89">
        <v>2016</v>
      </c>
      <c r="F89">
        <v>0</v>
      </c>
      <c r="G89">
        <v>1</v>
      </c>
      <c r="H89">
        <v>0</v>
      </c>
      <c r="I89">
        <v>1</v>
      </c>
      <c r="J89">
        <v>7</v>
      </c>
      <c r="K89">
        <v>8</v>
      </c>
      <c r="L89" s="25">
        <v>0.125</v>
      </c>
      <c r="M89">
        <v>603</v>
      </c>
      <c r="N89" s="26">
        <v>63056</v>
      </c>
      <c r="O89" t="s">
        <v>2119</v>
      </c>
      <c r="P89">
        <v>2011</v>
      </c>
      <c r="Q89" s="26">
        <v>50967</v>
      </c>
      <c r="R89" s="27">
        <v>11.83</v>
      </c>
    </row>
    <row r="90" spans="1:20" x14ac:dyDescent="0.2">
      <c r="A90" t="e">
        <f>VLOOKUP(B90,#REF!,6,FALSE)</f>
        <v>#REF!</v>
      </c>
      <c r="B90">
        <v>11703</v>
      </c>
      <c r="C90">
        <v>0</v>
      </c>
      <c r="D90">
        <v>1375</v>
      </c>
      <c r="E90">
        <v>2016</v>
      </c>
      <c r="F90">
        <v>0</v>
      </c>
      <c r="G90">
        <v>9</v>
      </c>
      <c r="H90">
        <v>3.15</v>
      </c>
      <c r="I90">
        <v>12.15</v>
      </c>
      <c r="J90">
        <v>23.76</v>
      </c>
      <c r="K90">
        <v>35.909999999999997</v>
      </c>
      <c r="L90" s="25">
        <v>0.25059999999999999</v>
      </c>
      <c r="M90" s="23">
        <v>1285</v>
      </c>
      <c r="N90" s="26">
        <v>81706</v>
      </c>
      <c r="O90" t="s">
        <v>2120</v>
      </c>
      <c r="P90">
        <v>2011</v>
      </c>
      <c r="Q90" s="26">
        <v>37183</v>
      </c>
      <c r="R90" s="27">
        <v>9.9499999999999993</v>
      </c>
      <c r="S90" s="27">
        <v>10.97</v>
      </c>
      <c r="T90" s="27">
        <v>12.1</v>
      </c>
    </row>
    <row r="91" spans="1:20" x14ac:dyDescent="0.2">
      <c r="A91" t="e">
        <f>VLOOKUP(B91,#REF!,6,FALSE)</f>
        <v>#REF!</v>
      </c>
      <c r="B91">
        <v>11704</v>
      </c>
      <c r="C91">
        <v>0</v>
      </c>
      <c r="D91">
        <v>1375</v>
      </c>
      <c r="E91">
        <v>2016</v>
      </c>
      <c r="F91">
        <v>0</v>
      </c>
      <c r="G91">
        <v>6</v>
      </c>
      <c r="H91">
        <v>3</v>
      </c>
      <c r="I91">
        <v>9</v>
      </c>
      <c r="J91">
        <v>19.190000000000001</v>
      </c>
      <c r="K91">
        <v>28.19</v>
      </c>
      <c r="L91" s="25">
        <v>0.21279999999999999</v>
      </c>
      <c r="M91">
        <v>492</v>
      </c>
      <c r="N91" s="26">
        <v>79968</v>
      </c>
      <c r="O91" t="s">
        <v>2121</v>
      </c>
      <c r="P91">
        <v>2010</v>
      </c>
      <c r="Q91" s="26">
        <v>41388</v>
      </c>
      <c r="R91" s="27">
        <v>9.18</v>
      </c>
      <c r="S91" s="27">
        <v>10.199999999999999</v>
      </c>
      <c r="T91" s="27">
        <v>10.199999999999999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14"/>
  <sheetViews>
    <sheetView topLeftCell="IS1" workbookViewId="0">
      <selection activeCell="JK3" sqref="JK3:JK13"/>
    </sheetView>
  </sheetViews>
  <sheetFormatPr baseColWidth="10" defaultColWidth="8.83203125" defaultRowHeight="15" x14ac:dyDescent="0.2"/>
  <cols>
    <col min="296" max="296" width="10.83203125" bestFit="1" customWidth="1"/>
  </cols>
  <sheetData>
    <row r="1" spans="1:347" s="15" customFormat="1" ht="14" x14ac:dyDescent="0.2">
      <c r="A1" s="14" t="s">
        <v>1568</v>
      </c>
      <c r="B1" s="14" t="s">
        <v>1</v>
      </c>
      <c r="C1" s="15" t="s">
        <v>2</v>
      </c>
      <c r="E1" s="15" t="s">
        <v>1569</v>
      </c>
      <c r="F1" s="15" t="s">
        <v>1570</v>
      </c>
      <c r="G1" s="15" t="s">
        <v>1571</v>
      </c>
      <c r="H1" s="15" t="s">
        <v>1572</v>
      </c>
      <c r="I1" s="15" t="s">
        <v>1573</v>
      </c>
      <c r="J1" s="15" t="s">
        <v>1574</v>
      </c>
      <c r="K1" s="15" t="s">
        <v>1571</v>
      </c>
      <c r="L1" s="15" t="s">
        <v>1572</v>
      </c>
      <c r="M1" s="15" t="s">
        <v>1573</v>
      </c>
      <c r="N1" s="15" t="s">
        <v>396</v>
      </c>
      <c r="O1" s="15" t="s">
        <v>1575</v>
      </c>
      <c r="P1" s="15" t="s">
        <v>1576</v>
      </c>
      <c r="Q1" s="15" t="s">
        <v>1577</v>
      </c>
      <c r="R1" s="15" t="s">
        <v>1578</v>
      </c>
      <c r="S1" s="15" t="s">
        <v>1579</v>
      </c>
      <c r="T1" s="15" t="s">
        <v>1580</v>
      </c>
      <c r="U1" s="15" t="s">
        <v>1576</v>
      </c>
      <c r="V1" s="15" t="s">
        <v>1577</v>
      </c>
      <c r="W1" s="15" t="s">
        <v>1581</v>
      </c>
      <c r="X1" s="15" t="s">
        <v>1582</v>
      </c>
      <c r="Y1" s="15" t="s">
        <v>1583</v>
      </c>
      <c r="Z1" s="15" t="s">
        <v>1584</v>
      </c>
      <c r="AA1" s="15" t="s">
        <v>1585</v>
      </c>
      <c r="AB1" s="16" t="s">
        <v>1586</v>
      </c>
      <c r="AC1" s="16" t="s">
        <v>1587</v>
      </c>
      <c r="AD1" s="16" t="s">
        <v>1588</v>
      </c>
      <c r="AE1" s="16" t="s">
        <v>1589</v>
      </c>
      <c r="AF1" s="16" t="s">
        <v>1590</v>
      </c>
      <c r="AG1" s="16" t="s">
        <v>31</v>
      </c>
      <c r="AH1" s="15" t="s">
        <v>1591</v>
      </c>
      <c r="AI1" s="15" t="s">
        <v>1592</v>
      </c>
      <c r="AJ1" s="15" t="s">
        <v>1593</v>
      </c>
      <c r="AK1" s="17" t="s">
        <v>1594</v>
      </c>
      <c r="AL1" s="17" t="s">
        <v>1595</v>
      </c>
      <c r="AM1" s="17" t="s">
        <v>1596</v>
      </c>
      <c r="AN1" s="17" t="s">
        <v>1597</v>
      </c>
      <c r="AO1" s="15" t="s">
        <v>1598</v>
      </c>
      <c r="AP1" s="15" t="s">
        <v>1599</v>
      </c>
      <c r="AQ1" s="15" t="s">
        <v>1600</v>
      </c>
      <c r="AR1" s="15" t="s">
        <v>1601</v>
      </c>
      <c r="AS1" s="15" t="s">
        <v>1602</v>
      </c>
      <c r="AT1" s="15" t="s">
        <v>1603</v>
      </c>
      <c r="AU1" s="15" t="s">
        <v>1604</v>
      </c>
      <c r="AV1" s="15" t="s">
        <v>1605</v>
      </c>
      <c r="AW1" s="15" t="s">
        <v>1606</v>
      </c>
      <c r="AX1" s="15" t="s">
        <v>1607</v>
      </c>
      <c r="AY1" s="15" t="s">
        <v>1608</v>
      </c>
      <c r="AZ1" s="15" t="s">
        <v>1609</v>
      </c>
      <c r="BA1" s="15" t="s">
        <v>1610</v>
      </c>
      <c r="BB1" s="15" t="s">
        <v>1611</v>
      </c>
      <c r="BC1" s="15" t="s">
        <v>1612</v>
      </c>
      <c r="BD1" s="15" t="s">
        <v>1613</v>
      </c>
      <c r="BE1" s="15" t="s">
        <v>1614</v>
      </c>
      <c r="BF1" s="15" t="s">
        <v>1615</v>
      </c>
      <c r="BG1" s="15" t="s">
        <v>1616</v>
      </c>
      <c r="BH1" s="15" t="s">
        <v>1617</v>
      </c>
      <c r="BI1" s="15" t="s">
        <v>1618</v>
      </c>
      <c r="BJ1" s="15" t="s">
        <v>60</v>
      </c>
      <c r="BK1" s="15" t="s">
        <v>1619</v>
      </c>
      <c r="BL1" s="15" t="s">
        <v>1620</v>
      </c>
      <c r="BM1" s="15" t="s">
        <v>1621</v>
      </c>
      <c r="BN1" s="15" t="s">
        <v>1622</v>
      </c>
      <c r="BO1" s="15" t="s">
        <v>1623</v>
      </c>
      <c r="BP1" s="15" t="s">
        <v>1624</v>
      </c>
      <c r="BQ1" s="15" t="s">
        <v>1625</v>
      </c>
      <c r="BR1" s="15" t="s">
        <v>1626</v>
      </c>
      <c r="BS1" s="15" t="s">
        <v>1627</v>
      </c>
      <c r="BT1" s="15" t="s">
        <v>1628</v>
      </c>
      <c r="BU1" s="15" t="s">
        <v>1629</v>
      </c>
      <c r="BV1" s="15" t="s">
        <v>1630</v>
      </c>
      <c r="BW1" s="15" t="s">
        <v>1631</v>
      </c>
      <c r="BX1" s="15" t="s">
        <v>1632</v>
      </c>
      <c r="BY1" s="15" t="s">
        <v>1633</v>
      </c>
      <c r="BZ1" s="15" t="s">
        <v>1634</v>
      </c>
      <c r="CA1" s="15" t="s">
        <v>77</v>
      </c>
      <c r="CB1" s="15" t="s">
        <v>78</v>
      </c>
      <c r="CC1" s="15" t="s">
        <v>1635</v>
      </c>
      <c r="CD1" s="15" t="s">
        <v>1636</v>
      </c>
      <c r="CE1" s="15" t="s">
        <v>1637</v>
      </c>
      <c r="CF1" s="15" t="s">
        <v>1638</v>
      </c>
      <c r="CG1" s="15" t="s">
        <v>1639</v>
      </c>
      <c r="CH1" s="15" t="s">
        <v>1640</v>
      </c>
      <c r="CI1" s="15" t="s">
        <v>1641</v>
      </c>
      <c r="CJ1" s="15" t="s">
        <v>1642</v>
      </c>
      <c r="CK1" s="18" t="s">
        <v>1643</v>
      </c>
      <c r="CL1" s="15" t="s">
        <v>1644</v>
      </c>
      <c r="CM1" s="15" t="s">
        <v>1645</v>
      </c>
      <c r="CN1" s="15" t="s">
        <v>1646</v>
      </c>
      <c r="CO1" s="15" t="s">
        <v>1647</v>
      </c>
      <c r="CP1" s="15" t="s">
        <v>1648</v>
      </c>
      <c r="CQ1" s="15" t="s">
        <v>1649</v>
      </c>
      <c r="CR1" s="15" t="s">
        <v>1650</v>
      </c>
      <c r="CS1" s="15" t="s">
        <v>1651</v>
      </c>
      <c r="CT1" s="15" t="s">
        <v>1652</v>
      </c>
      <c r="CU1" s="15" t="s">
        <v>1653</v>
      </c>
      <c r="CV1" s="15" t="s">
        <v>1654</v>
      </c>
      <c r="CW1" s="15" t="s">
        <v>1655</v>
      </c>
      <c r="CX1" s="15" t="s">
        <v>1656</v>
      </c>
      <c r="CY1" s="15" t="s">
        <v>1657</v>
      </c>
      <c r="CZ1" s="15" t="s">
        <v>1658</v>
      </c>
      <c r="DA1" s="15" t="s">
        <v>1659</v>
      </c>
      <c r="DB1" s="15" t="s">
        <v>1660</v>
      </c>
      <c r="DC1" s="15" t="s">
        <v>1661</v>
      </c>
      <c r="DD1" s="15" t="s">
        <v>106</v>
      </c>
      <c r="DE1" s="15" t="s">
        <v>107</v>
      </c>
      <c r="DF1" s="15" t="s">
        <v>1662</v>
      </c>
      <c r="DG1" s="15" t="s">
        <v>1663</v>
      </c>
      <c r="DH1" s="15" t="s">
        <v>1664</v>
      </c>
      <c r="DI1" s="15" t="s">
        <v>1665</v>
      </c>
      <c r="DJ1" s="15" t="s">
        <v>112</v>
      </c>
      <c r="DK1" s="15" t="s">
        <v>1666</v>
      </c>
      <c r="DL1" s="15" t="s">
        <v>1667</v>
      </c>
      <c r="DM1" s="15" t="s">
        <v>1668</v>
      </c>
      <c r="DN1" s="15" t="s">
        <v>1669</v>
      </c>
      <c r="DO1" s="15" t="s">
        <v>234</v>
      </c>
      <c r="DP1" s="15" t="s">
        <v>1670</v>
      </c>
      <c r="DQ1" s="15" t="s">
        <v>1671</v>
      </c>
      <c r="DR1" s="15" t="s">
        <v>1672</v>
      </c>
      <c r="DS1" s="15" t="s">
        <v>1673</v>
      </c>
      <c r="DT1" s="15" t="s">
        <v>1674</v>
      </c>
      <c r="DU1" s="15" t="s">
        <v>1675</v>
      </c>
      <c r="DV1" s="15" t="s">
        <v>1676</v>
      </c>
      <c r="DW1" s="15" t="s">
        <v>1677</v>
      </c>
      <c r="DX1" s="15" t="s">
        <v>1678</v>
      </c>
      <c r="DY1" s="15" t="s">
        <v>1679</v>
      </c>
      <c r="DZ1" s="15" t="s">
        <v>1680</v>
      </c>
      <c r="EA1" s="15" t="s">
        <v>1681</v>
      </c>
      <c r="EB1" s="15" t="s">
        <v>1682</v>
      </c>
      <c r="EC1" s="15" t="s">
        <v>1683</v>
      </c>
      <c r="ED1" s="15" t="s">
        <v>1684</v>
      </c>
      <c r="EE1" s="15" t="s">
        <v>1685</v>
      </c>
      <c r="EF1" s="15" t="s">
        <v>1686</v>
      </c>
      <c r="EG1" s="15" t="s">
        <v>1687</v>
      </c>
      <c r="EH1" s="15" t="s">
        <v>1688</v>
      </c>
      <c r="EI1" s="15" t="s">
        <v>1689</v>
      </c>
      <c r="EJ1" s="15" t="s">
        <v>1690</v>
      </c>
      <c r="EK1" s="15" t="s">
        <v>1691</v>
      </c>
      <c r="EL1" s="15" t="s">
        <v>1692</v>
      </c>
      <c r="EM1" s="15" t="s">
        <v>1693</v>
      </c>
      <c r="EN1" s="15" t="s">
        <v>1694</v>
      </c>
      <c r="EO1" s="15" t="s">
        <v>1695</v>
      </c>
      <c r="EP1" s="15" t="s">
        <v>1696</v>
      </c>
      <c r="EQ1" s="15" t="s">
        <v>1697</v>
      </c>
      <c r="ER1" s="15" t="s">
        <v>1698</v>
      </c>
      <c r="ES1" s="15" t="s">
        <v>1699</v>
      </c>
      <c r="ET1" s="15" t="s">
        <v>1700</v>
      </c>
      <c r="EU1" s="15" t="s">
        <v>1701</v>
      </c>
      <c r="EV1" s="15" t="s">
        <v>1702</v>
      </c>
      <c r="EW1" s="15" t="s">
        <v>1703</v>
      </c>
      <c r="EX1" s="15" t="s">
        <v>1704</v>
      </c>
      <c r="EY1" s="15" t="s">
        <v>1705</v>
      </c>
      <c r="EZ1" s="18" t="s">
        <v>1706</v>
      </c>
      <c r="FA1" s="15" t="s">
        <v>1707</v>
      </c>
      <c r="FB1" s="15" t="s">
        <v>1708</v>
      </c>
      <c r="FC1" s="15" t="s">
        <v>1709</v>
      </c>
      <c r="FD1" s="15" t="s">
        <v>1570</v>
      </c>
      <c r="FE1" s="15" t="s">
        <v>1571</v>
      </c>
      <c r="FF1" s="15" t="s">
        <v>1572</v>
      </c>
      <c r="FG1" s="15" t="s">
        <v>1573</v>
      </c>
      <c r="FH1" s="15" t="s">
        <v>1574</v>
      </c>
      <c r="FI1" s="15" t="s">
        <v>1571</v>
      </c>
      <c r="FJ1" s="15" t="s">
        <v>1572</v>
      </c>
      <c r="FK1" s="15" t="s">
        <v>1573</v>
      </c>
      <c r="FL1" s="15" t="s">
        <v>1569</v>
      </c>
      <c r="FM1" s="15" t="s">
        <v>1580</v>
      </c>
      <c r="FN1" s="15" t="s">
        <v>1576</v>
      </c>
      <c r="FO1" s="15" t="s">
        <v>1710</v>
      </c>
      <c r="FP1" s="15" t="s">
        <v>1577</v>
      </c>
      <c r="FQ1" s="15" t="s">
        <v>1711</v>
      </c>
      <c r="FR1" s="15" t="s">
        <v>1712</v>
      </c>
      <c r="FS1" s="15" t="s">
        <v>1713</v>
      </c>
      <c r="FT1" s="15" t="s">
        <v>1714</v>
      </c>
      <c r="FU1" s="15" t="s">
        <v>1715</v>
      </c>
      <c r="FV1" s="15" t="s">
        <v>1716</v>
      </c>
      <c r="FW1" s="15" t="s">
        <v>1717</v>
      </c>
      <c r="FX1" s="15" t="s">
        <v>1718</v>
      </c>
      <c r="FY1" s="15" t="s">
        <v>1719</v>
      </c>
      <c r="FZ1" s="15" t="s">
        <v>1583</v>
      </c>
      <c r="GA1" s="15" t="s">
        <v>1720</v>
      </c>
      <c r="GB1" s="15" t="s">
        <v>1716</v>
      </c>
      <c r="GC1" s="15" t="s">
        <v>1718</v>
      </c>
      <c r="GD1" s="15" t="s">
        <v>1721</v>
      </c>
      <c r="GE1" s="15" t="s">
        <v>1722</v>
      </c>
      <c r="GF1" s="15" t="s">
        <v>1723</v>
      </c>
      <c r="GG1" s="15" t="s">
        <v>1724</v>
      </c>
      <c r="GH1" s="15" t="s">
        <v>1725</v>
      </c>
      <c r="GI1" s="15" t="s">
        <v>1726</v>
      </c>
      <c r="GJ1" s="18" t="s">
        <v>1727</v>
      </c>
      <c r="GK1" s="19" t="s">
        <v>1728</v>
      </c>
      <c r="GL1" s="15" t="s">
        <v>1729</v>
      </c>
      <c r="GM1" s="15" t="s">
        <v>194</v>
      </c>
      <c r="GN1" s="15" t="s">
        <v>1730</v>
      </c>
      <c r="GO1" s="15" t="s">
        <v>196</v>
      </c>
      <c r="GP1" s="15" t="s">
        <v>197</v>
      </c>
      <c r="GQ1" s="15" t="s">
        <v>198</v>
      </c>
      <c r="GR1" s="15" t="s">
        <v>1731</v>
      </c>
      <c r="GS1" s="15" t="s">
        <v>1732</v>
      </c>
      <c r="GT1" s="15" t="s">
        <v>1733</v>
      </c>
      <c r="GU1" s="15" t="s">
        <v>1734</v>
      </c>
      <c r="GV1" s="20" t="s">
        <v>255</v>
      </c>
      <c r="GW1" s="20" t="s">
        <v>256</v>
      </c>
      <c r="GX1" s="16" t="s">
        <v>257</v>
      </c>
      <c r="GY1" s="16" t="s">
        <v>258</v>
      </c>
      <c r="GZ1" s="16" t="s">
        <v>259</v>
      </c>
      <c r="HA1" s="15" t="s">
        <v>1735</v>
      </c>
      <c r="HB1" s="15" t="s">
        <v>1736</v>
      </c>
      <c r="HC1" s="15" t="s">
        <v>1737</v>
      </c>
      <c r="HD1" s="15" t="s">
        <v>1738</v>
      </c>
      <c r="HE1" s="15" t="s">
        <v>1739</v>
      </c>
      <c r="HF1" s="15" t="s">
        <v>1740</v>
      </c>
      <c r="HG1" s="15" t="s">
        <v>1741</v>
      </c>
      <c r="HH1" s="15" t="s">
        <v>1742</v>
      </c>
      <c r="HI1" s="15" t="s">
        <v>1743</v>
      </c>
      <c r="HJ1" s="15" t="s">
        <v>1744</v>
      </c>
      <c r="HK1" s="15" t="s">
        <v>1745</v>
      </c>
      <c r="HL1" s="15" t="s">
        <v>1746</v>
      </c>
      <c r="HM1" s="15" t="s">
        <v>1747</v>
      </c>
      <c r="HN1" s="15" t="s">
        <v>1748</v>
      </c>
      <c r="HO1" s="15" t="s">
        <v>1749</v>
      </c>
      <c r="HP1" s="15" t="s">
        <v>1750</v>
      </c>
      <c r="HQ1" s="15" t="s">
        <v>1751</v>
      </c>
      <c r="HR1" s="15" t="s">
        <v>1752</v>
      </c>
      <c r="HS1" s="15" t="s">
        <v>1753</v>
      </c>
      <c r="HT1" s="15" t="s">
        <v>1754</v>
      </c>
      <c r="HU1" s="15" t="s">
        <v>1755</v>
      </c>
      <c r="HV1" s="15" t="s">
        <v>1756</v>
      </c>
      <c r="HW1" s="15" t="s">
        <v>1757</v>
      </c>
      <c r="HX1" s="15" t="s">
        <v>1758</v>
      </c>
      <c r="HY1" s="15" t="s">
        <v>1759</v>
      </c>
      <c r="HZ1" s="15" t="s">
        <v>1760</v>
      </c>
      <c r="IA1" s="15" t="s">
        <v>1761</v>
      </c>
      <c r="IB1" s="15" t="s">
        <v>1762</v>
      </c>
      <c r="IC1" s="15" t="s">
        <v>1763</v>
      </c>
      <c r="ID1" s="15" t="s">
        <v>1764</v>
      </c>
      <c r="IE1" s="15" t="s">
        <v>1765</v>
      </c>
      <c r="IF1" s="15" t="s">
        <v>1766</v>
      </c>
      <c r="IG1" s="15" t="s">
        <v>1767</v>
      </c>
      <c r="IH1" s="15" t="s">
        <v>1768</v>
      </c>
      <c r="II1" s="15" t="s">
        <v>1769</v>
      </c>
      <c r="IJ1" s="15" t="s">
        <v>1770</v>
      </c>
      <c r="IK1" s="15" t="s">
        <v>1771</v>
      </c>
      <c r="IL1" s="15" t="s">
        <v>1772</v>
      </c>
      <c r="IM1" s="15" t="s">
        <v>1773</v>
      </c>
      <c r="IN1" s="15" t="s">
        <v>1774</v>
      </c>
      <c r="IO1" s="15" t="s">
        <v>1775</v>
      </c>
      <c r="IP1" s="15" t="s">
        <v>1776</v>
      </c>
      <c r="IQ1" s="15" t="s">
        <v>1777</v>
      </c>
      <c r="IR1" s="15" t="s">
        <v>1778</v>
      </c>
      <c r="IS1" s="15" t="s">
        <v>1779</v>
      </c>
      <c r="IT1" s="15" t="s">
        <v>1780</v>
      </c>
      <c r="IU1" s="15" t="s">
        <v>1781</v>
      </c>
      <c r="IV1" s="15" t="s">
        <v>1782</v>
      </c>
      <c r="IW1" s="15" t="s">
        <v>1783</v>
      </c>
      <c r="IX1" s="15" t="s">
        <v>1784</v>
      </c>
      <c r="IY1" s="15" t="s">
        <v>1785</v>
      </c>
      <c r="IZ1" s="15" t="s">
        <v>1786</v>
      </c>
      <c r="JA1" s="15" t="s">
        <v>1787</v>
      </c>
      <c r="JB1" s="15" t="s">
        <v>1788</v>
      </c>
      <c r="JC1" s="15" t="s">
        <v>1789</v>
      </c>
      <c r="JD1" s="15" t="s">
        <v>1790</v>
      </c>
      <c r="JE1" s="15" t="s">
        <v>1791</v>
      </c>
      <c r="JF1" s="15" t="s">
        <v>1792</v>
      </c>
      <c r="JG1" s="15" t="s">
        <v>1793</v>
      </c>
      <c r="JH1" s="15" t="s">
        <v>1794</v>
      </c>
      <c r="JI1" s="15" t="s">
        <v>1795</v>
      </c>
      <c r="JJ1" s="15" t="s">
        <v>1796</v>
      </c>
      <c r="JK1" s="15" t="s">
        <v>1797</v>
      </c>
      <c r="JL1" s="15" t="s">
        <v>1798</v>
      </c>
      <c r="JM1" s="15" t="s">
        <v>1799</v>
      </c>
      <c r="JN1" s="15" t="s">
        <v>1800</v>
      </c>
      <c r="JO1" s="15" t="s">
        <v>1801</v>
      </c>
      <c r="JP1" s="15" t="s">
        <v>1802</v>
      </c>
      <c r="JQ1" s="15" t="s">
        <v>1803</v>
      </c>
      <c r="JR1" s="15" t="s">
        <v>1804</v>
      </c>
      <c r="JS1" s="15" t="s">
        <v>1805</v>
      </c>
      <c r="JT1" s="15" t="s">
        <v>1806</v>
      </c>
      <c r="JU1" s="15" t="s">
        <v>1807</v>
      </c>
      <c r="JV1" s="15" t="s">
        <v>1808</v>
      </c>
      <c r="JW1" s="15" t="s">
        <v>1809</v>
      </c>
      <c r="JX1" s="15" t="s">
        <v>1810</v>
      </c>
      <c r="JY1" s="15" t="s">
        <v>1811</v>
      </c>
      <c r="JZ1" s="15" t="s">
        <v>1812</v>
      </c>
      <c r="KA1" s="15" t="s">
        <v>1813</v>
      </c>
      <c r="KB1" s="15" t="s">
        <v>1814</v>
      </c>
      <c r="KC1" s="15" t="s">
        <v>1815</v>
      </c>
      <c r="KD1" s="15" t="s">
        <v>1816</v>
      </c>
      <c r="KE1" s="15" t="s">
        <v>1817</v>
      </c>
      <c r="KF1" s="15" t="s">
        <v>1818</v>
      </c>
      <c r="KG1" s="15" t="s">
        <v>1819</v>
      </c>
      <c r="KH1" s="15" t="s">
        <v>1820</v>
      </c>
      <c r="KI1" s="15" t="s">
        <v>1821</v>
      </c>
      <c r="KJ1" s="15" t="s">
        <v>1822</v>
      </c>
      <c r="KK1" s="15" t="s">
        <v>1823</v>
      </c>
      <c r="KL1" s="15" t="s">
        <v>1824</v>
      </c>
      <c r="KM1" s="15" t="s">
        <v>1825</v>
      </c>
      <c r="KN1" s="15" t="s">
        <v>1826</v>
      </c>
      <c r="KO1" s="15" t="s">
        <v>1827</v>
      </c>
      <c r="KP1" s="15" t="s">
        <v>1828</v>
      </c>
      <c r="KQ1" s="15" t="s">
        <v>1829</v>
      </c>
      <c r="KR1" s="15" t="s">
        <v>1830</v>
      </c>
      <c r="KS1" s="15" t="s">
        <v>1831</v>
      </c>
      <c r="KT1" s="15" t="s">
        <v>1832</v>
      </c>
      <c r="KU1" s="15" t="s">
        <v>1833</v>
      </c>
      <c r="KV1" s="15" t="s">
        <v>1834</v>
      </c>
      <c r="KW1" s="15" t="s">
        <v>1835</v>
      </c>
      <c r="KX1" s="15" t="s">
        <v>1836</v>
      </c>
      <c r="KY1" s="15" t="s">
        <v>1837</v>
      </c>
      <c r="KZ1" s="15" t="s">
        <v>1838</v>
      </c>
      <c r="LA1" s="15" t="s">
        <v>1839</v>
      </c>
      <c r="LB1" s="15" t="s">
        <v>1840</v>
      </c>
      <c r="LC1" s="15" t="s">
        <v>1841</v>
      </c>
      <c r="LD1" s="15" t="s">
        <v>1842</v>
      </c>
      <c r="LE1" s="15" t="s">
        <v>1843</v>
      </c>
      <c r="LF1" s="15" t="s">
        <v>1844</v>
      </c>
      <c r="LG1" s="15" t="s">
        <v>1845</v>
      </c>
      <c r="LH1" s="15" t="s">
        <v>1846</v>
      </c>
      <c r="LI1" s="15" t="s">
        <v>1847</v>
      </c>
      <c r="LJ1" s="15" t="s">
        <v>1848</v>
      </c>
      <c r="LK1" s="15" t="s">
        <v>1849</v>
      </c>
      <c r="LL1" s="15" t="s">
        <v>1850</v>
      </c>
      <c r="LM1" s="15" t="s">
        <v>1851</v>
      </c>
      <c r="LN1" s="15" t="s">
        <v>1852</v>
      </c>
      <c r="LO1" s="15" t="s">
        <v>1853</v>
      </c>
      <c r="LP1" s="15" t="s">
        <v>1854</v>
      </c>
      <c r="LQ1" s="15" t="s">
        <v>1855</v>
      </c>
      <c r="LR1" s="15" t="s">
        <v>1856</v>
      </c>
      <c r="LS1" s="15" t="s">
        <v>1857</v>
      </c>
      <c r="LT1" s="15" t="s">
        <v>1858</v>
      </c>
      <c r="LU1" s="15" t="s">
        <v>1859</v>
      </c>
      <c r="LV1" s="15" t="s">
        <v>1860</v>
      </c>
      <c r="LW1" s="15" t="s">
        <v>1861</v>
      </c>
      <c r="LX1" s="15" t="s">
        <v>1862</v>
      </c>
      <c r="LY1" s="15" t="s">
        <v>1863</v>
      </c>
      <c r="LZ1" s="15" t="s">
        <v>1864</v>
      </c>
      <c r="MA1" s="15" t="s">
        <v>1865</v>
      </c>
      <c r="MB1" s="15" t="s">
        <v>1866</v>
      </c>
      <c r="MC1" s="15" t="s">
        <v>1867</v>
      </c>
      <c r="MD1" s="15" t="s">
        <v>1868</v>
      </c>
      <c r="ME1" s="15" t="s">
        <v>1869</v>
      </c>
      <c r="MF1" s="15" t="s">
        <v>1870</v>
      </c>
      <c r="MG1" s="15" t="s">
        <v>1871</v>
      </c>
      <c r="MH1" s="15" t="e">
        <f>'[1]All data (computable)'!MI1</f>
        <v>#REF!</v>
      </c>
      <c r="MI1" s="15" t="e">
        <f>'[1]All data (computable)'!MJ1</f>
        <v>#REF!</v>
      </c>
    </row>
    <row r="2" spans="1:347" ht="140" x14ac:dyDescent="0.2">
      <c r="A2" s="3" t="s">
        <v>0</v>
      </c>
      <c r="B2" s="3" t="s">
        <v>1</v>
      </c>
      <c r="C2" s="3" t="s">
        <v>2</v>
      </c>
      <c r="D2" s="3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63</v>
      </c>
      <c r="BN2" s="3" t="s">
        <v>64</v>
      </c>
      <c r="BO2" s="3" t="s">
        <v>65</v>
      </c>
      <c r="BP2" s="3" t="s">
        <v>66</v>
      </c>
      <c r="BQ2" s="3" t="s">
        <v>67</v>
      </c>
      <c r="BR2" s="3" t="s">
        <v>68</v>
      </c>
      <c r="BS2" s="3" t="s">
        <v>69</v>
      </c>
      <c r="BT2" s="3" t="s">
        <v>70</v>
      </c>
      <c r="BU2" s="3" t="s">
        <v>71</v>
      </c>
      <c r="BV2" s="3" t="s">
        <v>72</v>
      </c>
      <c r="BW2" s="3" t="s">
        <v>73</v>
      </c>
      <c r="BX2" s="3" t="s">
        <v>74</v>
      </c>
      <c r="BY2" s="3" t="s">
        <v>75</v>
      </c>
      <c r="BZ2" s="3" t="s">
        <v>76</v>
      </c>
      <c r="CA2" s="3" t="s">
        <v>77</v>
      </c>
      <c r="CB2" s="3" t="s">
        <v>78</v>
      </c>
      <c r="CC2" s="3" t="s">
        <v>79</v>
      </c>
      <c r="CD2" s="3" t="s">
        <v>80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3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3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4" t="s">
        <v>106</v>
      </c>
      <c r="DE2" s="4" t="s">
        <v>107</v>
      </c>
      <c r="DF2" s="3" t="s">
        <v>108</v>
      </c>
      <c r="DG2" s="3" t="s">
        <v>109</v>
      </c>
      <c r="DH2" s="3" t="s">
        <v>110</v>
      </c>
      <c r="DI2" s="3" t="s">
        <v>111</v>
      </c>
      <c r="DJ2" s="4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3" t="s">
        <v>119</v>
      </c>
      <c r="DR2" s="3" t="s">
        <v>120</v>
      </c>
      <c r="DS2" s="3" t="s">
        <v>121</v>
      </c>
      <c r="DT2" s="3" t="s">
        <v>122</v>
      </c>
      <c r="DU2" s="3" t="s">
        <v>123</v>
      </c>
      <c r="DV2" s="3" t="s">
        <v>124</v>
      </c>
      <c r="DW2" s="3" t="s">
        <v>125</v>
      </c>
      <c r="DX2" s="3" t="s">
        <v>126</v>
      </c>
      <c r="DY2" s="3" t="s">
        <v>127</v>
      </c>
      <c r="DZ2" s="3" t="s">
        <v>128</v>
      </c>
      <c r="EA2" s="3" t="s">
        <v>129</v>
      </c>
      <c r="EB2" s="3" t="s">
        <v>130</v>
      </c>
      <c r="EC2" s="3" t="s">
        <v>131</v>
      </c>
      <c r="ED2" s="3" t="s">
        <v>132</v>
      </c>
      <c r="EE2" s="3" t="s">
        <v>133</v>
      </c>
      <c r="EF2" s="3" t="s">
        <v>134</v>
      </c>
      <c r="EG2" s="3" t="s">
        <v>135</v>
      </c>
      <c r="EH2" s="3" t="s">
        <v>136</v>
      </c>
      <c r="EI2" s="3" t="s">
        <v>137</v>
      </c>
      <c r="EJ2" s="3" t="s">
        <v>138</v>
      </c>
      <c r="EK2" s="3" t="s">
        <v>139</v>
      </c>
      <c r="EL2" s="3" t="s">
        <v>140</v>
      </c>
      <c r="EM2" s="3" t="s">
        <v>141</v>
      </c>
      <c r="EN2" s="3" t="s">
        <v>142</v>
      </c>
      <c r="EO2" s="3" t="s">
        <v>143</v>
      </c>
      <c r="EP2" s="3" t="s">
        <v>144</v>
      </c>
      <c r="EQ2" s="3" t="s">
        <v>145</v>
      </c>
      <c r="ER2" s="3" t="s">
        <v>146</v>
      </c>
      <c r="ES2" s="3" t="s">
        <v>147</v>
      </c>
      <c r="ET2" s="3" t="s">
        <v>148</v>
      </c>
      <c r="EU2" s="3" t="s">
        <v>149</v>
      </c>
      <c r="EV2" s="3" t="s">
        <v>150</v>
      </c>
      <c r="EW2" s="3" t="s">
        <v>151</v>
      </c>
      <c r="EX2" s="3" t="s">
        <v>152</v>
      </c>
      <c r="EY2" s="3" t="s">
        <v>153</v>
      </c>
      <c r="EZ2" s="3" t="s">
        <v>154</v>
      </c>
      <c r="FA2" s="3" t="s">
        <v>155</v>
      </c>
      <c r="FB2" s="3" t="s">
        <v>156</v>
      </c>
      <c r="FC2" s="3" t="s">
        <v>157</v>
      </c>
      <c r="FD2" s="3" t="s">
        <v>158</v>
      </c>
      <c r="FE2" s="3" t="s">
        <v>159</v>
      </c>
      <c r="FF2" s="3" t="s">
        <v>160</v>
      </c>
      <c r="FG2" s="3" t="s">
        <v>161</v>
      </c>
      <c r="FH2" s="3" t="s">
        <v>162</v>
      </c>
      <c r="FI2" s="3" t="s">
        <v>163</v>
      </c>
      <c r="FJ2" s="3" t="s">
        <v>164</v>
      </c>
      <c r="FK2" s="3" t="s">
        <v>165</v>
      </c>
      <c r="FL2" s="3" t="s">
        <v>166</v>
      </c>
      <c r="FM2" s="3" t="s">
        <v>167</v>
      </c>
      <c r="FN2" s="3" t="s">
        <v>168</v>
      </c>
      <c r="FO2" s="3" t="s">
        <v>169</v>
      </c>
      <c r="FP2" s="3" t="s">
        <v>170</v>
      </c>
      <c r="FQ2" s="3" t="s">
        <v>171</v>
      </c>
      <c r="FR2" s="3" t="s">
        <v>172</v>
      </c>
      <c r="FS2" s="3" t="s">
        <v>173</v>
      </c>
      <c r="FT2" s="3" t="s">
        <v>174</v>
      </c>
      <c r="FU2" s="3" t="s">
        <v>175</v>
      </c>
      <c r="FV2" s="3" t="s">
        <v>176</v>
      </c>
      <c r="FW2" s="3" t="s">
        <v>177</v>
      </c>
      <c r="FX2" s="3" t="s">
        <v>178</v>
      </c>
      <c r="FY2" s="3" t="s">
        <v>179</v>
      </c>
      <c r="FZ2" s="3" t="s">
        <v>180</v>
      </c>
      <c r="GA2" s="3" t="s">
        <v>181</v>
      </c>
      <c r="GB2" s="3" t="s">
        <v>182</v>
      </c>
      <c r="GC2" s="3" t="s">
        <v>183</v>
      </c>
      <c r="GD2" s="3" t="s">
        <v>184</v>
      </c>
      <c r="GE2" s="3" t="s">
        <v>185</v>
      </c>
      <c r="GF2" s="3" t="s">
        <v>186</v>
      </c>
      <c r="GG2" s="3" t="s">
        <v>187</v>
      </c>
      <c r="GH2" s="3" t="s">
        <v>188</v>
      </c>
      <c r="GI2" s="3" t="s">
        <v>189</v>
      </c>
      <c r="GJ2" s="3" t="s">
        <v>193</v>
      </c>
      <c r="GK2" s="3"/>
      <c r="GL2" s="3"/>
      <c r="GM2" s="5" t="s">
        <v>194</v>
      </c>
      <c r="GN2" s="5" t="s">
        <v>195</v>
      </c>
      <c r="GO2" s="5" t="s">
        <v>196</v>
      </c>
      <c r="GP2" s="5" t="s">
        <v>197</v>
      </c>
      <c r="GQ2" s="5" t="s">
        <v>198</v>
      </c>
      <c r="GR2" s="5" t="s">
        <v>199</v>
      </c>
      <c r="GS2" s="5" t="s">
        <v>200</v>
      </c>
      <c r="GT2" s="5" t="s">
        <v>201</v>
      </c>
      <c r="GU2" s="5" t="s">
        <v>202</v>
      </c>
      <c r="GV2" s="5" t="s">
        <v>203</v>
      </c>
      <c r="GW2" s="5" t="s">
        <v>199</v>
      </c>
      <c r="GX2" s="5" t="s">
        <v>204</v>
      </c>
      <c r="HA2" s="3" t="s">
        <v>205</v>
      </c>
      <c r="HB2" s="3" t="s">
        <v>206</v>
      </c>
      <c r="HC2" s="3" t="s">
        <v>207</v>
      </c>
      <c r="HD2" s="3" t="s">
        <v>208</v>
      </c>
      <c r="HE2" s="3" t="s">
        <v>209</v>
      </c>
      <c r="HF2" s="3" t="s">
        <v>210</v>
      </c>
      <c r="HG2" s="3" t="s">
        <v>211</v>
      </c>
      <c r="HH2" s="3" t="s">
        <v>212</v>
      </c>
      <c r="HI2" s="3" t="s">
        <v>213</v>
      </c>
      <c r="HJ2" s="3" t="s">
        <v>214</v>
      </c>
      <c r="HK2" s="3" t="s">
        <v>215</v>
      </c>
      <c r="HL2" s="3" t="s">
        <v>216</v>
      </c>
      <c r="HM2" s="3" t="s">
        <v>217</v>
      </c>
      <c r="HN2" s="3"/>
      <c r="HO2" s="3" t="s">
        <v>218</v>
      </c>
      <c r="HP2" s="3" t="s">
        <v>219</v>
      </c>
      <c r="HQ2" s="5" t="s">
        <v>111</v>
      </c>
      <c r="HR2" s="3" t="s">
        <v>220</v>
      </c>
      <c r="HS2" s="3" t="s">
        <v>221</v>
      </c>
      <c r="HT2" s="3" t="s">
        <v>222</v>
      </c>
      <c r="HU2" s="3" t="s">
        <v>223</v>
      </c>
      <c r="HV2" s="3" t="s">
        <v>224</v>
      </c>
      <c r="HW2" s="3" t="s">
        <v>225</v>
      </c>
      <c r="HX2" s="3" t="s">
        <v>226</v>
      </c>
      <c r="HY2" s="3" t="s">
        <v>227</v>
      </c>
      <c r="HZ2" s="3" t="s">
        <v>228</v>
      </c>
      <c r="IA2" s="3" t="s">
        <v>229</v>
      </c>
      <c r="IB2" s="3" t="s">
        <v>230</v>
      </c>
      <c r="IC2" s="3" t="s">
        <v>231</v>
      </c>
      <c r="ID2" s="3" t="s">
        <v>232</v>
      </c>
      <c r="IE2" s="3" t="s">
        <v>233</v>
      </c>
      <c r="IF2" s="3" t="s">
        <v>234</v>
      </c>
      <c r="IG2" s="3" t="s">
        <v>235</v>
      </c>
      <c r="IH2" s="3" t="s">
        <v>236</v>
      </c>
      <c r="II2" s="3" t="s">
        <v>237</v>
      </c>
      <c r="IJ2" s="3" t="s">
        <v>238</v>
      </c>
      <c r="IK2" s="3" t="s">
        <v>239</v>
      </c>
      <c r="IL2" s="3" t="s">
        <v>240</v>
      </c>
      <c r="IM2" s="3" t="s">
        <v>241</v>
      </c>
      <c r="IN2" s="3" t="s">
        <v>242</v>
      </c>
      <c r="IO2" s="3" t="s">
        <v>243</v>
      </c>
      <c r="IP2" s="3" t="s">
        <v>244</v>
      </c>
      <c r="IQ2" s="3"/>
      <c r="IR2" s="3" t="s">
        <v>245</v>
      </c>
      <c r="IS2" s="3" t="s">
        <v>246</v>
      </c>
      <c r="IT2" s="5" t="s">
        <v>247</v>
      </c>
      <c r="IU2" s="5" t="s">
        <v>248</v>
      </c>
      <c r="IV2" s="3" t="s">
        <v>249</v>
      </c>
      <c r="IW2" s="5" t="s">
        <v>250</v>
      </c>
      <c r="IX2" s="3" t="s">
        <v>251</v>
      </c>
      <c r="IY2" s="3" t="s">
        <v>252</v>
      </c>
      <c r="IZ2" s="3" t="s">
        <v>253</v>
      </c>
      <c r="JA2" s="3" t="s">
        <v>254</v>
      </c>
      <c r="JB2" s="3" t="s">
        <v>255</v>
      </c>
      <c r="JC2" s="3" t="s">
        <v>256</v>
      </c>
      <c r="JD2" s="3" t="s">
        <v>257</v>
      </c>
      <c r="JE2" s="3" t="s">
        <v>258</v>
      </c>
      <c r="JF2" s="3" t="s">
        <v>259</v>
      </c>
      <c r="JG2" s="3" t="s">
        <v>260</v>
      </c>
      <c r="JH2" s="3" t="s">
        <v>261</v>
      </c>
      <c r="JI2" s="3" t="s">
        <v>262</v>
      </c>
      <c r="JJ2" s="3" t="s">
        <v>263</v>
      </c>
      <c r="MH2" s="5" t="s">
        <v>199</v>
      </c>
      <c r="MI2" s="5" t="s">
        <v>204</v>
      </c>
    </row>
    <row r="3" spans="1:347" x14ac:dyDescent="0.2">
      <c r="A3" s="1" t="s">
        <v>518</v>
      </c>
      <c r="B3" s="1" t="s">
        <v>2010</v>
      </c>
      <c r="C3" s="1" t="s">
        <v>519</v>
      </c>
      <c r="D3" s="1">
        <v>2016</v>
      </c>
      <c r="E3" s="1" t="s">
        <v>520</v>
      </c>
      <c r="F3" s="1" t="s">
        <v>521</v>
      </c>
      <c r="G3" s="1" t="s">
        <v>522</v>
      </c>
      <c r="H3" s="1">
        <v>27514</v>
      </c>
      <c r="I3" s="1">
        <v>3649</v>
      </c>
      <c r="J3" s="1" t="s">
        <v>521</v>
      </c>
      <c r="K3" s="1" t="s">
        <v>522</v>
      </c>
      <c r="L3" s="1">
        <v>27514</v>
      </c>
      <c r="M3" s="1"/>
      <c r="N3" s="1" t="s">
        <v>523</v>
      </c>
      <c r="O3" s="1" t="s">
        <v>524</v>
      </c>
      <c r="P3" s="1" t="s">
        <v>525</v>
      </c>
      <c r="Q3" s="1" t="s">
        <v>526</v>
      </c>
      <c r="R3" s="1" t="s">
        <v>527</v>
      </c>
      <c r="S3" s="1" t="s">
        <v>528</v>
      </c>
      <c r="T3" s="1" t="s">
        <v>529</v>
      </c>
      <c r="U3" s="1" t="s">
        <v>525</v>
      </c>
      <c r="V3" s="1" t="s">
        <v>530</v>
      </c>
      <c r="W3" s="1">
        <v>1</v>
      </c>
      <c r="X3" s="1">
        <v>0</v>
      </c>
      <c r="Y3" s="1">
        <v>0</v>
      </c>
      <c r="Z3" s="1">
        <v>0</v>
      </c>
      <c r="AA3" s="6">
        <v>3233</v>
      </c>
      <c r="AB3" s="1">
        <v>10</v>
      </c>
      <c r="AC3" s="1">
        <v>0</v>
      </c>
      <c r="AD3" s="1">
        <v>10</v>
      </c>
      <c r="AE3" s="1">
        <v>24.38</v>
      </c>
      <c r="AF3" s="1">
        <v>34.380000000000003</v>
      </c>
      <c r="AG3" s="7">
        <v>0.29089999999999999</v>
      </c>
      <c r="AH3" s="8">
        <v>95464</v>
      </c>
      <c r="AI3" s="1" t="e">
        <f>VLOOKUP(Municipal!A3,Salaries!A$6:T$91,15,FALSE)</f>
        <v>#N/A</v>
      </c>
      <c r="AJ3" s="1" t="e">
        <f>VLOOKUP(Municipal!A3,Salaries!A$6:T$91,16,FALSE)</f>
        <v>#N/A</v>
      </c>
      <c r="AK3" s="8">
        <v>47117</v>
      </c>
      <c r="AL3" s="9">
        <v>12.75</v>
      </c>
      <c r="AM3" s="1"/>
      <c r="AN3" s="11">
        <v>33824</v>
      </c>
      <c r="AO3" s="8">
        <v>2077373</v>
      </c>
      <c r="AP3" s="8">
        <v>568139</v>
      </c>
      <c r="AQ3" s="8">
        <v>2645512</v>
      </c>
      <c r="AR3" s="8">
        <v>29102</v>
      </c>
      <c r="AS3" s="8">
        <v>0</v>
      </c>
      <c r="AT3" s="8">
        <v>29102</v>
      </c>
      <c r="AU3" s="8">
        <v>91152</v>
      </c>
      <c r="AV3" s="8">
        <v>0</v>
      </c>
      <c r="AW3" s="8">
        <v>91152</v>
      </c>
      <c r="AX3" s="8">
        <v>198842</v>
      </c>
      <c r="AY3" s="8">
        <v>2964608</v>
      </c>
      <c r="AZ3" s="8">
        <v>1555052</v>
      </c>
      <c r="BA3" s="8">
        <v>490319</v>
      </c>
      <c r="BB3" s="8">
        <v>2045371</v>
      </c>
      <c r="BC3" s="8">
        <v>132061</v>
      </c>
      <c r="BD3" s="8">
        <v>60700</v>
      </c>
      <c r="BE3" s="8">
        <v>46571</v>
      </c>
      <c r="BF3" s="8">
        <v>239332</v>
      </c>
      <c r="BG3" s="8">
        <v>588798</v>
      </c>
      <c r="BH3" s="8">
        <v>2873501</v>
      </c>
      <c r="BI3" s="8">
        <v>91107</v>
      </c>
      <c r="BJ3" s="7">
        <v>3.0700000000000002E-2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6">
        <v>45729</v>
      </c>
      <c r="BR3" s="6">
        <v>42886</v>
      </c>
      <c r="BS3" s="6">
        <v>88615</v>
      </c>
      <c r="BT3" s="6">
        <v>58694</v>
      </c>
      <c r="BU3" s="6">
        <v>20038</v>
      </c>
      <c r="BV3" s="6">
        <v>78732</v>
      </c>
      <c r="BW3" s="6">
        <v>8221</v>
      </c>
      <c r="BX3" s="1">
        <v>975</v>
      </c>
      <c r="BY3" s="6">
        <v>9196</v>
      </c>
      <c r="BZ3" s="6">
        <v>176543</v>
      </c>
      <c r="CA3" s="1"/>
      <c r="CB3" s="6">
        <v>176543</v>
      </c>
      <c r="CC3" s="1">
        <v>0</v>
      </c>
      <c r="CD3" s="6">
        <v>61647</v>
      </c>
      <c r="CE3" s="1">
        <v>7</v>
      </c>
      <c r="CF3" s="1">
        <v>74</v>
      </c>
      <c r="CG3" s="1">
        <v>81</v>
      </c>
      <c r="CH3" s="6">
        <v>12913</v>
      </c>
      <c r="CI3" s="6">
        <v>16112</v>
      </c>
      <c r="CJ3" s="6">
        <v>10247</v>
      </c>
      <c r="CK3" s="1">
        <v>370</v>
      </c>
      <c r="CL3" s="1">
        <v>150</v>
      </c>
      <c r="CM3" s="1">
        <v>72</v>
      </c>
      <c r="CN3" s="1">
        <v>163</v>
      </c>
      <c r="CO3" s="6">
        <v>180728</v>
      </c>
      <c r="CP3" s="6">
        <v>148163</v>
      </c>
      <c r="CQ3" s="6">
        <v>328891</v>
      </c>
      <c r="CR3" s="6">
        <v>40590</v>
      </c>
      <c r="CS3" s="6">
        <v>2704</v>
      </c>
      <c r="CT3" s="6">
        <v>43294</v>
      </c>
      <c r="CU3" s="6">
        <v>524432</v>
      </c>
      <c r="CV3" s="6">
        <v>110872</v>
      </c>
      <c r="CW3" s="6">
        <v>635304</v>
      </c>
      <c r="CX3" s="6">
        <v>1007489</v>
      </c>
      <c r="CY3" s="6">
        <v>4517</v>
      </c>
      <c r="CZ3" s="1">
        <v>0</v>
      </c>
      <c r="DA3" s="6">
        <v>1012006</v>
      </c>
      <c r="DB3" s="6">
        <v>92225</v>
      </c>
      <c r="DC3" s="6">
        <v>31098</v>
      </c>
      <c r="DD3" s="6">
        <f t="shared" ref="DD3:DD13" si="0">SUM(DB3:DC3)</f>
        <v>123323</v>
      </c>
      <c r="DE3" s="6">
        <v>191958</v>
      </c>
      <c r="DF3" s="6">
        <v>52700</v>
      </c>
      <c r="DG3" s="6">
        <v>5585</v>
      </c>
      <c r="DH3" s="6">
        <v>89725</v>
      </c>
      <c r="DI3" s="1">
        <v>56</v>
      </c>
      <c r="DJ3" s="6"/>
      <c r="DK3" s="6">
        <v>1385572</v>
      </c>
      <c r="DL3" s="1"/>
      <c r="DM3" s="1"/>
      <c r="DN3" s="1"/>
      <c r="DO3" s="6">
        <v>1385572</v>
      </c>
      <c r="DP3" s="1">
        <v>600</v>
      </c>
      <c r="DQ3" s="6">
        <v>32547</v>
      </c>
      <c r="DR3" s="6">
        <v>6795</v>
      </c>
      <c r="DS3" s="6">
        <v>39342</v>
      </c>
      <c r="DT3" s="6">
        <v>657976</v>
      </c>
      <c r="DU3" s="1">
        <v>130</v>
      </c>
      <c r="DV3" s="1">
        <v>2</v>
      </c>
      <c r="DW3" s="1">
        <v>645</v>
      </c>
      <c r="DX3" s="1">
        <v>93</v>
      </c>
      <c r="DY3" s="1">
        <v>144</v>
      </c>
      <c r="DZ3" s="1">
        <v>6</v>
      </c>
      <c r="EA3" s="6">
        <v>1020</v>
      </c>
      <c r="EB3" s="6">
        <v>3275</v>
      </c>
      <c r="EC3" s="1">
        <v>52</v>
      </c>
      <c r="ED3" s="6">
        <v>3327</v>
      </c>
      <c r="EE3" s="6">
        <v>27624</v>
      </c>
      <c r="EF3" s="6">
        <v>4407</v>
      </c>
      <c r="EG3" s="6">
        <v>32031</v>
      </c>
      <c r="EH3" s="6">
        <v>1898</v>
      </c>
      <c r="EI3" s="1">
        <v>264</v>
      </c>
      <c r="EJ3" s="6">
        <v>2162</v>
      </c>
      <c r="EK3" s="6">
        <v>37520</v>
      </c>
      <c r="EL3" s="1">
        <v>19</v>
      </c>
      <c r="EM3" s="1">
        <v>121</v>
      </c>
      <c r="EN3" s="1">
        <v>60</v>
      </c>
      <c r="EO3" s="1">
        <v>566</v>
      </c>
      <c r="EP3" s="6">
        <v>2601</v>
      </c>
      <c r="EQ3" s="1"/>
      <c r="ER3" s="6">
        <v>33228</v>
      </c>
      <c r="ES3" s="6">
        <v>22880</v>
      </c>
      <c r="ET3" s="6">
        <v>4888</v>
      </c>
      <c r="EU3" s="1">
        <v>0</v>
      </c>
      <c r="EV3" s="1">
        <v>405</v>
      </c>
      <c r="EW3" s="1" t="s">
        <v>531</v>
      </c>
      <c r="EX3" s="1">
        <v>41</v>
      </c>
      <c r="EY3" s="1">
        <v>69</v>
      </c>
      <c r="EZ3" s="6">
        <v>41976</v>
      </c>
      <c r="FA3" s="6">
        <v>438931</v>
      </c>
      <c r="FB3" s="6">
        <v>18556</v>
      </c>
      <c r="FC3" s="1"/>
      <c r="FD3" s="1" t="s">
        <v>278</v>
      </c>
      <c r="FE3" s="1"/>
      <c r="FF3" s="1"/>
      <c r="FG3" s="1" t="s">
        <v>519</v>
      </c>
      <c r="FH3" s="1" t="s">
        <v>280</v>
      </c>
      <c r="FI3" s="1" t="s">
        <v>521</v>
      </c>
      <c r="FJ3" s="1" t="s">
        <v>522</v>
      </c>
      <c r="FK3" s="1">
        <v>27514</v>
      </c>
      <c r="FL3" s="1">
        <v>3640</v>
      </c>
      <c r="FM3" s="1" t="s">
        <v>521</v>
      </c>
      <c r="FN3" s="1" t="s">
        <v>522</v>
      </c>
      <c r="FO3" s="1">
        <v>27514</v>
      </c>
      <c r="FP3" s="1">
        <v>3640</v>
      </c>
      <c r="FQ3" s="1" t="s">
        <v>520</v>
      </c>
      <c r="FR3" s="6">
        <v>63305</v>
      </c>
      <c r="FS3" s="1">
        <v>34.28</v>
      </c>
      <c r="FT3" s="1" t="s">
        <v>523</v>
      </c>
      <c r="FU3" s="6">
        <v>3233</v>
      </c>
      <c r="FV3" s="1">
        <v>52</v>
      </c>
      <c r="FW3" s="1"/>
      <c r="FX3" s="1" t="s">
        <v>532</v>
      </c>
      <c r="FY3" s="1"/>
      <c r="FZ3" s="1"/>
      <c r="GA3" s="1">
        <v>0</v>
      </c>
      <c r="GB3" s="1" t="s">
        <v>533</v>
      </c>
      <c r="GC3" s="1">
        <v>36.5</v>
      </c>
      <c r="GD3" s="1">
        <v>86.8</v>
      </c>
      <c r="GE3" s="1"/>
      <c r="GF3" s="1" t="s">
        <v>284</v>
      </c>
      <c r="GG3" s="1" t="s">
        <v>534</v>
      </c>
      <c r="GH3" s="1" t="s">
        <v>286</v>
      </c>
      <c r="GI3" s="1" t="s">
        <v>535</v>
      </c>
      <c r="GJ3" s="6">
        <v>59653</v>
      </c>
      <c r="GK3" s="1">
        <v>3</v>
      </c>
      <c r="GL3" s="1"/>
      <c r="GM3" s="2" t="s">
        <v>291</v>
      </c>
      <c r="GN3" s="10">
        <v>2201</v>
      </c>
      <c r="GO3" s="2">
        <v>173</v>
      </c>
      <c r="GP3" s="10">
        <v>10358</v>
      </c>
      <c r="GQ3" s="10">
        <v>192262</v>
      </c>
      <c r="GR3" s="10">
        <v>1272120</v>
      </c>
      <c r="GS3" s="2">
        <v>428</v>
      </c>
      <c r="GT3" s="2">
        <v>41</v>
      </c>
      <c r="GU3" s="2">
        <v>313</v>
      </c>
      <c r="GV3" s="10">
        <v>17146</v>
      </c>
      <c r="GW3" s="10">
        <v>1272120</v>
      </c>
      <c r="GX3" s="10">
        <v>247380</v>
      </c>
      <c r="HA3" s="1"/>
      <c r="HB3" s="1">
        <v>3</v>
      </c>
      <c r="HC3" s="1"/>
      <c r="HD3" s="1"/>
      <c r="HE3" s="1"/>
      <c r="HF3" s="1"/>
      <c r="HG3" s="1"/>
      <c r="HH3" s="1"/>
      <c r="HI3" s="1"/>
      <c r="HJ3" s="1"/>
      <c r="HK3" s="1"/>
      <c r="HL3" s="1">
        <v>1</v>
      </c>
      <c r="HM3" s="6">
        <v>1788</v>
      </c>
      <c r="HO3" s="6">
        <v>39642</v>
      </c>
      <c r="HP3" s="6">
        <v>278282</v>
      </c>
      <c r="HQ3" s="2">
        <v>56</v>
      </c>
      <c r="HR3" s="1">
        <v>87</v>
      </c>
      <c r="HS3" s="1">
        <v>63</v>
      </c>
      <c r="HT3" s="6">
        <v>26725</v>
      </c>
      <c r="HU3" s="1"/>
      <c r="HV3" s="6">
        <v>34298</v>
      </c>
      <c r="HW3" s="1">
        <v>624</v>
      </c>
      <c r="HX3" s="6">
        <v>2022</v>
      </c>
      <c r="HY3" s="1"/>
      <c r="HZ3" s="6">
        <v>13913</v>
      </c>
      <c r="IA3" s="1">
        <v>177</v>
      </c>
      <c r="IB3" s="1">
        <v>0</v>
      </c>
      <c r="IC3" s="1"/>
      <c r="ID3" s="1">
        <v>370</v>
      </c>
      <c r="IE3" s="1">
        <v>0</v>
      </c>
      <c r="IF3" s="6">
        <v>1385572</v>
      </c>
      <c r="IG3" s="6">
        <v>315281</v>
      </c>
      <c r="IH3" s="1">
        <v>0</v>
      </c>
      <c r="II3" s="6">
        <v>1295847</v>
      </c>
      <c r="IJ3" s="6">
        <v>283841</v>
      </c>
      <c r="IK3" s="1">
        <v>76</v>
      </c>
      <c r="IL3" s="6">
        <v>52624</v>
      </c>
      <c r="IM3" s="1">
        <v>197</v>
      </c>
      <c r="IN3" s="6">
        <v>30901</v>
      </c>
      <c r="IO3" s="1">
        <v>0</v>
      </c>
      <c r="IP3" s="1">
        <v>342</v>
      </c>
      <c r="IR3" s="6">
        <v>12947</v>
      </c>
      <c r="IS3" s="6">
        <v>87781</v>
      </c>
      <c r="IT3" s="10">
        <v>100728</v>
      </c>
      <c r="IU3" s="10">
        <v>190453</v>
      </c>
      <c r="IV3" s="6">
        <v>123323</v>
      </c>
      <c r="IW3" s="10">
        <v>1486300</v>
      </c>
      <c r="IX3" s="6">
        <v>901403</v>
      </c>
      <c r="IY3" s="1">
        <v>132</v>
      </c>
      <c r="IZ3" s="1">
        <v>738</v>
      </c>
      <c r="JA3" s="1">
        <v>150</v>
      </c>
      <c r="JB3" s="1">
        <v>0.85</v>
      </c>
      <c r="JC3" s="1">
        <v>0.09</v>
      </c>
      <c r="JD3" s="1">
        <v>36.78</v>
      </c>
      <c r="JE3" s="1">
        <v>43.4</v>
      </c>
      <c r="JF3" s="1">
        <v>25.2</v>
      </c>
      <c r="JG3" s="1">
        <v>919</v>
      </c>
      <c r="JH3" s="6">
        <v>32797</v>
      </c>
      <c r="JI3" s="1">
        <v>101</v>
      </c>
      <c r="JJ3" s="6">
        <v>4723</v>
      </c>
      <c r="JK3" s="27">
        <f>BB3/GJ3</f>
        <v>34.287814527349838</v>
      </c>
      <c r="KJ3" s="27">
        <f>BB3/AF3</f>
        <v>59493.048283885975</v>
      </c>
      <c r="MH3" s="10">
        <v>1272120</v>
      </c>
      <c r="MI3" s="10">
        <v>247380</v>
      </c>
    </row>
    <row r="4" spans="1:347" x14ac:dyDescent="0.2">
      <c r="A4" s="1" t="s">
        <v>979</v>
      </c>
      <c r="B4" s="1" t="s">
        <v>1939</v>
      </c>
      <c r="C4" s="1" t="s">
        <v>980</v>
      </c>
      <c r="D4" s="1">
        <v>2016</v>
      </c>
      <c r="E4" s="1" t="s">
        <v>981</v>
      </c>
      <c r="F4" s="1" t="s">
        <v>982</v>
      </c>
      <c r="G4" s="1" t="s">
        <v>983</v>
      </c>
      <c r="H4" s="1">
        <v>27520</v>
      </c>
      <c r="I4" s="1">
        <v>2420</v>
      </c>
      <c r="J4" s="1" t="s">
        <v>982</v>
      </c>
      <c r="K4" s="1" t="s">
        <v>983</v>
      </c>
      <c r="L4" s="1">
        <v>27520</v>
      </c>
      <c r="M4" s="1"/>
      <c r="N4" s="1" t="s">
        <v>984</v>
      </c>
      <c r="O4" s="1" t="s">
        <v>985</v>
      </c>
      <c r="P4" s="1"/>
      <c r="Q4" s="1" t="s">
        <v>986</v>
      </c>
      <c r="R4" s="1" t="s">
        <v>984</v>
      </c>
      <c r="S4" s="1" t="s">
        <v>396</v>
      </c>
      <c r="T4" s="1" t="s">
        <v>985</v>
      </c>
      <c r="U4" s="1"/>
      <c r="V4" s="1" t="s">
        <v>986</v>
      </c>
      <c r="W4" s="1">
        <v>1</v>
      </c>
      <c r="X4" s="1">
        <v>0</v>
      </c>
      <c r="Y4" s="1">
        <v>0</v>
      </c>
      <c r="Z4" s="1">
        <v>1</v>
      </c>
      <c r="AA4" s="6">
        <v>2449</v>
      </c>
      <c r="AB4" s="1">
        <v>2</v>
      </c>
      <c r="AC4" s="1">
        <v>0</v>
      </c>
      <c r="AD4" s="1">
        <v>2</v>
      </c>
      <c r="AE4" s="1">
        <v>6</v>
      </c>
      <c r="AF4" s="1">
        <v>8</v>
      </c>
      <c r="AG4" s="7">
        <v>0.25</v>
      </c>
      <c r="AH4" s="8">
        <v>58000</v>
      </c>
      <c r="AI4" s="1" t="e">
        <f>VLOOKUP(Municipal!A4,Salaries!A$6:T$91,15,FALSE)</f>
        <v>#N/A</v>
      </c>
      <c r="AJ4" s="1" t="e">
        <f>VLOOKUP(Municipal!A4,Salaries!A$6:T$91,16,FALSE)</f>
        <v>#N/A</v>
      </c>
      <c r="AK4" s="8">
        <v>45000</v>
      </c>
      <c r="AL4" s="9">
        <v>11</v>
      </c>
      <c r="AM4" s="1"/>
      <c r="AN4" s="1"/>
      <c r="AO4" s="8">
        <v>517919</v>
      </c>
      <c r="AP4" s="8">
        <v>0</v>
      </c>
      <c r="AQ4" s="8">
        <v>517919</v>
      </c>
      <c r="AR4" s="8">
        <v>11180</v>
      </c>
      <c r="AS4" s="8">
        <v>0</v>
      </c>
      <c r="AT4" s="8">
        <v>11180</v>
      </c>
      <c r="AU4" s="8">
        <v>0</v>
      </c>
      <c r="AV4" s="8">
        <v>0</v>
      </c>
      <c r="AW4" s="8">
        <v>0</v>
      </c>
      <c r="AX4" s="8">
        <v>0</v>
      </c>
      <c r="AY4" s="8">
        <v>529099</v>
      </c>
      <c r="AZ4" s="8">
        <v>330997</v>
      </c>
      <c r="BA4" s="8">
        <v>109380</v>
      </c>
      <c r="BB4" s="8">
        <v>440377</v>
      </c>
      <c r="BC4" s="8">
        <v>40833</v>
      </c>
      <c r="BD4" s="8">
        <v>0</v>
      </c>
      <c r="BE4" s="8">
        <v>1049</v>
      </c>
      <c r="BF4" s="8">
        <v>41882</v>
      </c>
      <c r="BG4" s="8">
        <v>35660</v>
      </c>
      <c r="BH4" s="8">
        <v>517919</v>
      </c>
      <c r="BI4" s="8">
        <v>11180</v>
      </c>
      <c r="BJ4" s="7">
        <v>2.1100000000000001E-2</v>
      </c>
      <c r="BK4" s="8">
        <v>36951</v>
      </c>
      <c r="BL4" s="8">
        <v>0</v>
      </c>
      <c r="BM4" s="8">
        <v>0</v>
      </c>
      <c r="BN4" s="8">
        <v>0</v>
      </c>
      <c r="BO4" s="8">
        <v>36951</v>
      </c>
      <c r="BP4" s="8">
        <v>36951</v>
      </c>
      <c r="BQ4" s="6">
        <v>26458</v>
      </c>
      <c r="BR4" s="6">
        <v>14515</v>
      </c>
      <c r="BS4" s="6">
        <v>40973</v>
      </c>
      <c r="BT4" s="6">
        <v>7053</v>
      </c>
      <c r="BU4" s="6">
        <v>7727</v>
      </c>
      <c r="BV4" s="6">
        <v>14780</v>
      </c>
      <c r="BW4" s="6">
        <v>2212</v>
      </c>
      <c r="BX4" s="1">
        <v>706</v>
      </c>
      <c r="BY4" s="6">
        <v>2918</v>
      </c>
      <c r="BZ4" s="6">
        <v>58671</v>
      </c>
      <c r="CA4" s="1"/>
      <c r="CB4" s="6">
        <v>58671</v>
      </c>
      <c r="CC4" s="6">
        <v>6464</v>
      </c>
      <c r="CD4" s="6">
        <v>28865</v>
      </c>
      <c r="CE4" s="1">
        <v>0</v>
      </c>
      <c r="CF4" s="1">
        <v>74</v>
      </c>
      <c r="CG4" s="1">
        <v>74</v>
      </c>
      <c r="CH4" s="6">
        <v>1688</v>
      </c>
      <c r="CI4" s="6">
        <v>6465</v>
      </c>
      <c r="CJ4" s="1">
        <v>0</v>
      </c>
      <c r="CK4" s="1">
        <v>0</v>
      </c>
      <c r="CL4" s="1">
        <v>0</v>
      </c>
      <c r="CM4" s="1">
        <v>14</v>
      </c>
      <c r="CN4" s="1">
        <v>18</v>
      </c>
      <c r="CO4" s="6">
        <v>28991</v>
      </c>
      <c r="CP4" s="6">
        <v>7937</v>
      </c>
      <c r="CQ4" s="6">
        <v>36928</v>
      </c>
      <c r="CR4" s="6">
        <v>2747</v>
      </c>
      <c r="CS4" s="1">
        <v>860</v>
      </c>
      <c r="CT4" s="6">
        <v>3607</v>
      </c>
      <c r="CU4" s="6">
        <v>33127</v>
      </c>
      <c r="CV4" s="6">
        <v>12591</v>
      </c>
      <c r="CW4" s="6">
        <v>45718</v>
      </c>
      <c r="CX4" s="6">
        <v>86253</v>
      </c>
      <c r="CY4" s="1">
        <v>0</v>
      </c>
      <c r="CZ4" s="6">
        <v>6345</v>
      </c>
      <c r="DA4" s="6">
        <v>92598</v>
      </c>
      <c r="DB4" s="1">
        <v>0</v>
      </c>
      <c r="DC4" s="1">
        <v>826</v>
      </c>
      <c r="DD4" s="6">
        <f>SUM(DB4:DC4)</f>
        <v>826</v>
      </c>
      <c r="DE4" s="6">
        <v>11</v>
      </c>
      <c r="DF4" s="6">
        <v>1686</v>
      </c>
      <c r="DG4" s="1">
        <v>0</v>
      </c>
      <c r="DH4" s="6">
        <v>2523</v>
      </c>
      <c r="DI4" s="1">
        <v>0</v>
      </c>
      <c r="DJ4" s="6"/>
      <c r="DK4" s="1"/>
      <c r="DL4" s="1"/>
      <c r="DM4" s="1"/>
      <c r="DN4" s="1"/>
      <c r="DO4" s="6">
        <v>95121</v>
      </c>
      <c r="DP4" s="1">
        <v>0</v>
      </c>
      <c r="DQ4" s="6">
        <v>8238</v>
      </c>
      <c r="DR4" s="1">
        <v>374</v>
      </c>
      <c r="DS4" s="6">
        <v>8612</v>
      </c>
      <c r="DT4" s="6">
        <v>62161</v>
      </c>
      <c r="DU4" s="1">
        <v>109</v>
      </c>
      <c r="DV4" s="1">
        <v>3</v>
      </c>
      <c r="DW4" s="1">
        <v>136</v>
      </c>
      <c r="DX4" s="1">
        <v>23</v>
      </c>
      <c r="DY4" s="1">
        <v>22</v>
      </c>
      <c r="DZ4" s="1">
        <v>1</v>
      </c>
      <c r="EA4" s="1">
        <v>294</v>
      </c>
      <c r="EB4" s="6">
        <v>2280</v>
      </c>
      <c r="EC4" s="1">
        <v>80</v>
      </c>
      <c r="ED4" s="6">
        <v>2360</v>
      </c>
      <c r="EE4" s="6">
        <v>4478</v>
      </c>
      <c r="EF4" s="1">
        <v>330</v>
      </c>
      <c r="EG4" s="6">
        <v>4808</v>
      </c>
      <c r="EH4" s="1">
        <v>271</v>
      </c>
      <c r="EI4" s="1">
        <v>10</v>
      </c>
      <c r="EJ4" s="1">
        <v>281</v>
      </c>
      <c r="EK4" s="6">
        <v>7449</v>
      </c>
      <c r="EL4" s="1">
        <v>104</v>
      </c>
      <c r="EM4" s="1">
        <v>156</v>
      </c>
      <c r="EN4" s="1">
        <v>12</v>
      </c>
      <c r="EO4" s="1">
        <v>144</v>
      </c>
      <c r="EP4" s="1"/>
      <c r="EQ4" s="1"/>
      <c r="ER4" s="6">
        <v>20885</v>
      </c>
      <c r="ES4" s="1">
        <v>411</v>
      </c>
      <c r="ET4" s="1">
        <v>119</v>
      </c>
      <c r="EU4" s="1">
        <v>0</v>
      </c>
      <c r="EV4" s="1">
        <v>275</v>
      </c>
      <c r="EW4" s="1" t="s">
        <v>987</v>
      </c>
      <c r="EX4" s="1">
        <v>7</v>
      </c>
      <c r="EY4" s="1">
        <v>8</v>
      </c>
      <c r="EZ4" s="6">
        <v>7906</v>
      </c>
      <c r="FA4" s="6">
        <v>31291</v>
      </c>
      <c r="FB4" s="6">
        <v>56160</v>
      </c>
      <c r="FC4" s="1"/>
      <c r="FD4" s="1" t="s">
        <v>278</v>
      </c>
      <c r="FE4" s="1"/>
      <c r="FF4" s="1"/>
      <c r="FG4" s="1" t="s">
        <v>988</v>
      </c>
      <c r="FH4" s="1" t="s">
        <v>280</v>
      </c>
      <c r="FI4" s="1" t="s">
        <v>989</v>
      </c>
      <c r="FJ4" s="1" t="s">
        <v>983</v>
      </c>
      <c r="FK4" s="1">
        <v>27520</v>
      </c>
      <c r="FL4" s="1"/>
      <c r="FM4" s="1" t="s">
        <v>989</v>
      </c>
      <c r="FN4" s="1" t="s">
        <v>983</v>
      </c>
      <c r="FO4" s="1">
        <v>27520</v>
      </c>
      <c r="FP4" s="1"/>
      <c r="FQ4" s="1" t="s">
        <v>990</v>
      </c>
      <c r="FR4" s="6">
        <v>8038</v>
      </c>
      <c r="FS4" s="1">
        <v>9.25</v>
      </c>
      <c r="FT4" s="1" t="s">
        <v>984</v>
      </c>
      <c r="FU4" s="6">
        <v>2449</v>
      </c>
      <c r="FV4" s="1">
        <v>52</v>
      </c>
      <c r="FW4" s="1"/>
      <c r="FX4" s="1">
        <v>53</v>
      </c>
      <c r="FY4" s="1"/>
      <c r="FZ4" s="1"/>
      <c r="GA4" s="1">
        <v>0</v>
      </c>
      <c r="GB4" s="1" t="s">
        <v>991</v>
      </c>
      <c r="GC4" s="1">
        <v>93.42</v>
      </c>
      <c r="GD4" s="1">
        <v>38.619999999999997</v>
      </c>
      <c r="GE4" s="1"/>
      <c r="GF4" s="1" t="s">
        <v>284</v>
      </c>
      <c r="GG4" s="1" t="s">
        <v>992</v>
      </c>
      <c r="GH4" s="1" t="s">
        <v>286</v>
      </c>
      <c r="GI4" s="1" t="s">
        <v>535</v>
      </c>
      <c r="GJ4" s="6">
        <v>17330</v>
      </c>
      <c r="GK4" s="1">
        <v>3</v>
      </c>
      <c r="GL4" s="1"/>
      <c r="GM4" s="2" t="s">
        <v>291</v>
      </c>
      <c r="GN4" s="2">
        <v>183</v>
      </c>
      <c r="GO4" s="2">
        <v>23</v>
      </c>
      <c r="GP4" s="10">
        <v>2100</v>
      </c>
      <c r="GQ4" s="10">
        <v>8506</v>
      </c>
      <c r="GR4" s="10">
        <v>10240</v>
      </c>
      <c r="GS4" s="2">
        <v>53</v>
      </c>
      <c r="GT4" s="2">
        <v>8</v>
      </c>
      <c r="GU4" s="2">
        <v>130</v>
      </c>
      <c r="GV4" s="2">
        <v>942</v>
      </c>
      <c r="GW4" s="10">
        <v>10240</v>
      </c>
      <c r="GX4" s="10">
        <v>1802</v>
      </c>
      <c r="HA4" s="1"/>
      <c r="HB4" s="1">
        <v>3</v>
      </c>
      <c r="HC4" s="1"/>
      <c r="HD4" s="1"/>
      <c r="HE4" s="1"/>
      <c r="HF4" s="1"/>
      <c r="HG4" s="1"/>
      <c r="HH4" s="1"/>
      <c r="HI4" s="1"/>
      <c r="HJ4" s="1"/>
      <c r="HK4" s="1"/>
      <c r="HL4" s="1">
        <v>2</v>
      </c>
      <c r="HM4" s="1">
        <v>755</v>
      </c>
      <c r="HO4" s="6">
        <v>8153</v>
      </c>
      <c r="HP4" s="6">
        <v>102245</v>
      </c>
      <c r="HQ4" s="2">
        <v>0</v>
      </c>
      <c r="HR4" s="1"/>
      <c r="HS4" s="1">
        <v>0</v>
      </c>
      <c r="HT4" s="6">
        <v>26725</v>
      </c>
      <c r="HU4" s="1"/>
      <c r="HV4" s="1"/>
      <c r="HW4" s="6">
        <v>2140</v>
      </c>
      <c r="HX4" s="6">
        <v>2022</v>
      </c>
      <c r="HY4" s="1"/>
      <c r="HZ4" s="1"/>
      <c r="IA4" s="6">
        <v>4443</v>
      </c>
      <c r="IB4" s="1">
        <v>0</v>
      </c>
      <c r="IC4" s="1"/>
      <c r="ID4" s="1"/>
      <c r="IE4" s="1">
        <v>0</v>
      </c>
      <c r="IF4" s="6">
        <v>95121</v>
      </c>
      <c r="IG4" s="1">
        <v>837</v>
      </c>
      <c r="IH4" s="1">
        <v>0</v>
      </c>
      <c r="II4" s="6">
        <v>98943</v>
      </c>
      <c r="IJ4" s="1">
        <v>0</v>
      </c>
      <c r="IK4" s="1">
        <v>94</v>
      </c>
      <c r="IL4" s="6">
        <v>1592</v>
      </c>
      <c r="IM4" s="1">
        <v>227</v>
      </c>
      <c r="IN4" s="1">
        <v>599</v>
      </c>
      <c r="IO4" s="1">
        <v>0</v>
      </c>
      <c r="IP4" s="1">
        <v>11</v>
      </c>
      <c r="IR4" s="1">
        <v>154</v>
      </c>
      <c r="IS4" s="1">
        <v>0</v>
      </c>
      <c r="IT4" s="2">
        <v>154</v>
      </c>
      <c r="IU4" s="10">
        <v>2677</v>
      </c>
      <c r="IV4" s="1">
        <v>826</v>
      </c>
      <c r="IW4" s="10">
        <v>95275</v>
      </c>
      <c r="IX4" s="6">
        <v>49325</v>
      </c>
      <c r="IY4" s="1">
        <v>112</v>
      </c>
      <c r="IZ4" s="1">
        <v>159</v>
      </c>
      <c r="JA4" s="1">
        <v>23</v>
      </c>
      <c r="JB4" s="1">
        <v>0.65</v>
      </c>
      <c r="JC4" s="1">
        <v>0.32</v>
      </c>
      <c r="JD4" s="1">
        <v>25.34</v>
      </c>
      <c r="JE4" s="1">
        <v>30.24</v>
      </c>
      <c r="JF4" s="1">
        <v>21.07</v>
      </c>
      <c r="JG4" s="1">
        <v>267</v>
      </c>
      <c r="JH4" s="6">
        <v>7029</v>
      </c>
      <c r="JI4" s="1">
        <v>27</v>
      </c>
      <c r="JJ4" s="1">
        <v>420</v>
      </c>
      <c r="JK4" s="27">
        <f t="shared" ref="JK4:JK13" si="1">BB4/GJ4</f>
        <v>25.41125216387767</v>
      </c>
      <c r="KJ4" s="27">
        <f t="shared" ref="KJ4:KJ13" si="2">BB4/AF4</f>
        <v>55047.125</v>
      </c>
      <c r="MH4" s="10">
        <v>10240</v>
      </c>
      <c r="MI4" s="10">
        <v>1802</v>
      </c>
    </row>
    <row r="5" spans="1:347" x14ac:dyDescent="0.2">
      <c r="A5" s="1" t="s">
        <v>741</v>
      </c>
      <c r="B5" s="1" t="s">
        <v>2011</v>
      </c>
      <c r="C5" s="1" t="s">
        <v>742</v>
      </c>
      <c r="D5" s="1">
        <v>2016</v>
      </c>
      <c r="E5" s="1" t="s">
        <v>743</v>
      </c>
      <c r="F5" s="1" t="s">
        <v>744</v>
      </c>
      <c r="G5" s="1" t="s">
        <v>745</v>
      </c>
      <c r="H5" s="1">
        <v>27828</v>
      </c>
      <c r="I5" s="1"/>
      <c r="J5" s="1" t="s">
        <v>744</v>
      </c>
      <c r="K5" s="1" t="s">
        <v>745</v>
      </c>
      <c r="L5" s="1">
        <v>27828</v>
      </c>
      <c r="M5" s="1"/>
      <c r="N5" s="1" t="s">
        <v>746</v>
      </c>
      <c r="O5" s="1" t="s">
        <v>747</v>
      </c>
      <c r="P5" s="1"/>
      <c r="Q5" s="1" t="s">
        <v>748</v>
      </c>
      <c r="R5" s="1" t="s">
        <v>746</v>
      </c>
      <c r="S5" s="1" t="s">
        <v>396</v>
      </c>
      <c r="T5" s="1" t="s">
        <v>747</v>
      </c>
      <c r="U5" s="1"/>
      <c r="V5" s="1" t="s">
        <v>748</v>
      </c>
      <c r="W5" s="1">
        <v>1</v>
      </c>
      <c r="X5" s="1">
        <v>0</v>
      </c>
      <c r="Y5" s="1">
        <v>0</v>
      </c>
      <c r="Z5" s="1">
        <v>0</v>
      </c>
      <c r="AA5" s="6">
        <v>2652</v>
      </c>
      <c r="AB5" s="1">
        <v>1</v>
      </c>
      <c r="AC5" s="1">
        <v>1</v>
      </c>
      <c r="AD5" s="1">
        <v>2</v>
      </c>
      <c r="AE5" s="1">
        <v>2</v>
      </c>
      <c r="AF5" s="1">
        <v>4</v>
      </c>
      <c r="AG5" s="7">
        <v>0.25</v>
      </c>
      <c r="AH5" s="8">
        <v>45240</v>
      </c>
      <c r="AI5" s="1" t="e">
        <f>VLOOKUP(Municipal!A5,Salaries!A$6:T$91,15,FALSE)</f>
        <v>#N/A</v>
      </c>
      <c r="AJ5" s="1" t="e">
        <f>VLOOKUP(Municipal!A5,Salaries!A$6:T$91,16,FALSE)</f>
        <v>#N/A</v>
      </c>
      <c r="AK5" s="8">
        <v>41005</v>
      </c>
      <c r="AL5" s="9">
        <v>13.1</v>
      </c>
      <c r="AM5" s="9">
        <v>15.1</v>
      </c>
      <c r="AN5" s="9">
        <v>16.600000000000001</v>
      </c>
      <c r="AO5" s="8">
        <v>299091</v>
      </c>
      <c r="AP5" s="8">
        <v>5000</v>
      </c>
      <c r="AQ5" s="8">
        <v>304091</v>
      </c>
      <c r="AR5" s="8">
        <v>4465</v>
      </c>
      <c r="AS5" s="8">
        <v>0</v>
      </c>
      <c r="AT5" s="8">
        <v>4465</v>
      </c>
      <c r="AU5" s="8">
        <v>750</v>
      </c>
      <c r="AV5" s="8">
        <v>0</v>
      </c>
      <c r="AW5" s="8">
        <v>750</v>
      </c>
      <c r="AX5" s="8">
        <v>0</v>
      </c>
      <c r="AY5" s="8">
        <v>309306</v>
      </c>
      <c r="AZ5" s="8">
        <v>154575</v>
      </c>
      <c r="BA5" s="8">
        <v>75076</v>
      </c>
      <c r="BB5" s="8">
        <v>229651</v>
      </c>
      <c r="BC5" s="8">
        <v>20725</v>
      </c>
      <c r="BD5" s="8">
        <v>3626</v>
      </c>
      <c r="BE5" s="8">
        <v>2662</v>
      </c>
      <c r="BF5" s="8">
        <v>27013</v>
      </c>
      <c r="BG5" s="8">
        <v>52642</v>
      </c>
      <c r="BH5" s="8">
        <v>309306</v>
      </c>
      <c r="BI5" s="8">
        <v>0</v>
      </c>
      <c r="BJ5" s="7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6">
        <v>6130</v>
      </c>
      <c r="BR5" s="6">
        <v>9890</v>
      </c>
      <c r="BS5" s="6">
        <v>16020</v>
      </c>
      <c r="BT5" s="6">
        <v>8459</v>
      </c>
      <c r="BU5" s="6">
        <v>4182</v>
      </c>
      <c r="BV5" s="6">
        <v>12641</v>
      </c>
      <c r="BW5" s="6">
        <v>1474</v>
      </c>
      <c r="BX5" s="6">
        <v>1334</v>
      </c>
      <c r="BY5" s="6">
        <f>SUM(BW5:BX5)</f>
        <v>2808</v>
      </c>
      <c r="BZ5" s="6">
        <v>31469</v>
      </c>
      <c r="CA5" s="1"/>
      <c r="CB5" s="6">
        <v>31469</v>
      </c>
      <c r="CC5" s="1">
        <v>539</v>
      </c>
      <c r="CD5" s="6">
        <v>50613</v>
      </c>
      <c r="CE5" s="1">
        <v>2</v>
      </c>
      <c r="CF5" s="1">
        <v>74</v>
      </c>
      <c r="CG5" s="1">
        <v>76</v>
      </c>
      <c r="CH5" s="6">
        <v>8459</v>
      </c>
      <c r="CI5" s="6">
        <v>3205</v>
      </c>
      <c r="CJ5" s="1">
        <v>892</v>
      </c>
      <c r="CK5" s="1">
        <v>205</v>
      </c>
      <c r="CL5" s="1">
        <v>50</v>
      </c>
      <c r="CM5" s="1">
        <v>20</v>
      </c>
      <c r="CN5" s="1">
        <v>90</v>
      </c>
      <c r="CO5" s="6">
        <v>6748</v>
      </c>
      <c r="CP5" s="6">
        <v>1835</v>
      </c>
      <c r="CQ5" s="6">
        <v>8583</v>
      </c>
      <c r="CR5" s="1">
        <v>681</v>
      </c>
      <c r="CS5" s="1">
        <v>98</v>
      </c>
      <c r="CT5" s="1">
        <f>SUM(CR5:CS5)</f>
        <v>779</v>
      </c>
      <c r="CU5" s="6">
        <v>4487</v>
      </c>
      <c r="CV5" s="1">
        <v>639</v>
      </c>
      <c r="CW5" s="6">
        <v>5126</v>
      </c>
      <c r="CX5" s="6">
        <v>14488</v>
      </c>
      <c r="CY5" s="1">
        <v>772</v>
      </c>
      <c r="CZ5" s="6">
        <v>5065</v>
      </c>
      <c r="DA5" s="6">
        <v>20325</v>
      </c>
      <c r="DB5" s="1">
        <v>298</v>
      </c>
      <c r="DC5" s="1">
        <v>303</v>
      </c>
      <c r="DD5" s="6">
        <f t="shared" si="0"/>
        <v>601</v>
      </c>
      <c r="DE5" s="6">
        <v>936</v>
      </c>
      <c r="DF5" s="6">
        <v>1543</v>
      </c>
      <c r="DG5" s="1">
        <v>120</v>
      </c>
      <c r="DH5" s="6">
        <v>1983</v>
      </c>
      <c r="DI5" s="1">
        <v>0</v>
      </c>
      <c r="DJ5" s="6"/>
      <c r="DK5" s="6">
        <v>16489</v>
      </c>
      <c r="DL5" s="1"/>
      <c r="DM5" s="1"/>
      <c r="DN5" s="1"/>
      <c r="DO5" s="6">
        <v>23525</v>
      </c>
      <c r="DP5" s="1">
        <v>275</v>
      </c>
      <c r="DQ5" s="6">
        <v>8771</v>
      </c>
      <c r="DR5" s="6">
        <v>2247</v>
      </c>
      <c r="DS5" s="6">
        <v>11018</v>
      </c>
      <c r="DT5" s="6">
        <v>34327</v>
      </c>
      <c r="DU5" s="1">
        <v>52</v>
      </c>
      <c r="DV5" s="1">
        <v>12</v>
      </c>
      <c r="DW5" s="1">
        <v>232</v>
      </c>
      <c r="DX5" s="1">
        <v>40</v>
      </c>
      <c r="DY5" s="1">
        <v>2</v>
      </c>
      <c r="DZ5" s="1">
        <v>0</v>
      </c>
      <c r="EA5" s="1">
        <v>338</v>
      </c>
      <c r="EB5" s="1">
        <v>790</v>
      </c>
      <c r="EC5" s="1">
        <v>72</v>
      </c>
      <c r="ED5" s="1">
        <v>862</v>
      </c>
      <c r="EE5" s="6">
        <v>3603</v>
      </c>
      <c r="EF5" s="1">
        <v>300</v>
      </c>
      <c r="EG5" s="6">
        <v>3903</v>
      </c>
      <c r="EH5" s="1">
        <v>2</v>
      </c>
      <c r="EI5" s="1">
        <v>0</v>
      </c>
      <c r="EJ5" s="1">
        <v>2</v>
      </c>
      <c r="EK5" s="6">
        <v>4767</v>
      </c>
      <c r="EL5" s="1">
        <v>0</v>
      </c>
      <c r="EM5" s="1">
        <v>0</v>
      </c>
      <c r="EN5" s="1">
        <v>12</v>
      </c>
      <c r="EO5" s="1">
        <v>57</v>
      </c>
      <c r="EP5" s="1">
        <v>52</v>
      </c>
      <c r="EQ5" s="1"/>
      <c r="ER5" s="6">
        <v>15168</v>
      </c>
      <c r="ES5" s="6">
        <v>3358</v>
      </c>
      <c r="ET5" s="1">
        <v>16</v>
      </c>
      <c r="EU5" s="6">
        <v>2660</v>
      </c>
      <c r="EV5" s="6">
        <v>2592</v>
      </c>
      <c r="EW5" s="1" t="s">
        <v>749</v>
      </c>
      <c r="EX5" s="1">
        <v>7</v>
      </c>
      <c r="EY5" s="1">
        <v>20</v>
      </c>
      <c r="EZ5" s="6">
        <v>10863</v>
      </c>
      <c r="FA5" s="6">
        <v>34067</v>
      </c>
      <c r="FB5" s="6">
        <v>1712</v>
      </c>
      <c r="FC5" s="1"/>
      <c r="FD5" s="1" t="s">
        <v>278</v>
      </c>
      <c r="FE5" s="1"/>
      <c r="FF5" s="1"/>
      <c r="FG5" s="1" t="s">
        <v>742</v>
      </c>
      <c r="FH5" s="1" t="s">
        <v>280</v>
      </c>
      <c r="FI5" s="1" t="s">
        <v>744</v>
      </c>
      <c r="FJ5" s="1" t="s">
        <v>745</v>
      </c>
      <c r="FK5" s="1">
        <v>27828</v>
      </c>
      <c r="FL5" s="1">
        <v>1621</v>
      </c>
      <c r="FM5" s="1" t="s">
        <v>744</v>
      </c>
      <c r="FN5" s="1" t="s">
        <v>745</v>
      </c>
      <c r="FO5" s="1">
        <v>27828</v>
      </c>
      <c r="FP5" s="1">
        <v>1621</v>
      </c>
      <c r="FQ5" s="1" t="s">
        <v>743</v>
      </c>
      <c r="FR5" s="6">
        <v>9366</v>
      </c>
      <c r="FS5" s="1">
        <v>4</v>
      </c>
      <c r="FT5" s="1" t="s">
        <v>746</v>
      </c>
      <c r="FU5" s="6">
        <v>2652</v>
      </c>
      <c r="FV5" s="1">
        <v>52</v>
      </c>
      <c r="FW5" s="1"/>
      <c r="FX5" s="1" t="s">
        <v>750</v>
      </c>
      <c r="FY5" s="1"/>
      <c r="FZ5" s="1"/>
      <c r="GA5" s="1">
        <v>0</v>
      </c>
      <c r="GB5" s="1" t="s">
        <v>751</v>
      </c>
      <c r="GC5" s="1">
        <v>20</v>
      </c>
      <c r="GD5" s="1">
        <v>300</v>
      </c>
      <c r="GE5" s="1"/>
      <c r="GF5" s="1" t="s">
        <v>284</v>
      </c>
      <c r="GG5" s="1" t="s">
        <v>752</v>
      </c>
      <c r="GH5" s="1" t="s">
        <v>286</v>
      </c>
      <c r="GI5" s="1" t="s">
        <v>535</v>
      </c>
      <c r="GJ5" s="6">
        <v>4716</v>
      </c>
      <c r="GK5" s="1">
        <v>2</v>
      </c>
      <c r="GL5" s="1"/>
      <c r="GM5" s="2" t="s">
        <v>291</v>
      </c>
      <c r="GN5" s="2">
        <v>85</v>
      </c>
      <c r="GO5" s="2">
        <v>57</v>
      </c>
      <c r="GP5" s="2">
        <v>610</v>
      </c>
      <c r="GQ5" s="10">
        <v>1750</v>
      </c>
      <c r="GR5" s="2"/>
      <c r="GS5" s="2">
        <v>3</v>
      </c>
      <c r="GT5" s="2">
        <v>2</v>
      </c>
      <c r="GU5" s="2">
        <v>-1</v>
      </c>
      <c r="GV5" s="2">
        <v>304</v>
      </c>
      <c r="GW5" s="2"/>
      <c r="GX5" s="2"/>
      <c r="HA5" s="1"/>
      <c r="HB5" s="1">
        <v>2</v>
      </c>
      <c r="HC5" s="1"/>
      <c r="HD5" s="1"/>
      <c r="HE5" s="1"/>
      <c r="HF5" s="1"/>
      <c r="HG5" s="1"/>
      <c r="HH5" s="1"/>
      <c r="HI5" s="1"/>
      <c r="HJ5" s="1"/>
      <c r="HK5" s="1"/>
      <c r="HL5" s="1">
        <v>1</v>
      </c>
      <c r="HM5" s="1">
        <v>225</v>
      </c>
      <c r="HO5" s="6">
        <v>12556</v>
      </c>
      <c r="HP5" s="6">
        <v>95598</v>
      </c>
      <c r="HQ5" s="2">
        <v>0</v>
      </c>
      <c r="HR5" s="1"/>
      <c r="HS5" s="1">
        <v>50</v>
      </c>
      <c r="HT5" s="6">
        <v>26725</v>
      </c>
      <c r="HU5" s="6">
        <v>23798</v>
      </c>
      <c r="HV5" s="1"/>
      <c r="HW5" s="1">
        <v>90</v>
      </c>
      <c r="HX5" s="6">
        <v>2022</v>
      </c>
      <c r="HY5" s="6">
        <v>1183</v>
      </c>
      <c r="HZ5" s="1"/>
      <c r="IA5" s="1">
        <v>0</v>
      </c>
      <c r="IB5" s="1">
        <v>0</v>
      </c>
      <c r="IC5" s="1">
        <v>205</v>
      </c>
      <c r="ID5" s="1"/>
      <c r="IE5" s="1">
        <v>0</v>
      </c>
      <c r="IF5" s="6">
        <v>23525</v>
      </c>
      <c r="IG5" s="6">
        <v>1537</v>
      </c>
      <c r="IH5" s="1">
        <v>0</v>
      </c>
      <c r="II5" s="6">
        <v>26607</v>
      </c>
      <c r="IJ5" s="6">
        <v>1217</v>
      </c>
      <c r="IK5" s="1">
        <v>37</v>
      </c>
      <c r="IL5" s="6">
        <v>1506</v>
      </c>
      <c r="IM5" s="1">
        <v>33</v>
      </c>
      <c r="IN5" s="1">
        <v>270</v>
      </c>
      <c r="IO5" s="1">
        <v>0</v>
      </c>
      <c r="IP5" s="1">
        <v>17</v>
      </c>
      <c r="IR5" s="6">
        <v>5033</v>
      </c>
      <c r="IS5" s="6">
        <v>5650</v>
      </c>
      <c r="IT5" s="10">
        <v>10683</v>
      </c>
      <c r="IU5" s="10">
        <v>12666</v>
      </c>
      <c r="IV5" s="1">
        <v>601</v>
      </c>
      <c r="IW5" s="10">
        <v>34208</v>
      </c>
      <c r="IX5" s="6">
        <v>6185</v>
      </c>
      <c r="IY5" s="1">
        <v>64</v>
      </c>
      <c r="IZ5" s="1">
        <v>272</v>
      </c>
      <c r="JA5" s="1">
        <v>2</v>
      </c>
      <c r="JB5" s="1">
        <v>0.82</v>
      </c>
      <c r="JC5" s="1">
        <v>0.18</v>
      </c>
      <c r="JD5" s="1">
        <v>14.1</v>
      </c>
      <c r="JE5" s="1">
        <v>14.35</v>
      </c>
      <c r="JF5" s="1">
        <v>13.47</v>
      </c>
      <c r="JG5" s="1">
        <v>286</v>
      </c>
      <c r="JH5" s="6">
        <v>4395</v>
      </c>
      <c r="JI5" s="1">
        <v>52</v>
      </c>
      <c r="JJ5" s="1">
        <v>372</v>
      </c>
      <c r="JK5" s="27">
        <f t="shared" si="1"/>
        <v>48.696140797285835</v>
      </c>
      <c r="KJ5" s="27">
        <f t="shared" si="2"/>
        <v>57412.75</v>
      </c>
      <c r="MH5" s="2"/>
      <c r="MI5" s="2"/>
    </row>
    <row r="6" spans="1:347" x14ac:dyDescent="0.2">
      <c r="A6" s="1" t="s">
        <v>945</v>
      </c>
      <c r="B6" s="1" t="s">
        <v>2012</v>
      </c>
      <c r="C6" s="1" t="s">
        <v>946</v>
      </c>
      <c r="D6" s="1">
        <v>2016</v>
      </c>
      <c r="E6" s="1" t="s">
        <v>505</v>
      </c>
      <c r="F6" s="1" t="s">
        <v>947</v>
      </c>
      <c r="G6" s="1" t="s">
        <v>948</v>
      </c>
      <c r="H6" s="1">
        <v>28601</v>
      </c>
      <c r="I6" s="1">
        <v>5126</v>
      </c>
      <c r="J6" s="1" t="s">
        <v>947</v>
      </c>
      <c r="K6" s="1" t="s">
        <v>948</v>
      </c>
      <c r="L6" s="1">
        <v>28601</v>
      </c>
      <c r="M6" s="1"/>
      <c r="N6" s="1" t="s">
        <v>949</v>
      </c>
      <c r="O6" s="1" t="s">
        <v>950</v>
      </c>
      <c r="P6" s="1" t="s">
        <v>951</v>
      </c>
      <c r="Q6" s="1" t="s">
        <v>952</v>
      </c>
      <c r="R6" s="1" t="s">
        <v>953</v>
      </c>
      <c r="S6" s="1" t="s">
        <v>954</v>
      </c>
      <c r="T6" s="1" t="s">
        <v>955</v>
      </c>
      <c r="U6" s="1" t="s">
        <v>951</v>
      </c>
      <c r="V6" s="1" t="s">
        <v>956</v>
      </c>
      <c r="W6" s="1">
        <v>1</v>
      </c>
      <c r="X6" s="1">
        <v>1</v>
      </c>
      <c r="Y6" s="1">
        <v>0</v>
      </c>
      <c r="Z6" s="1">
        <v>2</v>
      </c>
      <c r="AA6" s="6">
        <v>6656</v>
      </c>
      <c r="AB6" s="1">
        <v>6.56</v>
      </c>
      <c r="AC6" s="1">
        <v>0.94</v>
      </c>
      <c r="AD6" s="1">
        <v>7.5</v>
      </c>
      <c r="AE6" s="1">
        <v>17.440000000000001</v>
      </c>
      <c r="AF6" s="1">
        <v>24.94</v>
      </c>
      <c r="AG6" s="7">
        <v>0.26300000000000001</v>
      </c>
      <c r="AH6" s="8">
        <v>70638</v>
      </c>
      <c r="AI6" s="1" t="e">
        <f>VLOOKUP(Municipal!A6,Salaries!A$6:T$91,15,FALSE)</f>
        <v>#N/A</v>
      </c>
      <c r="AJ6" s="1" t="e">
        <f>VLOOKUP(Municipal!A6,Salaries!A$6:T$91,16,FALSE)</f>
        <v>#N/A</v>
      </c>
      <c r="AK6" s="8">
        <v>40667</v>
      </c>
      <c r="AL6" s="9">
        <v>13.17</v>
      </c>
      <c r="AM6" s="9">
        <v>13.17</v>
      </c>
      <c r="AN6" s="9">
        <v>13.17</v>
      </c>
      <c r="AO6" s="8">
        <v>1468535</v>
      </c>
      <c r="AP6" s="8">
        <v>213000</v>
      </c>
      <c r="AQ6" s="8">
        <v>1681535</v>
      </c>
      <c r="AR6" s="8">
        <v>27717</v>
      </c>
      <c r="AS6" s="8">
        <v>0</v>
      </c>
      <c r="AT6" s="8">
        <v>27717</v>
      </c>
      <c r="AU6" s="8">
        <v>4780</v>
      </c>
      <c r="AV6" s="8">
        <v>0</v>
      </c>
      <c r="AW6" s="8">
        <v>4780</v>
      </c>
      <c r="AX6" s="8">
        <v>93223</v>
      </c>
      <c r="AY6" s="8">
        <v>1807255</v>
      </c>
      <c r="AZ6" s="8">
        <v>915620</v>
      </c>
      <c r="BA6" s="8">
        <v>209578</v>
      </c>
      <c r="BB6" s="8">
        <v>1125198</v>
      </c>
      <c r="BC6" s="8">
        <v>155006</v>
      </c>
      <c r="BD6" s="8">
        <v>28663</v>
      </c>
      <c r="BE6" s="8">
        <v>49945</v>
      </c>
      <c r="BF6" s="8">
        <v>233614</v>
      </c>
      <c r="BG6" s="8">
        <v>472168</v>
      </c>
      <c r="BH6" s="8">
        <v>1830980</v>
      </c>
      <c r="BI6" s="8">
        <v>-23725</v>
      </c>
      <c r="BJ6" s="7">
        <v>-1.3100000000000001E-2</v>
      </c>
      <c r="BK6" s="8">
        <v>115116</v>
      </c>
      <c r="BL6" s="8">
        <v>0</v>
      </c>
      <c r="BM6" s="8">
        <v>0</v>
      </c>
      <c r="BN6" s="8">
        <v>0</v>
      </c>
      <c r="BO6" s="8">
        <v>115116</v>
      </c>
      <c r="BP6" s="8">
        <v>115116</v>
      </c>
      <c r="BQ6" s="6">
        <v>36978</v>
      </c>
      <c r="BR6" s="6">
        <v>33251</v>
      </c>
      <c r="BS6" s="6">
        <v>70229</v>
      </c>
      <c r="BT6" s="6">
        <v>23177</v>
      </c>
      <c r="BU6" s="6">
        <v>15378</v>
      </c>
      <c r="BV6" s="6">
        <v>38555</v>
      </c>
      <c r="BW6" s="6">
        <v>4887</v>
      </c>
      <c r="BX6" s="6">
        <v>2445</v>
      </c>
      <c r="BY6" s="6">
        <v>7332</v>
      </c>
      <c r="BZ6" s="6">
        <v>116116</v>
      </c>
      <c r="CA6" s="1"/>
      <c r="CB6" s="6">
        <v>116116</v>
      </c>
      <c r="CC6" s="1">
        <v>0</v>
      </c>
      <c r="CD6" s="6">
        <v>175370</v>
      </c>
      <c r="CE6" s="1">
        <v>6</v>
      </c>
      <c r="CF6" s="1">
        <v>74</v>
      </c>
      <c r="CG6" s="1">
        <v>80</v>
      </c>
      <c r="CH6" s="6">
        <v>8703</v>
      </c>
      <c r="CI6" s="6">
        <v>330089</v>
      </c>
      <c r="CJ6" s="6">
        <v>12500</v>
      </c>
      <c r="CK6" s="6">
        <v>13142</v>
      </c>
      <c r="CL6" s="1">
        <v>87</v>
      </c>
      <c r="CM6" s="1">
        <v>30</v>
      </c>
      <c r="CN6" s="1">
        <v>269</v>
      </c>
      <c r="CO6" s="6">
        <v>94919</v>
      </c>
      <c r="CP6" s="6">
        <v>19034</v>
      </c>
      <c r="CQ6" s="6">
        <v>113953</v>
      </c>
      <c r="CR6" s="6">
        <v>10302</v>
      </c>
      <c r="CS6" s="1">
        <v>903</v>
      </c>
      <c r="CT6" s="6">
        <v>11205</v>
      </c>
      <c r="CU6" s="6">
        <v>86494</v>
      </c>
      <c r="CV6" s="6">
        <v>17314</v>
      </c>
      <c r="CW6" s="6">
        <v>103808</v>
      </c>
      <c r="CX6" s="6">
        <v>228966</v>
      </c>
      <c r="CY6" s="6">
        <v>1593</v>
      </c>
      <c r="CZ6" s="1"/>
      <c r="DA6" s="6">
        <v>230559</v>
      </c>
      <c r="DB6" s="6">
        <v>25028</v>
      </c>
      <c r="DC6" s="6">
        <v>7138</v>
      </c>
      <c r="DD6" s="6">
        <f t="shared" ref="DD6:DD11" si="3">SUM(DB6:DC6)</f>
        <v>32166</v>
      </c>
      <c r="DE6" s="6">
        <v>97133</v>
      </c>
      <c r="DF6" s="6">
        <v>10982</v>
      </c>
      <c r="DG6" s="1">
        <v>0</v>
      </c>
      <c r="DH6" s="6">
        <v>18180</v>
      </c>
      <c r="DI6" s="6">
        <v>7681</v>
      </c>
      <c r="DJ6" s="6"/>
      <c r="DK6" s="6">
        <v>366892</v>
      </c>
      <c r="DL6" s="6">
        <v>18406</v>
      </c>
      <c r="DM6" s="1"/>
      <c r="DN6" s="6">
        <v>17460</v>
      </c>
      <c r="DO6" s="6">
        <v>370840</v>
      </c>
      <c r="DP6" s="1">
        <v>0</v>
      </c>
      <c r="DQ6" s="6">
        <v>27089</v>
      </c>
      <c r="DR6" s="6">
        <v>7391</v>
      </c>
      <c r="DS6" s="6">
        <v>34480</v>
      </c>
      <c r="DT6" s="6">
        <v>347194</v>
      </c>
      <c r="DU6" s="1">
        <v>237</v>
      </c>
      <c r="DV6" s="1">
        <v>10</v>
      </c>
      <c r="DW6" s="1">
        <v>408</v>
      </c>
      <c r="DX6" s="1">
        <v>371</v>
      </c>
      <c r="DY6" s="1">
        <v>5</v>
      </c>
      <c r="DZ6" s="1">
        <v>1</v>
      </c>
      <c r="EA6" s="6">
        <v>1032</v>
      </c>
      <c r="EB6" s="6">
        <v>4020</v>
      </c>
      <c r="EC6" s="1">
        <v>260</v>
      </c>
      <c r="ED6" s="6">
        <v>4280</v>
      </c>
      <c r="EE6" s="6">
        <v>8296</v>
      </c>
      <c r="EF6" s="6">
        <v>7640</v>
      </c>
      <c r="EG6" s="6">
        <v>15936</v>
      </c>
      <c r="EH6" s="1">
        <v>118</v>
      </c>
      <c r="EI6" s="1">
        <v>24</v>
      </c>
      <c r="EJ6" s="1">
        <v>142</v>
      </c>
      <c r="EK6" s="6">
        <v>20358</v>
      </c>
      <c r="EL6" s="1">
        <v>0</v>
      </c>
      <c r="EM6" s="1">
        <v>0</v>
      </c>
      <c r="EN6" s="1">
        <v>10</v>
      </c>
      <c r="EO6" s="1">
        <v>195</v>
      </c>
      <c r="EP6" s="6">
        <v>1156</v>
      </c>
      <c r="EQ6" s="6">
        <v>4890</v>
      </c>
      <c r="ER6" s="6">
        <v>53163</v>
      </c>
      <c r="ES6" s="6">
        <v>22706</v>
      </c>
      <c r="ET6" s="6">
        <v>1902</v>
      </c>
      <c r="EU6" s="1">
        <v>179</v>
      </c>
      <c r="EV6" s="1">
        <v>277</v>
      </c>
      <c r="EW6" s="1" t="s">
        <v>957</v>
      </c>
      <c r="EX6" s="1">
        <v>35</v>
      </c>
      <c r="EY6" s="1">
        <v>56</v>
      </c>
      <c r="EZ6" s="6">
        <v>57130</v>
      </c>
      <c r="FA6" s="1">
        <v>113328</v>
      </c>
      <c r="FB6" s="6">
        <v>17210</v>
      </c>
      <c r="FC6" s="1"/>
      <c r="FD6" s="1" t="s">
        <v>278</v>
      </c>
      <c r="FE6" s="1"/>
      <c r="FF6" s="1"/>
      <c r="FG6" s="1" t="s">
        <v>958</v>
      </c>
      <c r="FH6" s="1" t="s">
        <v>280</v>
      </c>
      <c r="FI6" s="1" t="s">
        <v>947</v>
      </c>
      <c r="FJ6" s="1" t="s">
        <v>948</v>
      </c>
      <c r="FK6" s="1">
        <v>28601</v>
      </c>
      <c r="FL6" s="1">
        <v>5126</v>
      </c>
      <c r="FM6" s="1" t="s">
        <v>947</v>
      </c>
      <c r="FN6" s="1" t="s">
        <v>948</v>
      </c>
      <c r="FO6" s="1">
        <v>28601</v>
      </c>
      <c r="FP6" s="1">
        <v>5126</v>
      </c>
      <c r="FQ6" s="1" t="s">
        <v>505</v>
      </c>
      <c r="FR6" s="6">
        <v>44800</v>
      </c>
      <c r="FS6" s="1">
        <v>24.94</v>
      </c>
      <c r="FT6" s="1" t="s">
        <v>949</v>
      </c>
      <c r="FU6" s="6">
        <v>6656</v>
      </c>
      <c r="FV6" s="1">
        <v>104</v>
      </c>
      <c r="FW6" s="1"/>
      <c r="FX6" s="1" t="s">
        <v>959</v>
      </c>
      <c r="FY6" s="1"/>
      <c r="FZ6" s="1"/>
      <c r="GA6" s="1">
        <v>0</v>
      </c>
      <c r="GB6" s="1" t="s">
        <v>960</v>
      </c>
      <c r="GC6" s="1">
        <v>477.78</v>
      </c>
      <c r="GD6" s="1">
        <v>91.37</v>
      </c>
      <c r="GE6" s="1"/>
      <c r="GF6" s="1" t="s">
        <v>284</v>
      </c>
      <c r="GG6" s="1" t="s">
        <v>961</v>
      </c>
      <c r="GH6" s="1" t="s">
        <v>286</v>
      </c>
      <c r="GI6" s="1" t="s">
        <v>535</v>
      </c>
      <c r="GJ6" s="6">
        <v>40216</v>
      </c>
      <c r="GK6" s="1">
        <v>2</v>
      </c>
      <c r="GL6" s="1"/>
      <c r="GM6" s="2" t="s">
        <v>291</v>
      </c>
      <c r="GN6" s="10">
        <v>1103</v>
      </c>
      <c r="GO6" s="2">
        <v>128</v>
      </c>
      <c r="GP6" s="10">
        <v>4818</v>
      </c>
      <c r="GQ6" s="10">
        <v>32076</v>
      </c>
      <c r="GR6" s="10">
        <v>652890</v>
      </c>
      <c r="GS6" s="2">
        <v>144</v>
      </c>
      <c r="GT6" s="2">
        <v>17</v>
      </c>
      <c r="GU6" s="2">
        <v>159</v>
      </c>
      <c r="GV6" s="10">
        <v>3890</v>
      </c>
      <c r="GW6" s="10">
        <v>652890</v>
      </c>
      <c r="GX6" s="10">
        <v>64120</v>
      </c>
      <c r="HA6" s="1"/>
      <c r="HB6" s="1">
        <v>2</v>
      </c>
      <c r="HC6" s="1"/>
      <c r="HD6" s="1"/>
      <c r="HE6" s="1"/>
      <c r="HF6" s="1"/>
      <c r="HG6" s="1"/>
      <c r="HH6" s="1"/>
      <c r="HI6" s="1"/>
      <c r="HJ6" s="1"/>
      <c r="HK6" s="1"/>
      <c r="HL6" s="1">
        <v>4</v>
      </c>
      <c r="HM6" s="1">
        <v>687</v>
      </c>
      <c r="HO6" s="6">
        <v>364434</v>
      </c>
      <c r="HP6" s="6">
        <v>664037</v>
      </c>
      <c r="HQ6" s="10">
        <v>7681</v>
      </c>
      <c r="HR6" s="1">
        <v>87</v>
      </c>
      <c r="HS6" s="1">
        <v>0</v>
      </c>
      <c r="HT6" s="6">
        <v>26725</v>
      </c>
      <c r="HU6" s="1"/>
      <c r="HV6" s="6">
        <v>34298</v>
      </c>
      <c r="HW6" s="6">
        <v>114347</v>
      </c>
      <c r="HX6" s="6">
        <v>2022</v>
      </c>
      <c r="HY6" s="1"/>
      <c r="HZ6" s="6">
        <v>13913</v>
      </c>
      <c r="IA6" s="6">
        <v>314154</v>
      </c>
      <c r="IB6" s="1">
        <v>0</v>
      </c>
      <c r="IC6" s="1"/>
      <c r="ID6" s="1">
        <v>370</v>
      </c>
      <c r="IE6" s="6">
        <v>12772</v>
      </c>
      <c r="IF6" s="6">
        <v>370840</v>
      </c>
      <c r="IG6" s="6">
        <v>129299</v>
      </c>
      <c r="IH6" s="1"/>
      <c r="II6" s="6">
        <v>352660</v>
      </c>
      <c r="IJ6" s="6">
        <v>122101</v>
      </c>
      <c r="IK6" s="1">
        <v>270</v>
      </c>
      <c r="IL6" s="6">
        <v>10712</v>
      </c>
      <c r="IM6" s="1">
        <v>19</v>
      </c>
      <c r="IN6" s="6">
        <v>7119</v>
      </c>
      <c r="IO6" s="1">
        <v>0</v>
      </c>
      <c r="IP6" s="1">
        <v>60</v>
      </c>
      <c r="IR6" s="6">
        <v>30629</v>
      </c>
      <c r="IS6" s="1"/>
      <c r="IT6" s="10">
        <v>30629</v>
      </c>
      <c r="IU6" s="10">
        <v>48809</v>
      </c>
      <c r="IV6" s="6">
        <v>32166</v>
      </c>
      <c r="IW6" s="10">
        <v>401469</v>
      </c>
      <c r="IX6" s="6">
        <v>153285</v>
      </c>
      <c r="IY6" s="1">
        <v>247</v>
      </c>
      <c r="IZ6" s="1">
        <v>779</v>
      </c>
      <c r="JA6" s="1">
        <v>6</v>
      </c>
      <c r="JB6" s="1">
        <v>0.78</v>
      </c>
      <c r="JC6" s="1">
        <v>0.21</v>
      </c>
      <c r="JD6" s="1">
        <v>19.73</v>
      </c>
      <c r="JE6" s="1">
        <v>20.46</v>
      </c>
      <c r="JF6" s="1">
        <v>17.329999999999998</v>
      </c>
      <c r="JG6" s="1">
        <v>650</v>
      </c>
      <c r="JH6" s="6">
        <v>12434</v>
      </c>
      <c r="JI6" s="1">
        <v>382</v>
      </c>
      <c r="JJ6" s="6">
        <v>7924</v>
      </c>
      <c r="JK6" s="27">
        <f t="shared" si="1"/>
        <v>27.978864133678137</v>
      </c>
      <c r="KJ6" s="27">
        <f t="shared" si="2"/>
        <v>45116.198877305535</v>
      </c>
      <c r="MH6" s="10">
        <v>652890</v>
      </c>
      <c r="MI6" s="10">
        <v>64120</v>
      </c>
    </row>
    <row r="7" spans="1:347" x14ac:dyDescent="0.2">
      <c r="A7" s="1" t="s">
        <v>962</v>
      </c>
      <c r="B7" s="1" t="s">
        <v>2013</v>
      </c>
      <c r="C7" s="1" t="s">
        <v>963</v>
      </c>
      <c r="D7" s="1">
        <v>2016</v>
      </c>
      <c r="E7" s="1" t="s">
        <v>861</v>
      </c>
      <c r="F7" s="1" t="s">
        <v>964</v>
      </c>
      <c r="G7" s="1" t="s">
        <v>965</v>
      </c>
      <c r="H7" s="1">
        <v>27261</v>
      </c>
      <c r="I7" s="1">
        <v>2530</v>
      </c>
      <c r="J7" s="1" t="s">
        <v>966</v>
      </c>
      <c r="K7" s="1" t="s">
        <v>965</v>
      </c>
      <c r="L7" s="1">
        <v>27262</v>
      </c>
      <c r="M7" s="1"/>
      <c r="N7" s="1" t="s">
        <v>967</v>
      </c>
      <c r="O7" s="1" t="s">
        <v>968</v>
      </c>
      <c r="P7" s="1" t="s">
        <v>969</v>
      </c>
      <c r="Q7" s="1" t="s">
        <v>970</v>
      </c>
      <c r="R7" s="1" t="s">
        <v>971</v>
      </c>
      <c r="S7" s="1" t="s">
        <v>528</v>
      </c>
      <c r="T7" s="1" t="s">
        <v>972</v>
      </c>
      <c r="U7" s="1" t="s">
        <v>969</v>
      </c>
      <c r="V7" s="1" t="s">
        <v>973</v>
      </c>
      <c r="W7" s="1">
        <v>1</v>
      </c>
      <c r="X7" s="1">
        <v>0</v>
      </c>
      <c r="Y7" s="1">
        <v>1</v>
      </c>
      <c r="Z7" s="1">
        <v>1</v>
      </c>
      <c r="AA7" s="6">
        <v>3460</v>
      </c>
      <c r="AB7" s="1">
        <v>16.5</v>
      </c>
      <c r="AC7" s="1">
        <v>0</v>
      </c>
      <c r="AD7" s="1">
        <v>16.5</v>
      </c>
      <c r="AE7" s="1">
        <v>52.5</v>
      </c>
      <c r="AF7" s="1">
        <v>69</v>
      </c>
      <c r="AG7" s="7">
        <v>0.23910000000000001</v>
      </c>
      <c r="AH7" s="8">
        <v>108753</v>
      </c>
      <c r="AI7" s="1" t="e">
        <f>VLOOKUP(Municipal!A7,Salaries!A$6:T$91,15,FALSE)</f>
        <v>#N/A</v>
      </c>
      <c r="AJ7" s="1" t="e">
        <f>VLOOKUP(Municipal!A7,Salaries!A$6:T$91,16,FALSE)</f>
        <v>#N/A</v>
      </c>
      <c r="AK7" s="8">
        <v>38416</v>
      </c>
      <c r="AL7" s="9">
        <v>11.91</v>
      </c>
      <c r="AM7" s="9">
        <v>11.91</v>
      </c>
      <c r="AN7" s="9">
        <v>13.79</v>
      </c>
      <c r="AO7" s="8">
        <v>4396949</v>
      </c>
      <c r="AP7" s="8">
        <v>359960</v>
      </c>
      <c r="AQ7" s="8">
        <v>4756909</v>
      </c>
      <c r="AR7" s="8">
        <v>82308</v>
      </c>
      <c r="AS7" s="8">
        <v>0</v>
      </c>
      <c r="AT7" s="8">
        <v>82308</v>
      </c>
      <c r="AU7" s="8">
        <v>4943</v>
      </c>
      <c r="AV7" s="8">
        <v>0</v>
      </c>
      <c r="AW7" s="8">
        <v>4943</v>
      </c>
      <c r="AX7" s="8">
        <v>0</v>
      </c>
      <c r="AY7" s="8">
        <v>4844160</v>
      </c>
      <c r="AZ7" s="8">
        <v>2424551</v>
      </c>
      <c r="BA7" s="8">
        <v>807528</v>
      </c>
      <c r="BB7" s="8">
        <v>3232079</v>
      </c>
      <c r="BC7" s="8">
        <v>240860</v>
      </c>
      <c r="BD7" s="8">
        <v>93604</v>
      </c>
      <c r="BE7" s="8">
        <v>80334</v>
      </c>
      <c r="BF7" s="8">
        <v>414798</v>
      </c>
      <c r="BG7" s="8">
        <v>863062</v>
      </c>
      <c r="BH7" s="8">
        <v>4509939</v>
      </c>
      <c r="BI7" s="8">
        <v>334221</v>
      </c>
      <c r="BJ7" s="7">
        <v>6.9000000000000006E-2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6">
        <v>59543</v>
      </c>
      <c r="BR7" s="6">
        <v>108955</v>
      </c>
      <c r="BS7" s="6">
        <v>168498</v>
      </c>
      <c r="BT7" s="6">
        <v>50645</v>
      </c>
      <c r="BU7" s="6">
        <v>26863</v>
      </c>
      <c r="BV7" s="6">
        <v>77508</v>
      </c>
      <c r="BW7" s="6">
        <v>5243</v>
      </c>
      <c r="BX7" s="1">
        <v>84</v>
      </c>
      <c r="BY7" s="6">
        <v>5327</v>
      </c>
      <c r="BZ7" s="6">
        <v>251333</v>
      </c>
      <c r="CA7" s="1"/>
      <c r="CB7" s="6">
        <v>251333</v>
      </c>
      <c r="CC7" s="6">
        <v>69048</v>
      </c>
      <c r="CD7" s="6">
        <v>355023</v>
      </c>
      <c r="CE7" s="1">
        <v>22</v>
      </c>
      <c r="CF7" s="1">
        <v>74</v>
      </c>
      <c r="CG7" s="1">
        <v>96</v>
      </c>
      <c r="CH7" s="6">
        <v>8928</v>
      </c>
      <c r="CI7" s="6">
        <v>15934</v>
      </c>
      <c r="CJ7" s="6">
        <v>17500</v>
      </c>
      <c r="CK7" s="6">
        <v>194370</v>
      </c>
      <c r="CL7" s="1">
        <v>175</v>
      </c>
      <c r="CM7" s="1">
        <v>142</v>
      </c>
      <c r="CN7" s="1">
        <v>752</v>
      </c>
      <c r="CO7" s="6">
        <v>126205</v>
      </c>
      <c r="CP7" s="6">
        <v>77564</v>
      </c>
      <c r="CQ7" s="6">
        <v>203769</v>
      </c>
      <c r="CR7" s="6">
        <v>19497</v>
      </c>
      <c r="CS7" s="1">
        <v>197</v>
      </c>
      <c r="CT7" s="6">
        <v>19694</v>
      </c>
      <c r="CU7" s="6">
        <v>129385</v>
      </c>
      <c r="CV7" s="6">
        <v>26924</v>
      </c>
      <c r="CW7" s="6">
        <v>156309</v>
      </c>
      <c r="CX7" s="6">
        <v>379772</v>
      </c>
      <c r="CY7" s="1">
        <v>803</v>
      </c>
      <c r="CZ7" s="1">
        <v>6</v>
      </c>
      <c r="DA7" s="6">
        <v>380581</v>
      </c>
      <c r="DB7" s="6">
        <v>34923</v>
      </c>
      <c r="DC7" s="6">
        <v>14463</v>
      </c>
      <c r="DD7" s="6">
        <f t="shared" si="3"/>
        <v>49386</v>
      </c>
      <c r="DE7" s="6">
        <v>168413</v>
      </c>
      <c r="DF7" s="6">
        <v>32374</v>
      </c>
      <c r="DG7" s="1">
        <v>574</v>
      </c>
      <c r="DH7" s="6">
        <v>47588</v>
      </c>
      <c r="DI7" s="6">
        <v>18934</v>
      </c>
      <c r="DJ7" s="6"/>
      <c r="DK7" s="6">
        <v>627756</v>
      </c>
      <c r="DL7" s="1">
        <v>0</v>
      </c>
      <c r="DM7" s="6">
        <v>9524</v>
      </c>
      <c r="DN7" s="1"/>
      <c r="DO7" s="6">
        <v>682173</v>
      </c>
      <c r="DP7" s="1">
        <v>446</v>
      </c>
      <c r="DQ7" s="6">
        <v>69735</v>
      </c>
      <c r="DR7" s="6">
        <v>13222</v>
      </c>
      <c r="DS7" s="6">
        <v>82957</v>
      </c>
      <c r="DT7" s="6">
        <v>315277</v>
      </c>
      <c r="DU7" s="6">
        <v>1831</v>
      </c>
      <c r="DV7" s="1">
        <v>35</v>
      </c>
      <c r="DW7" s="1">
        <v>970</v>
      </c>
      <c r="DX7" s="1">
        <v>940</v>
      </c>
      <c r="DY7" s="1">
        <v>12</v>
      </c>
      <c r="DZ7" s="1">
        <v>0</v>
      </c>
      <c r="EA7" s="6">
        <v>3788</v>
      </c>
      <c r="EB7" s="6">
        <v>8069</v>
      </c>
      <c r="EC7" s="6">
        <v>1128</v>
      </c>
      <c r="ED7" s="6">
        <v>9197</v>
      </c>
      <c r="EE7" s="6">
        <v>14020</v>
      </c>
      <c r="EF7" s="6">
        <v>15283</v>
      </c>
      <c r="EG7" s="6">
        <v>29303</v>
      </c>
      <c r="EH7" s="1">
        <v>161</v>
      </c>
      <c r="EI7" s="1">
        <v>0</v>
      </c>
      <c r="EJ7" s="1">
        <v>161</v>
      </c>
      <c r="EK7" s="6">
        <v>38661</v>
      </c>
      <c r="EL7" s="1">
        <v>99</v>
      </c>
      <c r="EM7" s="1">
        <v>233</v>
      </c>
      <c r="EN7" s="1">
        <v>742</v>
      </c>
      <c r="EO7" s="6">
        <v>1067</v>
      </c>
      <c r="EP7" s="1">
        <v>175</v>
      </c>
      <c r="EQ7" s="6">
        <v>4283</v>
      </c>
      <c r="ER7" s="6">
        <v>97833</v>
      </c>
      <c r="ES7" s="6">
        <v>8903</v>
      </c>
      <c r="ET7" s="6">
        <v>10356</v>
      </c>
      <c r="EU7" s="6">
        <v>1376</v>
      </c>
      <c r="EV7" s="1">
        <v>782</v>
      </c>
      <c r="EW7" s="1" t="s">
        <v>974</v>
      </c>
      <c r="EX7" s="1">
        <v>125</v>
      </c>
      <c r="EY7" s="1">
        <v>112</v>
      </c>
      <c r="EZ7" s="6">
        <v>65659</v>
      </c>
      <c r="FA7" s="6">
        <v>127761</v>
      </c>
      <c r="FB7" s="6">
        <v>18806</v>
      </c>
      <c r="FC7" s="1"/>
      <c r="FD7" s="1" t="s">
        <v>289</v>
      </c>
      <c r="FE7" s="1"/>
      <c r="FF7" s="1"/>
      <c r="FG7" s="1" t="s">
        <v>963</v>
      </c>
      <c r="FH7" s="1" t="s">
        <v>307</v>
      </c>
      <c r="FI7" s="1" t="s">
        <v>964</v>
      </c>
      <c r="FJ7" s="1" t="s">
        <v>965</v>
      </c>
      <c r="FK7" s="1">
        <v>27261</v>
      </c>
      <c r="FL7" s="1">
        <v>2530</v>
      </c>
      <c r="FM7" s="1" t="s">
        <v>966</v>
      </c>
      <c r="FN7" s="1" t="s">
        <v>965</v>
      </c>
      <c r="FO7" s="1">
        <v>27262</v>
      </c>
      <c r="FP7" s="1">
        <v>3923</v>
      </c>
      <c r="FQ7" s="1" t="s">
        <v>861</v>
      </c>
      <c r="FR7" s="6">
        <v>83440</v>
      </c>
      <c r="FS7" s="1">
        <v>69</v>
      </c>
      <c r="FT7" s="1" t="s">
        <v>975</v>
      </c>
      <c r="FU7" s="6">
        <v>3460</v>
      </c>
      <c r="FV7" s="1">
        <v>41</v>
      </c>
      <c r="FW7" s="1"/>
      <c r="FX7" s="1" t="s">
        <v>976</v>
      </c>
      <c r="FY7" s="1"/>
      <c r="FZ7" s="1"/>
      <c r="GA7" s="1">
        <v>0</v>
      </c>
      <c r="GB7" s="1" t="s">
        <v>977</v>
      </c>
      <c r="GC7" s="1">
        <v>28.37</v>
      </c>
      <c r="GD7" s="1">
        <v>10.91</v>
      </c>
      <c r="GE7" s="1"/>
      <c r="GF7" s="1" t="s">
        <v>284</v>
      </c>
      <c r="GG7" s="1" t="s">
        <v>978</v>
      </c>
      <c r="GH7" s="1" t="s">
        <v>286</v>
      </c>
      <c r="GI7" s="1" t="s">
        <v>535</v>
      </c>
      <c r="GJ7" s="6">
        <v>107642</v>
      </c>
      <c r="GK7" s="1">
        <v>3</v>
      </c>
      <c r="GL7" s="1"/>
      <c r="GM7" s="2" t="s">
        <v>291</v>
      </c>
      <c r="GN7" s="10">
        <v>1200</v>
      </c>
      <c r="GO7" s="2">
        <v>424</v>
      </c>
      <c r="GP7" s="10">
        <v>10675</v>
      </c>
      <c r="GQ7" s="2">
        <v>-1</v>
      </c>
      <c r="GR7" s="2"/>
      <c r="GS7" s="2">
        <v>30</v>
      </c>
      <c r="GT7" s="2">
        <v>5</v>
      </c>
      <c r="GU7" s="2">
        <v>44</v>
      </c>
      <c r="GV7" s="10">
        <v>6732</v>
      </c>
      <c r="GW7" s="2"/>
      <c r="GX7" s="2"/>
      <c r="HA7" s="1"/>
      <c r="HB7" s="1">
        <v>3</v>
      </c>
      <c r="HC7" s="1"/>
      <c r="HD7" s="1"/>
      <c r="HE7" s="1"/>
      <c r="HF7" s="1"/>
      <c r="HG7" s="1"/>
      <c r="HH7" s="1"/>
      <c r="HI7" s="1"/>
      <c r="HJ7" s="1"/>
      <c r="HK7" s="1"/>
      <c r="HL7" s="1">
        <v>3</v>
      </c>
      <c r="HM7" s="6">
        <v>2016</v>
      </c>
      <c r="HO7" s="6">
        <v>236732</v>
      </c>
      <c r="HP7" s="6">
        <v>932093</v>
      </c>
      <c r="HQ7" s="10">
        <v>18934</v>
      </c>
      <c r="HR7" s="1">
        <v>87</v>
      </c>
      <c r="HS7" s="1">
        <v>88</v>
      </c>
      <c r="HT7" s="6">
        <v>26725</v>
      </c>
      <c r="HU7" s="1"/>
      <c r="HV7" s="6">
        <v>34298</v>
      </c>
      <c r="HW7" s="6">
        <v>294000</v>
      </c>
      <c r="HX7" s="6">
        <v>2022</v>
      </c>
      <c r="HY7" s="1"/>
      <c r="HZ7" s="6">
        <v>13913</v>
      </c>
      <c r="IA7" s="1">
        <v>-1</v>
      </c>
      <c r="IB7" s="1">
        <v>0</v>
      </c>
      <c r="IC7" s="1"/>
      <c r="ID7" s="1">
        <v>370</v>
      </c>
      <c r="IE7" s="6">
        <v>194000</v>
      </c>
      <c r="IF7" s="6">
        <v>682173</v>
      </c>
      <c r="IG7" s="6">
        <v>217799</v>
      </c>
      <c r="IH7" s="6">
        <v>50845</v>
      </c>
      <c r="II7" s="6">
        <v>583746</v>
      </c>
      <c r="IJ7" s="6">
        <v>254004</v>
      </c>
      <c r="IK7" s="1">
        <v>156</v>
      </c>
      <c r="IL7" s="6">
        <v>32218</v>
      </c>
      <c r="IM7" s="1">
        <v>730</v>
      </c>
      <c r="IN7" s="6">
        <v>13733</v>
      </c>
      <c r="IO7" s="1">
        <v>0</v>
      </c>
      <c r="IP7" s="1">
        <v>177</v>
      </c>
      <c r="IR7" s="6">
        <v>100423</v>
      </c>
      <c r="IS7" s="1">
        <v>0</v>
      </c>
      <c r="IT7" s="10">
        <v>100423</v>
      </c>
      <c r="IU7" s="10">
        <v>148011</v>
      </c>
      <c r="IV7" s="6">
        <v>49386</v>
      </c>
      <c r="IW7" s="10">
        <v>782596</v>
      </c>
      <c r="IX7" s="6">
        <v>176622</v>
      </c>
      <c r="IY7" s="6">
        <v>1866</v>
      </c>
      <c r="IZ7" s="6">
        <v>1910</v>
      </c>
      <c r="JA7" s="1">
        <v>12</v>
      </c>
      <c r="JB7" s="1">
        <v>0.76</v>
      </c>
      <c r="JC7" s="1">
        <v>0.24</v>
      </c>
      <c r="JD7" s="1">
        <v>10.210000000000001</v>
      </c>
      <c r="JE7" s="1">
        <v>15.34</v>
      </c>
      <c r="JF7" s="1">
        <v>4.93</v>
      </c>
      <c r="JG7" s="6">
        <v>2813</v>
      </c>
      <c r="JH7" s="6">
        <v>22250</v>
      </c>
      <c r="JI7" s="1">
        <v>975</v>
      </c>
      <c r="JJ7" s="6">
        <v>16411</v>
      </c>
      <c r="JK7" s="27">
        <f t="shared" si="1"/>
        <v>30.026188662418015</v>
      </c>
      <c r="KJ7" s="27">
        <f t="shared" si="2"/>
        <v>46841.72463768116</v>
      </c>
      <c r="MH7" s="2"/>
      <c r="MI7" s="2"/>
    </row>
    <row r="8" spans="1:347" x14ac:dyDescent="0.2">
      <c r="A8" s="1" t="s">
        <v>1009</v>
      </c>
      <c r="B8" s="1" t="s">
        <v>2014</v>
      </c>
      <c r="C8" s="1" t="s">
        <v>1010</v>
      </c>
      <c r="D8" s="1">
        <v>2016</v>
      </c>
      <c r="E8" s="1" t="s">
        <v>578</v>
      </c>
      <c r="F8" s="1" t="s">
        <v>1011</v>
      </c>
      <c r="G8" s="1" t="s">
        <v>1012</v>
      </c>
      <c r="H8" s="1">
        <v>28086</v>
      </c>
      <c r="I8" s="1">
        <v>3414</v>
      </c>
      <c r="J8" s="1" t="s">
        <v>1011</v>
      </c>
      <c r="K8" s="1" t="s">
        <v>1012</v>
      </c>
      <c r="L8" s="1">
        <v>28086</v>
      </c>
      <c r="M8" s="1"/>
      <c r="N8" s="1" t="s">
        <v>1013</v>
      </c>
      <c r="O8" s="1" t="s">
        <v>1014</v>
      </c>
      <c r="P8" s="1" t="s">
        <v>1015</v>
      </c>
      <c r="Q8" s="1" t="s">
        <v>1016</v>
      </c>
      <c r="R8" s="1" t="s">
        <v>1013</v>
      </c>
      <c r="S8" s="1" t="s">
        <v>396</v>
      </c>
      <c r="T8" s="1" t="s">
        <v>1014</v>
      </c>
      <c r="U8" s="1" t="s">
        <v>1015</v>
      </c>
      <c r="V8" s="1" t="s">
        <v>1016</v>
      </c>
      <c r="W8" s="1">
        <v>1</v>
      </c>
      <c r="X8" s="1">
        <v>0</v>
      </c>
      <c r="Y8" s="1">
        <v>0</v>
      </c>
      <c r="Z8" s="1">
        <v>1</v>
      </c>
      <c r="AA8" s="6">
        <v>2704</v>
      </c>
      <c r="AB8" s="1">
        <v>2</v>
      </c>
      <c r="AC8" s="1">
        <v>1</v>
      </c>
      <c r="AD8" s="1">
        <v>3</v>
      </c>
      <c r="AE8" s="1">
        <v>5.5</v>
      </c>
      <c r="AF8" s="1">
        <v>8.5</v>
      </c>
      <c r="AG8" s="7">
        <v>0.23530000000000001</v>
      </c>
      <c r="AH8" s="8">
        <v>55589</v>
      </c>
      <c r="AI8" s="1" t="e">
        <f>VLOOKUP(Municipal!A8,Salaries!A$6:T$91,15,FALSE)</f>
        <v>#N/A</v>
      </c>
      <c r="AJ8" s="1" t="e">
        <f>VLOOKUP(Municipal!A8,Salaries!A$6:T$91,16,FALSE)</f>
        <v>#N/A</v>
      </c>
      <c r="AK8" s="8">
        <v>39126</v>
      </c>
      <c r="AL8" s="9">
        <v>12.72</v>
      </c>
      <c r="AM8" s="9">
        <v>14.6</v>
      </c>
      <c r="AN8" s="9">
        <v>17.899999999999999</v>
      </c>
      <c r="AO8" s="8">
        <v>637282</v>
      </c>
      <c r="AP8" s="8">
        <v>68000</v>
      </c>
      <c r="AQ8" s="8">
        <v>705282</v>
      </c>
      <c r="AR8" s="8">
        <v>9509</v>
      </c>
      <c r="AS8" s="8">
        <v>0</v>
      </c>
      <c r="AT8" s="8">
        <v>9509</v>
      </c>
      <c r="AU8" s="8">
        <v>43868</v>
      </c>
      <c r="AV8" s="8">
        <v>0</v>
      </c>
      <c r="AW8" s="8">
        <v>43868</v>
      </c>
      <c r="AX8" s="8">
        <v>0</v>
      </c>
      <c r="AY8" s="8">
        <v>758659</v>
      </c>
      <c r="AZ8" s="8">
        <v>269035</v>
      </c>
      <c r="BA8" s="8">
        <v>124949</v>
      </c>
      <c r="BB8" s="8">
        <v>393984</v>
      </c>
      <c r="BC8" s="8">
        <v>51361</v>
      </c>
      <c r="BD8" s="8">
        <v>31210</v>
      </c>
      <c r="BE8" s="8">
        <v>0</v>
      </c>
      <c r="BF8" s="8">
        <v>82571</v>
      </c>
      <c r="BG8" s="8">
        <v>228713</v>
      </c>
      <c r="BH8" s="8">
        <v>705268</v>
      </c>
      <c r="BI8" s="8">
        <v>53391</v>
      </c>
      <c r="BJ8" s="7">
        <v>7.0400000000000004E-2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6">
        <v>11021</v>
      </c>
      <c r="BR8" s="6">
        <v>10896</v>
      </c>
      <c r="BS8" s="6">
        <v>21917</v>
      </c>
      <c r="BT8" s="6">
        <v>12145</v>
      </c>
      <c r="BU8" s="6">
        <v>5839</v>
      </c>
      <c r="BV8" s="6">
        <v>17984</v>
      </c>
      <c r="BW8" s="6">
        <v>1541</v>
      </c>
      <c r="BX8" s="1"/>
      <c r="BY8" s="1"/>
      <c r="BZ8" s="6">
        <v>41442</v>
      </c>
      <c r="CA8" s="1"/>
      <c r="CB8" s="6">
        <v>41442</v>
      </c>
      <c r="CC8" s="6">
        <v>2784</v>
      </c>
      <c r="CD8" s="6">
        <v>50523</v>
      </c>
      <c r="CE8" s="1">
        <v>13</v>
      </c>
      <c r="CF8" s="1">
        <v>74</v>
      </c>
      <c r="CG8" s="1">
        <v>87</v>
      </c>
      <c r="CH8" s="1">
        <v>801</v>
      </c>
      <c r="CI8" s="6">
        <v>9587</v>
      </c>
      <c r="CJ8" s="6">
        <v>2377</v>
      </c>
      <c r="CK8" s="1">
        <v>204</v>
      </c>
      <c r="CL8" s="1">
        <v>50</v>
      </c>
      <c r="CM8" s="1">
        <v>53</v>
      </c>
      <c r="CN8" s="1">
        <v>86</v>
      </c>
      <c r="CO8" s="6">
        <v>26528</v>
      </c>
      <c r="CP8" s="6">
        <v>8014</v>
      </c>
      <c r="CQ8" s="6">
        <v>34542</v>
      </c>
      <c r="CR8" s="6">
        <v>3613</v>
      </c>
      <c r="CS8" s="1">
        <v>81</v>
      </c>
      <c r="CT8" s="6">
        <v>3694</v>
      </c>
      <c r="CU8" s="6">
        <v>31519</v>
      </c>
      <c r="CV8" s="6">
        <v>6112</v>
      </c>
      <c r="CW8" s="6">
        <v>37631</v>
      </c>
      <c r="CX8" s="6">
        <v>75867</v>
      </c>
      <c r="CY8" s="1">
        <v>449</v>
      </c>
      <c r="CZ8" s="6">
        <v>1937</v>
      </c>
      <c r="DA8" s="6">
        <v>78253</v>
      </c>
      <c r="DB8" s="6">
        <v>2427</v>
      </c>
      <c r="DC8" s="1">
        <v>422</v>
      </c>
      <c r="DD8" s="6">
        <f t="shared" si="3"/>
        <v>2849</v>
      </c>
      <c r="DE8" s="6">
        <v>11904</v>
      </c>
      <c r="DF8" s="6">
        <v>3519</v>
      </c>
      <c r="DG8" s="1">
        <v>312</v>
      </c>
      <c r="DH8" s="6">
        <v>4260</v>
      </c>
      <c r="DI8" s="1">
        <v>82</v>
      </c>
      <c r="DJ8" s="6"/>
      <c r="DK8" s="6">
        <v>81443</v>
      </c>
      <c r="DL8" s="1"/>
      <c r="DM8" s="1"/>
      <c r="DN8" s="1">
        <v>-1</v>
      </c>
      <c r="DO8" s="6">
        <v>96860</v>
      </c>
      <c r="DP8" s="1">
        <v>12</v>
      </c>
      <c r="DQ8" s="6">
        <v>16812</v>
      </c>
      <c r="DR8" s="1">
        <v>0</v>
      </c>
      <c r="DS8" s="6">
        <v>16812</v>
      </c>
      <c r="DT8" s="6">
        <v>117070</v>
      </c>
      <c r="DU8" s="1">
        <v>88</v>
      </c>
      <c r="DV8" s="1">
        <v>7</v>
      </c>
      <c r="DW8" s="1">
        <v>170</v>
      </c>
      <c r="DX8" s="1">
        <v>294</v>
      </c>
      <c r="DY8" s="1">
        <v>11</v>
      </c>
      <c r="DZ8" s="1">
        <v>15</v>
      </c>
      <c r="EA8" s="1">
        <v>585</v>
      </c>
      <c r="EB8" s="1">
        <v>866</v>
      </c>
      <c r="EC8" s="1">
        <v>121</v>
      </c>
      <c r="ED8" s="1">
        <v>987</v>
      </c>
      <c r="EE8" s="6">
        <v>6876</v>
      </c>
      <c r="EF8" s="6">
        <v>7005</v>
      </c>
      <c r="EG8" s="6">
        <v>13881</v>
      </c>
      <c r="EH8" s="1">
        <v>324</v>
      </c>
      <c r="EI8" s="6">
        <v>4054</v>
      </c>
      <c r="EJ8" s="6">
        <v>4378</v>
      </c>
      <c r="EK8" s="6">
        <v>19246</v>
      </c>
      <c r="EL8" s="1">
        <v>22</v>
      </c>
      <c r="EM8" s="1">
        <v>122</v>
      </c>
      <c r="EN8" s="1">
        <v>18</v>
      </c>
      <c r="EO8" s="1">
        <v>85</v>
      </c>
      <c r="EP8" s="1">
        <v>58</v>
      </c>
      <c r="EQ8" s="6">
        <v>2332</v>
      </c>
      <c r="ER8" s="6">
        <v>6204</v>
      </c>
      <c r="ES8" s="6">
        <v>4110</v>
      </c>
      <c r="ET8" s="1">
        <v>774</v>
      </c>
      <c r="EU8" s="6">
        <v>11215</v>
      </c>
      <c r="EV8" s="6">
        <v>11189</v>
      </c>
      <c r="EW8" s="1" t="s">
        <v>1017</v>
      </c>
      <c r="EX8" s="1">
        <v>11</v>
      </c>
      <c r="EY8" s="1">
        <v>29</v>
      </c>
      <c r="EZ8" s="6">
        <v>20370</v>
      </c>
      <c r="FA8" s="6">
        <v>19910</v>
      </c>
      <c r="FB8" s="6">
        <v>19710</v>
      </c>
      <c r="FC8" s="1"/>
      <c r="FD8" s="1" t="s">
        <v>278</v>
      </c>
      <c r="FE8" s="1"/>
      <c r="FF8" s="1"/>
      <c r="FG8" s="1" t="s">
        <v>1010</v>
      </c>
      <c r="FH8" s="1" t="s">
        <v>280</v>
      </c>
      <c r="FI8" s="1" t="s">
        <v>1011</v>
      </c>
      <c r="FJ8" s="1" t="s">
        <v>1012</v>
      </c>
      <c r="FK8" s="1">
        <v>28086</v>
      </c>
      <c r="FL8" s="1">
        <v>3414</v>
      </c>
      <c r="FM8" s="1" t="s">
        <v>1011</v>
      </c>
      <c r="FN8" s="1" t="s">
        <v>1012</v>
      </c>
      <c r="FO8" s="1">
        <v>28086</v>
      </c>
      <c r="FP8" s="1">
        <v>3414</v>
      </c>
      <c r="FQ8" s="1" t="s">
        <v>578</v>
      </c>
      <c r="FR8" s="6">
        <v>13457</v>
      </c>
      <c r="FS8" s="1">
        <v>8.5</v>
      </c>
      <c r="FT8" s="1" t="s">
        <v>1013</v>
      </c>
      <c r="FU8" s="6">
        <v>2704</v>
      </c>
      <c r="FV8" s="1">
        <v>52</v>
      </c>
      <c r="FW8" s="1"/>
      <c r="FX8" s="1" t="s">
        <v>1018</v>
      </c>
      <c r="FY8" s="1"/>
      <c r="FZ8" s="1"/>
      <c r="GA8" s="1">
        <v>0</v>
      </c>
      <c r="GB8" s="1" t="s">
        <v>1019</v>
      </c>
      <c r="GC8" s="1">
        <v>4.1399999999999997</v>
      </c>
      <c r="GD8" s="1">
        <v>2.2400000000000002</v>
      </c>
      <c r="GE8" s="1"/>
      <c r="GF8" s="1" t="s">
        <v>327</v>
      </c>
      <c r="GG8" s="1" t="s">
        <v>1020</v>
      </c>
      <c r="GH8" s="1" t="s">
        <v>286</v>
      </c>
      <c r="GI8" s="1" t="s">
        <v>535</v>
      </c>
      <c r="GJ8" s="6">
        <v>10615</v>
      </c>
      <c r="GK8" s="1">
        <v>2</v>
      </c>
      <c r="GL8" s="1"/>
      <c r="GM8" s="2" t="s">
        <v>291</v>
      </c>
      <c r="GN8" s="2">
        <v>797</v>
      </c>
      <c r="GO8" s="2">
        <v>46</v>
      </c>
      <c r="GP8" s="10">
        <v>3495</v>
      </c>
      <c r="GQ8" s="10">
        <v>11776</v>
      </c>
      <c r="GR8" s="10">
        <v>42851</v>
      </c>
      <c r="GS8" s="2"/>
      <c r="GT8" s="2">
        <v>23</v>
      </c>
      <c r="GU8" s="2">
        <v>476</v>
      </c>
      <c r="GV8" s="10">
        <v>1041</v>
      </c>
      <c r="GW8" s="10">
        <v>42851</v>
      </c>
      <c r="GX8" s="10">
        <v>1981000</v>
      </c>
      <c r="HA8" s="1"/>
      <c r="HB8" s="1">
        <v>2</v>
      </c>
      <c r="HC8" s="1"/>
      <c r="HD8" s="1"/>
      <c r="HE8" s="1"/>
      <c r="HF8" s="1"/>
      <c r="HG8" s="1"/>
      <c r="HH8" s="1"/>
      <c r="HI8" s="1"/>
      <c r="HJ8" s="1"/>
      <c r="HK8" s="1"/>
      <c r="HL8" s="1">
        <v>2</v>
      </c>
      <c r="HM8" s="6">
        <v>1830</v>
      </c>
      <c r="HO8" s="6">
        <v>12764</v>
      </c>
      <c r="HP8" s="6">
        <v>108023</v>
      </c>
      <c r="HQ8" s="2">
        <v>82</v>
      </c>
      <c r="HR8" s="1"/>
      <c r="HS8" s="1">
        <v>50</v>
      </c>
      <c r="HT8" s="6">
        <v>26725</v>
      </c>
      <c r="HU8" s="6">
        <v>23798</v>
      </c>
      <c r="HV8" s="1"/>
      <c r="HW8" s="1">
        <v>0</v>
      </c>
      <c r="HX8" s="6">
        <v>2022</v>
      </c>
      <c r="HY8" s="6">
        <v>1183</v>
      </c>
      <c r="HZ8" s="1"/>
      <c r="IA8" s="6">
        <v>6382</v>
      </c>
      <c r="IB8" s="1">
        <v>0</v>
      </c>
      <c r="IC8" s="1">
        <v>205</v>
      </c>
      <c r="ID8" s="1"/>
      <c r="IE8" s="1">
        <v>-1</v>
      </c>
      <c r="IF8" s="6">
        <v>96860</v>
      </c>
      <c r="IG8" s="6">
        <v>14753</v>
      </c>
      <c r="IH8" s="1">
        <v>23</v>
      </c>
      <c r="II8" s="6">
        <v>94514</v>
      </c>
      <c r="IJ8" s="6">
        <v>14347</v>
      </c>
      <c r="IK8" s="1">
        <v>18</v>
      </c>
      <c r="IL8" s="6">
        <v>3501</v>
      </c>
      <c r="IM8" s="1">
        <v>147</v>
      </c>
      <c r="IN8" s="1">
        <v>275</v>
      </c>
      <c r="IO8" s="1">
        <v>0</v>
      </c>
      <c r="IP8" s="1">
        <v>7</v>
      </c>
      <c r="IR8" s="6">
        <v>1987</v>
      </c>
      <c r="IS8" s="6">
        <v>16098</v>
      </c>
      <c r="IT8" s="10">
        <v>18085</v>
      </c>
      <c r="IU8" s="10">
        <v>22345</v>
      </c>
      <c r="IV8" s="6">
        <v>2849</v>
      </c>
      <c r="IW8" s="10">
        <v>114945</v>
      </c>
      <c r="IX8" s="6">
        <v>31005</v>
      </c>
      <c r="IY8" s="1">
        <v>95</v>
      </c>
      <c r="IZ8" s="1">
        <v>464</v>
      </c>
      <c r="JA8" s="1">
        <v>26</v>
      </c>
      <c r="JB8" s="1">
        <v>0.72</v>
      </c>
      <c r="JC8" s="1">
        <v>0.05</v>
      </c>
      <c r="JD8" s="1">
        <v>32.9</v>
      </c>
      <c r="JE8" s="1">
        <v>29.92</v>
      </c>
      <c r="JF8" s="1">
        <v>10.39</v>
      </c>
      <c r="JG8" s="1">
        <v>269</v>
      </c>
      <c r="JH8" s="6">
        <v>8066</v>
      </c>
      <c r="JI8" s="1">
        <v>316</v>
      </c>
      <c r="JJ8" s="6">
        <v>11180</v>
      </c>
      <c r="JK8" s="27">
        <f t="shared" si="1"/>
        <v>37.115779557230333</v>
      </c>
      <c r="KJ8" s="27">
        <f t="shared" si="2"/>
        <v>46351.058823529413</v>
      </c>
      <c r="MH8" s="10">
        <v>42851</v>
      </c>
      <c r="MI8" s="10">
        <v>1981000</v>
      </c>
    </row>
    <row r="9" spans="1:347" x14ac:dyDescent="0.2">
      <c r="A9" s="1" t="s">
        <v>1080</v>
      </c>
      <c r="B9" s="1" t="s">
        <v>2123</v>
      </c>
      <c r="C9" s="1" t="s">
        <v>1081</v>
      </c>
      <c r="D9" s="1">
        <v>2016</v>
      </c>
      <c r="E9" s="1" t="s">
        <v>995</v>
      </c>
      <c r="F9" s="1" t="s">
        <v>1082</v>
      </c>
      <c r="G9" s="1" t="s">
        <v>1083</v>
      </c>
      <c r="H9" s="1">
        <v>28115</v>
      </c>
      <c r="I9" s="1">
        <v>3262</v>
      </c>
      <c r="J9" s="1" t="s">
        <v>1082</v>
      </c>
      <c r="K9" s="1" t="s">
        <v>1083</v>
      </c>
      <c r="L9" s="1">
        <v>28115</v>
      </c>
      <c r="M9" s="1"/>
      <c r="N9" s="1" t="s">
        <v>1084</v>
      </c>
      <c r="O9" s="1" t="s">
        <v>1085</v>
      </c>
      <c r="P9" s="1" t="s">
        <v>1086</v>
      </c>
      <c r="Q9" s="1" t="s">
        <v>1087</v>
      </c>
      <c r="R9" s="1" t="s">
        <v>1088</v>
      </c>
      <c r="S9" s="1" t="s">
        <v>1089</v>
      </c>
      <c r="T9" s="1" t="s">
        <v>1090</v>
      </c>
      <c r="U9" s="1" t="s">
        <v>1091</v>
      </c>
      <c r="V9" s="1" t="s">
        <v>1092</v>
      </c>
      <c r="W9" s="1">
        <v>1</v>
      </c>
      <c r="X9" s="1">
        <v>0</v>
      </c>
      <c r="Y9" s="1">
        <v>0</v>
      </c>
      <c r="Z9" s="1">
        <v>1</v>
      </c>
      <c r="AA9" s="6">
        <v>3080</v>
      </c>
      <c r="AB9" s="1">
        <v>6</v>
      </c>
      <c r="AC9" s="1">
        <v>1</v>
      </c>
      <c r="AD9" s="1">
        <v>7</v>
      </c>
      <c r="AE9" s="1">
        <v>19.25</v>
      </c>
      <c r="AF9" s="1">
        <v>26.25</v>
      </c>
      <c r="AG9" s="7">
        <v>0.2286</v>
      </c>
      <c r="AH9" s="8">
        <v>93312</v>
      </c>
      <c r="AI9" s="1" t="e">
        <f>VLOOKUP(Municipal!A9,Salaries!A$6:T$91,15,FALSE)</f>
        <v>#N/A</v>
      </c>
      <c r="AJ9" s="1" t="e">
        <f>VLOOKUP(Municipal!A9,Salaries!A$6:T$91,16,FALSE)</f>
        <v>#N/A</v>
      </c>
      <c r="AK9" s="8">
        <v>39650</v>
      </c>
      <c r="AL9" s="9">
        <v>12.48</v>
      </c>
      <c r="AM9" s="9">
        <v>13.76</v>
      </c>
      <c r="AN9" s="9">
        <v>16.73</v>
      </c>
      <c r="AO9" s="8">
        <v>621526</v>
      </c>
      <c r="AP9" s="8">
        <v>1274532</v>
      </c>
      <c r="AQ9" s="8">
        <v>1896058</v>
      </c>
      <c r="AR9" s="8">
        <v>23984</v>
      </c>
      <c r="AS9" s="8">
        <v>0</v>
      </c>
      <c r="AT9" s="8">
        <v>23984</v>
      </c>
      <c r="AU9" s="8">
        <v>0</v>
      </c>
      <c r="AV9" s="8">
        <v>0</v>
      </c>
      <c r="AW9" s="8">
        <v>0</v>
      </c>
      <c r="AX9" s="8">
        <v>88162</v>
      </c>
      <c r="AY9" s="8">
        <v>2008204</v>
      </c>
      <c r="AZ9" s="8">
        <v>987122</v>
      </c>
      <c r="BA9" s="8">
        <v>364916</v>
      </c>
      <c r="BB9" s="8">
        <v>1352038</v>
      </c>
      <c r="BC9" s="8">
        <v>186741</v>
      </c>
      <c r="BD9" s="8">
        <v>69738</v>
      </c>
      <c r="BE9" s="8">
        <v>65009</v>
      </c>
      <c r="BF9" s="8">
        <v>321488</v>
      </c>
      <c r="BG9" s="8">
        <v>334678</v>
      </c>
      <c r="BH9" s="8">
        <v>2008204</v>
      </c>
      <c r="BI9" s="8">
        <v>0</v>
      </c>
      <c r="BJ9" s="7">
        <v>0</v>
      </c>
      <c r="BK9" s="8">
        <v>0</v>
      </c>
      <c r="BL9" s="8">
        <v>0</v>
      </c>
      <c r="BM9" s="8">
        <v>0</v>
      </c>
      <c r="BN9" s="8">
        <v>-1</v>
      </c>
      <c r="BO9" s="8">
        <v>-1</v>
      </c>
      <c r="BP9" s="8">
        <v>272777</v>
      </c>
      <c r="BQ9" s="6">
        <v>22233</v>
      </c>
      <c r="BR9" s="6">
        <v>36119</v>
      </c>
      <c r="BS9" s="6">
        <v>58352</v>
      </c>
      <c r="BT9" s="6">
        <v>28325</v>
      </c>
      <c r="BU9" s="6">
        <v>21046</v>
      </c>
      <c r="BV9" s="6">
        <v>49371</v>
      </c>
      <c r="BW9" s="6">
        <v>7731</v>
      </c>
      <c r="BX9" s="6">
        <v>2023</v>
      </c>
      <c r="BY9" s="6">
        <v>9754</v>
      </c>
      <c r="BZ9" s="6">
        <v>117477</v>
      </c>
      <c r="CA9" s="1"/>
      <c r="CB9" s="6">
        <v>117477</v>
      </c>
      <c r="CC9" s="1">
        <v>4</v>
      </c>
      <c r="CD9" s="6">
        <v>61406</v>
      </c>
      <c r="CE9" s="1">
        <v>5</v>
      </c>
      <c r="CF9" s="1">
        <v>74</v>
      </c>
      <c r="CG9" s="1">
        <v>79</v>
      </c>
      <c r="CH9" s="6">
        <v>6831</v>
      </c>
      <c r="CI9" s="6">
        <v>16110</v>
      </c>
      <c r="CJ9" s="6">
        <v>11015</v>
      </c>
      <c r="CK9" s="1">
        <v>370</v>
      </c>
      <c r="CL9" s="1">
        <v>165</v>
      </c>
      <c r="CM9" s="1">
        <v>28</v>
      </c>
      <c r="CN9" s="1">
        <v>123</v>
      </c>
      <c r="CO9" s="6">
        <v>74070</v>
      </c>
      <c r="CP9" s="6">
        <v>41590</v>
      </c>
      <c r="CQ9" s="6">
        <v>115660</v>
      </c>
      <c r="CR9" s="6">
        <v>13653</v>
      </c>
      <c r="CS9" s="6">
        <v>1279</v>
      </c>
      <c r="CT9" s="6">
        <v>14932</v>
      </c>
      <c r="CU9" s="6">
        <v>143341</v>
      </c>
      <c r="CV9" s="6">
        <v>49631</v>
      </c>
      <c r="CW9" s="6">
        <v>192972</v>
      </c>
      <c r="CX9" s="6">
        <v>323564</v>
      </c>
      <c r="CY9" s="1">
        <v>42</v>
      </c>
      <c r="CZ9" s="1">
        <v>10</v>
      </c>
      <c r="DA9" s="6">
        <v>323616</v>
      </c>
      <c r="DB9" s="6">
        <v>24085</v>
      </c>
      <c r="DC9" s="6">
        <v>16235</v>
      </c>
      <c r="DD9" s="6">
        <f t="shared" si="3"/>
        <v>40320</v>
      </c>
      <c r="DE9" s="6">
        <v>101275</v>
      </c>
      <c r="DF9" s="6">
        <v>33248</v>
      </c>
      <c r="DG9" s="6">
        <v>1551</v>
      </c>
      <c r="DH9" s="6">
        <v>51876</v>
      </c>
      <c r="DI9" s="1">
        <v>484</v>
      </c>
      <c r="DJ9" s="6"/>
      <c r="DK9" s="6">
        <v>498568</v>
      </c>
      <c r="DL9" s="1">
        <v>0</v>
      </c>
      <c r="DM9" s="1">
        <v>0</v>
      </c>
      <c r="DN9" s="6">
        <v>2074</v>
      </c>
      <c r="DO9" s="6">
        <v>500010</v>
      </c>
      <c r="DP9" s="1">
        <v>0</v>
      </c>
      <c r="DQ9" s="6">
        <v>34002</v>
      </c>
      <c r="DR9" s="6">
        <v>9046</v>
      </c>
      <c r="DS9" s="6">
        <v>43048</v>
      </c>
      <c r="DT9" s="6">
        <v>277105</v>
      </c>
      <c r="DU9" s="1">
        <v>102</v>
      </c>
      <c r="DV9" s="1">
        <v>12</v>
      </c>
      <c r="DW9" s="1">
        <v>432</v>
      </c>
      <c r="DX9" s="1">
        <v>390</v>
      </c>
      <c r="DY9" s="1">
        <v>21</v>
      </c>
      <c r="DZ9" s="1">
        <v>2</v>
      </c>
      <c r="EA9" s="1">
        <v>959</v>
      </c>
      <c r="EB9" s="6">
        <v>1163</v>
      </c>
      <c r="EC9" s="1">
        <v>375</v>
      </c>
      <c r="ED9" s="6">
        <v>1538</v>
      </c>
      <c r="EE9" s="6">
        <v>15082</v>
      </c>
      <c r="EF9" s="6">
        <v>24027</v>
      </c>
      <c r="EG9" s="6">
        <v>39109</v>
      </c>
      <c r="EH9" s="1">
        <v>237</v>
      </c>
      <c r="EI9" s="1">
        <v>70</v>
      </c>
      <c r="EJ9" s="1">
        <v>307</v>
      </c>
      <c r="EK9" s="6">
        <v>40954</v>
      </c>
      <c r="EL9" s="1">
        <v>25</v>
      </c>
      <c r="EM9" s="1">
        <v>32</v>
      </c>
      <c r="EN9" s="1">
        <v>10</v>
      </c>
      <c r="EO9" s="1">
        <v>0</v>
      </c>
      <c r="EP9" s="1">
        <v>154</v>
      </c>
      <c r="EQ9" s="6">
        <v>2885</v>
      </c>
      <c r="ER9" s="6">
        <v>20748</v>
      </c>
      <c r="ES9" s="6">
        <v>11960</v>
      </c>
      <c r="ET9" s="1">
        <v>208</v>
      </c>
      <c r="EU9" s="1">
        <v>19</v>
      </c>
      <c r="EV9" s="1">
        <v>212</v>
      </c>
      <c r="EW9" s="1" t="s">
        <v>1093</v>
      </c>
      <c r="EX9" s="1">
        <v>26</v>
      </c>
      <c r="EY9" s="1">
        <v>44</v>
      </c>
      <c r="EZ9" s="6">
        <v>45743</v>
      </c>
      <c r="FA9" s="1"/>
      <c r="FB9" s="1"/>
      <c r="FC9" s="1"/>
      <c r="FD9" s="1" t="s">
        <v>278</v>
      </c>
      <c r="FE9" s="1"/>
      <c r="FF9" s="1"/>
      <c r="FG9" s="1" t="s">
        <v>1081</v>
      </c>
      <c r="FH9" s="1" t="s">
        <v>280</v>
      </c>
      <c r="FI9" s="1" t="s">
        <v>1082</v>
      </c>
      <c r="FJ9" s="1" t="s">
        <v>1083</v>
      </c>
      <c r="FK9" s="1">
        <v>28115</v>
      </c>
      <c r="FL9" s="1">
        <v>3262</v>
      </c>
      <c r="FM9" s="1" t="s">
        <v>1082</v>
      </c>
      <c r="FN9" s="1" t="s">
        <v>1083</v>
      </c>
      <c r="FO9" s="1">
        <v>28115</v>
      </c>
      <c r="FP9" s="1">
        <v>3262</v>
      </c>
      <c r="FQ9" s="1" t="s">
        <v>995</v>
      </c>
      <c r="FR9" s="6">
        <v>34000</v>
      </c>
      <c r="FS9" s="1">
        <v>26.25</v>
      </c>
      <c r="FT9" s="1" t="s">
        <v>1084</v>
      </c>
      <c r="FU9" s="6">
        <v>3080</v>
      </c>
      <c r="FV9" s="1">
        <v>52</v>
      </c>
      <c r="FW9" s="1"/>
      <c r="FX9" s="1" t="s">
        <v>1094</v>
      </c>
      <c r="FY9" s="1"/>
      <c r="FZ9" s="1"/>
      <c r="GA9" s="1">
        <v>0</v>
      </c>
      <c r="GB9" s="1" t="s">
        <v>1095</v>
      </c>
      <c r="GC9" s="1">
        <v>320.39999999999998</v>
      </c>
      <c r="GD9" s="1">
        <v>259.67</v>
      </c>
      <c r="GE9" s="1"/>
      <c r="GF9" s="1" t="s">
        <v>284</v>
      </c>
      <c r="GG9" s="1" t="s">
        <v>1096</v>
      </c>
      <c r="GH9" s="1" t="s">
        <v>286</v>
      </c>
      <c r="GI9" s="1" t="s">
        <v>535</v>
      </c>
      <c r="GJ9" s="6">
        <v>35156</v>
      </c>
      <c r="GK9" s="1">
        <v>3</v>
      </c>
      <c r="GL9" s="1"/>
      <c r="GM9" s="2" t="s">
        <v>291</v>
      </c>
      <c r="GN9" s="2">
        <v>696</v>
      </c>
      <c r="GO9" s="2">
        <v>110</v>
      </c>
      <c r="GP9" s="10">
        <v>4826</v>
      </c>
      <c r="GQ9" s="10">
        <v>63069</v>
      </c>
      <c r="GR9" s="10">
        <v>306492</v>
      </c>
      <c r="GS9" s="2">
        <v>151</v>
      </c>
      <c r="GT9" s="2">
        <v>21</v>
      </c>
      <c r="GU9" s="2">
        <v>237</v>
      </c>
      <c r="GV9" s="10">
        <v>4953</v>
      </c>
      <c r="GW9" s="10">
        <v>306492</v>
      </c>
      <c r="GX9" s="10">
        <v>183802</v>
      </c>
      <c r="HA9" s="1"/>
      <c r="HB9" s="1">
        <v>3</v>
      </c>
      <c r="HC9" s="1"/>
      <c r="HD9" s="1"/>
      <c r="HE9" s="1"/>
      <c r="HF9" s="1"/>
      <c r="HG9" s="1"/>
      <c r="HH9" s="1"/>
      <c r="HI9" s="1"/>
      <c r="HJ9" s="1"/>
      <c r="HK9" s="1"/>
      <c r="HL9" s="1">
        <v>2</v>
      </c>
      <c r="HM9" s="1">
        <v>445</v>
      </c>
      <c r="HO9" s="6">
        <v>34326</v>
      </c>
      <c r="HP9" s="6">
        <v>214064</v>
      </c>
      <c r="HQ9" s="2">
        <v>484</v>
      </c>
      <c r="HR9" s="1">
        <v>87</v>
      </c>
      <c r="HS9" s="1">
        <v>78</v>
      </c>
      <c r="HT9" s="6">
        <v>26725</v>
      </c>
      <c r="HU9" s="1"/>
      <c r="HV9" s="6">
        <v>34298</v>
      </c>
      <c r="HW9" s="1">
        <v>383</v>
      </c>
      <c r="HX9" s="6">
        <v>2022</v>
      </c>
      <c r="HY9" s="1"/>
      <c r="HZ9" s="6">
        <v>13913</v>
      </c>
      <c r="IA9" s="1">
        <v>175</v>
      </c>
      <c r="IB9" s="1">
        <v>0</v>
      </c>
      <c r="IC9" s="1"/>
      <c r="ID9" s="1">
        <v>370</v>
      </c>
      <c r="IE9" s="1">
        <v>0</v>
      </c>
      <c r="IF9" s="6">
        <v>500010</v>
      </c>
      <c r="IG9" s="6">
        <v>141595</v>
      </c>
      <c r="IH9" s="1">
        <v>0</v>
      </c>
      <c r="II9" s="6">
        <v>448144</v>
      </c>
      <c r="IJ9" s="6">
        <v>124518</v>
      </c>
      <c r="IK9" s="1">
        <v>30</v>
      </c>
      <c r="IL9" s="6">
        <v>33218</v>
      </c>
      <c r="IM9" s="1">
        <v>193</v>
      </c>
      <c r="IN9" s="6">
        <v>16042</v>
      </c>
      <c r="IO9" s="1">
        <v>0</v>
      </c>
      <c r="IP9" s="1">
        <v>842</v>
      </c>
      <c r="IR9" s="6">
        <v>17884</v>
      </c>
      <c r="IS9" s="1">
        <v>0</v>
      </c>
      <c r="IT9" s="10">
        <v>17884</v>
      </c>
      <c r="IU9" s="10">
        <v>69760</v>
      </c>
      <c r="IV9" s="6">
        <v>40320</v>
      </c>
      <c r="IW9" s="10">
        <v>517894</v>
      </c>
      <c r="IX9" s="6">
        <v>207904</v>
      </c>
      <c r="IY9" s="1">
        <v>114</v>
      </c>
      <c r="IZ9" s="1">
        <v>822</v>
      </c>
      <c r="JA9" s="1">
        <v>23</v>
      </c>
      <c r="JB9" s="1">
        <v>0.95</v>
      </c>
      <c r="JC9" s="1">
        <v>0.04</v>
      </c>
      <c r="JD9" s="1">
        <v>42.7</v>
      </c>
      <c r="JE9" s="1">
        <v>47.58</v>
      </c>
      <c r="JF9" s="1">
        <v>13.49</v>
      </c>
      <c r="JG9" s="1">
        <v>555</v>
      </c>
      <c r="JH9" s="6">
        <v>16482</v>
      </c>
      <c r="JI9" s="1">
        <v>404</v>
      </c>
      <c r="JJ9" s="6">
        <v>24472</v>
      </c>
      <c r="JK9" s="27">
        <f t="shared" si="1"/>
        <v>38.458243258618729</v>
      </c>
      <c r="KJ9" s="27">
        <f t="shared" si="2"/>
        <v>51506.209523809521</v>
      </c>
      <c r="MH9" s="10">
        <v>306492</v>
      </c>
      <c r="MI9" s="10">
        <v>183802</v>
      </c>
    </row>
    <row r="10" spans="1:347" x14ac:dyDescent="0.2">
      <c r="A10" s="1" t="s">
        <v>908</v>
      </c>
      <c r="B10" s="1" t="s">
        <v>2015</v>
      </c>
      <c r="C10" s="1" t="s">
        <v>909</v>
      </c>
      <c r="D10" s="1">
        <v>2016</v>
      </c>
      <c r="E10" s="1" t="s">
        <v>404</v>
      </c>
      <c r="F10" s="1" t="s">
        <v>910</v>
      </c>
      <c r="G10" s="1" t="s">
        <v>911</v>
      </c>
      <c r="H10" s="1">
        <v>27856</v>
      </c>
      <c r="I10" s="1"/>
      <c r="J10" s="1" t="s">
        <v>910</v>
      </c>
      <c r="K10" s="1" t="s">
        <v>911</v>
      </c>
      <c r="L10" s="1">
        <v>27856</v>
      </c>
      <c r="M10" s="1"/>
      <c r="N10" s="1" t="s">
        <v>912</v>
      </c>
      <c r="O10" s="1" t="s">
        <v>913</v>
      </c>
      <c r="P10" s="1" t="s">
        <v>914</v>
      </c>
      <c r="Q10" s="1" t="s">
        <v>915</v>
      </c>
      <c r="R10" s="1" t="s">
        <v>912</v>
      </c>
      <c r="S10" s="1" t="s">
        <v>396</v>
      </c>
      <c r="T10" s="1" t="s">
        <v>913</v>
      </c>
      <c r="U10" s="1" t="s">
        <v>914</v>
      </c>
      <c r="V10" s="1" t="s">
        <v>915</v>
      </c>
      <c r="W10" s="1">
        <v>1</v>
      </c>
      <c r="X10" s="1">
        <v>0</v>
      </c>
      <c r="Y10" s="1">
        <v>0</v>
      </c>
      <c r="Z10" s="1">
        <v>0</v>
      </c>
      <c r="AA10" s="6">
        <v>2652</v>
      </c>
      <c r="AB10" s="1">
        <v>1</v>
      </c>
      <c r="AC10" s="1">
        <v>0</v>
      </c>
      <c r="AD10" s="1">
        <v>1</v>
      </c>
      <c r="AE10" s="1">
        <v>3.75</v>
      </c>
      <c r="AF10" s="1">
        <v>4.75</v>
      </c>
      <c r="AG10" s="7">
        <v>0.21049999999999999</v>
      </c>
      <c r="AH10" s="8">
        <v>45000</v>
      </c>
      <c r="AI10" s="1" t="e">
        <f>VLOOKUP(Municipal!A10,Salaries!A$6:T$91,15,FALSE)</f>
        <v>#N/A</v>
      </c>
      <c r="AJ10" s="1" t="e">
        <f>VLOOKUP(Municipal!A10,Salaries!A$6:T$91,16,FALSE)</f>
        <v>#N/A</v>
      </c>
      <c r="AK10" s="1"/>
      <c r="AL10" s="1"/>
      <c r="AM10" s="1"/>
      <c r="AN10" s="1"/>
      <c r="AO10" s="8">
        <v>195454</v>
      </c>
      <c r="AP10" s="8">
        <v>0</v>
      </c>
      <c r="AQ10" s="8">
        <v>195454</v>
      </c>
      <c r="AR10" s="8">
        <v>3900</v>
      </c>
      <c r="AS10" s="8">
        <v>0</v>
      </c>
      <c r="AT10" s="8">
        <v>3900</v>
      </c>
      <c r="AU10" s="8">
        <v>0</v>
      </c>
      <c r="AV10" s="8">
        <v>0</v>
      </c>
      <c r="AW10" s="8">
        <v>0</v>
      </c>
      <c r="AX10" s="8">
        <v>0</v>
      </c>
      <c r="AY10" s="8">
        <v>199354</v>
      </c>
      <c r="AZ10" s="8">
        <v>112831</v>
      </c>
      <c r="BA10" s="8">
        <v>32673</v>
      </c>
      <c r="BB10" s="8">
        <v>145504</v>
      </c>
      <c r="BC10" s="8">
        <v>12000</v>
      </c>
      <c r="BD10" s="8">
        <v>0</v>
      </c>
      <c r="BE10" s="8">
        <v>3900</v>
      </c>
      <c r="BF10" s="8">
        <v>15900</v>
      </c>
      <c r="BG10" s="8">
        <v>30450</v>
      </c>
      <c r="BH10" s="8">
        <v>191854</v>
      </c>
      <c r="BI10" s="8">
        <v>7500</v>
      </c>
      <c r="BJ10" s="7">
        <v>3.7600000000000001E-2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6">
        <v>7273</v>
      </c>
      <c r="BR10" s="6">
        <v>2800</v>
      </c>
      <c r="BS10" s="6">
        <v>10073</v>
      </c>
      <c r="BT10" s="6">
        <v>6730</v>
      </c>
      <c r="BU10" s="6">
        <v>1630</v>
      </c>
      <c r="BV10" s="6">
        <v>8360</v>
      </c>
      <c r="BW10" s="1">
        <v>964</v>
      </c>
      <c r="BX10" s="1">
        <v>61</v>
      </c>
      <c r="BY10" s="6">
        <v>1025</v>
      </c>
      <c r="BZ10" s="6">
        <v>19458</v>
      </c>
      <c r="CA10" s="1"/>
      <c r="CB10" s="6">
        <v>19458</v>
      </c>
      <c r="CC10" s="1">
        <v>6</v>
      </c>
      <c r="CD10" s="6">
        <v>26725</v>
      </c>
      <c r="CE10" s="1">
        <v>0</v>
      </c>
      <c r="CF10" s="1">
        <v>74</v>
      </c>
      <c r="CG10" s="1">
        <v>74</v>
      </c>
      <c r="CH10" s="1">
        <v>359</v>
      </c>
      <c r="CI10" s="6">
        <v>2022</v>
      </c>
      <c r="CJ10" s="6">
        <v>1522</v>
      </c>
      <c r="CK10" s="1">
        <v>0</v>
      </c>
      <c r="CL10" s="1">
        <v>-1</v>
      </c>
      <c r="CM10" s="1">
        <v>5</v>
      </c>
      <c r="CN10" s="1">
        <v>29</v>
      </c>
      <c r="CO10" s="6">
        <v>12216</v>
      </c>
      <c r="CP10" s="1">
        <v>931</v>
      </c>
      <c r="CQ10" s="6">
        <v>13147</v>
      </c>
      <c r="CR10" s="1">
        <v>913</v>
      </c>
      <c r="CS10" s="1">
        <v>69</v>
      </c>
      <c r="CT10" s="1">
        <v>982</v>
      </c>
      <c r="CU10" s="6">
        <v>4734</v>
      </c>
      <c r="CV10" s="6">
        <v>1611</v>
      </c>
      <c r="CW10" s="6">
        <v>6345</v>
      </c>
      <c r="CX10" s="6">
        <v>20474</v>
      </c>
      <c r="CY10" s="1">
        <v>377</v>
      </c>
      <c r="CZ10" s="1">
        <v>0</v>
      </c>
      <c r="DA10" s="6">
        <v>20851</v>
      </c>
      <c r="DB10" s="1">
        <v>507</v>
      </c>
      <c r="DC10" s="1">
        <v>12</v>
      </c>
      <c r="DD10" s="6">
        <f t="shared" si="3"/>
        <v>519</v>
      </c>
      <c r="DE10" s="6">
        <v>6288</v>
      </c>
      <c r="DF10" s="1">
        <v>1</v>
      </c>
      <c r="DG10" s="1">
        <v>0</v>
      </c>
      <c r="DH10" s="1">
        <v>13</v>
      </c>
      <c r="DI10" s="1">
        <v>11</v>
      </c>
      <c r="DJ10" s="1"/>
      <c r="DK10" s="6">
        <v>36530</v>
      </c>
      <c r="DL10" s="1"/>
      <c r="DM10" s="1"/>
      <c r="DN10" s="1"/>
      <c r="DO10" s="6">
        <v>27659</v>
      </c>
      <c r="DP10" s="1">
        <v>354</v>
      </c>
      <c r="DQ10" s="6">
        <v>6735</v>
      </c>
      <c r="DR10" s="1">
        <v>841</v>
      </c>
      <c r="DS10" s="6">
        <v>7576</v>
      </c>
      <c r="DT10" s="6">
        <v>51592</v>
      </c>
      <c r="DU10" s="1">
        <v>8</v>
      </c>
      <c r="DV10" s="1">
        <v>0</v>
      </c>
      <c r="DW10" s="1">
        <v>11</v>
      </c>
      <c r="DX10" s="1">
        <v>0</v>
      </c>
      <c r="DY10" s="1">
        <v>0</v>
      </c>
      <c r="DZ10" s="1">
        <v>0</v>
      </c>
      <c r="EA10" s="1">
        <v>19</v>
      </c>
      <c r="EB10" s="1">
        <v>65</v>
      </c>
      <c r="EC10" s="1">
        <v>0</v>
      </c>
      <c r="ED10" s="1">
        <v>65</v>
      </c>
      <c r="EE10" s="1">
        <v>646</v>
      </c>
      <c r="EF10" s="1">
        <v>0</v>
      </c>
      <c r="EG10" s="1">
        <v>646</v>
      </c>
      <c r="EH10" s="1">
        <v>0</v>
      </c>
      <c r="EI10" s="1">
        <v>0</v>
      </c>
      <c r="EJ10" s="1">
        <v>0</v>
      </c>
      <c r="EK10" s="1">
        <v>711</v>
      </c>
      <c r="EL10" s="1">
        <v>2</v>
      </c>
      <c r="EM10" s="1">
        <v>6</v>
      </c>
      <c r="EN10" s="1">
        <v>0</v>
      </c>
      <c r="EO10" s="1">
        <v>0</v>
      </c>
      <c r="EP10" s="1"/>
      <c r="EQ10" s="6">
        <v>2496</v>
      </c>
      <c r="ER10" s="6">
        <v>2175</v>
      </c>
      <c r="ES10" s="1">
        <v>256</v>
      </c>
      <c r="ET10" s="1">
        <v>117</v>
      </c>
      <c r="EU10" s="1">
        <v>0</v>
      </c>
      <c r="EV10" s="1">
        <v>0</v>
      </c>
      <c r="EW10" s="1" t="s">
        <v>916</v>
      </c>
      <c r="EX10" s="1">
        <v>4</v>
      </c>
      <c r="EY10" s="1">
        <v>18</v>
      </c>
      <c r="EZ10" s="6">
        <v>5667</v>
      </c>
      <c r="FA10" s="1"/>
      <c r="FB10" s="6">
        <v>4776</v>
      </c>
      <c r="FC10" s="1"/>
      <c r="FD10" s="1"/>
      <c r="FE10" s="1"/>
      <c r="FF10" s="1"/>
      <c r="FG10" s="1" t="s">
        <v>909</v>
      </c>
      <c r="FH10" s="1" t="s">
        <v>280</v>
      </c>
      <c r="FI10" s="1" t="s">
        <v>910</v>
      </c>
      <c r="FJ10" s="1" t="s">
        <v>911</v>
      </c>
      <c r="FK10" s="1">
        <v>27856</v>
      </c>
      <c r="FL10" s="1">
        <v>1310</v>
      </c>
      <c r="FM10" s="1" t="s">
        <v>910</v>
      </c>
      <c r="FN10" s="1" t="s">
        <v>911</v>
      </c>
      <c r="FO10" s="1">
        <v>27856</v>
      </c>
      <c r="FP10" s="1">
        <v>1310</v>
      </c>
      <c r="FQ10" s="1" t="s">
        <v>404</v>
      </c>
      <c r="FR10" s="6">
        <v>6000</v>
      </c>
      <c r="FS10" s="1">
        <v>2</v>
      </c>
      <c r="FT10" s="1" t="s">
        <v>912</v>
      </c>
      <c r="FU10" s="6">
        <v>2652</v>
      </c>
      <c r="FV10" s="1">
        <v>52</v>
      </c>
      <c r="FW10" s="1"/>
      <c r="FX10" s="1">
        <v>2511</v>
      </c>
      <c r="FY10" s="1"/>
      <c r="FZ10" s="1"/>
      <c r="GA10" s="1">
        <v>0</v>
      </c>
      <c r="GB10" s="1" t="s">
        <v>917</v>
      </c>
      <c r="GC10" s="1">
        <v>1</v>
      </c>
      <c r="GD10" s="1">
        <v>15</v>
      </c>
      <c r="GE10" s="1"/>
      <c r="GF10" s="1" t="s">
        <v>284</v>
      </c>
      <c r="GG10" s="1" t="s">
        <v>918</v>
      </c>
      <c r="GH10" s="1" t="s">
        <v>286</v>
      </c>
      <c r="GI10" s="1" t="s">
        <v>535</v>
      </c>
      <c r="GJ10" s="6">
        <v>5375</v>
      </c>
      <c r="GK10" s="1">
        <v>1</v>
      </c>
      <c r="GL10" s="1"/>
      <c r="GM10" s="2" t="s">
        <v>329</v>
      </c>
      <c r="GN10" s="2">
        <v>73</v>
      </c>
      <c r="GO10" s="2">
        <v>3</v>
      </c>
      <c r="GP10" s="2">
        <v>40</v>
      </c>
      <c r="GQ10" s="2">
        <v>544</v>
      </c>
      <c r="GR10" s="2"/>
      <c r="GS10" s="2">
        <v>6</v>
      </c>
      <c r="GT10" s="2">
        <v>1</v>
      </c>
      <c r="GU10" s="2">
        <v>-1</v>
      </c>
      <c r="GV10" s="2">
        <v>314</v>
      </c>
      <c r="GW10" s="2"/>
      <c r="GX10" s="2"/>
      <c r="HA10" s="1"/>
      <c r="HB10" s="1">
        <v>1</v>
      </c>
      <c r="HC10" s="1"/>
      <c r="HD10" s="1"/>
      <c r="HE10" s="1"/>
      <c r="HF10" s="1"/>
      <c r="HG10" s="1"/>
      <c r="HH10" s="1"/>
      <c r="HI10" s="1"/>
      <c r="HJ10" s="1"/>
      <c r="HK10" s="1"/>
      <c r="HL10" s="1">
        <v>1</v>
      </c>
      <c r="HM10" s="1"/>
      <c r="HO10" s="6">
        <v>3903</v>
      </c>
      <c r="HP10" s="6">
        <v>50205</v>
      </c>
      <c r="HQ10" s="2">
        <v>11</v>
      </c>
      <c r="HR10" s="1"/>
      <c r="HS10" s="1">
        <v>-1</v>
      </c>
      <c r="HT10" s="6">
        <v>26725</v>
      </c>
      <c r="HU10" s="1"/>
      <c r="HV10" s="1"/>
      <c r="HW10" s="1">
        <v>0</v>
      </c>
      <c r="HX10" s="6">
        <v>2022</v>
      </c>
      <c r="HY10" s="1"/>
      <c r="HZ10" s="1"/>
      <c r="IA10" s="1">
        <v>0</v>
      </c>
      <c r="IB10" s="1">
        <v>0</v>
      </c>
      <c r="IC10" s="1"/>
      <c r="ID10" s="1"/>
      <c r="IE10" s="1">
        <v>0</v>
      </c>
      <c r="IF10" s="6">
        <v>27659</v>
      </c>
      <c r="IG10" s="6">
        <v>6807</v>
      </c>
      <c r="IH10" s="1">
        <v>0</v>
      </c>
      <c r="II10" s="6">
        <v>27646</v>
      </c>
      <c r="IJ10" s="6">
        <v>6795</v>
      </c>
      <c r="IK10" s="1">
        <v>1</v>
      </c>
      <c r="IL10" s="1">
        <v>0</v>
      </c>
      <c r="IM10" s="1">
        <v>12</v>
      </c>
      <c r="IN10" s="1">
        <v>0</v>
      </c>
      <c r="IO10" s="1">
        <v>0</v>
      </c>
      <c r="IP10" s="1">
        <v>0</v>
      </c>
      <c r="IR10" s="6">
        <v>1089</v>
      </c>
      <c r="IS10" s="1">
        <v>0</v>
      </c>
      <c r="IT10" s="10">
        <v>1089</v>
      </c>
      <c r="IU10" s="10">
        <v>1102</v>
      </c>
      <c r="IV10" s="1">
        <v>519</v>
      </c>
      <c r="IW10" s="10">
        <v>28748</v>
      </c>
      <c r="IX10" s="6">
        <v>6345</v>
      </c>
      <c r="IY10" s="1">
        <v>8</v>
      </c>
      <c r="IZ10" s="1">
        <v>11</v>
      </c>
      <c r="JA10" s="1">
        <v>0</v>
      </c>
      <c r="JB10" s="1">
        <v>0.91</v>
      </c>
      <c r="JC10" s="1">
        <v>0.09</v>
      </c>
      <c r="JD10" s="1">
        <v>37.42</v>
      </c>
      <c r="JE10" s="1">
        <v>58.73</v>
      </c>
      <c r="JF10" s="1">
        <v>8.1300000000000008</v>
      </c>
      <c r="JG10" s="1">
        <v>19</v>
      </c>
      <c r="JH10" s="1">
        <v>711</v>
      </c>
      <c r="JI10" s="1">
        <v>0</v>
      </c>
      <c r="JJ10" s="1">
        <v>0</v>
      </c>
      <c r="JK10" s="27">
        <f t="shared" si="1"/>
        <v>27.070511627906978</v>
      </c>
      <c r="KJ10" s="27">
        <f t="shared" si="2"/>
        <v>30632.42105263158</v>
      </c>
      <c r="MH10" s="2"/>
      <c r="MI10" s="2"/>
    </row>
    <row r="11" spans="1:347" x14ac:dyDescent="0.2">
      <c r="A11" s="1" t="s">
        <v>1305</v>
      </c>
      <c r="B11" s="1" t="s">
        <v>2016</v>
      </c>
      <c r="C11" s="1" t="s">
        <v>1306</v>
      </c>
      <c r="D11" s="1">
        <v>2016</v>
      </c>
      <c r="E11" s="1" t="s">
        <v>880</v>
      </c>
      <c r="F11" s="1" t="s">
        <v>1307</v>
      </c>
      <c r="G11" s="1" t="s">
        <v>1308</v>
      </c>
      <c r="H11" s="1">
        <v>27870</v>
      </c>
      <c r="I11" s="1">
        <v>1917</v>
      </c>
      <c r="J11" s="1" t="s">
        <v>1307</v>
      </c>
      <c r="K11" s="1" t="s">
        <v>1308</v>
      </c>
      <c r="L11" s="1">
        <v>27870</v>
      </c>
      <c r="M11" s="1"/>
      <c r="N11" s="1" t="s">
        <v>1309</v>
      </c>
      <c r="O11" s="1" t="s">
        <v>1310</v>
      </c>
      <c r="P11" s="1"/>
      <c r="Q11" s="1" t="s">
        <v>1311</v>
      </c>
      <c r="R11" s="1" t="s">
        <v>1309</v>
      </c>
      <c r="S11" s="1" t="s">
        <v>1312</v>
      </c>
      <c r="T11" s="1" t="s">
        <v>1310</v>
      </c>
      <c r="U11" s="1"/>
      <c r="V11" s="1" t="s">
        <v>1311</v>
      </c>
      <c r="W11" s="1">
        <v>1</v>
      </c>
      <c r="X11" s="1">
        <v>0</v>
      </c>
      <c r="Y11" s="1">
        <v>0</v>
      </c>
      <c r="Z11" s="1">
        <v>0</v>
      </c>
      <c r="AA11" s="6">
        <v>2346</v>
      </c>
      <c r="AB11" s="1">
        <v>1</v>
      </c>
      <c r="AC11" s="1">
        <v>0</v>
      </c>
      <c r="AD11" s="1">
        <v>1</v>
      </c>
      <c r="AE11" s="1">
        <v>3.94</v>
      </c>
      <c r="AF11" s="1">
        <v>4.9400000000000004</v>
      </c>
      <c r="AG11" s="7">
        <v>0.2024</v>
      </c>
      <c r="AH11" s="8">
        <v>47003</v>
      </c>
      <c r="AI11" s="1" t="e">
        <f>VLOOKUP(Municipal!A11,Salaries!A$6:T$91,15,FALSE)</f>
        <v>#N/A</v>
      </c>
      <c r="AJ11" s="1" t="e">
        <f>VLOOKUP(Municipal!A11,Salaries!A$6:T$91,16,FALSE)</f>
        <v>#N/A</v>
      </c>
      <c r="AK11" s="1"/>
      <c r="AL11" s="9">
        <v>7.25</v>
      </c>
      <c r="AM11" s="9">
        <v>14.9</v>
      </c>
      <c r="AN11" s="1"/>
      <c r="AO11" s="8">
        <v>264242</v>
      </c>
      <c r="AP11" s="8">
        <v>0</v>
      </c>
      <c r="AQ11" s="8">
        <v>264242</v>
      </c>
      <c r="AR11" s="8">
        <v>13959</v>
      </c>
      <c r="AS11" s="8">
        <v>0</v>
      </c>
      <c r="AT11" s="8">
        <v>13959</v>
      </c>
      <c r="AU11" s="8">
        <v>3128</v>
      </c>
      <c r="AV11" s="8">
        <v>0</v>
      </c>
      <c r="AW11" s="8">
        <v>3128</v>
      </c>
      <c r="AX11" s="8">
        <v>1781</v>
      </c>
      <c r="AY11" s="8">
        <v>283110</v>
      </c>
      <c r="AZ11" s="8">
        <v>150042</v>
      </c>
      <c r="BA11" s="8">
        <v>48767</v>
      </c>
      <c r="BB11" s="8">
        <v>198809</v>
      </c>
      <c r="BC11" s="8">
        <v>19994</v>
      </c>
      <c r="BD11" s="8">
        <v>300</v>
      </c>
      <c r="BE11" s="8">
        <v>9378</v>
      </c>
      <c r="BF11" s="8">
        <v>29672</v>
      </c>
      <c r="BG11" s="8">
        <v>50313</v>
      </c>
      <c r="BH11" s="8">
        <v>278794</v>
      </c>
      <c r="BI11" s="8">
        <v>4316</v>
      </c>
      <c r="BJ11" s="7">
        <v>1.52E-2</v>
      </c>
      <c r="BK11" s="8">
        <v>12552</v>
      </c>
      <c r="BL11" s="8">
        <v>0</v>
      </c>
      <c r="BM11" s="8">
        <v>0</v>
      </c>
      <c r="BN11" s="8">
        <v>0</v>
      </c>
      <c r="BO11" s="8">
        <v>12552</v>
      </c>
      <c r="BP11" s="8">
        <v>12552</v>
      </c>
      <c r="BQ11" s="6">
        <v>11247</v>
      </c>
      <c r="BR11" s="6">
        <v>8616</v>
      </c>
      <c r="BS11" s="6">
        <v>19863</v>
      </c>
      <c r="BT11" s="6">
        <v>9046</v>
      </c>
      <c r="BU11" s="6">
        <v>4166</v>
      </c>
      <c r="BV11" s="6">
        <v>13212</v>
      </c>
      <c r="BW11" s="6">
        <v>2513</v>
      </c>
      <c r="BX11" s="1">
        <v>681</v>
      </c>
      <c r="BY11" s="6">
        <v>3194</v>
      </c>
      <c r="BZ11" s="6">
        <v>36269</v>
      </c>
      <c r="CA11" s="1"/>
      <c r="CB11" s="6">
        <v>36269</v>
      </c>
      <c r="CC11" s="1">
        <v>166</v>
      </c>
      <c r="CD11" s="6">
        <v>27105</v>
      </c>
      <c r="CE11" s="1">
        <v>0</v>
      </c>
      <c r="CF11" s="1">
        <v>74</v>
      </c>
      <c r="CG11" s="1">
        <v>74</v>
      </c>
      <c r="CH11" s="1">
        <v>950</v>
      </c>
      <c r="CI11" s="6">
        <v>2022</v>
      </c>
      <c r="CJ11" s="6">
        <v>2167</v>
      </c>
      <c r="CK11" s="1">
        <v>0</v>
      </c>
      <c r="CL11" s="1">
        <v>0</v>
      </c>
      <c r="CM11" s="1">
        <v>15</v>
      </c>
      <c r="CN11" s="1">
        <v>43</v>
      </c>
      <c r="CO11" s="6">
        <v>12629</v>
      </c>
      <c r="CP11" s="6">
        <v>2106</v>
      </c>
      <c r="CQ11" s="6">
        <v>14735</v>
      </c>
      <c r="CR11" s="6">
        <v>1403</v>
      </c>
      <c r="CS11" s="1">
        <v>199</v>
      </c>
      <c r="CT11" s="6">
        <v>1602</v>
      </c>
      <c r="CU11" s="6">
        <v>7361</v>
      </c>
      <c r="CV11" s="6">
        <v>1068</v>
      </c>
      <c r="CW11" s="6">
        <v>8429</v>
      </c>
      <c r="CX11" s="6">
        <v>24766</v>
      </c>
      <c r="CY11" s="1">
        <v>350</v>
      </c>
      <c r="CZ11" s="1">
        <v>100</v>
      </c>
      <c r="DA11" s="6">
        <v>25216</v>
      </c>
      <c r="DB11" s="1">
        <v>926</v>
      </c>
      <c r="DC11" s="1">
        <v>55</v>
      </c>
      <c r="DD11" s="6">
        <f t="shared" si="3"/>
        <v>981</v>
      </c>
      <c r="DE11" s="6">
        <v>3838</v>
      </c>
      <c r="DF11" s="1">
        <v>32</v>
      </c>
      <c r="DG11" s="1">
        <v>0</v>
      </c>
      <c r="DH11" s="1">
        <v>87</v>
      </c>
      <c r="DI11" s="1">
        <v>5</v>
      </c>
      <c r="DJ11" s="1"/>
      <c r="DK11" s="6">
        <v>35771</v>
      </c>
      <c r="DL11" s="1"/>
      <c r="DM11" s="1"/>
      <c r="DN11" s="1"/>
      <c r="DO11" s="6">
        <v>30120</v>
      </c>
      <c r="DP11" s="1">
        <v>53</v>
      </c>
      <c r="DQ11" s="6">
        <v>7273</v>
      </c>
      <c r="DR11" s="1">
        <v>853</v>
      </c>
      <c r="DS11" s="6">
        <v>8126</v>
      </c>
      <c r="DT11" s="6">
        <v>29998</v>
      </c>
      <c r="DU11" s="1">
        <v>87</v>
      </c>
      <c r="DV11" s="1">
        <v>19</v>
      </c>
      <c r="DW11" s="1">
        <v>63</v>
      </c>
      <c r="DX11" s="1">
        <v>11</v>
      </c>
      <c r="DY11" s="1">
        <v>28</v>
      </c>
      <c r="DZ11" s="1">
        <v>1</v>
      </c>
      <c r="EA11" s="1">
        <v>209</v>
      </c>
      <c r="EB11" s="1">
        <v>837</v>
      </c>
      <c r="EC11" s="1">
        <v>411</v>
      </c>
      <c r="ED11" s="6">
        <v>1248</v>
      </c>
      <c r="EE11" s="6">
        <v>2285</v>
      </c>
      <c r="EF11" s="1">
        <v>351</v>
      </c>
      <c r="EG11" s="6">
        <v>2636</v>
      </c>
      <c r="EH11" s="1">
        <v>319</v>
      </c>
      <c r="EI11" s="1">
        <v>2</v>
      </c>
      <c r="EJ11" s="1">
        <v>321</v>
      </c>
      <c r="EK11" s="6">
        <v>4205</v>
      </c>
      <c r="EL11" s="1">
        <v>0</v>
      </c>
      <c r="EM11" s="1">
        <v>0</v>
      </c>
      <c r="EN11" s="1">
        <v>1</v>
      </c>
      <c r="EO11" s="1">
        <v>4</v>
      </c>
      <c r="EP11" s="1">
        <v>35</v>
      </c>
      <c r="EQ11" s="1">
        <v>320</v>
      </c>
      <c r="ER11" s="6">
        <v>19243</v>
      </c>
      <c r="ES11" s="6">
        <v>4563</v>
      </c>
      <c r="ET11" s="1">
        <v>447</v>
      </c>
      <c r="EU11" s="1">
        <v>20</v>
      </c>
      <c r="EV11" s="1">
        <v>15</v>
      </c>
      <c r="EW11" s="1" t="s">
        <v>1313</v>
      </c>
      <c r="EX11" s="1">
        <v>8</v>
      </c>
      <c r="EY11" s="1">
        <v>13</v>
      </c>
      <c r="EZ11" s="6">
        <v>6172</v>
      </c>
      <c r="FA11" s="6">
        <v>34955</v>
      </c>
      <c r="FB11" s="1"/>
      <c r="FC11" s="1"/>
      <c r="FD11" s="1" t="s">
        <v>278</v>
      </c>
      <c r="FE11" s="1"/>
      <c r="FF11" s="1"/>
      <c r="FG11" s="1" t="s">
        <v>1306</v>
      </c>
      <c r="FH11" s="1" t="s">
        <v>280</v>
      </c>
      <c r="FI11" s="1" t="s">
        <v>1307</v>
      </c>
      <c r="FJ11" s="1" t="s">
        <v>1308</v>
      </c>
      <c r="FK11" s="1">
        <v>27870</v>
      </c>
      <c r="FL11" s="1">
        <v>1917</v>
      </c>
      <c r="FM11" s="1" t="s">
        <v>1307</v>
      </c>
      <c r="FN11" s="1" t="s">
        <v>1308</v>
      </c>
      <c r="FO11" s="1">
        <v>27870</v>
      </c>
      <c r="FP11" s="1">
        <v>1917</v>
      </c>
      <c r="FQ11" s="1" t="s">
        <v>880</v>
      </c>
      <c r="FR11" s="6">
        <v>7550</v>
      </c>
      <c r="FS11" s="1">
        <v>4.9400000000000004</v>
      </c>
      <c r="FT11" s="1" t="s">
        <v>1309</v>
      </c>
      <c r="FU11" s="6">
        <v>2346</v>
      </c>
      <c r="FV11" s="1">
        <v>50</v>
      </c>
      <c r="FW11" s="1"/>
      <c r="FX11" s="1" t="s">
        <v>1314</v>
      </c>
      <c r="FY11" s="1"/>
      <c r="FZ11" s="1"/>
      <c r="GA11" s="1">
        <v>0</v>
      </c>
      <c r="GB11" s="1" t="s">
        <v>1315</v>
      </c>
      <c r="GC11" s="1">
        <v>62.92</v>
      </c>
      <c r="GD11" s="1">
        <v>4.3099999999999996</v>
      </c>
      <c r="GE11" s="1"/>
      <c r="GF11" s="1" t="s">
        <v>284</v>
      </c>
      <c r="GG11" s="1" t="s">
        <v>1316</v>
      </c>
      <c r="GH11" s="1" t="s">
        <v>1317</v>
      </c>
      <c r="GI11" s="1" t="s">
        <v>535</v>
      </c>
      <c r="GJ11" s="6">
        <v>15543</v>
      </c>
      <c r="GK11" s="1">
        <v>1</v>
      </c>
      <c r="GL11" s="1"/>
      <c r="GM11" s="2" t="s">
        <v>329</v>
      </c>
      <c r="GN11" s="2">
        <v>44</v>
      </c>
      <c r="GO11" s="2">
        <v>26</v>
      </c>
      <c r="GP11" s="10">
        <v>1072</v>
      </c>
      <c r="GQ11" s="10">
        <v>1851</v>
      </c>
      <c r="GR11" s="10">
        <v>10175</v>
      </c>
      <c r="GS11" s="2">
        <v>9</v>
      </c>
      <c r="GT11" s="2">
        <v>5</v>
      </c>
      <c r="GU11" s="2">
        <v>30</v>
      </c>
      <c r="GV11" s="2">
        <v>295</v>
      </c>
      <c r="GW11" s="10">
        <v>10175</v>
      </c>
      <c r="GX11" s="10">
        <v>1590</v>
      </c>
      <c r="HA11" s="1"/>
      <c r="HB11" s="1">
        <v>1</v>
      </c>
      <c r="HC11" s="1"/>
      <c r="HD11" s="1"/>
      <c r="HE11" s="1"/>
      <c r="HF11" s="1"/>
      <c r="HG11" s="1"/>
      <c r="HH11" s="1"/>
      <c r="HI11" s="1"/>
      <c r="HJ11" s="1"/>
      <c r="HK11" s="1"/>
      <c r="HL11" s="1">
        <v>1</v>
      </c>
      <c r="HM11" s="1">
        <v>943</v>
      </c>
      <c r="HO11" s="6">
        <v>5139</v>
      </c>
      <c r="HP11" s="6">
        <v>68801</v>
      </c>
      <c r="HQ11" s="2">
        <v>5</v>
      </c>
      <c r="HR11" s="1"/>
      <c r="HS11" s="1">
        <v>0</v>
      </c>
      <c r="HT11" s="6">
        <v>26725</v>
      </c>
      <c r="HU11" s="1"/>
      <c r="HV11" s="1"/>
      <c r="HW11" s="1">
        <v>380</v>
      </c>
      <c r="HX11" s="6">
        <v>2022</v>
      </c>
      <c r="HY11" s="1"/>
      <c r="HZ11" s="1"/>
      <c r="IA11" s="1">
        <v>0</v>
      </c>
      <c r="IB11" s="1">
        <v>0</v>
      </c>
      <c r="IC11" s="1"/>
      <c r="ID11" s="1"/>
      <c r="IE11" s="1">
        <v>0</v>
      </c>
      <c r="IF11" s="6">
        <v>30120</v>
      </c>
      <c r="IG11" s="6">
        <v>4819</v>
      </c>
      <c r="IH11" s="1">
        <v>53</v>
      </c>
      <c r="II11" s="6">
        <v>30080</v>
      </c>
      <c r="IJ11" s="6">
        <v>4817</v>
      </c>
      <c r="IK11" s="1">
        <v>22</v>
      </c>
      <c r="IL11" s="1">
        <v>10</v>
      </c>
      <c r="IM11" s="1">
        <v>55</v>
      </c>
      <c r="IN11" s="1">
        <v>0</v>
      </c>
      <c r="IO11" s="1">
        <v>0</v>
      </c>
      <c r="IP11" s="1">
        <v>0</v>
      </c>
      <c r="IR11" s="1">
        <v>732</v>
      </c>
      <c r="IS11" s="1">
        <v>0</v>
      </c>
      <c r="IT11" s="2">
        <v>732</v>
      </c>
      <c r="IU11" s="2">
        <v>819</v>
      </c>
      <c r="IV11" s="1">
        <v>981</v>
      </c>
      <c r="IW11" s="10">
        <v>30852</v>
      </c>
      <c r="IX11" s="6">
        <v>10031</v>
      </c>
      <c r="IY11" s="1">
        <v>106</v>
      </c>
      <c r="IZ11" s="1">
        <v>74</v>
      </c>
      <c r="JA11" s="1">
        <v>29</v>
      </c>
      <c r="JB11" s="1">
        <v>0.63</v>
      </c>
      <c r="JC11" s="1">
        <v>0.3</v>
      </c>
      <c r="JD11" s="1">
        <v>20.12</v>
      </c>
      <c r="JE11" s="1">
        <v>35.619999999999997</v>
      </c>
      <c r="JF11" s="1">
        <v>11.77</v>
      </c>
      <c r="JG11" s="1">
        <v>178</v>
      </c>
      <c r="JH11" s="6">
        <v>3441</v>
      </c>
      <c r="JI11" s="1">
        <v>31</v>
      </c>
      <c r="JJ11" s="1">
        <v>764</v>
      </c>
      <c r="JK11" s="27">
        <f t="shared" si="1"/>
        <v>12.790902657144695</v>
      </c>
      <c r="KJ11" s="27">
        <f t="shared" si="2"/>
        <v>40244.73684210526</v>
      </c>
      <c r="MH11" s="10">
        <v>10175</v>
      </c>
      <c r="MI11" s="10">
        <v>1590</v>
      </c>
    </row>
    <row r="12" spans="1:347" x14ac:dyDescent="0.2">
      <c r="A12" s="1" t="s">
        <v>1448</v>
      </c>
      <c r="B12" s="1" t="s">
        <v>2017</v>
      </c>
      <c r="C12" s="1" t="s">
        <v>1449</v>
      </c>
      <c r="D12" s="1">
        <v>2016</v>
      </c>
      <c r="E12" s="1" t="s">
        <v>1450</v>
      </c>
      <c r="F12" s="1" t="s">
        <v>1451</v>
      </c>
      <c r="G12" s="1" t="s">
        <v>1452</v>
      </c>
      <c r="H12" s="1">
        <v>28387</v>
      </c>
      <c r="I12" s="1">
        <v>4819</v>
      </c>
      <c r="J12" s="1" t="s">
        <v>1451</v>
      </c>
      <c r="K12" s="1" t="s">
        <v>1452</v>
      </c>
      <c r="L12" s="1">
        <v>28387</v>
      </c>
      <c r="M12" s="1"/>
      <c r="N12" s="1" t="s">
        <v>1453</v>
      </c>
      <c r="O12" s="1" t="s">
        <v>1454</v>
      </c>
      <c r="P12" s="1" t="s">
        <v>1455</v>
      </c>
      <c r="Q12" s="1" t="s">
        <v>1456</v>
      </c>
      <c r="R12" s="1" t="s">
        <v>1453</v>
      </c>
      <c r="S12" s="1" t="s">
        <v>1457</v>
      </c>
      <c r="T12" s="1" t="s">
        <v>1454</v>
      </c>
      <c r="U12" s="1" t="s">
        <v>1455</v>
      </c>
      <c r="V12" s="1" t="s">
        <v>1456</v>
      </c>
      <c r="W12" s="1">
        <v>1</v>
      </c>
      <c r="X12" s="1">
        <v>0</v>
      </c>
      <c r="Y12" s="1">
        <v>0</v>
      </c>
      <c r="Z12" s="1">
        <v>0</v>
      </c>
      <c r="AA12" s="6">
        <v>2756</v>
      </c>
      <c r="AB12" s="1">
        <v>4</v>
      </c>
      <c r="AC12" s="1">
        <v>0</v>
      </c>
      <c r="AD12" s="1">
        <v>4</v>
      </c>
      <c r="AE12" s="1">
        <v>6.45</v>
      </c>
      <c r="AF12" s="1">
        <v>10.45</v>
      </c>
      <c r="AG12" s="7">
        <v>0.38279999999999997</v>
      </c>
      <c r="AH12" s="8">
        <v>-1</v>
      </c>
      <c r="AI12" s="1" t="e">
        <f>VLOOKUP(Municipal!A12,Salaries!A$6:T$91,15,FALSE)</f>
        <v>#N/A</v>
      </c>
      <c r="AJ12" s="1" t="e">
        <f>VLOOKUP(Municipal!A12,Salaries!A$6:T$91,16,FALSE)</f>
        <v>#N/A</v>
      </c>
      <c r="AK12" s="8">
        <v>36511</v>
      </c>
      <c r="AL12" s="1"/>
      <c r="AM12" s="1"/>
      <c r="AN12" s="1"/>
      <c r="AO12" s="8">
        <v>765259</v>
      </c>
      <c r="AP12" s="8">
        <v>0</v>
      </c>
      <c r="AQ12" s="8">
        <v>765259</v>
      </c>
      <c r="AR12" s="8">
        <v>6382</v>
      </c>
      <c r="AS12" s="8">
        <v>0</v>
      </c>
      <c r="AT12" s="8">
        <v>6382</v>
      </c>
      <c r="AU12" s="8">
        <v>0</v>
      </c>
      <c r="AV12" s="8">
        <v>0</v>
      </c>
      <c r="AW12" s="8">
        <v>0</v>
      </c>
      <c r="AX12" s="8">
        <v>44682</v>
      </c>
      <c r="AY12" s="8">
        <v>816323</v>
      </c>
      <c r="AZ12" s="8">
        <v>464755</v>
      </c>
      <c r="BA12" s="8">
        <v>128114</v>
      </c>
      <c r="BB12" s="8">
        <v>592869</v>
      </c>
      <c r="BC12" s="8">
        <v>70025</v>
      </c>
      <c r="BD12" s="8">
        <v>37964</v>
      </c>
      <c r="BE12" s="8">
        <v>11529</v>
      </c>
      <c r="BF12" s="8">
        <v>119518</v>
      </c>
      <c r="BG12" s="8">
        <v>103936</v>
      </c>
      <c r="BH12" s="8">
        <v>816323</v>
      </c>
      <c r="BI12" s="8">
        <v>0</v>
      </c>
      <c r="BJ12" s="7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6">
        <v>22297</v>
      </c>
      <c r="BR12" s="6">
        <v>22009</v>
      </c>
      <c r="BS12" s="6">
        <v>44306</v>
      </c>
      <c r="BT12" s="6">
        <v>12228</v>
      </c>
      <c r="BU12" s="6">
        <v>7818</v>
      </c>
      <c r="BV12" s="6">
        <v>20046</v>
      </c>
      <c r="BW12" s="6">
        <v>2556</v>
      </c>
      <c r="BX12" s="1">
        <v>366</v>
      </c>
      <c r="BY12" s="6">
        <v>2922</v>
      </c>
      <c r="BZ12" s="6">
        <v>67274</v>
      </c>
      <c r="CA12" s="1"/>
      <c r="CB12" s="6">
        <v>67274</v>
      </c>
      <c r="CC12" s="1">
        <v>413</v>
      </c>
      <c r="CD12" s="6">
        <v>61213</v>
      </c>
      <c r="CE12" s="1">
        <v>20</v>
      </c>
      <c r="CF12" s="1">
        <v>74</v>
      </c>
      <c r="CG12" s="1">
        <v>94</v>
      </c>
      <c r="CH12" s="6">
        <v>3493</v>
      </c>
      <c r="CI12" s="6">
        <v>15934</v>
      </c>
      <c r="CJ12" s="6">
        <v>1904</v>
      </c>
      <c r="CK12" s="1">
        <v>370</v>
      </c>
      <c r="CL12" s="1">
        <v>106</v>
      </c>
      <c r="CM12" s="1">
        <v>64</v>
      </c>
      <c r="CN12" s="1">
        <v>124</v>
      </c>
      <c r="CO12" s="6">
        <v>36566</v>
      </c>
      <c r="CP12" s="6">
        <v>11239</v>
      </c>
      <c r="CQ12" s="6">
        <v>47805</v>
      </c>
      <c r="CR12" s="6">
        <v>2618</v>
      </c>
      <c r="CS12" s="1">
        <v>168</v>
      </c>
      <c r="CT12" s="6">
        <v>2786</v>
      </c>
      <c r="CU12" s="6">
        <v>39436</v>
      </c>
      <c r="CV12" s="6">
        <v>10211</v>
      </c>
      <c r="CW12" s="6">
        <v>49647</v>
      </c>
      <c r="CX12" s="6">
        <v>100238</v>
      </c>
      <c r="CY12" s="6">
        <v>1019</v>
      </c>
      <c r="CZ12" s="1">
        <v>0</v>
      </c>
      <c r="DA12" s="6">
        <v>101257</v>
      </c>
      <c r="DB12" s="6">
        <v>8811</v>
      </c>
      <c r="DC12" s="6">
        <v>3474</v>
      </c>
      <c r="DD12" s="6">
        <f t="shared" ref="DD12" si="4">SUM(DB12:DC12)</f>
        <v>12285</v>
      </c>
      <c r="DE12" s="6">
        <v>5313</v>
      </c>
      <c r="DF12" s="6">
        <v>7948</v>
      </c>
      <c r="DG12" s="1">
        <v>186</v>
      </c>
      <c r="DH12" s="6">
        <v>11670</v>
      </c>
      <c r="DI12" s="1">
        <v>373</v>
      </c>
      <c r="DJ12" s="6"/>
      <c r="DK12" s="6">
        <v>126862</v>
      </c>
      <c r="DL12" s="1">
        <v>0</v>
      </c>
      <c r="DM12" s="1">
        <v>0</v>
      </c>
      <c r="DN12" s="1">
        <v>0</v>
      </c>
      <c r="DO12" s="6">
        <v>126989</v>
      </c>
      <c r="DP12" s="1">
        <v>128</v>
      </c>
      <c r="DQ12" s="6">
        <v>5115</v>
      </c>
      <c r="DR12" s="6">
        <v>1168</v>
      </c>
      <c r="DS12" s="6">
        <v>6283</v>
      </c>
      <c r="DT12" s="6">
        <v>86180</v>
      </c>
      <c r="DU12" s="1">
        <v>52</v>
      </c>
      <c r="DV12" s="1">
        <v>14</v>
      </c>
      <c r="DW12" s="1">
        <v>174</v>
      </c>
      <c r="DX12" s="1">
        <v>323</v>
      </c>
      <c r="DY12" s="1">
        <v>20</v>
      </c>
      <c r="DZ12" s="1">
        <v>2</v>
      </c>
      <c r="EA12" s="1">
        <v>585</v>
      </c>
      <c r="EB12" s="6">
        <v>1218</v>
      </c>
      <c r="EC12" s="1">
        <v>108</v>
      </c>
      <c r="ED12" s="6">
        <v>1326</v>
      </c>
      <c r="EE12" s="6">
        <v>6323</v>
      </c>
      <c r="EF12" s="6">
        <v>8580</v>
      </c>
      <c r="EG12" s="6">
        <v>14903</v>
      </c>
      <c r="EH12" s="1">
        <v>118</v>
      </c>
      <c r="EI12" s="1">
        <v>54</v>
      </c>
      <c r="EJ12" s="1">
        <v>172</v>
      </c>
      <c r="EK12" s="6">
        <v>16401</v>
      </c>
      <c r="EL12" s="1">
        <v>3</v>
      </c>
      <c r="EM12" s="1">
        <v>83</v>
      </c>
      <c r="EN12" s="1">
        <v>24</v>
      </c>
      <c r="EO12" s="1">
        <v>224</v>
      </c>
      <c r="EP12" s="1">
        <v>16</v>
      </c>
      <c r="EQ12" s="1">
        <v>101</v>
      </c>
      <c r="ER12" s="6">
        <v>6283</v>
      </c>
      <c r="ES12" s="6">
        <v>1428</v>
      </c>
      <c r="ET12" s="1">
        <v>92</v>
      </c>
      <c r="EU12" s="1">
        <v>366</v>
      </c>
      <c r="EV12" s="1">
        <v>92</v>
      </c>
      <c r="EW12" s="1" t="s">
        <v>1458</v>
      </c>
      <c r="EX12" s="1">
        <v>12</v>
      </c>
      <c r="EY12" s="1">
        <v>13</v>
      </c>
      <c r="EZ12" s="6">
        <v>12096</v>
      </c>
      <c r="FA12" s="6">
        <v>45403</v>
      </c>
      <c r="FB12" s="6">
        <v>6504</v>
      </c>
      <c r="FC12" s="1"/>
      <c r="FD12" s="1" t="s">
        <v>278</v>
      </c>
      <c r="FE12" s="1"/>
      <c r="FF12" s="1"/>
      <c r="FG12" s="1" t="s">
        <v>1449</v>
      </c>
      <c r="FH12" s="1" t="s">
        <v>280</v>
      </c>
      <c r="FI12" s="1" t="s">
        <v>1451</v>
      </c>
      <c r="FJ12" s="1" t="s">
        <v>1452</v>
      </c>
      <c r="FK12" s="1">
        <v>28387</v>
      </c>
      <c r="FL12" s="1">
        <v>4819</v>
      </c>
      <c r="FM12" s="1" t="s">
        <v>1451</v>
      </c>
      <c r="FN12" s="1" t="s">
        <v>1452</v>
      </c>
      <c r="FO12" s="1">
        <v>28387</v>
      </c>
      <c r="FP12" s="1">
        <v>4819</v>
      </c>
      <c r="FQ12" s="1" t="s">
        <v>1450</v>
      </c>
      <c r="FR12" s="6">
        <v>14750</v>
      </c>
      <c r="FS12" s="1">
        <v>10.45</v>
      </c>
      <c r="FT12" s="1" t="s">
        <v>1459</v>
      </c>
      <c r="FU12" s="6">
        <v>2756</v>
      </c>
      <c r="FV12" s="1">
        <v>52</v>
      </c>
      <c r="FW12" s="1"/>
      <c r="FX12" s="1" t="s">
        <v>1460</v>
      </c>
      <c r="FY12" s="1"/>
      <c r="FZ12" s="1"/>
      <c r="GA12" s="1">
        <v>0</v>
      </c>
      <c r="GB12" s="1" t="s">
        <v>1461</v>
      </c>
      <c r="GC12" s="1">
        <v>95.13</v>
      </c>
      <c r="GD12" s="1">
        <v>92.04</v>
      </c>
      <c r="GE12" s="1"/>
      <c r="GF12" s="1" t="s">
        <v>284</v>
      </c>
      <c r="GG12" s="1" t="s">
        <v>1462</v>
      </c>
      <c r="GH12" s="1" t="s">
        <v>286</v>
      </c>
      <c r="GI12" s="1" t="s">
        <v>535</v>
      </c>
      <c r="GJ12" s="6">
        <v>13089</v>
      </c>
      <c r="GK12" s="1">
        <v>3</v>
      </c>
      <c r="GL12" s="1"/>
      <c r="GM12" s="2" t="s">
        <v>291</v>
      </c>
      <c r="GN12" s="2">
        <v>286</v>
      </c>
      <c r="GO12" s="2">
        <v>104</v>
      </c>
      <c r="GP12" s="10">
        <v>3605</v>
      </c>
      <c r="GQ12" s="10">
        <v>13993</v>
      </c>
      <c r="GR12" s="10">
        <v>165139</v>
      </c>
      <c r="GS12" s="2">
        <v>60</v>
      </c>
      <c r="GT12" s="2">
        <v>15</v>
      </c>
      <c r="GU12" s="2">
        <v>90</v>
      </c>
      <c r="GV12" s="2">
        <v>941</v>
      </c>
      <c r="GW12" s="10">
        <v>165139</v>
      </c>
      <c r="GX12" s="10">
        <v>62969</v>
      </c>
      <c r="HA12" s="1"/>
      <c r="HB12" s="1">
        <v>3</v>
      </c>
      <c r="HC12" s="1"/>
      <c r="HD12" s="1"/>
      <c r="HE12" s="1"/>
      <c r="HF12" s="1"/>
      <c r="HG12" s="1"/>
      <c r="HH12" s="1"/>
      <c r="HI12" s="1"/>
      <c r="HJ12" s="1"/>
      <c r="HK12" s="1"/>
      <c r="HL12" s="1">
        <v>1</v>
      </c>
      <c r="HM12" s="1">
        <v>479</v>
      </c>
      <c r="HO12" s="6">
        <v>21701</v>
      </c>
      <c r="HP12" s="6">
        <v>151298</v>
      </c>
      <c r="HQ12" s="2">
        <v>373</v>
      </c>
      <c r="HR12" s="1">
        <v>87</v>
      </c>
      <c r="HS12" s="1">
        <v>19</v>
      </c>
      <c r="HT12" s="6">
        <v>26725</v>
      </c>
      <c r="HU12" s="1"/>
      <c r="HV12" s="6">
        <v>34298</v>
      </c>
      <c r="HW12" s="1">
        <v>190</v>
      </c>
      <c r="HX12" s="6">
        <v>2022</v>
      </c>
      <c r="HY12" s="1"/>
      <c r="HZ12" s="6">
        <v>13913</v>
      </c>
      <c r="IA12" s="1">
        <v>-1</v>
      </c>
      <c r="IB12" s="1">
        <v>0</v>
      </c>
      <c r="IC12" s="1"/>
      <c r="ID12" s="1">
        <v>370</v>
      </c>
      <c r="IE12" s="1">
        <v>0</v>
      </c>
      <c r="IF12" s="6">
        <v>126989</v>
      </c>
      <c r="IG12" s="6">
        <v>17598</v>
      </c>
      <c r="IH12" s="1">
        <v>0</v>
      </c>
      <c r="II12" s="6">
        <v>115319</v>
      </c>
      <c r="IJ12" s="6">
        <v>14062</v>
      </c>
      <c r="IK12" s="1">
        <v>157</v>
      </c>
      <c r="IL12" s="6">
        <v>7791</v>
      </c>
      <c r="IM12" s="1">
        <v>180</v>
      </c>
      <c r="IN12" s="6">
        <v>3294</v>
      </c>
      <c r="IO12" s="1">
        <v>0</v>
      </c>
      <c r="IP12" s="1">
        <v>62</v>
      </c>
      <c r="IR12" s="1">
        <v>531</v>
      </c>
      <c r="IS12" s="6">
        <v>13791</v>
      </c>
      <c r="IT12" s="10">
        <v>14322</v>
      </c>
      <c r="IU12" s="10">
        <v>25992</v>
      </c>
      <c r="IV12" s="6">
        <v>12285</v>
      </c>
      <c r="IW12" s="10">
        <v>141311</v>
      </c>
      <c r="IX12" s="6">
        <v>52433</v>
      </c>
      <c r="IY12" s="1">
        <v>66</v>
      </c>
      <c r="IZ12" s="1">
        <v>497</v>
      </c>
      <c r="JA12" s="1">
        <v>22</v>
      </c>
      <c r="JB12" s="1">
        <v>0.91</v>
      </c>
      <c r="JC12" s="1">
        <v>0.08</v>
      </c>
      <c r="JD12" s="1">
        <v>28.04</v>
      </c>
      <c r="JE12" s="1">
        <v>29.99</v>
      </c>
      <c r="JF12" s="1">
        <v>20.09</v>
      </c>
      <c r="JG12" s="1">
        <v>246</v>
      </c>
      <c r="JH12" s="6">
        <v>7659</v>
      </c>
      <c r="JI12" s="1">
        <v>339</v>
      </c>
      <c r="JJ12" s="6">
        <v>8742</v>
      </c>
      <c r="JK12" s="27">
        <f t="shared" si="1"/>
        <v>45.295209718083889</v>
      </c>
      <c r="KJ12" s="27">
        <f t="shared" si="2"/>
        <v>56733.875598086132</v>
      </c>
      <c r="MH12" s="10">
        <v>165139</v>
      </c>
      <c r="MI12" s="10">
        <v>62969</v>
      </c>
    </row>
    <row r="13" spans="1:347" x14ac:dyDescent="0.2">
      <c r="A13" s="1" t="s">
        <v>829</v>
      </c>
      <c r="B13" s="1" t="s">
        <v>2018</v>
      </c>
      <c r="C13" s="1" t="s">
        <v>830</v>
      </c>
      <c r="D13" s="1">
        <v>2016</v>
      </c>
      <c r="E13" s="1" t="s">
        <v>372</v>
      </c>
      <c r="F13" s="1" t="s">
        <v>831</v>
      </c>
      <c r="G13" s="1" t="s">
        <v>374</v>
      </c>
      <c r="H13" s="1">
        <v>27889</v>
      </c>
      <c r="I13" s="1">
        <v>4847</v>
      </c>
      <c r="J13" s="1" t="s">
        <v>831</v>
      </c>
      <c r="K13" s="1" t="s">
        <v>374</v>
      </c>
      <c r="L13" s="1">
        <v>27889</v>
      </c>
      <c r="M13" s="1"/>
      <c r="N13" s="1" t="s">
        <v>832</v>
      </c>
      <c r="O13" s="1" t="s">
        <v>833</v>
      </c>
      <c r="P13" s="1" t="s">
        <v>834</v>
      </c>
      <c r="Q13" s="1" t="s">
        <v>835</v>
      </c>
      <c r="R13" s="1" t="s">
        <v>836</v>
      </c>
      <c r="S13" s="1" t="s">
        <v>396</v>
      </c>
      <c r="T13" s="1" t="s">
        <v>833</v>
      </c>
      <c r="U13" s="1"/>
      <c r="V13" s="1" t="s">
        <v>837</v>
      </c>
      <c r="W13" s="1">
        <v>1</v>
      </c>
      <c r="X13" s="1">
        <v>0</v>
      </c>
      <c r="Y13" s="1">
        <v>0</v>
      </c>
      <c r="Z13" s="1">
        <v>0</v>
      </c>
      <c r="AA13" s="6">
        <v>2860</v>
      </c>
      <c r="AB13" s="1">
        <v>1</v>
      </c>
      <c r="AC13" s="1">
        <v>0</v>
      </c>
      <c r="AD13" s="1">
        <v>1</v>
      </c>
      <c r="AE13" s="1">
        <v>10</v>
      </c>
      <c r="AF13" s="1">
        <v>7</v>
      </c>
      <c r="AG13" s="7">
        <v>9.0899999999999995E-2</v>
      </c>
      <c r="AH13" s="8">
        <v>63994</v>
      </c>
      <c r="AI13" s="1" t="e">
        <f>VLOOKUP(Municipal!A13,Salaries!A$6:T$91,15,FALSE)</f>
        <v>#N/A</v>
      </c>
      <c r="AJ13" s="1">
        <v>2016</v>
      </c>
      <c r="AK13" s="8">
        <v>49851</v>
      </c>
      <c r="AL13" s="9">
        <v>10.98</v>
      </c>
      <c r="AM13" s="9">
        <v>14.01</v>
      </c>
      <c r="AN13" s="1"/>
      <c r="AO13" s="8">
        <v>410814</v>
      </c>
      <c r="AP13" s="8">
        <v>7800</v>
      </c>
      <c r="AQ13" s="8">
        <v>418614</v>
      </c>
      <c r="AR13" s="8">
        <v>9327</v>
      </c>
      <c r="AS13" s="8">
        <v>4566</v>
      </c>
      <c r="AT13" s="8">
        <v>13893</v>
      </c>
      <c r="AU13" s="8">
        <v>750</v>
      </c>
      <c r="AV13" s="8">
        <v>0</v>
      </c>
      <c r="AW13" s="8">
        <v>750</v>
      </c>
      <c r="AX13" s="8">
        <v>21500</v>
      </c>
      <c r="AY13" s="8">
        <v>454757</v>
      </c>
      <c r="AZ13" s="8">
        <v>214383</v>
      </c>
      <c r="BA13" s="8">
        <v>68681</v>
      </c>
      <c r="BB13" s="8">
        <v>283064</v>
      </c>
      <c r="BC13" s="8">
        <v>45137</v>
      </c>
      <c r="BD13" s="8">
        <v>9300</v>
      </c>
      <c r="BE13" s="8">
        <v>7570</v>
      </c>
      <c r="BF13" s="8">
        <v>62007</v>
      </c>
      <c r="BG13" s="8">
        <v>73543</v>
      </c>
      <c r="BH13" s="8">
        <v>418614</v>
      </c>
      <c r="BI13" s="8">
        <v>36143</v>
      </c>
      <c r="BJ13" s="7">
        <v>7.9500000000000001E-2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6">
        <v>18375</v>
      </c>
      <c r="BR13" s="6">
        <v>17644</v>
      </c>
      <c r="BS13" s="6">
        <v>36019</v>
      </c>
      <c r="BT13" s="6">
        <v>10462</v>
      </c>
      <c r="BU13" s="6">
        <v>4967</v>
      </c>
      <c r="BV13" s="6">
        <v>15429</v>
      </c>
      <c r="BW13" s="6">
        <v>2335</v>
      </c>
      <c r="BX13" s="1">
        <v>489</v>
      </c>
      <c r="BY13" s="6">
        <v>2824</v>
      </c>
      <c r="BZ13" s="6">
        <v>54272</v>
      </c>
      <c r="CA13" s="1"/>
      <c r="CB13" s="6">
        <v>54272</v>
      </c>
      <c r="CC13" s="1">
        <v>541</v>
      </c>
      <c r="CD13" s="6">
        <v>50523</v>
      </c>
      <c r="CE13" s="1">
        <v>1</v>
      </c>
      <c r="CF13" s="1">
        <v>74</v>
      </c>
      <c r="CG13" s="1">
        <v>75</v>
      </c>
      <c r="CH13" s="6">
        <v>3117</v>
      </c>
      <c r="CI13" s="6">
        <v>3205</v>
      </c>
      <c r="CJ13" s="6">
        <v>4102</v>
      </c>
      <c r="CK13" s="1">
        <v>205</v>
      </c>
      <c r="CL13" s="1">
        <v>0</v>
      </c>
      <c r="CM13" s="1">
        <v>28</v>
      </c>
      <c r="CN13" s="1">
        <v>26</v>
      </c>
      <c r="CO13" s="6">
        <v>46877</v>
      </c>
      <c r="CP13" s="6">
        <v>7891</v>
      </c>
      <c r="CQ13" s="6">
        <v>54768</v>
      </c>
      <c r="CR13" s="6">
        <v>5367</v>
      </c>
      <c r="CS13" s="1">
        <v>276</v>
      </c>
      <c r="CT13" s="6">
        <v>5643</v>
      </c>
      <c r="CU13" s="6">
        <v>17177</v>
      </c>
      <c r="CV13" s="6">
        <v>4662</v>
      </c>
      <c r="CW13" s="6">
        <v>21839</v>
      </c>
      <c r="CX13" s="6">
        <v>82250</v>
      </c>
      <c r="CY13" s="6">
        <v>2160</v>
      </c>
      <c r="CZ13" s="1">
        <v>0</v>
      </c>
      <c r="DA13" s="6">
        <v>84410</v>
      </c>
      <c r="DB13" s="6">
        <v>7998</v>
      </c>
      <c r="DC13" s="1">
        <v>398</v>
      </c>
      <c r="DD13" s="6">
        <f t="shared" si="0"/>
        <v>8396</v>
      </c>
      <c r="DE13" s="6">
        <v>27487</v>
      </c>
      <c r="DF13" s="6">
        <v>6498</v>
      </c>
      <c r="DG13" s="1">
        <v>0</v>
      </c>
      <c r="DH13" s="6">
        <v>6912</v>
      </c>
      <c r="DI13" s="6">
        <v>5899</v>
      </c>
      <c r="DJ13" s="6"/>
      <c r="DK13" s="6">
        <v>95418</v>
      </c>
      <c r="DL13" s="1"/>
      <c r="DM13" s="1"/>
      <c r="DN13" s="1"/>
      <c r="DO13" s="6">
        <v>128566</v>
      </c>
      <c r="DP13" s="6">
        <v>446</v>
      </c>
      <c r="DQ13" s="6">
        <v>13443</v>
      </c>
      <c r="DR13" s="6">
        <v>3449</v>
      </c>
      <c r="DS13" s="6">
        <v>16892</v>
      </c>
      <c r="DT13" s="6">
        <v>101471</v>
      </c>
      <c r="DU13" s="1">
        <v>9</v>
      </c>
      <c r="DV13" s="1">
        <v>1</v>
      </c>
      <c r="DW13" s="1">
        <v>109</v>
      </c>
      <c r="DX13" s="1">
        <v>6</v>
      </c>
      <c r="DY13" s="1">
        <v>13</v>
      </c>
      <c r="DZ13" s="1">
        <v>0</v>
      </c>
      <c r="EA13" s="1">
        <v>138</v>
      </c>
      <c r="EB13" s="1">
        <v>160</v>
      </c>
      <c r="EC13" s="1">
        <v>25</v>
      </c>
      <c r="ED13" s="1">
        <v>185</v>
      </c>
      <c r="EE13" s="6">
        <v>1890</v>
      </c>
      <c r="EF13" s="1">
        <v>125</v>
      </c>
      <c r="EG13" s="6">
        <v>2015</v>
      </c>
      <c r="EH13" s="1">
        <v>446</v>
      </c>
      <c r="EI13" s="1">
        <v>0</v>
      </c>
      <c r="EJ13" s="1">
        <v>446</v>
      </c>
      <c r="EK13" s="6">
        <v>2646</v>
      </c>
      <c r="EL13" s="1">
        <v>0</v>
      </c>
      <c r="EM13" s="1">
        <v>0</v>
      </c>
      <c r="EN13" s="1">
        <v>6</v>
      </c>
      <c r="EO13" s="1">
        <v>21</v>
      </c>
      <c r="EP13" s="1">
        <v>584</v>
      </c>
      <c r="EQ13" s="6">
        <v>2655</v>
      </c>
      <c r="ER13" s="6">
        <v>20650</v>
      </c>
      <c r="ES13" s="6">
        <v>2536</v>
      </c>
      <c r="ET13" s="6">
        <v>1103</v>
      </c>
      <c r="EU13" s="6">
        <v>6401</v>
      </c>
      <c r="EV13" s="6">
        <v>6538</v>
      </c>
      <c r="EW13" s="1" t="s">
        <v>838</v>
      </c>
      <c r="EX13" s="1">
        <v>11</v>
      </c>
      <c r="EY13" s="1">
        <v>22</v>
      </c>
      <c r="EZ13" s="6">
        <v>7445</v>
      </c>
      <c r="FA13" s="6">
        <v>1824</v>
      </c>
      <c r="FB13" s="6">
        <v>10950</v>
      </c>
      <c r="FC13" s="1"/>
      <c r="FD13" s="1" t="s">
        <v>278</v>
      </c>
      <c r="FE13" s="1"/>
      <c r="FF13" s="1"/>
      <c r="FG13" s="1" t="s">
        <v>830</v>
      </c>
      <c r="FH13" s="1" t="s">
        <v>280</v>
      </c>
      <c r="FI13" s="1" t="s">
        <v>831</v>
      </c>
      <c r="FJ13" s="1" t="s">
        <v>374</v>
      </c>
      <c r="FK13" s="1">
        <v>27889</v>
      </c>
      <c r="FL13" s="1">
        <v>4847</v>
      </c>
      <c r="FM13" s="1" t="s">
        <v>831</v>
      </c>
      <c r="FN13" s="1" t="s">
        <v>374</v>
      </c>
      <c r="FO13" s="1">
        <v>27889</v>
      </c>
      <c r="FP13" s="1">
        <v>4847</v>
      </c>
      <c r="FQ13" s="1" t="s">
        <v>372</v>
      </c>
      <c r="FR13" s="6">
        <v>12000</v>
      </c>
      <c r="FS13" s="1">
        <v>7</v>
      </c>
      <c r="FT13" s="1" t="s">
        <v>839</v>
      </c>
      <c r="FU13" s="6">
        <v>2860</v>
      </c>
      <c r="FV13" s="1">
        <v>52</v>
      </c>
      <c r="FW13" s="1"/>
      <c r="FX13" s="1" t="s">
        <v>840</v>
      </c>
      <c r="FY13" s="1"/>
      <c r="FZ13" s="1"/>
      <c r="GA13" s="1">
        <v>0</v>
      </c>
      <c r="GB13" s="1" t="s">
        <v>841</v>
      </c>
      <c r="GC13" s="1">
        <v>10</v>
      </c>
      <c r="GD13" s="1">
        <v>100</v>
      </c>
      <c r="GE13" s="1"/>
      <c r="GF13" s="1" t="s">
        <v>327</v>
      </c>
      <c r="GG13" s="1" t="s">
        <v>842</v>
      </c>
      <c r="GH13" s="1" t="s">
        <v>286</v>
      </c>
      <c r="GI13" s="1" t="s">
        <v>535</v>
      </c>
      <c r="GJ13" s="6">
        <v>9688</v>
      </c>
      <c r="GK13" s="1">
        <v>1</v>
      </c>
      <c r="GL13" s="1"/>
      <c r="GM13" s="2" t="s">
        <v>291</v>
      </c>
      <c r="GN13" s="2">
        <v>290</v>
      </c>
      <c r="GO13" s="2">
        <v>24</v>
      </c>
      <c r="GP13" s="2">
        <v>877</v>
      </c>
      <c r="GQ13" s="10">
        <v>10066</v>
      </c>
      <c r="GR13" s="2"/>
      <c r="GS13" s="2">
        <v>43</v>
      </c>
      <c r="GT13" s="2">
        <v>7</v>
      </c>
      <c r="GU13" s="2">
        <v>193</v>
      </c>
      <c r="GV13" s="10">
        <v>2103</v>
      </c>
      <c r="GW13" s="2"/>
      <c r="GX13" s="2"/>
      <c r="HA13" s="1"/>
      <c r="HB13" s="1">
        <v>1</v>
      </c>
      <c r="HC13" s="1"/>
      <c r="HD13" s="1"/>
      <c r="HE13" s="1"/>
      <c r="HF13" s="1"/>
      <c r="HG13" s="1"/>
      <c r="HH13" s="1"/>
      <c r="HI13" s="1"/>
      <c r="HJ13" s="1"/>
      <c r="HK13" s="1"/>
      <c r="HL13" s="1">
        <v>1</v>
      </c>
      <c r="HM13" s="1">
        <v>485</v>
      </c>
      <c r="HO13" s="6">
        <v>10424</v>
      </c>
      <c r="HP13" s="6">
        <v>121965</v>
      </c>
      <c r="HQ13" s="10">
        <v>5899</v>
      </c>
      <c r="HR13" s="1"/>
      <c r="HS13" s="1">
        <v>0</v>
      </c>
      <c r="HT13" s="6">
        <v>26725</v>
      </c>
      <c r="HU13" s="6">
        <v>23798</v>
      </c>
      <c r="HV13" s="1"/>
      <c r="HW13" s="1">
        <v>620</v>
      </c>
      <c r="HX13" s="6">
        <v>2022</v>
      </c>
      <c r="HY13" s="6">
        <v>1183</v>
      </c>
      <c r="HZ13" s="1"/>
      <c r="IA13" s="1">
        <v>0</v>
      </c>
      <c r="IB13" s="1">
        <v>0</v>
      </c>
      <c r="IC13" s="1">
        <v>205</v>
      </c>
      <c r="ID13" s="1"/>
      <c r="IE13" s="1">
        <v>0</v>
      </c>
      <c r="IF13" s="6">
        <v>128566</v>
      </c>
      <c r="IG13" s="6">
        <v>35883</v>
      </c>
      <c r="IH13" s="6">
        <v>1775</v>
      </c>
      <c r="II13" s="6">
        <v>119879</v>
      </c>
      <c r="IJ13" s="6">
        <v>37244</v>
      </c>
      <c r="IK13" s="1">
        <v>2</v>
      </c>
      <c r="IL13" s="6">
        <v>6496</v>
      </c>
      <c r="IM13" s="1">
        <v>2</v>
      </c>
      <c r="IN13" s="1">
        <v>396</v>
      </c>
      <c r="IO13" s="1">
        <v>0</v>
      </c>
      <c r="IP13" s="1">
        <v>16</v>
      </c>
      <c r="IR13" s="1">
        <v>104</v>
      </c>
      <c r="IS13" s="1"/>
      <c r="IT13" s="2">
        <v>104</v>
      </c>
      <c r="IU13" s="10">
        <v>7016</v>
      </c>
      <c r="IV13" s="6">
        <v>8396</v>
      </c>
      <c r="IW13" s="10">
        <v>128670</v>
      </c>
      <c r="IX13" s="6">
        <v>31801</v>
      </c>
      <c r="IY13" s="1">
        <v>10</v>
      </c>
      <c r="IZ13" s="1">
        <v>115</v>
      </c>
      <c r="JA13" s="1">
        <v>13</v>
      </c>
      <c r="JB13" s="1">
        <v>0.76</v>
      </c>
      <c r="JC13" s="1">
        <v>7.0000000000000007E-2</v>
      </c>
      <c r="JD13" s="1">
        <v>19.170000000000002</v>
      </c>
      <c r="JE13" s="1">
        <v>17.52</v>
      </c>
      <c r="JF13" s="1">
        <v>18.5</v>
      </c>
      <c r="JG13" s="1">
        <v>131</v>
      </c>
      <c r="JH13" s="6">
        <v>2496</v>
      </c>
      <c r="JI13" s="1">
        <v>7</v>
      </c>
      <c r="JJ13" s="1">
        <v>150</v>
      </c>
      <c r="JK13" s="27">
        <f t="shared" si="1"/>
        <v>29.218001651527665</v>
      </c>
      <c r="KJ13" s="27">
        <f t="shared" si="2"/>
        <v>40437.714285714283</v>
      </c>
      <c r="MH13" s="2"/>
      <c r="MI13" s="2"/>
    </row>
    <row r="14" spans="1:347" x14ac:dyDescent="0.2">
      <c r="KJ14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16"/>
  <sheetViews>
    <sheetView topLeftCell="IR1" workbookViewId="0">
      <selection activeCell="JJ3" sqref="JJ3:JJ16"/>
    </sheetView>
  </sheetViews>
  <sheetFormatPr baseColWidth="10" defaultColWidth="8.83203125" defaultRowHeight="15" x14ac:dyDescent="0.2"/>
  <cols>
    <col min="296" max="296" width="11.6640625" customWidth="1"/>
  </cols>
  <sheetData>
    <row r="1" spans="1:347" s="15" customFormat="1" ht="14" x14ac:dyDescent="0.2">
      <c r="A1" s="14" t="s">
        <v>1568</v>
      </c>
      <c r="B1" s="14" t="s">
        <v>1</v>
      </c>
      <c r="C1" s="15" t="s">
        <v>2</v>
      </c>
      <c r="E1" s="15" t="s">
        <v>1569</v>
      </c>
      <c r="F1" s="15" t="s">
        <v>1570</v>
      </c>
      <c r="G1" s="15" t="s">
        <v>1571</v>
      </c>
      <c r="H1" s="15" t="s">
        <v>1572</v>
      </c>
      <c r="I1" s="15" t="s">
        <v>1573</v>
      </c>
      <c r="J1" s="15" t="s">
        <v>1574</v>
      </c>
      <c r="K1" s="15" t="s">
        <v>1571</v>
      </c>
      <c r="L1" s="15" t="s">
        <v>1572</v>
      </c>
      <c r="M1" s="15" t="s">
        <v>1573</v>
      </c>
      <c r="N1" s="15" t="s">
        <v>396</v>
      </c>
      <c r="O1" s="15" t="s">
        <v>1575</v>
      </c>
      <c r="P1" s="15" t="s">
        <v>1576</v>
      </c>
      <c r="Q1" s="15" t="s">
        <v>1577</v>
      </c>
      <c r="R1" s="15" t="s">
        <v>1578</v>
      </c>
      <c r="S1" s="15" t="s">
        <v>1579</v>
      </c>
      <c r="T1" s="15" t="s">
        <v>1580</v>
      </c>
      <c r="U1" s="15" t="s">
        <v>1576</v>
      </c>
      <c r="V1" s="15" t="s">
        <v>1577</v>
      </c>
      <c r="W1" s="15" t="s">
        <v>1581</v>
      </c>
      <c r="X1" s="15" t="s">
        <v>1582</v>
      </c>
      <c r="Y1" s="15" t="s">
        <v>1583</v>
      </c>
      <c r="Z1" s="15" t="s">
        <v>1584</v>
      </c>
      <c r="AA1" s="15" t="s">
        <v>1585</v>
      </c>
      <c r="AB1" s="16" t="s">
        <v>1586</v>
      </c>
      <c r="AC1" s="16" t="s">
        <v>1587</v>
      </c>
      <c r="AD1" s="16" t="s">
        <v>1588</v>
      </c>
      <c r="AE1" s="16" t="s">
        <v>1589</v>
      </c>
      <c r="AF1" s="16" t="s">
        <v>1590</v>
      </c>
      <c r="AG1" s="16" t="s">
        <v>31</v>
      </c>
      <c r="AH1" s="15" t="s">
        <v>1591</v>
      </c>
      <c r="AI1" s="15" t="s">
        <v>1592</v>
      </c>
      <c r="AJ1" s="15" t="s">
        <v>1593</v>
      </c>
      <c r="AK1" s="17" t="s">
        <v>1594</v>
      </c>
      <c r="AL1" s="17" t="s">
        <v>1595</v>
      </c>
      <c r="AM1" s="17" t="s">
        <v>1596</v>
      </c>
      <c r="AN1" s="17" t="s">
        <v>1597</v>
      </c>
      <c r="AO1" s="15" t="s">
        <v>1598</v>
      </c>
      <c r="AP1" s="15" t="s">
        <v>1599</v>
      </c>
      <c r="AQ1" s="15" t="s">
        <v>1600</v>
      </c>
      <c r="AR1" s="15" t="s">
        <v>1601</v>
      </c>
      <c r="AS1" s="15" t="s">
        <v>1602</v>
      </c>
      <c r="AT1" s="15" t="s">
        <v>1603</v>
      </c>
      <c r="AU1" s="15" t="s">
        <v>1604</v>
      </c>
      <c r="AV1" s="15" t="s">
        <v>1605</v>
      </c>
      <c r="AW1" s="15" t="s">
        <v>1606</v>
      </c>
      <c r="AX1" s="15" t="s">
        <v>1607</v>
      </c>
      <c r="AY1" s="15" t="s">
        <v>1608</v>
      </c>
      <c r="AZ1" s="15" t="s">
        <v>1609</v>
      </c>
      <c r="BA1" s="15" t="s">
        <v>1610</v>
      </c>
      <c r="BB1" s="15" t="s">
        <v>1611</v>
      </c>
      <c r="BC1" s="15" t="s">
        <v>1612</v>
      </c>
      <c r="BD1" s="15" t="s">
        <v>1613</v>
      </c>
      <c r="BE1" s="15" t="s">
        <v>1614</v>
      </c>
      <c r="BF1" s="15" t="s">
        <v>1615</v>
      </c>
      <c r="BG1" s="15" t="s">
        <v>1616</v>
      </c>
      <c r="BH1" s="15" t="s">
        <v>1617</v>
      </c>
      <c r="BI1" s="15" t="s">
        <v>1618</v>
      </c>
      <c r="BJ1" s="15" t="s">
        <v>60</v>
      </c>
      <c r="BK1" s="15" t="s">
        <v>1619</v>
      </c>
      <c r="BL1" s="15" t="s">
        <v>1620</v>
      </c>
      <c r="BM1" s="15" t="s">
        <v>1621</v>
      </c>
      <c r="BN1" s="15" t="s">
        <v>1622</v>
      </c>
      <c r="BO1" s="15" t="s">
        <v>1623</v>
      </c>
      <c r="BP1" s="15" t="s">
        <v>1624</v>
      </c>
      <c r="BQ1" s="15" t="s">
        <v>1625</v>
      </c>
      <c r="BR1" s="15" t="s">
        <v>1626</v>
      </c>
      <c r="BS1" s="15" t="s">
        <v>1627</v>
      </c>
      <c r="BT1" s="15" t="s">
        <v>1628</v>
      </c>
      <c r="BU1" s="15" t="s">
        <v>1629</v>
      </c>
      <c r="BV1" s="15" t="s">
        <v>1630</v>
      </c>
      <c r="BW1" s="15" t="s">
        <v>1631</v>
      </c>
      <c r="BX1" s="15" t="s">
        <v>1632</v>
      </c>
      <c r="BY1" s="15" t="s">
        <v>1633</v>
      </c>
      <c r="BZ1" s="15" t="s">
        <v>1634</v>
      </c>
      <c r="CA1" s="15" t="s">
        <v>77</v>
      </c>
      <c r="CB1" s="15" t="s">
        <v>78</v>
      </c>
      <c r="CC1" s="15" t="s">
        <v>1635</v>
      </c>
      <c r="CD1" s="15" t="s">
        <v>1636</v>
      </c>
      <c r="CE1" s="15" t="s">
        <v>1637</v>
      </c>
      <c r="CF1" s="15" t="s">
        <v>1638</v>
      </c>
      <c r="CG1" s="15" t="s">
        <v>1639</v>
      </c>
      <c r="CH1" s="15" t="s">
        <v>1640</v>
      </c>
      <c r="CI1" s="15" t="s">
        <v>1641</v>
      </c>
      <c r="CJ1" s="15" t="s">
        <v>1642</v>
      </c>
      <c r="CK1" s="18" t="s">
        <v>1643</v>
      </c>
      <c r="CL1" s="15" t="s">
        <v>1644</v>
      </c>
      <c r="CM1" s="15" t="s">
        <v>1645</v>
      </c>
      <c r="CN1" s="15" t="s">
        <v>1646</v>
      </c>
      <c r="CO1" s="15" t="s">
        <v>1647</v>
      </c>
      <c r="CP1" s="15" t="s">
        <v>1648</v>
      </c>
      <c r="CQ1" s="15" t="s">
        <v>1649</v>
      </c>
      <c r="CR1" s="15" t="s">
        <v>1650</v>
      </c>
      <c r="CS1" s="15" t="s">
        <v>1651</v>
      </c>
      <c r="CT1" s="15" t="s">
        <v>1652</v>
      </c>
      <c r="CU1" s="15" t="s">
        <v>1653</v>
      </c>
      <c r="CV1" s="15" t="s">
        <v>1654</v>
      </c>
      <c r="CW1" s="15" t="s">
        <v>1655</v>
      </c>
      <c r="CX1" s="15" t="s">
        <v>1656</v>
      </c>
      <c r="CY1" s="15" t="s">
        <v>1657</v>
      </c>
      <c r="CZ1" s="15" t="s">
        <v>1658</v>
      </c>
      <c r="DA1" s="15" t="s">
        <v>1659</v>
      </c>
      <c r="DB1" s="15" t="s">
        <v>1660</v>
      </c>
      <c r="DC1" s="15" t="s">
        <v>1661</v>
      </c>
      <c r="DD1" s="15" t="s">
        <v>106</v>
      </c>
      <c r="DE1" s="15" t="s">
        <v>107</v>
      </c>
      <c r="DF1" s="15" t="s">
        <v>1662</v>
      </c>
      <c r="DG1" s="15" t="s">
        <v>1663</v>
      </c>
      <c r="DH1" s="15" t="s">
        <v>1664</v>
      </c>
      <c r="DI1" s="15" t="s">
        <v>1665</v>
      </c>
      <c r="DJ1" s="15" t="s">
        <v>112</v>
      </c>
      <c r="DK1" s="15" t="s">
        <v>1666</v>
      </c>
      <c r="DL1" s="15" t="s">
        <v>1667</v>
      </c>
      <c r="DM1" s="15" t="s">
        <v>1668</v>
      </c>
      <c r="DN1" s="15" t="s">
        <v>1669</v>
      </c>
      <c r="DO1" s="15" t="s">
        <v>234</v>
      </c>
      <c r="DP1" s="15" t="s">
        <v>1670</v>
      </c>
      <c r="DQ1" s="15" t="s">
        <v>1671</v>
      </c>
      <c r="DR1" s="15" t="s">
        <v>1672</v>
      </c>
      <c r="DS1" s="15" t="s">
        <v>1673</v>
      </c>
      <c r="DT1" s="15" t="s">
        <v>1674</v>
      </c>
      <c r="DU1" s="15" t="s">
        <v>1675</v>
      </c>
      <c r="DV1" s="15" t="s">
        <v>1676</v>
      </c>
      <c r="DW1" s="15" t="s">
        <v>1677</v>
      </c>
      <c r="DX1" s="15" t="s">
        <v>1678</v>
      </c>
      <c r="DY1" s="15" t="s">
        <v>1679</v>
      </c>
      <c r="DZ1" s="15" t="s">
        <v>1680</v>
      </c>
      <c r="EA1" s="15" t="s">
        <v>1681</v>
      </c>
      <c r="EB1" s="15" t="s">
        <v>1682</v>
      </c>
      <c r="EC1" s="15" t="s">
        <v>1683</v>
      </c>
      <c r="ED1" s="15" t="s">
        <v>1684</v>
      </c>
      <c r="EE1" s="15" t="s">
        <v>1685</v>
      </c>
      <c r="EF1" s="15" t="s">
        <v>1686</v>
      </c>
      <c r="EG1" s="15" t="s">
        <v>1687</v>
      </c>
      <c r="EH1" s="15" t="s">
        <v>1688</v>
      </c>
      <c r="EI1" s="15" t="s">
        <v>1689</v>
      </c>
      <c r="EJ1" s="15" t="s">
        <v>1690</v>
      </c>
      <c r="EK1" s="15" t="s">
        <v>1691</v>
      </c>
      <c r="EL1" s="15" t="s">
        <v>1692</v>
      </c>
      <c r="EM1" s="15" t="s">
        <v>1693</v>
      </c>
      <c r="EN1" s="15" t="s">
        <v>1694</v>
      </c>
      <c r="EO1" s="15" t="s">
        <v>1695</v>
      </c>
      <c r="EP1" s="15" t="s">
        <v>1696</v>
      </c>
      <c r="EQ1" s="15" t="s">
        <v>1697</v>
      </c>
      <c r="ER1" s="15" t="s">
        <v>1698</v>
      </c>
      <c r="ES1" s="15" t="s">
        <v>1699</v>
      </c>
      <c r="ET1" s="15" t="s">
        <v>1700</v>
      </c>
      <c r="EU1" s="15" t="s">
        <v>1701</v>
      </c>
      <c r="EV1" s="15" t="s">
        <v>1702</v>
      </c>
      <c r="EW1" s="15" t="s">
        <v>1703</v>
      </c>
      <c r="EX1" s="15" t="s">
        <v>1704</v>
      </c>
      <c r="EY1" s="15" t="s">
        <v>1705</v>
      </c>
      <c r="EZ1" s="18" t="s">
        <v>1706</v>
      </c>
      <c r="FA1" s="15" t="s">
        <v>1707</v>
      </c>
      <c r="FB1" s="15" t="s">
        <v>1708</v>
      </c>
      <c r="FC1" s="15" t="s">
        <v>1709</v>
      </c>
      <c r="FD1" s="15" t="s">
        <v>1570</v>
      </c>
      <c r="FE1" s="15" t="s">
        <v>1571</v>
      </c>
      <c r="FF1" s="15" t="s">
        <v>1572</v>
      </c>
      <c r="FG1" s="15" t="s">
        <v>1573</v>
      </c>
      <c r="FH1" s="15" t="s">
        <v>1574</v>
      </c>
      <c r="FI1" s="15" t="s">
        <v>1571</v>
      </c>
      <c r="FJ1" s="15" t="s">
        <v>1572</v>
      </c>
      <c r="FK1" s="15" t="s">
        <v>1573</v>
      </c>
      <c r="FL1" s="15" t="s">
        <v>1569</v>
      </c>
      <c r="FM1" s="15" t="s">
        <v>1580</v>
      </c>
      <c r="FN1" s="15" t="s">
        <v>1576</v>
      </c>
      <c r="FO1" s="15" t="s">
        <v>1710</v>
      </c>
      <c r="FP1" s="15" t="s">
        <v>1577</v>
      </c>
      <c r="FQ1" s="15" t="s">
        <v>1711</v>
      </c>
      <c r="FR1" s="15" t="s">
        <v>1712</v>
      </c>
      <c r="FS1" s="15" t="s">
        <v>1713</v>
      </c>
      <c r="FT1" s="15" t="s">
        <v>1714</v>
      </c>
      <c r="FU1" s="15" t="s">
        <v>1715</v>
      </c>
      <c r="FV1" s="15" t="s">
        <v>1716</v>
      </c>
      <c r="FW1" s="15" t="s">
        <v>1717</v>
      </c>
      <c r="FX1" s="15" t="s">
        <v>1718</v>
      </c>
      <c r="FY1" s="15" t="s">
        <v>1719</v>
      </c>
      <c r="FZ1" s="15" t="s">
        <v>1583</v>
      </c>
      <c r="GA1" s="15" t="s">
        <v>1720</v>
      </c>
      <c r="GB1" s="15" t="s">
        <v>1716</v>
      </c>
      <c r="GC1" s="15" t="s">
        <v>1718</v>
      </c>
      <c r="GD1" s="15" t="s">
        <v>1721</v>
      </c>
      <c r="GE1" s="15" t="s">
        <v>1722</v>
      </c>
      <c r="GF1" s="15" t="s">
        <v>1723</v>
      </c>
      <c r="GG1" s="15" t="s">
        <v>1724</v>
      </c>
      <c r="GH1" s="15" t="s">
        <v>1725</v>
      </c>
      <c r="GI1" s="15" t="s">
        <v>1726</v>
      </c>
      <c r="GJ1" s="18" t="s">
        <v>1727</v>
      </c>
      <c r="GK1" s="19" t="s">
        <v>1728</v>
      </c>
      <c r="GL1" s="15" t="s">
        <v>1729</v>
      </c>
      <c r="GM1" s="15" t="s">
        <v>194</v>
      </c>
      <c r="GN1" s="15" t="s">
        <v>1730</v>
      </c>
      <c r="GO1" s="15" t="s">
        <v>196</v>
      </c>
      <c r="GP1" s="15" t="s">
        <v>197</v>
      </c>
      <c r="GQ1" s="15" t="s">
        <v>198</v>
      </c>
      <c r="GR1" s="15" t="s">
        <v>1731</v>
      </c>
      <c r="GS1" s="15" t="s">
        <v>1732</v>
      </c>
      <c r="GT1" s="15" t="s">
        <v>1733</v>
      </c>
      <c r="GU1" s="15" t="s">
        <v>1734</v>
      </c>
      <c r="GV1" s="20" t="s">
        <v>255</v>
      </c>
      <c r="GW1" s="20" t="s">
        <v>256</v>
      </c>
      <c r="GX1" s="16" t="s">
        <v>257</v>
      </c>
      <c r="GY1" s="16" t="s">
        <v>258</v>
      </c>
      <c r="GZ1" s="16" t="s">
        <v>259</v>
      </c>
      <c r="HA1" s="15" t="s">
        <v>1735</v>
      </c>
      <c r="HB1" s="15" t="s">
        <v>1736</v>
      </c>
      <c r="HC1" s="15" t="s">
        <v>1737</v>
      </c>
      <c r="HD1" s="15" t="s">
        <v>1738</v>
      </c>
      <c r="HE1" s="15" t="s">
        <v>1739</v>
      </c>
      <c r="HF1" s="15" t="s">
        <v>1740</v>
      </c>
      <c r="HG1" s="15" t="s">
        <v>1741</v>
      </c>
      <c r="HH1" s="15" t="s">
        <v>1742</v>
      </c>
      <c r="HI1" s="15" t="s">
        <v>1743</v>
      </c>
      <c r="HJ1" s="15" t="s">
        <v>1744</v>
      </c>
      <c r="HK1" s="15" t="s">
        <v>1745</v>
      </c>
      <c r="HL1" s="15" t="s">
        <v>1746</v>
      </c>
      <c r="HM1" s="15" t="s">
        <v>1747</v>
      </c>
      <c r="HN1" s="15" t="s">
        <v>1748</v>
      </c>
      <c r="HO1" s="15" t="s">
        <v>1749</v>
      </c>
      <c r="HP1" s="15" t="s">
        <v>1750</v>
      </c>
      <c r="HQ1" s="15" t="s">
        <v>1751</v>
      </c>
      <c r="HR1" s="15" t="s">
        <v>1752</v>
      </c>
      <c r="HS1" s="15" t="s">
        <v>1753</v>
      </c>
      <c r="HT1" s="15" t="s">
        <v>1754</v>
      </c>
      <c r="HU1" s="15" t="s">
        <v>1755</v>
      </c>
      <c r="HV1" s="15" t="s">
        <v>1756</v>
      </c>
      <c r="HW1" s="15" t="s">
        <v>1757</v>
      </c>
      <c r="HX1" s="15" t="s">
        <v>1758</v>
      </c>
      <c r="HY1" s="15" t="s">
        <v>1759</v>
      </c>
      <c r="HZ1" s="15" t="s">
        <v>1760</v>
      </c>
      <c r="IA1" s="15" t="s">
        <v>1761</v>
      </c>
      <c r="IB1" s="15" t="s">
        <v>1762</v>
      </c>
      <c r="IC1" s="15" t="s">
        <v>1763</v>
      </c>
      <c r="ID1" s="15" t="s">
        <v>1764</v>
      </c>
      <c r="IE1" s="15" t="s">
        <v>1765</v>
      </c>
      <c r="IF1" s="15" t="s">
        <v>1766</v>
      </c>
      <c r="IG1" s="15" t="s">
        <v>1767</v>
      </c>
      <c r="IH1" s="15" t="s">
        <v>1768</v>
      </c>
      <c r="II1" s="15" t="s">
        <v>1769</v>
      </c>
      <c r="IJ1" s="15" t="s">
        <v>1770</v>
      </c>
      <c r="IK1" s="15" t="s">
        <v>1771</v>
      </c>
      <c r="IL1" s="15" t="s">
        <v>1772</v>
      </c>
      <c r="IM1" s="15" t="s">
        <v>1773</v>
      </c>
      <c r="IN1" s="15" t="s">
        <v>1774</v>
      </c>
      <c r="IO1" s="15" t="s">
        <v>1775</v>
      </c>
      <c r="IP1" s="15" t="s">
        <v>1776</v>
      </c>
      <c r="IQ1" s="15" t="s">
        <v>1777</v>
      </c>
      <c r="IR1" s="15" t="s">
        <v>1778</v>
      </c>
      <c r="IS1" s="15" t="s">
        <v>1779</v>
      </c>
      <c r="IT1" s="15" t="s">
        <v>1780</v>
      </c>
      <c r="IU1" s="15" t="s">
        <v>1781</v>
      </c>
      <c r="IV1" s="15" t="s">
        <v>1782</v>
      </c>
      <c r="IW1" s="15" t="s">
        <v>1783</v>
      </c>
      <c r="IX1" s="15" t="s">
        <v>1784</v>
      </c>
      <c r="IY1" s="15" t="s">
        <v>1785</v>
      </c>
      <c r="IZ1" s="15" t="s">
        <v>1786</v>
      </c>
      <c r="JA1" s="15" t="s">
        <v>1787</v>
      </c>
      <c r="JB1" s="15" t="s">
        <v>1788</v>
      </c>
      <c r="JC1" s="15" t="s">
        <v>1789</v>
      </c>
      <c r="JD1" s="15" t="s">
        <v>1790</v>
      </c>
      <c r="JE1" s="15" t="s">
        <v>1791</v>
      </c>
      <c r="JF1" s="15" t="s">
        <v>1792</v>
      </c>
      <c r="JG1" s="15" t="s">
        <v>1793</v>
      </c>
      <c r="JH1" s="15" t="s">
        <v>1794</v>
      </c>
      <c r="JI1" s="15" t="s">
        <v>1795</v>
      </c>
      <c r="JJ1" s="15" t="s">
        <v>1796</v>
      </c>
      <c r="JK1" s="15" t="s">
        <v>1797</v>
      </c>
      <c r="JL1" s="15" t="s">
        <v>1798</v>
      </c>
      <c r="JM1" s="15" t="s">
        <v>1799</v>
      </c>
      <c r="JN1" s="15" t="s">
        <v>1800</v>
      </c>
      <c r="JO1" s="15" t="s">
        <v>1801</v>
      </c>
      <c r="JP1" s="15" t="s">
        <v>1802</v>
      </c>
      <c r="JQ1" s="15" t="s">
        <v>1803</v>
      </c>
      <c r="JR1" s="15" t="s">
        <v>1804</v>
      </c>
      <c r="JS1" s="15" t="s">
        <v>1805</v>
      </c>
      <c r="JT1" s="15" t="s">
        <v>1806</v>
      </c>
      <c r="JU1" s="15" t="s">
        <v>1807</v>
      </c>
      <c r="JV1" s="15" t="s">
        <v>1808</v>
      </c>
      <c r="JW1" s="15" t="s">
        <v>1809</v>
      </c>
      <c r="JX1" s="15" t="s">
        <v>1810</v>
      </c>
      <c r="JY1" s="15" t="s">
        <v>1811</v>
      </c>
      <c r="JZ1" s="15" t="s">
        <v>1812</v>
      </c>
      <c r="KA1" s="15" t="s">
        <v>1813</v>
      </c>
      <c r="KB1" s="15" t="s">
        <v>1814</v>
      </c>
      <c r="KC1" s="15" t="s">
        <v>1815</v>
      </c>
      <c r="KD1" s="15" t="s">
        <v>1816</v>
      </c>
      <c r="KE1" s="15" t="s">
        <v>1817</v>
      </c>
      <c r="KF1" s="15" t="s">
        <v>1818</v>
      </c>
      <c r="KG1" s="15" t="s">
        <v>1819</v>
      </c>
      <c r="KH1" s="15" t="s">
        <v>1820</v>
      </c>
      <c r="KI1" s="15" t="s">
        <v>1821</v>
      </c>
      <c r="KJ1" s="15" t="s">
        <v>1822</v>
      </c>
      <c r="KK1" s="15" t="s">
        <v>1823</v>
      </c>
      <c r="KL1" s="15" t="s">
        <v>1824</v>
      </c>
      <c r="KM1" s="15" t="s">
        <v>1825</v>
      </c>
      <c r="KN1" s="15" t="s">
        <v>1826</v>
      </c>
      <c r="KO1" s="15" t="s">
        <v>1827</v>
      </c>
      <c r="KP1" s="15" t="s">
        <v>1828</v>
      </c>
      <c r="KQ1" s="15" t="s">
        <v>1829</v>
      </c>
      <c r="KR1" s="15" t="s">
        <v>1830</v>
      </c>
      <c r="KS1" s="15" t="s">
        <v>1831</v>
      </c>
      <c r="KT1" s="15" t="s">
        <v>1832</v>
      </c>
      <c r="KU1" s="15" t="s">
        <v>1833</v>
      </c>
      <c r="KV1" s="15" t="s">
        <v>1834</v>
      </c>
      <c r="KW1" s="15" t="s">
        <v>1835</v>
      </c>
      <c r="KX1" s="15" t="s">
        <v>1836</v>
      </c>
      <c r="KY1" s="15" t="s">
        <v>1837</v>
      </c>
      <c r="KZ1" s="15" t="s">
        <v>1838</v>
      </c>
      <c r="LA1" s="15" t="s">
        <v>1839</v>
      </c>
      <c r="LB1" s="15" t="s">
        <v>1840</v>
      </c>
      <c r="LC1" s="15" t="s">
        <v>1841</v>
      </c>
      <c r="LD1" s="15" t="s">
        <v>1842</v>
      </c>
      <c r="LE1" s="15" t="s">
        <v>1843</v>
      </c>
      <c r="LF1" s="15" t="s">
        <v>1844</v>
      </c>
      <c r="LG1" s="15" t="s">
        <v>1845</v>
      </c>
      <c r="LH1" s="15" t="s">
        <v>1846</v>
      </c>
      <c r="LI1" s="15" t="s">
        <v>1847</v>
      </c>
      <c r="LJ1" s="15" t="s">
        <v>1848</v>
      </c>
      <c r="LK1" s="15" t="s">
        <v>1849</v>
      </c>
      <c r="LL1" s="15" t="s">
        <v>1850</v>
      </c>
      <c r="LM1" s="15" t="s">
        <v>1851</v>
      </c>
      <c r="LN1" s="15" t="s">
        <v>1852</v>
      </c>
      <c r="LO1" s="15" t="s">
        <v>1853</v>
      </c>
      <c r="LP1" s="15" t="s">
        <v>1854</v>
      </c>
      <c r="LQ1" s="15" t="s">
        <v>1855</v>
      </c>
      <c r="LR1" s="15" t="s">
        <v>1856</v>
      </c>
      <c r="LS1" s="15" t="s">
        <v>1857</v>
      </c>
      <c r="LT1" s="15" t="s">
        <v>1858</v>
      </c>
      <c r="LU1" s="15" t="s">
        <v>1859</v>
      </c>
      <c r="LV1" s="15" t="s">
        <v>1860</v>
      </c>
      <c r="LW1" s="15" t="s">
        <v>1861</v>
      </c>
      <c r="LX1" s="15" t="s">
        <v>1862</v>
      </c>
      <c r="LY1" s="15" t="s">
        <v>1863</v>
      </c>
      <c r="LZ1" s="15" t="s">
        <v>1864</v>
      </c>
      <c r="MA1" s="15" t="s">
        <v>1865</v>
      </c>
      <c r="MB1" s="15" t="s">
        <v>1866</v>
      </c>
      <c r="MC1" s="15" t="s">
        <v>1867</v>
      </c>
      <c r="MD1" s="15" t="s">
        <v>1868</v>
      </c>
      <c r="ME1" s="15" t="s">
        <v>1869</v>
      </c>
      <c r="MF1" s="15" t="s">
        <v>1870</v>
      </c>
      <c r="MG1" s="15" t="s">
        <v>1871</v>
      </c>
      <c r="MH1" s="15" t="e">
        <f>'[1]All data (computable)'!MI1</f>
        <v>#REF!</v>
      </c>
      <c r="MI1" s="15" t="e">
        <f>'[1]All data (computable)'!MJ1</f>
        <v>#REF!</v>
      </c>
    </row>
    <row r="2" spans="1:347" ht="140" x14ac:dyDescent="0.2">
      <c r="A2" s="3" t="s">
        <v>0</v>
      </c>
      <c r="B2" s="3" t="s">
        <v>1</v>
      </c>
      <c r="C2" s="3" t="s">
        <v>2</v>
      </c>
      <c r="D2" s="3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63</v>
      </c>
      <c r="BN2" s="3" t="s">
        <v>64</v>
      </c>
      <c r="BO2" s="3" t="s">
        <v>65</v>
      </c>
      <c r="BP2" s="3" t="s">
        <v>66</v>
      </c>
      <c r="BQ2" s="3" t="s">
        <v>67</v>
      </c>
      <c r="BR2" s="3" t="s">
        <v>68</v>
      </c>
      <c r="BS2" s="3" t="s">
        <v>69</v>
      </c>
      <c r="BT2" s="3" t="s">
        <v>70</v>
      </c>
      <c r="BU2" s="3" t="s">
        <v>71</v>
      </c>
      <c r="BV2" s="3" t="s">
        <v>72</v>
      </c>
      <c r="BW2" s="3" t="s">
        <v>73</v>
      </c>
      <c r="BX2" s="3" t="s">
        <v>74</v>
      </c>
      <c r="BY2" s="3" t="s">
        <v>75</v>
      </c>
      <c r="BZ2" s="3" t="s">
        <v>76</v>
      </c>
      <c r="CA2" s="3" t="s">
        <v>77</v>
      </c>
      <c r="CB2" s="3" t="s">
        <v>78</v>
      </c>
      <c r="CC2" s="3" t="s">
        <v>79</v>
      </c>
      <c r="CD2" s="3" t="s">
        <v>80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3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3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4" t="s">
        <v>106</v>
      </c>
      <c r="DE2" s="4" t="s">
        <v>107</v>
      </c>
      <c r="DF2" s="3" t="s">
        <v>108</v>
      </c>
      <c r="DG2" s="3" t="s">
        <v>109</v>
      </c>
      <c r="DH2" s="3" t="s">
        <v>110</v>
      </c>
      <c r="DI2" s="3" t="s">
        <v>111</v>
      </c>
      <c r="DJ2" s="4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3" t="s">
        <v>119</v>
      </c>
      <c r="DR2" s="3" t="s">
        <v>120</v>
      </c>
      <c r="DS2" s="3" t="s">
        <v>121</v>
      </c>
      <c r="DT2" s="3" t="s">
        <v>122</v>
      </c>
      <c r="DU2" s="3" t="s">
        <v>123</v>
      </c>
      <c r="DV2" s="3" t="s">
        <v>124</v>
      </c>
      <c r="DW2" s="3" t="s">
        <v>125</v>
      </c>
      <c r="DX2" s="3" t="s">
        <v>126</v>
      </c>
      <c r="DY2" s="3" t="s">
        <v>127</v>
      </c>
      <c r="DZ2" s="3" t="s">
        <v>128</v>
      </c>
      <c r="EA2" s="3" t="s">
        <v>129</v>
      </c>
      <c r="EB2" s="3" t="s">
        <v>130</v>
      </c>
      <c r="EC2" s="3" t="s">
        <v>131</v>
      </c>
      <c r="ED2" s="3" t="s">
        <v>132</v>
      </c>
      <c r="EE2" s="3" t="s">
        <v>133</v>
      </c>
      <c r="EF2" s="3" t="s">
        <v>134</v>
      </c>
      <c r="EG2" s="3" t="s">
        <v>135</v>
      </c>
      <c r="EH2" s="3" t="s">
        <v>136</v>
      </c>
      <c r="EI2" s="3" t="s">
        <v>137</v>
      </c>
      <c r="EJ2" s="3" t="s">
        <v>138</v>
      </c>
      <c r="EK2" s="3" t="s">
        <v>139</v>
      </c>
      <c r="EL2" s="3" t="s">
        <v>140</v>
      </c>
      <c r="EM2" s="3" t="s">
        <v>141</v>
      </c>
      <c r="EN2" s="3" t="s">
        <v>142</v>
      </c>
      <c r="EO2" s="3" t="s">
        <v>143</v>
      </c>
      <c r="EP2" s="3" t="s">
        <v>144</v>
      </c>
      <c r="EQ2" s="3" t="s">
        <v>145</v>
      </c>
      <c r="ER2" s="3" t="s">
        <v>146</v>
      </c>
      <c r="ES2" s="3" t="s">
        <v>147</v>
      </c>
      <c r="ET2" s="3" t="s">
        <v>148</v>
      </c>
      <c r="EU2" s="3" t="s">
        <v>149</v>
      </c>
      <c r="EV2" s="3" t="s">
        <v>150</v>
      </c>
      <c r="EW2" s="3" t="s">
        <v>151</v>
      </c>
      <c r="EX2" s="3" t="s">
        <v>152</v>
      </c>
      <c r="EY2" s="3" t="s">
        <v>153</v>
      </c>
      <c r="EZ2" s="3" t="s">
        <v>154</v>
      </c>
      <c r="FA2" s="3" t="s">
        <v>155</v>
      </c>
      <c r="FB2" s="3" t="s">
        <v>156</v>
      </c>
      <c r="FC2" s="3" t="s">
        <v>157</v>
      </c>
      <c r="FD2" s="3" t="s">
        <v>158</v>
      </c>
      <c r="FE2" s="3" t="s">
        <v>159</v>
      </c>
      <c r="FF2" s="3" t="s">
        <v>160</v>
      </c>
      <c r="FG2" s="3" t="s">
        <v>161</v>
      </c>
      <c r="FH2" s="3" t="s">
        <v>162</v>
      </c>
      <c r="FI2" s="3" t="s">
        <v>163</v>
      </c>
      <c r="FJ2" s="3" t="s">
        <v>164</v>
      </c>
      <c r="FK2" s="3" t="s">
        <v>165</v>
      </c>
      <c r="FL2" s="3" t="s">
        <v>166</v>
      </c>
      <c r="FM2" s="3" t="s">
        <v>167</v>
      </c>
      <c r="FN2" s="3" t="s">
        <v>168</v>
      </c>
      <c r="FO2" s="3" t="s">
        <v>169</v>
      </c>
      <c r="FP2" s="3" t="s">
        <v>170</v>
      </c>
      <c r="FQ2" s="3" t="s">
        <v>171</v>
      </c>
      <c r="FR2" s="3" t="s">
        <v>172</v>
      </c>
      <c r="FS2" s="3" t="s">
        <v>173</v>
      </c>
      <c r="FT2" s="3" t="s">
        <v>174</v>
      </c>
      <c r="FU2" s="3" t="s">
        <v>175</v>
      </c>
      <c r="FV2" s="3" t="s">
        <v>176</v>
      </c>
      <c r="FW2" s="3" t="s">
        <v>177</v>
      </c>
      <c r="FX2" s="3" t="s">
        <v>178</v>
      </c>
      <c r="FY2" s="3" t="s">
        <v>179</v>
      </c>
      <c r="FZ2" s="3" t="s">
        <v>180</v>
      </c>
      <c r="GA2" s="3" t="s">
        <v>181</v>
      </c>
      <c r="GB2" s="3" t="s">
        <v>182</v>
      </c>
      <c r="GC2" s="3" t="s">
        <v>183</v>
      </c>
      <c r="GD2" s="3" t="s">
        <v>184</v>
      </c>
      <c r="GE2" s="3" t="s">
        <v>185</v>
      </c>
      <c r="GF2" s="3" t="s">
        <v>186</v>
      </c>
      <c r="GG2" s="3" t="s">
        <v>187</v>
      </c>
      <c r="GH2" s="3" t="s">
        <v>188</v>
      </c>
      <c r="GI2" s="3" t="s">
        <v>189</v>
      </c>
      <c r="GJ2" s="3" t="s">
        <v>193</v>
      </c>
      <c r="GK2" s="3" t="s">
        <v>190</v>
      </c>
      <c r="GL2" s="3" t="s">
        <v>191</v>
      </c>
      <c r="GM2" s="5" t="s">
        <v>194</v>
      </c>
      <c r="GN2" s="5" t="s">
        <v>195</v>
      </c>
      <c r="GO2" s="5" t="s">
        <v>196</v>
      </c>
      <c r="GP2" s="5" t="s">
        <v>197</v>
      </c>
      <c r="GQ2" s="5" t="s">
        <v>198</v>
      </c>
      <c r="GR2" s="5" t="s">
        <v>200</v>
      </c>
      <c r="GS2" s="5" t="s">
        <v>201</v>
      </c>
      <c r="GT2" s="5" t="s">
        <v>202</v>
      </c>
      <c r="GU2" s="5" t="s">
        <v>203</v>
      </c>
      <c r="GZ2" s="3" t="s">
        <v>205</v>
      </c>
      <c r="HA2" s="3" t="s">
        <v>206</v>
      </c>
      <c r="HB2" s="3" t="s">
        <v>207</v>
      </c>
      <c r="HC2" s="3" t="s">
        <v>208</v>
      </c>
      <c r="HD2" s="3" t="s">
        <v>209</v>
      </c>
      <c r="HE2" s="3" t="s">
        <v>210</v>
      </c>
      <c r="HF2" s="3" t="s">
        <v>211</v>
      </c>
      <c r="HG2" s="3" t="s">
        <v>212</v>
      </c>
      <c r="HH2" s="3" t="s">
        <v>213</v>
      </c>
      <c r="HI2" s="3" t="s">
        <v>214</v>
      </c>
      <c r="HJ2" s="3" t="s">
        <v>215</v>
      </c>
      <c r="HK2" s="3" t="s">
        <v>216</v>
      </c>
      <c r="HL2" s="3" t="s">
        <v>217</v>
      </c>
      <c r="HM2" s="3"/>
      <c r="HN2" s="3" t="s">
        <v>218</v>
      </c>
      <c r="HO2" s="3" t="s">
        <v>219</v>
      </c>
      <c r="HP2" s="5" t="s">
        <v>111</v>
      </c>
      <c r="HQ2" s="3" t="s">
        <v>220</v>
      </c>
      <c r="HR2" s="3" t="s">
        <v>221</v>
      </c>
      <c r="HS2" s="3" t="s">
        <v>222</v>
      </c>
      <c r="HT2" s="3" t="s">
        <v>223</v>
      </c>
      <c r="HU2" s="3" t="s">
        <v>224</v>
      </c>
      <c r="HV2" s="3" t="s">
        <v>225</v>
      </c>
      <c r="HW2" s="3" t="s">
        <v>226</v>
      </c>
      <c r="HX2" s="3" t="s">
        <v>227</v>
      </c>
      <c r="HY2" s="3" t="s">
        <v>228</v>
      </c>
      <c r="HZ2" s="3" t="s">
        <v>229</v>
      </c>
      <c r="IA2" s="3" t="s">
        <v>230</v>
      </c>
      <c r="IB2" s="3" t="s">
        <v>231</v>
      </c>
      <c r="IC2" s="3" t="s">
        <v>232</v>
      </c>
      <c r="ID2" s="3" t="s">
        <v>233</v>
      </c>
      <c r="IE2" s="3" t="s">
        <v>234</v>
      </c>
      <c r="IF2" s="3" t="s">
        <v>235</v>
      </c>
      <c r="IG2" s="3" t="s">
        <v>236</v>
      </c>
      <c r="IH2" s="3" t="s">
        <v>237</v>
      </c>
      <c r="II2" s="3" t="s">
        <v>238</v>
      </c>
      <c r="IJ2" s="3" t="s">
        <v>239</v>
      </c>
      <c r="IK2" s="3" t="s">
        <v>240</v>
      </c>
      <c r="IL2" s="3" t="s">
        <v>241</v>
      </c>
      <c r="IM2" s="3" t="s">
        <v>242</v>
      </c>
      <c r="IN2" s="3" t="s">
        <v>243</v>
      </c>
      <c r="IO2" s="3" t="s">
        <v>244</v>
      </c>
      <c r="IP2" s="3"/>
      <c r="IQ2" s="3" t="s">
        <v>245</v>
      </c>
      <c r="IR2" s="3" t="s">
        <v>246</v>
      </c>
      <c r="IS2" s="5" t="s">
        <v>247</v>
      </c>
      <c r="IT2" s="5" t="s">
        <v>248</v>
      </c>
      <c r="IU2" s="3" t="s">
        <v>249</v>
      </c>
      <c r="IV2" s="5" t="s">
        <v>250</v>
      </c>
      <c r="IW2" s="3" t="s">
        <v>251</v>
      </c>
      <c r="IX2" s="3" t="s">
        <v>252</v>
      </c>
      <c r="IY2" s="3" t="s">
        <v>253</v>
      </c>
      <c r="IZ2" s="3" t="s">
        <v>254</v>
      </c>
      <c r="JA2" s="3" t="s">
        <v>255</v>
      </c>
      <c r="JB2" s="3" t="s">
        <v>256</v>
      </c>
      <c r="JC2" s="3" t="s">
        <v>257</v>
      </c>
      <c r="JD2" s="3" t="s">
        <v>258</v>
      </c>
      <c r="JE2" s="3" t="s">
        <v>259</v>
      </c>
      <c r="JF2" s="3" t="s">
        <v>260</v>
      </c>
      <c r="JG2" s="3" t="s">
        <v>261</v>
      </c>
      <c r="JH2" s="3" t="s">
        <v>262</v>
      </c>
      <c r="JI2" s="3" t="s">
        <v>263</v>
      </c>
      <c r="JJ2" s="15" t="s">
        <v>1782</v>
      </c>
      <c r="MH2" s="5" t="s">
        <v>199</v>
      </c>
      <c r="MI2" s="5" t="s">
        <v>204</v>
      </c>
    </row>
    <row r="3" spans="1:347" x14ac:dyDescent="0.2">
      <c r="A3" s="1" t="s">
        <v>292</v>
      </c>
      <c r="B3" s="1" t="s">
        <v>2019</v>
      </c>
      <c r="C3" s="1" t="s">
        <v>293</v>
      </c>
      <c r="D3" s="1">
        <v>2016</v>
      </c>
      <c r="E3" s="1" t="s">
        <v>294</v>
      </c>
      <c r="F3" s="1" t="s">
        <v>295</v>
      </c>
      <c r="G3" s="1" t="s">
        <v>296</v>
      </c>
      <c r="H3" s="1">
        <v>27986</v>
      </c>
      <c r="I3" s="1">
        <v>68</v>
      </c>
      <c r="J3" s="1" t="s">
        <v>297</v>
      </c>
      <c r="K3" s="1" t="s">
        <v>296</v>
      </c>
      <c r="L3" s="1">
        <v>27986</v>
      </c>
      <c r="M3" s="1"/>
      <c r="N3" s="1" t="s">
        <v>298</v>
      </c>
      <c r="O3" s="1" t="s">
        <v>299</v>
      </c>
      <c r="P3" s="1" t="s">
        <v>300</v>
      </c>
      <c r="Q3" s="1" t="s">
        <v>301</v>
      </c>
      <c r="R3" s="1" t="s">
        <v>302</v>
      </c>
      <c r="S3" s="1" t="s">
        <v>303</v>
      </c>
      <c r="T3" s="1" t="s">
        <v>299</v>
      </c>
      <c r="U3" s="1" t="s">
        <v>300</v>
      </c>
      <c r="V3" s="1" t="s">
        <v>304</v>
      </c>
      <c r="W3" s="1">
        <v>1</v>
      </c>
      <c r="X3" s="1">
        <v>6</v>
      </c>
      <c r="Y3" s="1">
        <v>0</v>
      </c>
      <c r="Z3" s="1">
        <v>1</v>
      </c>
      <c r="AA3" s="6">
        <v>15106</v>
      </c>
      <c r="AB3" s="1">
        <v>1</v>
      </c>
      <c r="AC3" s="1">
        <v>1</v>
      </c>
      <c r="AD3" s="1">
        <v>2</v>
      </c>
      <c r="AE3" s="1">
        <v>15.89</v>
      </c>
      <c r="AF3" s="1">
        <v>17.89</v>
      </c>
      <c r="AG3" s="7">
        <v>5.5899999999999998E-2</v>
      </c>
      <c r="AH3" s="8">
        <v>72100</v>
      </c>
      <c r="AI3" s="1" t="e">
        <f>VLOOKUP(Regional!A3,Salaries!A$6:T$91,15,FALSE)</f>
        <v>#N/A</v>
      </c>
      <c r="AJ3" s="1" t="e">
        <f>VLOOKUP(Regional!A3,Salaries!A$6:T$91,16,FALSE)</f>
        <v>#N/A</v>
      </c>
      <c r="AK3" s="8">
        <v>36090</v>
      </c>
      <c r="AL3" s="9">
        <v>7.43</v>
      </c>
      <c r="AM3" s="9">
        <v>8</v>
      </c>
      <c r="AN3" s="9">
        <v>13.7</v>
      </c>
      <c r="AO3" s="8">
        <v>223608</v>
      </c>
      <c r="AP3" s="8">
        <v>470060</v>
      </c>
      <c r="AQ3" s="8">
        <v>693668</v>
      </c>
      <c r="AR3" s="8">
        <v>392930</v>
      </c>
      <c r="AS3" s="8">
        <v>0</v>
      </c>
      <c r="AT3" s="8">
        <v>392930</v>
      </c>
      <c r="AU3" s="8">
        <v>0</v>
      </c>
      <c r="AV3" s="8">
        <v>0</v>
      </c>
      <c r="AW3" s="8">
        <v>0</v>
      </c>
      <c r="AX3" s="8">
        <v>154258</v>
      </c>
      <c r="AY3" s="8">
        <v>1240856</v>
      </c>
      <c r="AZ3" s="8">
        <v>611950</v>
      </c>
      <c r="BA3" s="8">
        <v>163665</v>
      </c>
      <c r="BB3" s="8">
        <v>775615</v>
      </c>
      <c r="BC3" s="8">
        <v>59469</v>
      </c>
      <c r="BD3" s="8">
        <v>3736</v>
      </c>
      <c r="BE3" s="8">
        <v>26115</v>
      </c>
      <c r="BF3" s="8">
        <v>89320</v>
      </c>
      <c r="BG3" s="8">
        <v>314628</v>
      </c>
      <c r="BH3" s="8">
        <v>1179563</v>
      </c>
      <c r="BI3" s="8">
        <v>61293</v>
      </c>
      <c r="BJ3" s="7">
        <v>4.9399999999999999E-2</v>
      </c>
      <c r="BK3" s="8">
        <v>100257</v>
      </c>
      <c r="BL3" s="8">
        <v>0</v>
      </c>
      <c r="BM3" s="8">
        <v>0</v>
      </c>
      <c r="BN3" s="8">
        <v>0</v>
      </c>
      <c r="BO3" s="8">
        <v>100257</v>
      </c>
      <c r="BP3" s="8">
        <v>92268</v>
      </c>
      <c r="BQ3" s="6">
        <v>55107</v>
      </c>
      <c r="BR3" s="6">
        <v>44371</v>
      </c>
      <c r="BS3" s="6">
        <v>99478</v>
      </c>
      <c r="BT3" s="6">
        <v>40337</v>
      </c>
      <c r="BU3" s="6">
        <v>21584</v>
      </c>
      <c r="BV3" s="6">
        <v>61921</v>
      </c>
      <c r="BW3" s="6">
        <v>4287</v>
      </c>
      <c r="BX3" s="6">
        <v>1915</v>
      </c>
      <c r="BY3" s="6">
        <v>6202</v>
      </c>
      <c r="BZ3" s="6">
        <v>167601</v>
      </c>
      <c r="CA3" s="1"/>
      <c r="CB3" s="6">
        <v>167601</v>
      </c>
      <c r="CC3" s="6">
        <v>5994</v>
      </c>
      <c r="CD3" s="6">
        <v>26726</v>
      </c>
      <c r="CE3" s="1">
        <v>4</v>
      </c>
      <c r="CF3" s="1">
        <v>74</v>
      </c>
      <c r="CG3" s="1">
        <v>78</v>
      </c>
      <c r="CH3" s="6">
        <v>7141</v>
      </c>
      <c r="CI3" s="6">
        <v>2022</v>
      </c>
      <c r="CJ3" s="6">
        <v>12460</v>
      </c>
      <c r="CK3" s="1">
        <v>0</v>
      </c>
      <c r="CL3" s="1">
        <v>0</v>
      </c>
      <c r="CM3" s="1">
        <v>6</v>
      </c>
      <c r="CN3" s="1">
        <v>119</v>
      </c>
      <c r="CO3" s="6">
        <v>31913</v>
      </c>
      <c r="CP3" s="6">
        <v>8831</v>
      </c>
      <c r="CQ3" s="6">
        <v>40744</v>
      </c>
      <c r="CR3" s="6">
        <v>2877</v>
      </c>
      <c r="CS3" s="1">
        <v>291</v>
      </c>
      <c r="CT3" s="6">
        <v>3168</v>
      </c>
      <c r="CU3" s="6">
        <v>23577</v>
      </c>
      <c r="CV3" s="6">
        <v>5834</v>
      </c>
      <c r="CW3" s="6">
        <v>29411</v>
      </c>
      <c r="CX3" s="6">
        <v>73323</v>
      </c>
      <c r="CY3" s="1">
        <v>435</v>
      </c>
      <c r="CZ3" s="1">
        <v>0</v>
      </c>
      <c r="DA3" s="6">
        <v>73758</v>
      </c>
      <c r="DB3" s="6">
        <v>4042</v>
      </c>
      <c r="DC3" s="1">
        <v>25</v>
      </c>
      <c r="DD3" s="6">
        <f t="shared" ref="DD3:DD13" si="0">SUM(DB3:DC3)</f>
        <v>4067</v>
      </c>
      <c r="DE3" s="6">
        <v>14767</v>
      </c>
      <c r="DF3" s="1">
        <v>34</v>
      </c>
      <c r="DG3" s="1">
        <v>0</v>
      </c>
      <c r="DH3" s="1">
        <v>59</v>
      </c>
      <c r="DI3" s="1">
        <v>303</v>
      </c>
      <c r="DJ3" s="1"/>
      <c r="DK3" s="6">
        <v>6431</v>
      </c>
      <c r="DL3" s="6">
        <v>86156</v>
      </c>
      <c r="DM3" s="1">
        <v>0</v>
      </c>
      <c r="DN3" s="1">
        <v>0</v>
      </c>
      <c r="DO3" s="6">
        <v>92646</v>
      </c>
      <c r="DP3" s="1">
        <v>0</v>
      </c>
      <c r="DQ3" s="6">
        <v>25914</v>
      </c>
      <c r="DR3" s="6">
        <v>6475</v>
      </c>
      <c r="DS3" s="6">
        <v>32389</v>
      </c>
      <c r="DT3" s="1">
        <v>0</v>
      </c>
      <c r="DU3" s="1">
        <v>62</v>
      </c>
      <c r="DV3" s="1">
        <v>26</v>
      </c>
      <c r="DW3" s="1">
        <v>161</v>
      </c>
      <c r="DX3" s="1">
        <v>126</v>
      </c>
      <c r="DY3" s="1">
        <v>16</v>
      </c>
      <c r="DZ3" s="1">
        <v>8</v>
      </c>
      <c r="EA3" s="1">
        <v>399</v>
      </c>
      <c r="EB3" s="1">
        <v>733</v>
      </c>
      <c r="EC3" s="1">
        <v>660</v>
      </c>
      <c r="ED3" s="6">
        <v>1393</v>
      </c>
      <c r="EE3" s="6">
        <v>4767</v>
      </c>
      <c r="EF3" s="6">
        <v>4823</v>
      </c>
      <c r="EG3" s="6">
        <v>9590</v>
      </c>
      <c r="EH3" s="1">
        <v>132</v>
      </c>
      <c r="EI3" s="1">
        <v>130</v>
      </c>
      <c r="EJ3" s="1">
        <v>262</v>
      </c>
      <c r="EK3" s="6">
        <v>11245</v>
      </c>
      <c r="EL3" s="1">
        <v>0</v>
      </c>
      <c r="EM3" s="1">
        <v>0</v>
      </c>
      <c r="EN3" s="1">
        <v>0</v>
      </c>
      <c r="EO3" s="1">
        <v>0</v>
      </c>
      <c r="EP3" s="1">
        <v>121</v>
      </c>
      <c r="EQ3" s="1">
        <v>695</v>
      </c>
      <c r="ER3" s="6">
        <v>9054</v>
      </c>
      <c r="ES3" s="6">
        <v>5227</v>
      </c>
      <c r="ET3" s="6">
        <v>1586</v>
      </c>
      <c r="EU3" s="1">
        <v>0</v>
      </c>
      <c r="EV3" s="1">
        <v>11</v>
      </c>
      <c r="EW3" s="1" t="s">
        <v>305</v>
      </c>
      <c r="EX3" s="1">
        <v>37</v>
      </c>
      <c r="EY3" s="1">
        <v>99</v>
      </c>
      <c r="EZ3" s="6">
        <v>44579</v>
      </c>
      <c r="FA3" s="6">
        <v>93952</v>
      </c>
      <c r="FB3" s="6">
        <v>33080</v>
      </c>
      <c r="FC3" s="1"/>
      <c r="FD3" s="1"/>
      <c r="FE3" s="1"/>
      <c r="FF3" s="1"/>
      <c r="FG3" s="1" t="s">
        <v>306</v>
      </c>
      <c r="FH3" s="1" t="s">
        <v>307</v>
      </c>
      <c r="FI3" s="1" t="s">
        <v>295</v>
      </c>
      <c r="FJ3" s="1" t="s">
        <v>296</v>
      </c>
      <c r="FK3" s="1">
        <v>27986</v>
      </c>
      <c r="FL3" s="1">
        <v>68</v>
      </c>
      <c r="FM3" s="1" t="s">
        <v>297</v>
      </c>
      <c r="FN3" s="1" t="s">
        <v>296</v>
      </c>
      <c r="FO3" s="1">
        <v>27986</v>
      </c>
      <c r="FP3" s="1">
        <v>68</v>
      </c>
      <c r="FQ3" s="1" t="s">
        <v>294</v>
      </c>
      <c r="FR3" s="6">
        <v>32361</v>
      </c>
      <c r="FS3" s="1">
        <v>13.45</v>
      </c>
      <c r="FT3" s="1" t="s">
        <v>308</v>
      </c>
      <c r="FU3" s="6">
        <v>15106</v>
      </c>
      <c r="FV3" s="1">
        <v>364</v>
      </c>
      <c r="FW3" s="1"/>
      <c r="FX3" s="1" t="s">
        <v>309</v>
      </c>
      <c r="FY3" s="1"/>
      <c r="FZ3" s="1"/>
      <c r="GA3" s="1">
        <v>0</v>
      </c>
      <c r="GB3" s="1" t="s">
        <v>310</v>
      </c>
      <c r="GC3" s="1">
        <v>7.38</v>
      </c>
      <c r="GD3" s="1">
        <v>10.8</v>
      </c>
      <c r="GE3" s="1"/>
      <c r="GF3" s="1"/>
      <c r="GG3" s="1" t="s">
        <v>311</v>
      </c>
      <c r="GH3" s="1" t="s">
        <v>286</v>
      </c>
      <c r="GI3" s="1" t="s">
        <v>312</v>
      </c>
      <c r="GJ3" s="6">
        <v>78340</v>
      </c>
      <c r="GK3" s="1">
        <v>1</v>
      </c>
      <c r="GL3" s="1" t="s">
        <v>313</v>
      </c>
      <c r="GM3" s="2" t="s">
        <v>291</v>
      </c>
      <c r="GN3" s="2">
        <v>340</v>
      </c>
      <c r="GO3" s="2">
        <v>94</v>
      </c>
      <c r="GP3" s="10">
        <v>3653</v>
      </c>
      <c r="GQ3" s="10">
        <v>8927</v>
      </c>
      <c r="GR3" s="2">
        <v>40</v>
      </c>
      <c r="GS3" s="2">
        <v>8</v>
      </c>
      <c r="GT3" s="2">
        <v>71</v>
      </c>
      <c r="GU3" s="10">
        <v>1079</v>
      </c>
      <c r="GZ3" s="1"/>
      <c r="HA3" s="1">
        <v>1</v>
      </c>
      <c r="HB3" s="1"/>
      <c r="HC3" s="1"/>
      <c r="HD3" s="1"/>
      <c r="HE3" s="1"/>
      <c r="HF3" s="1"/>
      <c r="HG3" s="1"/>
      <c r="HH3" s="1"/>
      <c r="HI3" s="1"/>
      <c r="HJ3" s="1"/>
      <c r="HK3" s="1">
        <v>8</v>
      </c>
      <c r="HL3" s="1">
        <v>175</v>
      </c>
      <c r="HN3" s="6">
        <v>21623</v>
      </c>
      <c r="HO3" s="6">
        <v>222444</v>
      </c>
      <c r="HP3" s="2">
        <v>303</v>
      </c>
      <c r="HQ3" s="1"/>
      <c r="HR3" s="1">
        <v>0</v>
      </c>
      <c r="HS3" s="6">
        <v>26725</v>
      </c>
      <c r="HT3" s="1"/>
      <c r="HU3" s="1"/>
      <c r="HV3" s="1">
        <v>1</v>
      </c>
      <c r="HW3" s="6">
        <v>2022</v>
      </c>
      <c r="HX3" s="1"/>
      <c r="HY3" s="1"/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6">
        <v>92646</v>
      </c>
      <c r="IF3" s="6">
        <v>18834</v>
      </c>
      <c r="IG3" s="1">
        <v>20</v>
      </c>
      <c r="IH3" s="6">
        <v>92567</v>
      </c>
      <c r="II3" s="6">
        <v>18829</v>
      </c>
      <c r="IJ3" s="1">
        <v>34</v>
      </c>
      <c r="IK3" s="1">
        <v>0</v>
      </c>
      <c r="IL3" s="1">
        <v>25</v>
      </c>
      <c r="IM3" s="1">
        <v>0</v>
      </c>
      <c r="IN3" s="1">
        <v>0</v>
      </c>
      <c r="IO3" s="1">
        <v>0</v>
      </c>
      <c r="IQ3" s="6">
        <v>3266</v>
      </c>
      <c r="IR3" s="1"/>
      <c r="IS3" s="10">
        <v>3266</v>
      </c>
      <c r="IT3" s="10">
        <v>3325</v>
      </c>
      <c r="IU3" s="6">
        <v>4067</v>
      </c>
      <c r="IV3" s="10">
        <v>95912</v>
      </c>
      <c r="IW3" s="6">
        <v>29411</v>
      </c>
      <c r="IX3" s="1">
        <v>88</v>
      </c>
      <c r="IY3" s="1">
        <v>287</v>
      </c>
      <c r="IZ3" s="1">
        <v>24</v>
      </c>
      <c r="JA3" s="1">
        <v>0.85</v>
      </c>
      <c r="JB3" s="1">
        <v>0.12</v>
      </c>
      <c r="JC3" s="1">
        <v>28.18</v>
      </c>
      <c r="JD3" s="1">
        <v>33.409999999999997</v>
      </c>
      <c r="JE3" s="1">
        <v>15.83</v>
      </c>
      <c r="JF3" s="1">
        <v>239</v>
      </c>
      <c r="JG3" s="6">
        <v>5632</v>
      </c>
      <c r="JH3" s="1">
        <v>160</v>
      </c>
      <c r="JI3" s="6">
        <v>5613</v>
      </c>
      <c r="JJ3" s="27">
        <f>BB3/GJ3</f>
        <v>9.9006254786826648</v>
      </c>
      <c r="KJ3" s="27">
        <f>BB3/AF3</f>
        <v>43354.667411961986</v>
      </c>
      <c r="MH3" s="2"/>
      <c r="MI3" s="2"/>
    </row>
    <row r="4" spans="1:347" x14ac:dyDescent="0.2">
      <c r="A4" s="1" t="s">
        <v>347</v>
      </c>
      <c r="B4" s="1" t="s">
        <v>2020</v>
      </c>
      <c r="C4" s="1" t="s">
        <v>348</v>
      </c>
      <c r="D4" s="1">
        <v>2016</v>
      </c>
      <c r="E4" s="1" t="s">
        <v>349</v>
      </c>
      <c r="F4" s="1" t="s">
        <v>350</v>
      </c>
      <c r="G4" s="1" t="s">
        <v>351</v>
      </c>
      <c r="H4" s="1">
        <v>28714</v>
      </c>
      <c r="I4" s="1">
        <v>310</v>
      </c>
      <c r="J4" s="1" t="s">
        <v>352</v>
      </c>
      <c r="K4" s="1" t="s">
        <v>351</v>
      </c>
      <c r="L4" s="1">
        <v>28714</v>
      </c>
      <c r="M4" s="1"/>
      <c r="N4" s="1" t="s">
        <v>353</v>
      </c>
      <c r="O4" s="1" t="s">
        <v>354</v>
      </c>
      <c r="P4" s="1" t="s">
        <v>355</v>
      </c>
      <c r="Q4" s="1" t="s">
        <v>356</v>
      </c>
      <c r="R4" s="1" t="s">
        <v>357</v>
      </c>
      <c r="S4" s="1" t="s">
        <v>358</v>
      </c>
      <c r="T4" s="1" t="s">
        <v>354</v>
      </c>
      <c r="U4" s="1" t="s">
        <v>355</v>
      </c>
      <c r="V4" s="1" t="s">
        <v>359</v>
      </c>
      <c r="W4" s="1">
        <v>0</v>
      </c>
      <c r="X4" s="1">
        <v>4</v>
      </c>
      <c r="Y4" s="1">
        <v>1</v>
      </c>
      <c r="Z4" s="1">
        <v>1</v>
      </c>
      <c r="AA4" s="6">
        <v>11832</v>
      </c>
      <c r="AB4" s="1">
        <v>2</v>
      </c>
      <c r="AC4" s="1">
        <v>0</v>
      </c>
      <c r="AD4" s="1">
        <v>2</v>
      </c>
      <c r="AE4" s="1">
        <v>17</v>
      </c>
      <c r="AF4" s="1">
        <v>19</v>
      </c>
      <c r="AG4" s="7">
        <v>0.1053</v>
      </c>
      <c r="AH4" s="8">
        <v>41376</v>
      </c>
      <c r="AI4" s="1" t="e">
        <f>VLOOKUP(Regional!A4,Salaries!A$6:T$91,15,FALSE)</f>
        <v>#N/A</v>
      </c>
      <c r="AJ4" s="1" t="e">
        <f>VLOOKUP(Regional!A4,Salaries!A$6:T$91,16,FALSE)</f>
        <v>#N/A</v>
      </c>
      <c r="AK4" s="8">
        <v>26291</v>
      </c>
      <c r="AL4" s="9">
        <v>9</v>
      </c>
      <c r="AM4" s="9">
        <v>9.5</v>
      </c>
      <c r="AN4" s="9">
        <v>11.5</v>
      </c>
      <c r="AO4" s="8">
        <v>80957</v>
      </c>
      <c r="AP4" s="8">
        <v>314154</v>
      </c>
      <c r="AQ4" s="8">
        <v>395111</v>
      </c>
      <c r="AR4" s="8">
        <v>297005</v>
      </c>
      <c r="AS4" s="8">
        <v>0</v>
      </c>
      <c r="AT4" s="8">
        <v>297005</v>
      </c>
      <c r="AU4" s="8">
        <v>4916</v>
      </c>
      <c r="AV4" s="8">
        <v>0</v>
      </c>
      <c r="AW4" s="8">
        <v>4916</v>
      </c>
      <c r="AX4" s="8">
        <v>181515</v>
      </c>
      <c r="AY4" s="8">
        <v>878547</v>
      </c>
      <c r="AZ4" s="8">
        <v>370271</v>
      </c>
      <c r="BA4" s="8">
        <v>106736</v>
      </c>
      <c r="BB4" s="8">
        <v>477007</v>
      </c>
      <c r="BC4" s="8">
        <v>106834</v>
      </c>
      <c r="BD4" s="8">
        <v>0</v>
      </c>
      <c r="BE4" s="8">
        <v>0</v>
      </c>
      <c r="BF4" s="8">
        <v>106834</v>
      </c>
      <c r="BG4" s="8">
        <v>243267</v>
      </c>
      <c r="BH4" s="8">
        <v>827108</v>
      </c>
      <c r="BI4" s="8">
        <v>51439</v>
      </c>
      <c r="BJ4" s="7">
        <v>5.8599999999999999E-2</v>
      </c>
      <c r="BK4" s="8">
        <v>0</v>
      </c>
      <c r="BL4" s="8">
        <v>0</v>
      </c>
      <c r="BM4" s="8">
        <v>4916</v>
      </c>
      <c r="BN4" s="8">
        <v>16500</v>
      </c>
      <c r="BO4" s="8">
        <v>21416</v>
      </c>
      <c r="BP4" s="8">
        <v>21416</v>
      </c>
      <c r="BQ4" s="6">
        <v>62840</v>
      </c>
      <c r="BR4" s="6">
        <v>60975</v>
      </c>
      <c r="BS4" s="6">
        <v>123815</v>
      </c>
      <c r="BT4" s="6">
        <v>25033</v>
      </c>
      <c r="BU4" s="6">
        <v>7172</v>
      </c>
      <c r="BV4" s="6">
        <v>32205</v>
      </c>
      <c r="BW4" s="6">
        <v>2056</v>
      </c>
      <c r="BX4" s="1">
        <v>23</v>
      </c>
      <c r="BY4" s="6">
        <v>2079</v>
      </c>
      <c r="BZ4" s="6">
        <v>158099</v>
      </c>
      <c r="CA4" s="1"/>
      <c r="CB4" s="6">
        <v>158099</v>
      </c>
      <c r="CC4" s="6">
        <v>4801</v>
      </c>
      <c r="CD4" s="6">
        <v>26725</v>
      </c>
      <c r="CE4" s="1">
        <v>0</v>
      </c>
      <c r="CF4" s="1">
        <v>74</v>
      </c>
      <c r="CG4" s="1">
        <v>74</v>
      </c>
      <c r="CH4" s="6">
        <v>3456</v>
      </c>
      <c r="CI4" s="6">
        <v>2022</v>
      </c>
      <c r="CJ4" s="6">
        <v>3623</v>
      </c>
      <c r="CK4" s="1">
        <v>0</v>
      </c>
      <c r="CL4" s="1">
        <v>0</v>
      </c>
      <c r="CM4" s="1">
        <v>36</v>
      </c>
      <c r="CN4" s="1">
        <v>115</v>
      </c>
      <c r="CO4" s="6">
        <v>106352</v>
      </c>
      <c r="CP4" s="6">
        <v>14963</v>
      </c>
      <c r="CQ4" s="6">
        <v>121315</v>
      </c>
      <c r="CR4" s="6">
        <v>9255</v>
      </c>
      <c r="CS4" s="1">
        <v>20</v>
      </c>
      <c r="CT4" s="6">
        <v>9275</v>
      </c>
      <c r="CU4" s="6">
        <v>139809</v>
      </c>
      <c r="CV4" s="6">
        <v>26220</v>
      </c>
      <c r="CW4" s="6">
        <v>166029</v>
      </c>
      <c r="CX4" s="6">
        <v>296619</v>
      </c>
      <c r="CY4" s="6">
        <v>14939</v>
      </c>
      <c r="CZ4" s="1">
        <v>404</v>
      </c>
      <c r="DA4" s="6">
        <v>311962</v>
      </c>
      <c r="DB4" s="6">
        <v>4174</v>
      </c>
      <c r="DC4" s="1">
        <v>440</v>
      </c>
      <c r="DD4" s="6">
        <f>SUM(DB4:DC4)</f>
        <v>4614</v>
      </c>
      <c r="DE4" s="6">
        <v>8879</v>
      </c>
      <c r="DF4" s="1">
        <v>74</v>
      </c>
      <c r="DG4" s="1">
        <v>0</v>
      </c>
      <c r="DH4" s="1">
        <v>514</v>
      </c>
      <c r="DI4" s="6">
        <v>2740</v>
      </c>
      <c r="DJ4" s="1"/>
      <c r="DK4" s="1">
        <v>0</v>
      </c>
      <c r="DL4" s="6">
        <v>128121</v>
      </c>
      <c r="DM4" s="6">
        <v>167272</v>
      </c>
      <c r="DN4" s="6">
        <v>29218</v>
      </c>
      <c r="DO4" s="6">
        <v>329263</v>
      </c>
      <c r="DP4" s="6">
        <v>3248</v>
      </c>
      <c r="DQ4" s="6">
        <v>30929</v>
      </c>
      <c r="DR4" s="6">
        <v>7055</v>
      </c>
      <c r="DS4" s="6">
        <v>37984</v>
      </c>
      <c r="DT4" s="6">
        <v>93283</v>
      </c>
      <c r="DU4" s="6">
        <v>1320</v>
      </c>
      <c r="DV4" s="1">
        <v>15</v>
      </c>
      <c r="DW4" s="1">
        <v>244</v>
      </c>
      <c r="DX4" s="1">
        <v>6</v>
      </c>
      <c r="DY4" s="1">
        <v>0</v>
      </c>
      <c r="DZ4" s="1">
        <v>2</v>
      </c>
      <c r="EA4" s="6">
        <v>1587</v>
      </c>
      <c r="EB4" s="6">
        <v>13235</v>
      </c>
      <c r="EC4" s="1">
        <v>132</v>
      </c>
      <c r="ED4" s="6">
        <v>13367</v>
      </c>
      <c r="EE4" s="6">
        <v>3871</v>
      </c>
      <c r="EF4" s="1">
        <v>240</v>
      </c>
      <c r="EG4" s="6">
        <v>4111</v>
      </c>
      <c r="EH4" s="1">
        <v>0</v>
      </c>
      <c r="EI4" s="1">
        <v>85</v>
      </c>
      <c r="EJ4" s="1">
        <v>85</v>
      </c>
      <c r="EK4" s="6">
        <v>17563</v>
      </c>
      <c r="EL4" s="1">
        <v>2</v>
      </c>
      <c r="EM4" s="1">
        <v>11</v>
      </c>
      <c r="EN4" s="1">
        <v>2</v>
      </c>
      <c r="EO4" s="1">
        <v>16</v>
      </c>
      <c r="EP4" s="6">
        <v>1568</v>
      </c>
      <c r="EQ4" s="6">
        <v>17133</v>
      </c>
      <c r="ER4" s="6">
        <v>36819</v>
      </c>
      <c r="ES4" s="6">
        <v>15688</v>
      </c>
      <c r="ET4" s="6">
        <v>1147</v>
      </c>
      <c r="EU4" s="1">
        <v>0</v>
      </c>
      <c r="EV4" s="1">
        <v>0</v>
      </c>
      <c r="EW4" s="1" t="s">
        <v>360</v>
      </c>
      <c r="EX4" s="1">
        <v>13</v>
      </c>
      <c r="EY4" s="1">
        <v>109</v>
      </c>
      <c r="EZ4" s="6">
        <v>65915</v>
      </c>
      <c r="FA4" s="6">
        <v>11880</v>
      </c>
      <c r="FB4" s="6">
        <v>17643</v>
      </c>
      <c r="FC4" s="1"/>
      <c r="FD4" s="1" t="s">
        <v>278</v>
      </c>
      <c r="FE4" s="1"/>
      <c r="FF4" s="1"/>
      <c r="FG4" s="1" t="s">
        <v>361</v>
      </c>
      <c r="FH4" s="1" t="s">
        <v>307</v>
      </c>
      <c r="FI4" s="1" t="s">
        <v>362</v>
      </c>
      <c r="FJ4" s="1" t="s">
        <v>363</v>
      </c>
      <c r="FK4" s="1">
        <v>28657</v>
      </c>
      <c r="FL4" s="1">
        <v>250</v>
      </c>
      <c r="FM4" s="1" t="s">
        <v>364</v>
      </c>
      <c r="FN4" s="1" t="s">
        <v>363</v>
      </c>
      <c r="FO4" s="1">
        <v>28657</v>
      </c>
      <c r="FP4" s="1">
        <v>250</v>
      </c>
      <c r="FQ4" s="1" t="s">
        <v>365</v>
      </c>
      <c r="FR4" s="6">
        <v>28512</v>
      </c>
      <c r="FS4" s="1">
        <v>8</v>
      </c>
      <c r="FT4" s="1" t="s">
        <v>366</v>
      </c>
      <c r="FU4" s="6">
        <v>11832</v>
      </c>
      <c r="FV4" s="1">
        <v>260</v>
      </c>
      <c r="FW4" s="1"/>
      <c r="FX4" s="1" t="s">
        <v>367</v>
      </c>
      <c r="FY4" s="1"/>
      <c r="FZ4" s="1"/>
      <c r="GA4" s="1">
        <v>0</v>
      </c>
      <c r="GB4" s="1" t="s">
        <v>368</v>
      </c>
      <c r="GC4" s="1">
        <v>0.91</v>
      </c>
      <c r="GD4" s="1">
        <v>16.93</v>
      </c>
      <c r="GE4" s="1"/>
      <c r="GF4" s="1" t="s">
        <v>284</v>
      </c>
      <c r="GG4" s="1" t="s">
        <v>369</v>
      </c>
      <c r="GH4" s="1" t="s">
        <v>286</v>
      </c>
      <c r="GI4" s="1" t="s">
        <v>312</v>
      </c>
      <c r="GJ4" s="6">
        <v>51200</v>
      </c>
      <c r="GK4" s="1">
        <v>2</v>
      </c>
      <c r="GL4" s="1" t="s">
        <v>313</v>
      </c>
      <c r="GM4" s="2" t="s">
        <v>329</v>
      </c>
      <c r="GN4" s="2">
        <v>80</v>
      </c>
      <c r="GO4" s="2">
        <v>23</v>
      </c>
      <c r="GP4" s="2">
        <v>428</v>
      </c>
      <c r="GQ4" s="10">
        <v>8738</v>
      </c>
      <c r="GR4" s="2"/>
      <c r="GS4" s="2"/>
      <c r="GT4" s="2"/>
      <c r="GU4" s="2"/>
      <c r="GZ4" s="1"/>
      <c r="HA4" s="1">
        <v>2</v>
      </c>
      <c r="HB4" s="1"/>
      <c r="HC4" s="1"/>
      <c r="HD4" s="1"/>
      <c r="HE4" s="1"/>
      <c r="HF4" s="1"/>
      <c r="HG4" s="1"/>
      <c r="HH4" s="1"/>
      <c r="HI4" s="1"/>
      <c r="HJ4" s="1"/>
      <c r="HK4" s="1">
        <v>6</v>
      </c>
      <c r="HL4" s="6">
        <v>1733</v>
      </c>
      <c r="HN4" s="6">
        <v>9101</v>
      </c>
      <c r="HO4" s="6">
        <v>201655</v>
      </c>
      <c r="HP4" s="10">
        <v>2740</v>
      </c>
      <c r="HQ4" s="1"/>
      <c r="HR4" s="1">
        <v>0</v>
      </c>
      <c r="HS4" s="6">
        <v>26725</v>
      </c>
      <c r="HT4" s="1"/>
      <c r="HU4" s="1"/>
      <c r="HV4" s="1">
        <v>0</v>
      </c>
      <c r="HW4" s="6">
        <v>2022</v>
      </c>
      <c r="HX4" s="1"/>
      <c r="HY4" s="1"/>
      <c r="HZ4" s="1">
        <v>0</v>
      </c>
      <c r="IA4" s="1">
        <v>0</v>
      </c>
      <c r="IB4" s="1"/>
      <c r="IC4" s="1"/>
      <c r="ID4" s="1">
        <v>0</v>
      </c>
      <c r="IE4" s="6">
        <v>329263</v>
      </c>
      <c r="IF4" s="6">
        <v>13493</v>
      </c>
      <c r="IG4" s="6">
        <v>3734</v>
      </c>
      <c r="IH4" s="6">
        <v>325419</v>
      </c>
      <c r="II4" s="6">
        <v>16787</v>
      </c>
      <c r="IJ4" s="1">
        <v>74</v>
      </c>
      <c r="IK4" s="1">
        <v>0</v>
      </c>
      <c r="IL4" s="1">
        <v>440</v>
      </c>
      <c r="IM4" s="1">
        <v>0</v>
      </c>
      <c r="IN4" s="1">
        <v>0</v>
      </c>
      <c r="IO4" s="1">
        <v>0</v>
      </c>
      <c r="IQ4" s="6">
        <v>2472</v>
      </c>
      <c r="IR4" s="1">
        <v>0</v>
      </c>
      <c r="IS4" s="10">
        <v>2472</v>
      </c>
      <c r="IT4" s="10">
        <v>2986</v>
      </c>
      <c r="IU4" s="6">
        <v>4614</v>
      </c>
      <c r="IV4" s="10">
        <v>331735</v>
      </c>
      <c r="IW4" s="6">
        <v>175304</v>
      </c>
      <c r="IX4" s="6">
        <v>1335</v>
      </c>
      <c r="IY4" s="1">
        <v>250</v>
      </c>
      <c r="IZ4" s="1">
        <v>2</v>
      </c>
      <c r="JA4" s="1">
        <v>0.23</v>
      </c>
      <c r="JB4" s="1">
        <v>0.76</v>
      </c>
      <c r="JC4" s="1">
        <v>11.07</v>
      </c>
      <c r="JD4" s="1">
        <v>16.440000000000001</v>
      </c>
      <c r="JE4" s="1">
        <v>10.01</v>
      </c>
      <c r="JF4" s="6">
        <v>1564</v>
      </c>
      <c r="JG4" s="6">
        <v>17106</v>
      </c>
      <c r="JH4" s="1">
        <v>23</v>
      </c>
      <c r="JI4" s="1">
        <v>457</v>
      </c>
      <c r="JJ4" s="27">
        <f t="shared" ref="JJ4:JJ16" si="1">BB4/GJ4</f>
        <v>9.3165429687499994</v>
      </c>
      <c r="KJ4" s="27">
        <f t="shared" ref="KJ4:KJ14" si="2">BB4/AF4</f>
        <v>25105.63157894737</v>
      </c>
      <c r="MH4" s="10">
        <v>26400</v>
      </c>
      <c r="MI4" s="2"/>
    </row>
    <row r="5" spans="1:347" x14ac:dyDescent="0.2">
      <c r="A5" s="1" t="s">
        <v>330</v>
      </c>
      <c r="B5" s="1" t="s">
        <v>2021</v>
      </c>
      <c r="C5" s="1" t="s">
        <v>331</v>
      </c>
      <c r="D5" s="1">
        <v>2016</v>
      </c>
      <c r="E5" s="1" t="s">
        <v>332</v>
      </c>
      <c r="F5" s="1" t="s">
        <v>333</v>
      </c>
      <c r="G5" s="1" t="s">
        <v>334</v>
      </c>
      <c r="H5" s="1">
        <v>28694</v>
      </c>
      <c r="I5" s="1"/>
      <c r="J5" s="1" t="s">
        <v>333</v>
      </c>
      <c r="K5" s="1" t="s">
        <v>334</v>
      </c>
      <c r="L5" s="1">
        <v>28694</v>
      </c>
      <c r="M5" s="1"/>
      <c r="N5" s="1" t="s">
        <v>335</v>
      </c>
      <c r="O5" s="1" t="s">
        <v>336</v>
      </c>
      <c r="P5" s="1" t="s">
        <v>337</v>
      </c>
      <c r="Q5" s="1" t="s">
        <v>338</v>
      </c>
      <c r="R5" s="1" t="s">
        <v>335</v>
      </c>
      <c r="S5" s="1" t="s">
        <v>339</v>
      </c>
      <c r="T5" s="1" t="s">
        <v>336</v>
      </c>
      <c r="U5" s="1" t="s">
        <v>337</v>
      </c>
      <c r="V5" s="1" t="s">
        <v>338</v>
      </c>
      <c r="W5" s="1">
        <v>0</v>
      </c>
      <c r="X5" s="1">
        <v>5</v>
      </c>
      <c r="Y5" s="1">
        <v>0</v>
      </c>
      <c r="Z5" s="1">
        <v>3</v>
      </c>
      <c r="AA5" s="6">
        <v>11300</v>
      </c>
      <c r="AB5" s="1">
        <v>7.63</v>
      </c>
      <c r="AC5" s="1">
        <v>3</v>
      </c>
      <c r="AD5" s="1">
        <v>10.63</v>
      </c>
      <c r="AE5" s="1">
        <v>33.83</v>
      </c>
      <c r="AF5" s="1">
        <v>44.46</v>
      </c>
      <c r="AG5" s="7">
        <v>0.1716</v>
      </c>
      <c r="AH5" s="8">
        <v>67619</v>
      </c>
      <c r="AI5" s="1" t="e">
        <f>VLOOKUP(Regional!A5,Salaries!A$6:T$91,15,FALSE)</f>
        <v>#N/A</v>
      </c>
      <c r="AJ5" s="1" t="e">
        <f>VLOOKUP(Regional!A5,Salaries!A$6:T$91,16,FALSE)</f>
        <v>#N/A</v>
      </c>
      <c r="AK5" s="8">
        <v>29500</v>
      </c>
      <c r="AL5" s="9">
        <v>7.4</v>
      </c>
      <c r="AM5" s="9">
        <v>8.01</v>
      </c>
      <c r="AN5" s="9">
        <v>11.81</v>
      </c>
      <c r="AO5" s="8">
        <v>2000</v>
      </c>
      <c r="AP5" s="8">
        <v>1507766</v>
      </c>
      <c r="AQ5" s="8">
        <v>1509766</v>
      </c>
      <c r="AR5" s="8">
        <v>382787</v>
      </c>
      <c r="AS5" s="8">
        <v>0</v>
      </c>
      <c r="AT5" s="8">
        <v>382787</v>
      </c>
      <c r="AU5" s="8">
        <v>43648</v>
      </c>
      <c r="AV5" s="8">
        <v>0</v>
      </c>
      <c r="AW5" s="8">
        <v>43648</v>
      </c>
      <c r="AX5" s="8">
        <v>278507</v>
      </c>
      <c r="AY5" s="8">
        <v>2214708</v>
      </c>
      <c r="AZ5" s="8">
        <v>1258852</v>
      </c>
      <c r="BA5" s="8">
        <v>371322</v>
      </c>
      <c r="BB5" s="8">
        <v>1630174</v>
      </c>
      <c r="BC5" s="8">
        <v>123379</v>
      </c>
      <c r="BD5" s="8">
        <v>16825</v>
      </c>
      <c r="BE5" s="8">
        <v>23898</v>
      </c>
      <c r="BF5" s="8">
        <v>164102</v>
      </c>
      <c r="BG5" s="8">
        <v>402117</v>
      </c>
      <c r="BH5" s="8">
        <v>2196393</v>
      </c>
      <c r="BI5" s="8">
        <v>18315</v>
      </c>
      <c r="BJ5" s="7">
        <v>8.3000000000000001E-3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6">
        <v>67211</v>
      </c>
      <c r="BR5" s="6">
        <v>61237</v>
      </c>
      <c r="BS5" s="6">
        <v>128448</v>
      </c>
      <c r="BT5" s="6">
        <v>47412</v>
      </c>
      <c r="BU5" s="6">
        <v>16802</v>
      </c>
      <c r="BV5" s="6">
        <v>64214</v>
      </c>
      <c r="BW5" s="6">
        <v>10647</v>
      </c>
      <c r="BX5" s="1">
        <v>275</v>
      </c>
      <c r="BY5" s="6">
        <v>10922</v>
      </c>
      <c r="BZ5" s="6">
        <v>203584</v>
      </c>
      <c r="CA5" s="1"/>
      <c r="CB5" s="6">
        <v>203584</v>
      </c>
      <c r="CC5" s="6">
        <v>2707</v>
      </c>
      <c r="CD5" s="6">
        <v>30491</v>
      </c>
      <c r="CE5" s="1">
        <v>1</v>
      </c>
      <c r="CF5" s="1">
        <v>74</v>
      </c>
      <c r="CG5" s="1">
        <v>75</v>
      </c>
      <c r="CH5" s="6">
        <v>8978</v>
      </c>
      <c r="CI5" s="6">
        <v>2182</v>
      </c>
      <c r="CJ5" s="6">
        <v>10624</v>
      </c>
      <c r="CK5" s="1">
        <v>0</v>
      </c>
      <c r="CL5" s="1">
        <v>0</v>
      </c>
      <c r="CM5" s="1">
        <v>198</v>
      </c>
      <c r="CN5" s="1">
        <v>194</v>
      </c>
      <c r="CO5" s="6">
        <v>181279</v>
      </c>
      <c r="CP5" s="6">
        <v>51033</v>
      </c>
      <c r="CQ5" s="6">
        <v>232312</v>
      </c>
      <c r="CR5" s="6">
        <v>28017</v>
      </c>
      <c r="CS5" s="1">
        <v>457</v>
      </c>
      <c r="CT5" s="6">
        <v>28474</v>
      </c>
      <c r="CU5" s="6">
        <v>160138</v>
      </c>
      <c r="CV5" s="6">
        <v>33936</v>
      </c>
      <c r="CW5" s="6">
        <v>194074</v>
      </c>
      <c r="CX5" s="6">
        <v>454860</v>
      </c>
      <c r="CY5" s="6">
        <v>4026</v>
      </c>
      <c r="CZ5" s="6">
        <v>11360</v>
      </c>
      <c r="DA5" s="6">
        <v>470246</v>
      </c>
      <c r="DB5" s="6">
        <v>38370</v>
      </c>
      <c r="DC5" s="6">
        <v>2142</v>
      </c>
      <c r="DD5" s="6">
        <f t="shared" si="0"/>
        <v>40512</v>
      </c>
      <c r="DE5" s="6">
        <v>120258</v>
      </c>
      <c r="DF5" s="6">
        <v>12076</v>
      </c>
      <c r="DG5" s="1">
        <v>0</v>
      </c>
      <c r="DH5" s="6">
        <v>14218</v>
      </c>
      <c r="DI5" s="1">
        <v>423</v>
      </c>
      <c r="DJ5" s="6"/>
      <c r="DK5" s="1"/>
      <c r="DL5" s="6">
        <v>629659</v>
      </c>
      <c r="DM5" s="1"/>
      <c r="DN5" s="6">
        <v>8706</v>
      </c>
      <c r="DO5" s="6">
        <v>643916</v>
      </c>
      <c r="DP5" s="1">
        <v>807</v>
      </c>
      <c r="DQ5" s="6">
        <v>60946</v>
      </c>
      <c r="DR5" s="6">
        <v>15101</v>
      </c>
      <c r="DS5" s="6">
        <v>76047</v>
      </c>
      <c r="DT5" s="6">
        <v>409993</v>
      </c>
      <c r="DU5" s="1">
        <v>395</v>
      </c>
      <c r="DV5" s="1">
        <v>102</v>
      </c>
      <c r="DW5" s="6">
        <v>1025</v>
      </c>
      <c r="DX5" s="1">
        <v>73</v>
      </c>
      <c r="DY5" s="1">
        <v>136</v>
      </c>
      <c r="DZ5" s="1">
        <v>15</v>
      </c>
      <c r="EA5" s="6">
        <v>1746</v>
      </c>
      <c r="EB5" s="6">
        <v>4107</v>
      </c>
      <c r="EC5" s="6">
        <v>1285</v>
      </c>
      <c r="ED5" s="6">
        <v>5392</v>
      </c>
      <c r="EE5" s="6">
        <v>22881</v>
      </c>
      <c r="EF5" s="6">
        <v>4696</v>
      </c>
      <c r="EG5" s="6">
        <v>27577</v>
      </c>
      <c r="EH5" s="6">
        <v>1455</v>
      </c>
      <c r="EI5" s="1">
        <v>324</v>
      </c>
      <c r="EJ5" s="6">
        <v>1779</v>
      </c>
      <c r="EK5" s="6">
        <v>34748</v>
      </c>
      <c r="EL5" s="1">
        <v>0</v>
      </c>
      <c r="EM5" s="1">
        <v>0</v>
      </c>
      <c r="EN5" s="1">
        <v>44</v>
      </c>
      <c r="EO5" s="1">
        <v>258</v>
      </c>
      <c r="EP5" s="6">
        <v>1537</v>
      </c>
      <c r="EQ5" s="6">
        <v>10968</v>
      </c>
      <c r="ER5" s="6">
        <v>33278</v>
      </c>
      <c r="ES5" s="6">
        <v>11430</v>
      </c>
      <c r="ET5" s="6">
        <v>3752</v>
      </c>
      <c r="EU5" s="6">
        <v>37170</v>
      </c>
      <c r="EV5" s="6">
        <v>38214</v>
      </c>
      <c r="EW5" s="1" t="s">
        <v>340</v>
      </c>
      <c r="EX5" s="1">
        <v>66</v>
      </c>
      <c r="EY5" s="1">
        <v>130</v>
      </c>
      <c r="EZ5" s="6">
        <v>78741</v>
      </c>
      <c r="FA5" s="6">
        <v>281272</v>
      </c>
      <c r="FB5" s="6">
        <v>35195</v>
      </c>
      <c r="FC5" s="1"/>
      <c r="FD5" s="1" t="s">
        <v>289</v>
      </c>
      <c r="FE5" s="1"/>
      <c r="FF5" s="1"/>
      <c r="FG5" s="1" t="s">
        <v>341</v>
      </c>
      <c r="FH5" s="1" t="s">
        <v>307</v>
      </c>
      <c r="FI5" s="1" t="s">
        <v>333</v>
      </c>
      <c r="FJ5" s="1" t="s">
        <v>334</v>
      </c>
      <c r="FK5" s="1">
        <v>28694</v>
      </c>
      <c r="FL5" s="1">
        <v>9793</v>
      </c>
      <c r="FM5" s="1" t="s">
        <v>333</v>
      </c>
      <c r="FN5" s="1" t="s">
        <v>334</v>
      </c>
      <c r="FO5" s="1">
        <v>28694</v>
      </c>
      <c r="FP5" s="1"/>
      <c r="FQ5" s="1" t="s">
        <v>332</v>
      </c>
      <c r="FR5" s="6">
        <v>71101</v>
      </c>
      <c r="FS5" s="1">
        <v>42.28</v>
      </c>
      <c r="FT5" s="1" t="s">
        <v>342</v>
      </c>
      <c r="FU5" s="6">
        <v>11300</v>
      </c>
      <c r="FV5" s="1">
        <v>260</v>
      </c>
      <c r="FW5" s="1"/>
      <c r="FX5" s="1" t="s">
        <v>343</v>
      </c>
      <c r="FY5" s="1"/>
      <c r="FZ5" s="1"/>
      <c r="GA5" s="1">
        <v>0</v>
      </c>
      <c r="GB5" s="1" t="s">
        <v>344</v>
      </c>
      <c r="GC5" s="1">
        <v>20</v>
      </c>
      <c r="GD5" s="1">
        <v>20</v>
      </c>
      <c r="GE5" s="1"/>
      <c r="GF5" s="1" t="s">
        <v>284</v>
      </c>
      <c r="GG5" s="1" t="s">
        <v>345</v>
      </c>
      <c r="GH5" s="1" t="s">
        <v>286</v>
      </c>
      <c r="GI5" s="1" t="s">
        <v>312</v>
      </c>
      <c r="GJ5" s="6">
        <v>149870</v>
      </c>
      <c r="GK5" s="1">
        <v>2</v>
      </c>
      <c r="GL5" s="1" t="s">
        <v>313</v>
      </c>
      <c r="GM5" s="2" t="s">
        <v>291</v>
      </c>
      <c r="GN5" s="10">
        <v>1805</v>
      </c>
      <c r="GO5" s="2">
        <v>265</v>
      </c>
      <c r="GP5" s="10">
        <v>11099</v>
      </c>
      <c r="GQ5" s="10">
        <v>76016</v>
      </c>
      <c r="GR5" s="2">
        <v>280</v>
      </c>
      <c r="GS5" s="2">
        <v>48</v>
      </c>
      <c r="GT5" s="2">
        <v>342</v>
      </c>
      <c r="GU5" s="10">
        <v>9228</v>
      </c>
      <c r="GZ5" s="1"/>
      <c r="HA5" s="1">
        <v>2</v>
      </c>
      <c r="HB5" s="1"/>
      <c r="HC5" s="1"/>
      <c r="HD5" s="1"/>
      <c r="HE5" s="1"/>
      <c r="HF5" s="1"/>
      <c r="HG5" s="1"/>
      <c r="HH5" s="1"/>
      <c r="HI5" s="1"/>
      <c r="HJ5" s="1"/>
      <c r="HK5" s="1">
        <v>8</v>
      </c>
      <c r="HL5" s="6">
        <v>6447</v>
      </c>
      <c r="HN5" s="6">
        <v>21784</v>
      </c>
      <c r="HO5" s="6">
        <v>259258</v>
      </c>
      <c r="HP5" s="2">
        <v>423</v>
      </c>
      <c r="HQ5" s="1"/>
      <c r="HR5" s="1">
        <v>0</v>
      </c>
      <c r="HS5" s="6">
        <v>26725</v>
      </c>
      <c r="HT5" s="1"/>
      <c r="HU5" s="1"/>
      <c r="HV5" s="6">
        <v>3766</v>
      </c>
      <c r="HW5" s="6">
        <v>2022</v>
      </c>
      <c r="HX5" s="1"/>
      <c r="HY5" s="1"/>
      <c r="HZ5" s="1">
        <v>160</v>
      </c>
      <c r="IA5" s="1">
        <v>0</v>
      </c>
      <c r="IB5" s="1"/>
      <c r="IC5" s="1"/>
      <c r="ID5" s="1">
        <v>0</v>
      </c>
      <c r="IE5" s="6">
        <v>643916</v>
      </c>
      <c r="IF5" s="6">
        <v>160770</v>
      </c>
      <c r="IG5" s="1">
        <v>824</v>
      </c>
      <c r="IH5" s="6">
        <v>640234</v>
      </c>
      <c r="II5" s="6">
        <v>159452</v>
      </c>
      <c r="IJ5" s="1">
        <v>37</v>
      </c>
      <c r="IK5" s="6">
        <v>12039</v>
      </c>
      <c r="IL5" s="1">
        <v>252</v>
      </c>
      <c r="IM5" s="6">
        <v>1890</v>
      </c>
      <c r="IN5" s="1">
        <v>0</v>
      </c>
      <c r="IO5" s="1">
        <v>0</v>
      </c>
      <c r="IQ5" s="6">
        <v>24606</v>
      </c>
      <c r="IR5" s="6">
        <v>56554</v>
      </c>
      <c r="IS5" s="10">
        <v>81160</v>
      </c>
      <c r="IT5" s="10">
        <v>95378</v>
      </c>
      <c r="IU5" s="6">
        <v>40512</v>
      </c>
      <c r="IV5" s="10">
        <v>725076</v>
      </c>
      <c r="IW5" s="6">
        <v>222548</v>
      </c>
      <c r="IX5" s="1">
        <v>497</v>
      </c>
      <c r="IY5" s="6">
        <v>1098</v>
      </c>
      <c r="IZ5" s="1">
        <v>151</v>
      </c>
      <c r="JA5" s="1">
        <v>0.79</v>
      </c>
      <c r="JB5" s="1">
        <v>0.16</v>
      </c>
      <c r="JC5" s="1">
        <v>19.899999999999999</v>
      </c>
      <c r="JD5" s="1">
        <v>25.12</v>
      </c>
      <c r="JE5" s="1">
        <v>10.85</v>
      </c>
      <c r="JF5" s="6">
        <v>1556</v>
      </c>
      <c r="JG5" s="6">
        <v>28443</v>
      </c>
      <c r="JH5" s="1">
        <v>190</v>
      </c>
      <c r="JI5" s="6">
        <v>6305</v>
      </c>
      <c r="JJ5" s="27">
        <f t="shared" si="1"/>
        <v>10.877253619803829</v>
      </c>
      <c r="KJ5" s="27">
        <f t="shared" si="2"/>
        <v>36666.081871345028</v>
      </c>
      <c r="MH5" s="10">
        <v>359640</v>
      </c>
      <c r="MI5" s="10">
        <v>323604</v>
      </c>
    </row>
    <row r="6" spans="1:347" x14ac:dyDescent="0.2">
      <c r="A6" s="1" t="s">
        <v>370</v>
      </c>
      <c r="B6" s="1" t="s">
        <v>2022</v>
      </c>
      <c r="C6" s="1" t="s">
        <v>371</v>
      </c>
      <c r="D6" s="1">
        <v>2016</v>
      </c>
      <c r="E6" s="1" t="s">
        <v>372</v>
      </c>
      <c r="F6" s="1" t="s">
        <v>373</v>
      </c>
      <c r="G6" s="1" t="s">
        <v>374</v>
      </c>
      <c r="H6" s="1">
        <v>27889</v>
      </c>
      <c r="I6" s="1">
        <v>4948</v>
      </c>
      <c r="J6" s="1" t="s">
        <v>373</v>
      </c>
      <c r="K6" s="1" t="s">
        <v>374</v>
      </c>
      <c r="L6" s="1">
        <v>27889</v>
      </c>
      <c r="M6" s="1"/>
      <c r="N6" s="1" t="s">
        <v>375</v>
      </c>
      <c r="O6" s="1" t="s">
        <v>376</v>
      </c>
      <c r="P6" s="1" t="s">
        <v>377</v>
      </c>
      <c r="Q6" s="1" t="s">
        <v>378</v>
      </c>
      <c r="R6" s="1" t="s">
        <v>375</v>
      </c>
      <c r="S6" s="1" t="s">
        <v>323</v>
      </c>
      <c r="T6" s="1" t="s">
        <v>376</v>
      </c>
      <c r="U6" s="1" t="s">
        <v>377</v>
      </c>
      <c r="V6" s="1" t="s">
        <v>378</v>
      </c>
      <c r="W6" s="1">
        <v>1</v>
      </c>
      <c r="X6" s="1">
        <v>7</v>
      </c>
      <c r="Y6" s="1">
        <v>0</v>
      </c>
      <c r="Z6" s="1">
        <v>1</v>
      </c>
      <c r="AA6" s="6">
        <v>16120</v>
      </c>
      <c r="AB6" s="1">
        <v>2</v>
      </c>
      <c r="AC6" s="1">
        <v>1</v>
      </c>
      <c r="AD6" s="1">
        <v>3</v>
      </c>
      <c r="AE6" s="1">
        <v>14.96</v>
      </c>
      <c r="AF6" s="1">
        <v>17.96</v>
      </c>
      <c r="AG6" s="7">
        <v>0.1114</v>
      </c>
      <c r="AH6" s="8">
        <v>50551</v>
      </c>
      <c r="AI6" s="1" t="e">
        <f>VLOOKUP(Regional!A6,Salaries!A$6:T$91,15,FALSE)</f>
        <v>#N/A</v>
      </c>
      <c r="AJ6" s="1" t="e">
        <f>VLOOKUP(Regional!A6,Salaries!A$6:T$91,16,FALSE)</f>
        <v>#N/A</v>
      </c>
      <c r="AK6" s="8">
        <v>38125</v>
      </c>
      <c r="AL6" s="9">
        <v>7.55</v>
      </c>
      <c r="AM6" s="9">
        <v>8.8000000000000007</v>
      </c>
      <c r="AN6" s="9">
        <v>11</v>
      </c>
      <c r="AO6" s="8">
        <v>123575</v>
      </c>
      <c r="AP6" s="8">
        <v>335832</v>
      </c>
      <c r="AQ6" s="8">
        <v>459407</v>
      </c>
      <c r="AR6" s="8">
        <v>304479</v>
      </c>
      <c r="AS6" s="8">
        <v>0</v>
      </c>
      <c r="AT6" s="8">
        <v>304479</v>
      </c>
      <c r="AU6" s="8">
        <v>1950</v>
      </c>
      <c r="AV6" s="8">
        <v>0</v>
      </c>
      <c r="AW6" s="8">
        <v>1950</v>
      </c>
      <c r="AX6" s="8">
        <v>72610</v>
      </c>
      <c r="AY6" s="8">
        <v>838446</v>
      </c>
      <c r="AZ6" s="8">
        <v>455619</v>
      </c>
      <c r="BA6" s="8">
        <v>99480</v>
      </c>
      <c r="BB6" s="8">
        <v>555099</v>
      </c>
      <c r="BC6" s="8">
        <v>69528</v>
      </c>
      <c r="BD6" s="8">
        <v>14996</v>
      </c>
      <c r="BE6" s="8">
        <v>10654</v>
      </c>
      <c r="BF6" s="8">
        <v>95178</v>
      </c>
      <c r="BG6" s="8">
        <v>219979</v>
      </c>
      <c r="BH6" s="8">
        <v>870256</v>
      </c>
      <c r="BI6" s="8">
        <v>-31810</v>
      </c>
      <c r="BJ6" s="7">
        <v>-3.7900000000000003E-2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6">
        <v>42699</v>
      </c>
      <c r="BR6" s="6">
        <v>37618</v>
      </c>
      <c r="BS6" s="6">
        <v>80317</v>
      </c>
      <c r="BT6" s="6">
        <v>30588</v>
      </c>
      <c r="BU6" s="6">
        <v>16010</v>
      </c>
      <c r="BV6" s="6">
        <v>46598</v>
      </c>
      <c r="BW6" s="6">
        <v>1009</v>
      </c>
      <c r="BX6" s="1"/>
      <c r="BY6" s="6">
        <v>1009</v>
      </c>
      <c r="BZ6" s="6">
        <v>127924</v>
      </c>
      <c r="CA6" s="1"/>
      <c r="CB6" s="6">
        <v>127924</v>
      </c>
      <c r="CC6" s="1">
        <v>343</v>
      </c>
      <c r="CD6" s="6">
        <v>49720</v>
      </c>
      <c r="CE6" s="1">
        <v>0</v>
      </c>
      <c r="CF6" s="1">
        <v>74</v>
      </c>
      <c r="CG6" s="1">
        <v>74</v>
      </c>
      <c r="CH6" s="6">
        <v>2019</v>
      </c>
      <c r="CI6" s="6">
        <v>2304</v>
      </c>
      <c r="CJ6" s="6">
        <v>6705</v>
      </c>
      <c r="CK6" s="1">
        <v>0</v>
      </c>
      <c r="CL6" s="1">
        <v>50</v>
      </c>
      <c r="CM6" s="1">
        <v>50</v>
      </c>
      <c r="CN6" s="1">
        <v>66</v>
      </c>
      <c r="CO6" s="6">
        <v>36804</v>
      </c>
      <c r="CP6" s="6">
        <v>4763</v>
      </c>
      <c r="CQ6" s="6">
        <v>41567</v>
      </c>
      <c r="CR6" s="1">
        <v>122</v>
      </c>
      <c r="CS6" s="1">
        <v>15</v>
      </c>
      <c r="CT6" s="1">
        <v>137</v>
      </c>
      <c r="CU6" s="6">
        <v>21485</v>
      </c>
      <c r="CV6" s="6">
        <v>5919</v>
      </c>
      <c r="CW6" s="6">
        <v>27404</v>
      </c>
      <c r="CX6" s="6">
        <v>69108</v>
      </c>
      <c r="CY6" s="1">
        <v>616</v>
      </c>
      <c r="CZ6" s="1">
        <v>551</v>
      </c>
      <c r="DA6" s="6">
        <v>70275</v>
      </c>
      <c r="DB6" s="6">
        <v>1404</v>
      </c>
      <c r="DC6" s="1">
        <v>362</v>
      </c>
      <c r="DD6" s="6">
        <f t="shared" si="0"/>
        <v>1766</v>
      </c>
      <c r="DE6" s="6">
        <v>11271</v>
      </c>
      <c r="DF6" s="1">
        <v>866</v>
      </c>
      <c r="DG6" s="1">
        <v>128</v>
      </c>
      <c r="DH6" s="6">
        <v>1356</v>
      </c>
      <c r="DI6" s="1">
        <v>31</v>
      </c>
      <c r="DJ6" s="6"/>
      <c r="DK6" s="6">
        <v>11635</v>
      </c>
      <c r="DL6" s="6">
        <v>67651</v>
      </c>
      <c r="DM6" s="1"/>
      <c r="DN6" s="1"/>
      <c r="DO6" s="6">
        <v>84330</v>
      </c>
      <c r="DP6" s="1">
        <v>-1</v>
      </c>
      <c r="DQ6" s="6">
        <v>6925</v>
      </c>
      <c r="DR6" s="6">
        <v>2603</v>
      </c>
      <c r="DS6" s="6">
        <v>9528</v>
      </c>
      <c r="DT6" s="6">
        <v>106992</v>
      </c>
      <c r="DU6" s="1">
        <v>184</v>
      </c>
      <c r="DV6" s="1">
        <v>4</v>
      </c>
      <c r="DW6" s="1">
        <v>294</v>
      </c>
      <c r="DX6" s="1">
        <v>105</v>
      </c>
      <c r="DY6" s="1">
        <v>28</v>
      </c>
      <c r="DZ6" s="1">
        <v>0</v>
      </c>
      <c r="EA6" s="1">
        <v>615</v>
      </c>
      <c r="EB6" s="6">
        <v>1309</v>
      </c>
      <c r="EC6" s="1">
        <v>68</v>
      </c>
      <c r="ED6" s="6">
        <v>1377</v>
      </c>
      <c r="EE6" s="6">
        <v>5154</v>
      </c>
      <c r="EF6" s="6">
        <v>4017</v>
      </c>
      <c r="EG6" s="6">
        <v>9171</v>
      </c>
      <c r="EH6" s="1">
        <v>380</v>
      </c>
      <c r="EI6" s="1">
        <v>0</v>
      </c>
      <c r="EJ6" s="1">
        <v>380</v>
      </c>
      <c r="EK6" s="6">
        <v>10928</v>
      </c>
      <c r="EL6" s="1">
        <v>8</v>
      </c>
      <c r="EM6" s="1">
        <v>105</v>
      </c>
      <c r="EN6" s="1">
        <v>80</v>
      </c>
      <c r="EO6" s="1">
        <v>294</v>
      </c>
      <c r="EP6" s="1">
        <v>105</v>
      </c>
      <c r="EQ6" s="1">
        <v>820</v>
      </c>
      <c r="ER6" s="6">
        <v>21265</v>
      </c>
      <c r="ES6" s="6">
        <v>4788</v>
      </c>
      <c r="ET6" s="6">
        <v>1522</v>
      </c>
      <c r="EU6" s="6">
        <v>6441</v>
      </c>
      <c r="EV6" s="6">
        <v>6257</v>
      </c>
      <c r="EW6" s="1" t="s">
        <v>379</v>
      </c>
      <c r="EX6" s="1">
        <v>22</v>
      </c>
      <c r="EY6" s="1">
        <v>83</v>
      </c>
      <c r="EZ6" s="6">
        <v>32460</v>
      </c>
      <c r="FA6" s="6">
        <v>72000</v>
      </c>
      <c r="FB6" s="1"/>
      <c r="FC6" s="1"/>
      <c r="FD6" s="1" t="s">
        <v>278</v>
      </c>
      <c r="FE6" s="1"/>
      <c r="FF6" s="1"/>
      <c r="FG6" s="1" t="s">
        <v>380</v>
      </c>
      <c r="FH6" s="1" t="s">
        <v>381</v>
      </c>
      <c r="FI6" s="1" t="s">
        <v>373</v>
      </c>
      <c r="FJ6" s="1" t="s">
        <v>374</v>
      </c>
      <c r="FK6" s="1">
        <v>27889</v>
      </c>
      <c r="FL6" s="1">
        <v>4948</v>
      </c>
      <c r="FM6" s="1" t="s">
        <v>373</v>
      </c>
      <c r="FN6" s="1" t="s">
        <v>374</v>
      </c>
      <c r="FO6" s="1">
        <v>27889</v>
      </c>
      <c r="FP6" s="1">
        <v>4948</v>
      </c>
      <c r="FQ6" s="1" t="s">
        <v>372</v>
      </c>
      <c r="FR6" s="6">
        <v>31962</v>
      </c>
      <c r="FS6" s="1">
        <v>18.38</v>
      </c>
      <c r="FT6" s="1" t="s">
        <v>375</v>
      </c>
      <c r="FU6" s="6">
        <v>16120</v>
      </c>
      <c r="FV6" s="1">
        <v>416</v>
      </c>
      <c r="FW6" s="1"/>
      <c r="FX6" s="1" t="s">
        <v>382</v>
      </c>
      <c r="FY6" s="1"/>
      <c r="FZ6" s="1"/>
      <c r="GA6" s="1">
        <v>0</v>
      </c>
      <c r="GB6" s="1" t="s">
        <v>383</v>
      </c>
      <c r="GC6" s="1">
        <v>20</v>
      </c>
      <c r="GD6" s="1">
        <v>5</v>
      </c>
      <c r="GE6" s="1"/>
      <c r="GF6" s="1" t="s">
        <v>284</v>
      </c>
      <c r="GG6" s="1" t="s">
        <v>384</v>
      </c>
      <c r="GH6" s="1" t="s">
        <v>286</v>
      </c>
      <c r="GI6" s="1" t="s">
        <v>312</v>
      </c>
      <c r="GJ6" s="6">
        <v>67645</v>
      </c>
      <c r="GK6" s="1">
        <v>1</v>
      </c>
      <c r="GL6" s="1" t="s">
        <v>385</v>
      </c>
      <c r="GM6" s="2" t="s">
        <v>291</v>
      </c>
      <c r="GN6" s="2">
        <v>451</v>
      </c>
      <c r="GO6" s="2">
        <v>108</v>
      </c>
      <c r="GP6" s="10">
        <v>2449</v>
      </c>
      <c r="GQ6" s="10">
        <v>9790</v>
      </c>
      <c r="GR6" s="2">
        <v>68</v>
      </c>
      <c r="GS6" s="2">
        <v>14</v>
      </c>
      <c r="GT6" s="2">
        <v>82</v>
      </c>
      <c r="GU6" s="2">
        <v>572</v>
      </c>
      <c r="GZ6" s="1"/>
      <c r="HA6" s="1">
        <v>1</v>
      </c>
      <c r="HB6" s="1"/>
      <c r="HC6" s="1"/>
      <c r="HD6" s="1"/>
      <c r="HE6" s="1"/>
      <c r="HF6" s="1"/>
      <c r="HG6" s="1"/>
      <c r="HH6" s="1"/>
      <c r="HI6" s="1"/>
      <c r="HJ6" s="1"/>
      <c r="HK6" s="1">
        <v>9</v>
      </c>
      <c r="HL6" s="1">
        <v>250</v>
      </c>
      <c r="HN6" s="6">
        <v>11028</v>
      </c>
      <c r="HO6" s="6">
        <v>189236</v>
      </c>
      <c r="HP6" s="2">
        <v>31</v>
      </c>
      <c r="HQ6" s="1"/>
      <c r="HR6" s="1">
        <v>50</v>
      </c>
      <c r="HS6" s="6">
        <v>26725</v>
      </c>
      <c r="HT6" s="1"/>
      <c r="HU6" s="1"/>
      <c r="HV6" s="6">
        <v>22995</v>
      </c>
      <c r="HW6" s="6">
        <v>2022</v>
      </c>
      <c r="HX6" s="1"/>
      <c r="HY6" s="1"/>
      <c r="HZ6" s="1">
        <v>282</v>
      </c>
      <c r="IA6" s="1">
        <v>0</v>
      </c>
      <c r="IB6" s="1"/>
      <c r="IC6" s="1"/>
      <c r="ID6" s="1">
        <v>0</v>
      </c>
      <c r="IE6" s="6">
        <v>84330</v>
      </c>
      <c r="IF6" s="6">
        <v>13037</v>
      </c>
      <c r="IG6" s="1">
        <v>24</v>
      </c>
      <c r="IH6" s="6">
        <v>83501</v>
      </c>
      <c r="II6" s="6">
        <v>12699</v>
      </c>
      <c r="IJ6" s="1">
        <v>76</v>
      </c>
      <c r="IK6" s="1">
        <v>790</v>
      </c>
      <c r="IL6" s="1">
        <v>311</v>
      </c>
      <c r="IM6" s="1">
        <v>51</v>
      </c>
      <c r="IN6" s="1">
        <v>0</v>
      </c>
      <c r="IO6" s="1">
        <v>0</v>
      </c>
      <c r="IQ6" s="6">
        <v>3980</v>
      </c>
      <c r="IR6" s="1">
        <v>0</v>
      </c>
      <c r="IS6" s="10">
        <v>3980</v>
      </c>
      <c r="IT6" s="10">
        <v>5336</v>
      </c>
      <c r="IU6" s="6">
        <v>1766</v>
      </c>
      <c r="IV6" s="10">
        <v>88310</v>
      </c>
      <c r="IW6" s="6">
        <v>27541</v>
      </c>
      <c r="IX6" s="1">
        <v>188</v>
      </c>
      <c r="IY6" s="1">
        <v>399</v>
      </c>
      <c r="IZ6" s="1">
        <v>28</v>
      </c>
      <c r="JA6" s="1">
        <v>0.84</v>
      </c>
      <c r="JB6" s="1">
        <v>0.13</v>
      </c>
      <c r="JC6" s="1">
        <v>17.77</v>
      </c>
      <c r="JD6" s="1">
        <v>22.98</v>
      </c>
      <c r="JE6" s="1">
        <v>7.32</v>
      </c>
      <c r="JF6" s="1">
        <v>506</v>
      </c>
      <c r="JG6" s="6">
        <v>6843</v>
      </c>
      <c r="JH6" s="1">
        <v>109</v>
      </c>
      <c r="JI6" s="6">
        <v>4085</v>
      </c>
      <c r="JJ6" s="27">
        <f t="shared" si="1"/>
        <v>8.2060610540320784</v>
      </c>
      <c r="KJ6" s="27">
        <f t="shared" si="2"/>
        <v>30907.51670378619</v>
      </c>
      <c r="MH6" s="10">
        <v>118983</v>
      </c>
      <c r="MI6" s="10">
        <v>7170</v>
      </c>
    </row>
    <row r="7" spans="1:347" x14ac:dyDescent="0.2">
      <c r="A7" s="1" t="s">
        <v>608</v>
      </c>
      <c r="B7" s="1" t="s">
        <v>2023</v>
      </c>
      <c r="C7" s="1" t="s">
        <v>609</v>
      </c>
      <c r="D7" s="1">
        <v>2016</v>
      </c>
      <c r="E7" s="1" t="s">
        <v>610</v>
      </c>
      <c r="F7" s="1" t="s">
        <v>611</v>
      </c>
      <c r="G7" s="1" t="s">
        <v>612</v>
      </c>
      <c r="H7" s="1">
        <v>28560</v>
      </c>
      <c r="I7" s="1">
        <v>4098</v>
      </c>
      <c r="J7" s="1" t="s">
        <v>611</v>
      </c>
      <c r="K7" s="1" t="s">
        <v>612</v>
      </c>
      <c r="L7" s="1">
        <v>28560</v>
      </c>
      <c r="M7" s="1"/>
      <c r="N7" s="1" t="s">
        <v>613</v>
      </c>
      <c r="O7" s="1" t="s">
        <v>614</v>
      </c>
      <c r="P7" s="1" t="s">
        <v>615</v>
      </c>
      <c r="Q7" s="1" t="s">
        <v>616</v>
      </c>
      <c r="R7" s="1" t="s">
        <v>617</v>
      </c>
      <c r="S7" s="1" t="s">
        <v>323</v>
      </c>
      <c r="T7" s="1" t="s">
        <v>614</v>
      </c>
      <c r="U7" s="1" t="s">
        <v>615</v>
      </c>
      <c r="V7" s="1" t="s">
        <v>616</v>
      </c>
      <c r="W7" s="1">
        <v>0</v>
      </c>
      <c r="X7" s="1">
        <v>10</v>
      </c>
      <c r="Y7" s="1">
        <v>0</v>
      </c>
      <c r="Z7" s="1">
        <v>2</v>
      </c>
      <c r="AA7" s="6">
        <v>25816</v>
      </c>
      <c r="AB7" s="1">
        <v>2.98</v>
      </c>
      <c r="AC7" s="1">
        <v>5</v>
      </c>
      <c r="AD7" s="1">
        <v>7.98</v>
      </c>
      <c r="AE7" s="1">
        <v>62.37</v>
      </c>
      <c r="AF7" s="1">
        <v>70.349999999999994</v>
      </c>
      <c r="AG7" s="7">
        <v>4.24E-2</v>
      </c>
      <c r="AH7" s="8">
        <v>84074</v>
      </c>
      <c r="AI7" s="1" t="e">
        <f>VLOOKUP(Regional!A7,Salaries!A$6:T$91,15,FALSE)</f>
        <v>#N/A</v>
      </c>
      <c r="AJ7" s="1" t="e">
        <f>VLOOKUP(Regional!A7,Salaries!A$6:T$91,16,FALSE)</f>
        <v>#N/A</v>
      </c>
      <c r="AK7" s="8">
        <v>27851</v>
      </c>
      <c r="AL7" s="9">
        <v>10.16</v>
      </c>
      <c r="AM7" s="9">
        <v>13.44</v>
      </c>
      <c r="AN7" s="9">
        <v>17.79</v>
      </c>
      <c r="AO7" s="8">
        <v>166965</v>
      </c>
      <c r="AP7" s="8">
        <v>2676331</v>
      </c>
      <c r="AQ7" s="8">
        <v>2843296</v>
      </c>
      <c r="AR7" s="8">
        <v>382335</v>
      </c>
      <c r="AS7" s="8">
        <v>37000</v>
      </c>
      <c r="AT7" s="8">
        <v>419335</v>
      </c>
      <c r="AU7" s="8">
        <v>4499</v>
      </c>
      <c r="AV7" s="8">
        <v>0</v>
      </c>
      <c r="AW7" s="8">
        <v>4499</v>
      </c>
      <c r="AX7" s="8">
        <v>474732</v>
      </c>
      <c r="AY7" s="8">
        <v>3741862</v>
      </c>
      <c r="AZ7" s="8">
        <v>1781176</v>
      </c>
      <c r="BA7" s="8">
        <v>619846</v>
      </c>
      <c r="BB7" s="8">
        <v>2401022</v>
      </c>
      <c r="BC7" s="8">
        <v>185533</v>
      </c>
      <c r="BD7" s="8">
        <v>26283</v>
      </c>
      <c r="BE7" s="8">
        <v>38598</v>
      </c>
      <c r="BF7" s="8">
        <v>250414</v>
      </c>
      <c r="BG7" s="8">
        <v>611879</v>
      </c>
      <c r="BH7" s="8">
        <v>3263315</v>
      </c>
      <c r="BI7" s="8">
        <v>478547</v>
      </c>
      <c r="BJ7" s="7">
        <v>0.12790000000000001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6">
        <v>99745</v>
      </c>
      <c r="BR7" s="6">
        <v>99517</v>
      </c>
      <c r="BS7" s="6">
        <v>199262</v>
      </c>
      <c r="BT7" s="6">
        <v>62476</v>
      </c>
      <c r="BU7" s="6">
        <v>34155</v>
      </c>
      <c r="BV7" s="6">
        <v>96631</v>
      </c>
      <c r="BW7" s="6">
        <v>9188</v>
      </c>
      <c r="BX7" s="6">
        <v>4221</v>
      </c>
      <c r="BY7" s="6">
        <v>13409</v>
      </c>
      <c r="BZ7" s="6">
        <v>309302</v>
      </c>
      <c r="CA7" s="1"/>
      <c r="CB7" s="6">
        <v>309302</v>
      </c>
      <c r="CC7" s="6">
        <v>6957</v>
      </c>
      <c r="CD7" s="6">
        <v>27229</v>
      </c>
      <c r="CE7" s="1">
        <v>13</v>
      </c>
      <c r="CF7" s="1">
        <v>74</v>
      </c>
      <c r="CG7" s="1">
        <v>87</v>
      </c>
      <c r="CH7" s="6">
        <v>12061</v>
      </c>
      <c r="CI7" s="6">
        <v>10536</v>
      </c>
      <c r="CJ7" s="6">
        <v>13833</v>
      </c>
      <c r="CK7" s="1">
        <v>0</v>
      </c>
      <c r="CL7" s="1">
        <v>2</v>
      </c>
      <c r="CM7" s="1">
        <v>125</v>
      </c>
      <c r="CN7" s="1">
        <v>429</v>
      </c>
      <c r="CO7" s="6">
        <v>181858</v>
      </c>
      <c r="CP7" s="6">
        <v>56133</v>
      </c>
      <c r="CQ7" s="6">
        <v>237991</v>
      </c>
      <c r="CR7" s="6">
        <v>13968</v>
      </c>
      <c r="CS7" s="6">
        <v>4481</v>
      </c>
      <c r="CT7" s="6">
        <v>18449</v>
      </c>
      <c r="CU7" s="6">
        <v>123483</v>
      </c>
      <c r="CV7" s="6">
        <v>30320</v>
      </c>
      <c r="CW7" s="6">
        <v>153803</v>
      </c>
      <c r="CX7" s="6">
        <v>410243</v>
      </c>
      <c r="CY7" s="6">
        <v>7057</v>
      </c>
      <c r="CZ7" s="6">
        <v>23899</v>
      </c>
      <c r="DA7" s="6">
        <v>441199</v>
      </c>
      <c r="DB7" s="6">
        <v>30201</v>
      </c>
      <c r="DC7" s="6">
        <v>10038</v>
      </c>
      <c r="DD7" s="6">
        <f t="shared" si="0"/>
        <v>40239</v>
      </c>
      <c r="DE7" s="6">
        <v>20293</v>
      </c>
      <c r="DF7" s="6">
        <v>2790</v>
      </c>
      <c r="DG7" s="1">
        <v>0</v>
      </c>
      <c r="DH7" s="6">
        <v>12828</v>
      </c>
      <c r="DI7" s="6">
        <v>1468</v>
      </c>
      <c r="DJ7" s="6"/>
      <c r="DK7" s="1">
        <v>0</v>
      </c>
      <c r="DL7" s="6">
        <v>508158</v>
      </c>
      <c r="DM7" s="1">
        <v>0</v>
      </c>
      <c r="DN7" s="1">
        <v>0</v>
      </c>
      <c r="DO7" s="6">
        <v>507754</v>
      </c>
      <c r="DP7" s="1">
        <v>406</v>
      </c>
      <c r="DQ7" s="6">
        <v>64640</v>
      </c>
      <c r="DR7" s="6">
        <v>14138</v>
      </c>
      <c r="DS7" s="6">
        <v>78778</v>
      </c>
      <c r="DT7" s="6">
        <v>612486</v>
      </c>
      <c r="DU7" s="1">
        <v>545</v>
      </c>
      <c r="DV7" s="1">
        <v>24</v>
      </c>
      <c r="DW7" s="6">
        <v>1300</v>
      </c>
      <c r="DX7" s="1">
        <v>129</v>
      </c>
      <c r="DY7" s="1">
        <v>288</v>
      </c>
      <c r="DZ7" s="1">
        <v>5</v>
      </c>
      <c r="EA7" s="6">
        <v>2291</v>
      </c>
      <c r="EB7" s="6">
        <v>8948</v>
      </c>
      <c r="EC7" s="1">
        <v>563</v>
      </c>
      <c r="ED7" s="6">
        <v>9511</v>
      </c>
      <c r="EE7" s="6">
        <v>30494</v>
      </c>
      <c r="EF7" s="6">
        <v>8454</v>
      </c>
      <c r="EG7" s="6">
        <v>38948</v>
      </c>
      <c r="EH7" s="6">
        <v>3175</v>
      </c>
      <c r="EI7" s="1">
        <v>18</v>
      </c>
      <c r="EJ7" s="6">
        <v>3193</v>
      </c>
      <c r="EK7" s="6">
        <v>51652</v>
      </c>
      <c r="EL7" s="1">
        <v>2</v>
      </c>
      <c r="EM7" s="1">
        <v>12</v>
      </c>
      <c r="EN7" s="1">
        <v>85</v>
      </c>
      <c r="EO7" s="1">
        <v>329</v>
      </c>
      <c r="EP7" s="1">
        <v>821</v>
      </c>
      <c r="EQ7" s="6">
        <v>5516</v>
      </c>
      <c r="ER7" s="6">
        <v>88634</v>
      </c>
      <c r="ES7" s="6">
        <v>30472</v>
      </c>
      <c r="ET7" s="6">
        <v>8944</v>
      </c>
      <c r="EU7" s="1">
        <v>250</v>
      </c>
      <c r="EV7" s="1">
        <v>348</v>
      </c>
      <c r="EW7" s="1" t="s">
        <v>618</v>
      </c>
      <c r="EX7" s="1">
        <v>72</v>
      </c>
      <c r="EY7" s="1">
        <v>132</v>
      </c>
      <c r="EZ7" s="6">
        <v>113897</v>
      </c>
      <c r="FA7" s="6">
        <v>236752</v>
      </c>
      <c r="FB7" s="6">
        <v>30075</v>
      </c>
      <c r="FC7" s="1"/>
      <c r="FD7" s="1" t="s">
        <v>289</v>
      </c>
      <c r="FE7" s="1"/>
      <c r="FF7" s="1"/>
      <c r="FG7" s="1" t="s">
        <v>619</v>
      </c>
      <c r="FH7" s="1" t="s">
        <v>307</v>
      </c>
      <c r="FI7" s="1" t="s">
        <v>620</v>
      </c>
      <c r="FJ7" s="1" t="s">
        <v>621</v>
      </c>
      <c r="FK7" s="1">
        <v>28512</v>
      </c>
      <c r="FL7" s="1">
        <v>6122</v>
      </c>
      <c r="FM7" s="1" t="s">
        <v>620</v>
      </c>
      <c r="FN7" s="1" t="s">
        <v>621</v>
      </c>
      <c r="FO7" s="1">
        <v>28512</v>
      </c>
      <c r="FP7" s="1">
        <v>6122</v>
      </c>
      <c r="FQ7" s="1" t="s">
        <v>622</v>
      </c>
      <c r="FR7" s="6">
        <v>79691</v>
      </c>
      <c r="FS7" s="1">
        <v>70.349999999999994</v>
      </c>
      <c r="FT7" s="1" t="s">
        <v>623</v>
      </c>
      <c r="FU7" s="6">
        <v>25816</v>
      </c>
      <c r="FV7" s="1">
        <v>520</v>
      </c>
      <c r="FW7" s="1"/>
      <c r="FX7" s="1" t="s">
        <v>624</v>
      </c>
      <c r="FY7" s="1"/>
      <c r="FZ7" s="1"/>
      <c r="GA7" s="1">
        <v>0</v>
      </c>
      <c r="GB7" s="1" t="s">
        <v>625</v>
      </c>
      <c r="GC7" s="1">
        <v>4.2300000000000004</v>
      </c>
      <c r="GD7" s="1">
        <v>89.94</v>
      </c>
      <c r="GE7" s="1"/>
      <c r="GF7" s="1" t="s">
        <v>284</v>
      </c>
      <c r="GG7" s="1" t="s">
        <v>626</v>
      </c>
      <c r="GH7" s="1" t="s">
        <v>286</v>
      </c>
      <c r="GI7" s="1" t="s">
        <v>312</v>
      </c>
      <c r="GJ7" s="6">
        <v>183118</v>
      </c>
      <c r="GK7" s="1">
        <v>2</v>
      </c>
      <c r="GL7" s="1" t="s">
        <v>313</v>
      </c>
      <c r="GM7" s="2" t="s">
        <v>291</v>
      </c>
      <c r="GN7" s="10">
        <v>1667</v>
      </c>
      <c r="GO7" s="2">
        <v>247</v>
      </c>
      <c r="GP7" s="10">
        <v>8358</v>
      </c>
      <c r="GQ7" s="10">
        <v>46473</v>
      </c>
      <c r="GR7" s="2">
        <v>218</v>
      </c>
      <c r="GS7" s="2">
        <v>62</v>
      </c>
      <c r="GT7" s="2">
        <v>427</v>
      </c>
      <c r="GU7" s="10">
        <v>6099</v>
      </c>
      <c r="GZ7" s="1"/>
      <c r="HA7" s="1">
        <v>2</v>
      </c>
      <c r="HB7" s="1"/>
      <c r="HC7" s="1"/>
      <c r="HD7" s="1"/>
      <c r="HE7" s="1"/>
      <c r="HF7" s="1"/>
      <c r="HG7" s="1"/>
      <c r="HH7" s="1"/>
      <c r="HI7" s="1"/>
      <c r="HJ7" s="1"/>
      <c r="HK7" s="1">
        <v>12</v>
      </c>
      <c r="HL7" s="6">
        <v>4915</v>
      </c>
      <c r="HN7" s="6">
        <v>36430</v>
      </c>
      <c r="HO7" s="6">
        <v>381904</v>
      </c>
      <c r="HP7" s="10">
        <v>1468</v>
      </c>
      <c r="HQ7" s="1"/>
      <c r="HR7" s="1">
        <v>2</v>
      </c>
      <c r="HS7" s="6">
        <v>26725</v>
      </c>
      <c r="HT7" s="1"/>
      <c r="HU7" s="1"/>
      <c r="HV7" s="1">
        <v>504</v>
      </c>
      <c r="HW7" s="6">
        <v>2022</v>
      </c>
      <c r="HX7" s="1"/>
      <c r="HY7" s="1"/>
      <c r="HZ7" s="6">
        <v>8514</v>
      </c>
      <c r="IA7" s="1">
        <v>0</v>
      </c>
      <c r="IB7" s="1"/>
      <c r="IC7" s="1"/>
      <c r="ID7" s="1">
        <v>0</v>
      </c>
      <c r="IE7" s="6">
        <v>507754</v>
      </c>
      <c r="IF7" s="6">
        <v>60532</v>
      </c>
      <c r="IG7" s="6">
        <v>3233</v>
      </c>
      <c r="IH7" s="6">
        <v>515592</v>
      </c>
      <c r="II7" s="6">
        <v>53727</v>
      </c>
      <c r="IJ7" s="1">
        <v>404</v>
      </c>
      <c r="IK7" s="6">
        <v>2386</v>
      </c>
      <c r="IL7" s="6">
        <v>2086</v>
      </c>
      <c r="IM7" s="6">
        <v>7952</v>
      </c>
      <c r="IN7" s="1">
        <v>0</v>
      </c>
      <c r="IO7" s="1">
        <v>0</v>
      </c>
      <c r="IQ7" s="6">
        <v>34160</v>
      </c>
      <c r="IR7" s="6">
        <v>66689</v>
      </c>
      <c r="IS7" s="10">
        <v>100849</v>
      </c>
      <c r="IT7" s="10">
        <v>113677</v>
      </c>
      <c r="IU7" s="6">
        <v>40239</v>
      </c>
      <c r="IV7" s="10">
        <v>608603</v>
      </c>
      <c r="IW7" s="6">
        <v>172252</v>
      </c>
      <c r="IX7" s="1">
        <v>569</v>
      </c>
      <c r="IY7" s="6">
        <v>1429</v>
      </c>
      <c r="IZ7" s="1">
        <v>293</v>
      </c>
      <c r="JA7" s="1">
        <v>0.75</v>
      </c>
      <c r="JB7" s="1">
        <v>0.18</v>
      </c>
      <c r="JC7" s="1">
        <v>22.55</v>
      </c>
      <c r="JD7" s="1">
        <v>27.26</v>
      </c>
      <c r="JE7" s="1">
        <v>16.72</v>
      </c>
      <c r="JF7" s="6">
        <v>2133</v>
      </c>
      <c r="JG7" s="6">
        <v>42617</v>
      </c>
      <c r="JH7" s="1">
        <v>158</v>
      </c>
      <c r="JI7" s="6">
        <v>9035</v>
      </c>
      <c r="JJ7" s="27">
        <f t="shared" si="1"/>
        <v>13.111884140281131</v>
      </c>
      <c r="KJ7" s="27">
        <f t="shared" si="2"/>
        <v>34129.665955934615</v>
      </c>
      <c r="MH7" s="10">
        <v>931220</v>
      </c>
      <c r="MI7" s="10">
        <v>185194</v>
      </c>
    </row>
    <row r="8" spans="1:347" x14ac:dyDescent="0.2">
      <c r="A8" s="1" t="s">
        <v>709</v>
      </c>
      <c r="B8" s="1" t="s">
        <v>2024</v>
      </c>
      <c r="C8" s="1" t="s">
        <v>710</v>
      </c>
      <c r="D8" s="1">
        <v>2016</v>
      </c>
      <c r="E8" s="1" t="s">
        <v>711</v>
      </c>
      <c r="F8" s="1" t="s">
        <v>712</v>
      </c>
      <c r="G8" s="1" t="s">
        <v>713</v>
      </c>
      <c r="H8" s="1">
        <v>27909</v>
      </c>
      <c r="I8" s="1"/>
      <c r="J8" s="1" t="s">
        <v>712</v>
      </c>
      <c r="K8" s="1" t="s">
        <v>713</v>
      </c>
      <c r="L8" s="1">
        <v>27909</v>
      </c>
      <c r="M8" s="1"/>
      <c r="N8" s="1" t="s">
        <v>714</v>
      </c>
      <c r="O8" s="1" t="s">
        <v>715</v>
      </c>
      <c r="P8" s="1" t="s">
        <v>716</v>
      </c>
      <c r="Q8" s="1" t="s">
        <v>717</v>
      </c>
      <c r="R8" s="1" t="s">
        <v>714</v>
      </c>
      <c r="S8" s="1" t="s">
        <v>323</v>
      </c>
      <c r="T8" s="1" t="s">
        <v>718</v>
      </c>
      <c r="U8" s="1" t="s">
        <v>719</v>
      </c>
      <c r="V8" s="1" t="s">
        <v>717</v>
      </c>
      <c r="W8" s="1">
        <v>1</v>
      </c>
      <c r="X8" s="1">
        <v>7</v>
      </c>
      <c r="Y8" s="1">
        <v>1</v>
      </c>
      <c r="Z8" s="1">
        <v>2</v>
      </c>
      <c r="AA8" s="6">
        <v>19640</v>
      </c>
      <c r="AB8" s="1">
        <v>5.69</v>
      </c>
      <c r="AC8" s="1">
        <v>0</v>
      </c>
      <c r="AD8" s="1">
        <v>5.69</v>
      </c>
      <c r="AE8" s="1">
        <v>39.200000000000003</v>
      </c>
      <c r="AF8" s="1">
        <v>44.89</v>
      </c>
      <c r="AG8" s="7">
        <v>0.1268</v>
      </c>
      <c r="AH8" s="8">
        <v>65267</v>
      </c>
      <c r="AI8" s="1" t="e">
        <f>VLOOKUP(Regional!A8,Salaries!A$6:T$91,15,FALSE)</f>
        <v>#N/A</v>
      </c>
      <c r="AJ8" s="1" t="e">
        <f>VLOOKUP(Regional!A8,Salaries!A$6:T$91,16,FALSE)</f>
        <v>#N/A</v>
      </c>
      <c r="AK8" s="8">
        <v>37500</v>
      </c>
      <c r="AL8" s="9">
        <v>11.19</v>
      </c>
      <c r="AM8" s="9">
        <v>11.19</v>
      </c>
      <c r="AN8" s="9">
        <v>13.05</v>
      </c>
      <c r="AO8" s="8">
        <v>800</v>
      </c>
      <c r="AP8" s="8">
        <v>2301572</v>
      </c>
      <c r="AQ8" s="8">
        <v>2302372</v>
      </c>
      <c r="AR8" s="8">
        <v>391261</v>
      </c>
      <c r="AS8" s="8">
        <v>0</v>
      </c>
      <c r="AT8" s="8">
        <v>391261</v>
      </c>
      <c r="AU8" s="8">
        <v>0</v>
      </c>
      <c r="AV8" s="8">
        <v>0</v>
      </c>
      <c r="AW8" s="8">
        <v>0</v>
      </c>
      <c r="AX8" s="8">
        <v>81124</v>
      </c>
      <c r="AY8" s="8">
        <v>2774757</v>
      </c>
      <c r="AZ8" s="8">
        <v>1475117</v>
      </c>
      <c r="BA8" s="8">
        <v>595950</v>
      </c>
      <c r="BB8" s="8">
        <v>2071067</v>
      </c>
      <c r="BC8" s="8">
        <v>116542</v>
      </c>
      <c r="BD8" s="8">
        <v>31373</v>
      </c>
      <c r="BE8" s="8">
        <v>21183</v>
      </c>
      <c r="BF8" s="8">
        <v>169098</v>
      </c>
      <c r="BG8" s="8">
        <v>470995</v>
      </c>
      <c r="BH8" s="8">
        <v>2711160</v>
      </c>
      <c r="BI8" s="8">
        <v>63597</v>
      </c>
      <c r="BJ8" s="7">
        <v>2.29E-2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26543</v>
      </c>
      <c r="BQ8" s="6">
        <v>72774</v>
      </c>
      <c r="BR8" s="6">
        <v>71644</v>
      </c>
      <c r="BS8" s="6">
        <v>144418</v>
      </c>
      <c r="BT8" s="6">
        <v>52385</v>
      </c>
      <c r="BU8" s="6">
        <v>18635</v>
      </c>
      <c r="BV8" s="6">
        <v>71020</v>
      </c>
      <c r="BW8" s="6">
        <v>7215</v>
      </c>
      <c r="BX8" s="6">
        <v>1373</v>
      </c>
      <c r="BY8" s="6">
        <v>8588</v>
      </c>
      <c r="BZ8" s="6">
        <v>224026</v>
      </c>
      <c r="CA8" s="1"/>
      <c r="CB8" s="6">
        <v>224026</v>
      </c>
      <c r="CC8" s="6">
        <v>2000</v>
      </c>
      <c r="CD8" s="6">
        <v>28588</v>
      </c>
      <c r="CE8" s="1">
        <v>8</v>
      </c>
      <c r="CF8" s="1">
        <v>74</v>
      </c>
      <c r="CG8" s="1">
        <v>82</v>
      </c>
      <c r="CH8" s="6">
        <v>7994</v>
      </c>
      <c r="CI8" s="6">
        <v>2022</v>
      </c>
      <c r="CJ8" s="6">
        <v>17595</v>
      </c>
      <c r="CK8" s="1">
        <v>0</v>
      </c>
      <c r="CL8" s="1">
        <v>29</v>
      </c>
      <c r="CM8" s="1">
        <v>53</v>
      </c>
      <c r="CN8" s="1">
        <v>121</v>
      </c>
      <c r="CO8" s="6">
        <v>123051</v>
      </c>
      <c r="CP8" s="6">
        <v>40649</v>
      </c>
      <c r="CQ8" s="6">
        <v>163700</v>
      </c>
      <c r="CR8" s="6">
        <v>9360</v>
      </c>
      <c r="CS8" s="1">
        <v>971</v>
      </c>
      <c r="CT8" s="6">
        <v>10331</v>
      </c>
      <c r="CU8" s="6">
        <v>113154</v>
      </c>
      <c r="CV8" s="6">
        <v>18291</v>
      </c>
      <c r="CW8" s="6">
        <v>131445</v>
      </c>
      <c r="CX8" s="6">
        <v>305476</v>
      </c>
      <c r="CY8" s="6">
        <v>2579</v>
      </c>
      <c r="CZ8" s="6">
        <v>6596</v>
      </c>
      <c r="DA8" s="6">
        <v>314651</v>
      </c>
      <c r="DB8" s="6">
        <v>21436</v>
      </c>
      <c r="DC8" s="1">
        <v>952</v>
      </c>
      <c r="DD8" s="6">
        <f t="shared" si="0"/>
        <v>22388</v>
      </c>
      <c r="DE8" s="6">
        <v>78209</v>
      </c>
      <c r="DF8" s="6">
        <v>17818</v>
      </c>
      <c r="DG8" s="1">
        <v>311</v>
      </c>
      <c r="DH8" s="6">
        <v>19081</v>
      </c>
      <c r="DI8" s="6">
        <v>1290</v>
      </c>
      <c r="DJ8" s="6"/>
      <c r="DK8" s="6">
        <v>95742</v>
      </c>
      <c r="DL8" s="6">
        <v>329524</v>
      </c>
      <c r="DM8" s="6">
        <v>3462</v>
      </c>
      <c r="DN8" s="1"/>
      <c r="DO8" s="6">
        <v>433593</v>
      </c>
      <c r="DP8" s="1">
        <v>23</v>
      </c>
      <c r="DQ8" s="6">
        <v>36303</v>
      </c>
      <c r="DR8" s="6">
        <v>13391</v>
      </c>
      <c r="DS8" s="6">
        <v>49694</v>
      </c>
      <c r="DT8" s="6">
        <v>340821</v>
      </c>
      <c r="DU8" s="1">
        <v>348</v>
      </c>
      <c r="DV8" s="1">
        <v>4</v>
      </c>
      <c r="DW8" s="1">
        <v>901</v>
      </c>
      <c r="DX8" s="1">
        <v>284</v>
      </c>
      <c r="DY8" s="1">
        <v>19</v>
      </c>
      <c r="DZ8" s="1">
        <v>0</v>
      </c>
      <c r="EA8" s="6">
        <v>1556</v>
      </c>
      <c r="EB8" s="6">
        <v>4326</v>
      </c>
      <c r="EC8" s="1">
        <v>241</v>
      </c>
      <c r="ED8" s="6">
        <v>4567</v>
      </c>
      <c r="EE8" s="6">
        <v>15651</v>
      </c>
      <c r="EF8" s="6">
        <v>5962</v>
      </c>
      <c r="EG8" s="6">
        <v>21613</v>
      </c>
      <c r="EH8" s="1">
        <v>141</v>
      </c>
      <c r="EI8" s="1">
        <v>0</v>
      </c>
      <c r="EJ8" s="1">
        <v>141</v>
      </c>
      <c r="EK8" s="6">
        <v>26321</v>
      </c>
      <c r="EL8" s="1">
        <v>3</v>
      </c>
      <c r="EM8" s="1">
        <v>35</v>
      </c>
      <c r="EN8" s="1">
        <v>189</v>
      </c>
      <c r="EO8" s="1">
        <v>521</v>
      </c>
      <c r="EP8" s="6">
        <v>1397</v>
      </c>
      <c r="EQ8" s="6">
        <v>19336</v>
      </c>
      <c r="ER8" s="6">
        <v>43142</v>
      </c>
      <c r="ES8" s="6">
        <v>12487</v>
      </c>
      <c r="ET8" s="6">
        <v>5311</v>
      </c>
      <c r="EU8" s="1">
        <v>507</v>
      </c>
      <c r="EV8" s="6">
        <v>1465</v>
      </c>
      <c r="EW8" s="1" t="s">
        <v>720</v>
      </c>
      <c r="EX8" s="1">
        <v>59</v>
      </c>
      <c r="EY8" s="1">
        <v>101</v>
      </c>
      <c r="EZ8" s="6">
        <v>73483</v>
      </c>
      <c r="FA8" s="6">
        <v>213255</v>
      </c>
      <c r="FB8" s="6">
        <v>31925</v>
      </c>
      <c r="FC8" s="1"/>
      <c r="FD8" s="1" t="s">
        <v>289</v>
      </c>
      <c r="FE8" s="1"/>
      <c r="FF8" s="1"/>
      <c r="FG8" s="1" t="s">
        <v>721</v>
      </c>
      <c r="FH8" s="1" t="s">
        <v>307</v>
      </c>
      <c r="FI8" s="1" t="s">
        <v>712</v>
      </c>
      <c r="FJ8" s="1" t="s">
        <v>713</v>
      </c>
      <c r="FK8" s="1">
        <v>27909</v>
      </c>
      <c r="FL8" s="1">
        <v>4423</v>
      </c>
      <c r="FM8" s="1" t="s">
        <v>712</v>
      </c>
      <c r="FN8" s="1" t="s">
        <v>713</v>
      </c>
      <c r="FO8" s="1">
        <v>27909</v>
      </c>
      <c r="FP8" s="1">
        <v>4423</v>
      </c>
      <c r="FQ8" s="1" t="s">
        <v>711</v>
      </c>
      <c r="FR8" s="6">
        <v>70176</v>
      </c>
      <c r="FS8" s="1">
        <v>43.37</v>
      </c>
      <c r="FT8" s="1" t="s">
        <v>722</v>
      </c>
      <c r="FU8" s="6">
        <v>19640</v>
      </c>
      <c r="FV8" s="1">
        <v>466</v>
      </c>
      <c r="FW8" s="1"/>
      <c r="FX8" s="1" t="s">
        <v>723</v>
      </c>
      <c r="FY8" s="1"/>
      <c r="FZ8" s="1"/>
      <c r="GA8" s="1">
        <v>0</v>
      </c>
      <c r="GB8" s="1" t="s">
        <v>724</v>
      </c>
      <c r="GC8" s="1">
        <v>4.0999999999999996</v>
      </c>
      <c r="GD8" s="1">
        <v>3.7</v>
      </c>
      <c r="GE8" s="1"/>
      <c r="GF8" s="1" t="s">
        <v>284</v>
      </c>
      <c r="GG8" s="1" t="s">
        <v>725</v>
      </c>
      <c r="GH8" s="1" t="s">
        <v>286</v>
      </c>
      <c r="GI8" s="1" t="s">
        <v>312</v>
      </c>
      <c r="GJ8" s="6">
        <v>109411</v>
      </c>
      <c r="GK8" s="1">
        <v>2</v>
      </c>
      <c r="GL8" s="1" t="s">
        <v>313</v>
      </c>
      <c r="GM8" s="2" t="s">
        <v>291</v>
      </c>
      <c r="GN8" s="2">
        <v>796</v>
      </c>
      <c r="GO8" s="2">
        <v>138</v>
      </c>
      <c r="GP8" s="10">
        <v>4191</v>
      </c>
      <c r="GQ8" s="10">
        <v>40775</v>
      </c>
      <c r="GR8" s="2">
        <v>86</v>
      </c>
      <c r="GS8" s="2">
        <v>14</v>
      </c>
      <c r="GT8" s="2">
        <v>111</v>
      </c>
      <c r="GU8" s="10">
        <v>3759</v>
      </c>
      <c r="GZ8" s="1"/>
      <c r="HA8" s="1">
        <v>2</v>
      </c>
      <c r="HB8" s="1"/>
      <c r="HC8" s="1"/>
      <c r="HD8" s="1"/>
      <c r="HE8" s="1"/>
      <c r="HF8" s="1"/>
      <c r="HG8" s="1"/>
      <c r="HH8" s="1"/>
      <c r="HI8" s="1"/>
      <c r="HJ8" s="1"/>
      <c r="HK8" s="1">
        <v>11</v>
      </c>
      <c r="HL8" s="6">
        <v>2243</v>
      </c>
      <c r="HN8" s="6">
        <v>27611</v>
      </c>
      <c r="HO8" s="6">
        <v>283747</v>
      </c>
      <c r="HP8" s="10">
        <v>1290</v>
      </c>
      <c r="HQ8" s="1"/>
      <c r="HR8" s="1">
        <v>29</v>
      </c>
      <c r="HS8" s="6">
        <v>26725</v>
      </c>
      <c r="HT8" s="1"/>
      <c r="HU8" s="1"/>
      <c r="HV8" s="6">
        <v>1863</v>
      </c>
      <c r="HW8" s="6">
        <v>2022</v>
      </c>
      <c r="HX8" s="1"/>
      <c r="HY8" s="1"/>
      <c r="HZ8" s="1">
        <v>0</v>
      </c>
      <c r="IA8" s="1">
        <v>0</v>
      </c>
      <c r="IB8" s="1"/>
      <c r="IC8" s="1"/>
      <c r="ID8" s="1">
        <v>0</v>
      </c>
      <c r="IE8" s="6">
        <v>433593</v>
      </c>
      <c r="IF8" s="6">
        <v>100597</v>
      </c>
      <c r="IG8" s="1">
        <v>216</v>
      </c>
      <c r="IH8" s="6">
        <v>420892</v>
      </c>
      <c r="II8" s="6">
        <v>99861</v>
      </c>
      <c r="IJ8" s="1">
        <v>89</v>
      </c>
      <c r="IK8" s="6">
        <v>17729</v>
      </c>
      <c r="IL8" s="1">
        <v>952</v>
      </c>
      <c r="IM8" s="1">
        <v>0</v>
      </c>
      <c r="IN8" s="1">
        <v>0</v>
      </c>
      <c r="IO8" s="1">
        <v>0</v>
      </c>
      <c r="IQ8" s="6">
        <v>14088</v>
      </c>
      <c r="IR8" s="6">
        <v>26856</v>
      </c>
      <c r="IS8" s="10">
        <v>40944</v>
      </c>
      <c r="IT8" s="10">
        <v>60025</v>
      </c>
      <c r="IU8" s="6">
        <v>22388</v>
      </c>
      <c r="IV8" s="10">
        <v>474537</v>
      </c>
      <c r="IW8" s="6">
        <v>168224</v>
      </c>
      <c r="IX8" s="1">
        <v>352</v>
      </c>
      <c r="IY8" s="6">
        <v>1185</v>
      </c>
      <c r="IZ8" s="1">
        <v>19</v>
      </c>
      <c r="JA8" s="1">
        <v>0.82</v>
      </c>
      <c r="JB8" s="1">
        <v>0.17</v>
      </c>
      <c r="JC8" s="1">
        <v>16.920000000000002</v>
      </c>
      <c r="JD8" s="1">
        <v>18.239999999999998</v>
      </c>
      <c r="JE8" s="1">
        <v>12.97</v>
      </c>
      <c r="JF8" s="6">
        <v>1268</v>
      </c>
      <c r="JG8" s="6">
        <v>20118</v>
      </c>
      <c r="JH8" s="1">
        <v>288</v>
      </c>
      <c r="JI8" s="6">
        <v>6203</v>
      </c>
      <c r="JJ8" s="27">
        <f t="shared" si="1"/>
        <v>18.929239290382139</v>
      </c>
      <c r="KJ8" s="27">
        <f t="shared" si="2"/>
        <v>46136.489195811984</v>
      </c>
      <c r="MH8" s="10">
        <v>182544</v>
      </c>
      <c r="MI8" s="10">
        <v>35713</v>
      </c>
    </row>
    <row r="9" spans="1:347" x14ac:dyDescent="0.2">
      <c r="A9" s="1" t="s">
        <v>753</v>
      </c>
      <c r="B9" s="1" t="s">
        <v>2025</v>
      </c>
      <c r="C9" s="1" t="s">
        <v>754</v>
      </c>
      <c r="D9" s="1">
        <v>2016</v>
      </c>
      <c r="E9" s="1" t="s">
        <v>755</v>
      </c>
      <c r="F9" s="1" t="s">
        <v>756</v>
      </c>
      <c r="G9" s="1" t="s">
        <v>757</v>
      </c>
      <c r="H9" s="1">
        <v>28713</v>
      </c>
      <c r="I9" s="1">
        <v>5667</v>
      </c>
      <c r="J9" s="1" t="s">
        <v>756</v>
      </c>
      <c r="K9" s="1" t="s">
        <v>757</v>
      </c>
      <c r="L9" s="1">
        <v>28713</v>
      </c>
      <c r="M9" s="1"/>
      <c r="N9" s="1" t="s">
        <v>758</v>
      </c>
      <c r="O9" s="1" t="s">
        <v>759</v>
      </c>
      <c r="P9" s="1" t="s">
        <v>760</v>
      </c>
      <c r="Q9" s="1" t="s">
        <v>761</v>
      </c>
      <c r="R9" s="1" t="s">
        <v>762</v>
      </c>
      <c r="S9" s="1" t="s">
        <v>763</v>
      </c>
      <c r="T9" s="1" t="s">
        <v>764</v>
      </c>
      <c r="U9" s="1" t="s">
        <v>760</v>
      </c>
      <c r="V9" s="1" t="s">
        <v>765</v>
      </c>
      <c r="W9" s="1">
        <v>0</v>
      </c>
      <c r="X9" s="1">
        <v>6</v>
      </c>
      <c r="Y9" s="1">
        <v>0</v>
      </c>
      <c r="Z9" s="1">
        <v>1</v>
      </c>
      <c r="AA9" s="6">
        <v>12845</v>
      </c>
      <c r="AB9" s="1">
        <v>7</v>
      </c>
      <c r="AC9" s="1">
        <v>0</v>
      </c>
      <c r="AD9" s="1">
        <v>7</v>
      </c>
      <c r="AE9" s="1">
        <v>53.93</v>
      </c>
      <c r="AF9" s="1">
        <v>60.93</v>
      </c>
      <c r="AG9" s="7">
        <v>0.1149</v>
      </c>
      <c r="AH9" s="8">
        <v>79466</v>
      </c>
      <c r="AI9" s="1" t="e">
        <f>VLOOKUP(Regional!A9,Salaries!A$6:T$91,15,FALSE)</f>
        <v>#N/A</v>
      </c>
      <c r="AJ9" s="1" t="e">
        <f>VLOOKUP(Regional!A9,Salaries!A$6:T$91,16,FALSE)</f>
        <v>#N/A</v>
      </c>
      <c r="AK9" s="8">
        <v>35048</v>
      </c>
      <c r="AL9" s="9">
        <v>9.0500000000000007</v>
      </c>
      <c r="AM9" s="9">
        <v>12.2</v>
      </c>
      <c r="AN9" s="9">
        <v>16.850000000000001</v>
      </c>
      <c r="AO9" s="8">
        <v>21000</v>
      </c>
      <c r="AP9" s="8">
        <v>2227821</v>
      </c>
      <c r="AQ9" s="8">
        <v>2248821</v>
      </c>
      <c r="AR9" s="8">
        <v>327021</v>
      </c>
      <c r="AS9" s="8">
        <v>54408</v>
      </c>
      <c r="AT9" s="8">
        <v>381429</v>
      </c>
      <c r="AU9" s="8">
        <v>114800</v>
      </c>
      <c r="AV9" s="8">
        <v>0</v>
      </c>
      <c r="AW9" s="8">
        <v>114800</v>
      </c>
      <c r="AX9" s="8">
        <v>518808</v>
      </c>
      <c r="AY9" s="8">
        <v>3263858</v>
      </c>
      <c r="AZ9" s="8">
        <v>1644109</v>
      </c>
      <c r="BA9" s="8">
        <v>617500</v>
      </c>
      <c r="BB9" s="8">
        <v>2261609</v>
      </c>
      <c r="BC9" s="8">
        <v>189928</v>
      </c>
      <c r="BD9" s="8">
        <v>29595</v>
      </c>
      <c r="BE9" s="8">
        <v>47771</v>
      </c>
      <c r="BF9" s="8">
        <v>267294</v>
      </c>
      <c r="BG9" s="8">
        <v>608048</v>
      </c>
      <c r="BH9" s="8">
        <v>3136951</v>
      </c>
      <c r="BI9" s="8">
        <v>126907</v>
      </c>
      <c r="BJ9" s="7">
        <v>3.8899999999999997E-2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110951</v>
      </c>
      <c r="BQ9" s="6">
        <v>82990</v>
      </c>
      <c r="BR9" s="6">
        <v>58632</v>
      </c>
      <c r="BS9" s="6">
        <v>141622</v>
      </c>
      <c r="BT9" s="6">
        <v>52560</v>
      </c>
      <c r="BU9" s="6">
        <v>20779</v>
      </c>
      <c r="BV9" s="6">
        <v>73339</v>
      </c>
      <c r="BW9" s="6">
        <v>5029</v>
      </c>
      <c r="BX9" s="6">
        <v>1023</v>
      </c>
      <c r="BY9" s="6">
        <v>6052</v>
      </c>
      <c r="BZ9" s="6">
        <v>221013</v>
      </c>
      <c r="CA9" s="1"/>
      <c r="CB9" s="6">
        <v>221013</v>
      </c>
      <c r="CC9" s="6">
        <v>10170</v>
      </c>
      <c r="CD9" s="6">
        <v>51152</v>
      </c>
      <c r="CE9" s="1">
        <v>0</v>
      </c>
      <c r="CF9" s="1">
        <v>74</v>
      </c>
      <c r="CG9" s="1">
        <v>74</v>
      </c>
      <c r="CH9" s="6">
        <v>10492</v>
      </c>
      <c r="CI9" s="6">
        <v>10225</v>
      </c>
      <c r="CJ9" s="6">
        <v>15981</v>
      </c>
      <c r="CK9" s="1">
        <v>205</v>
      </c>
      <c r="CL9" s="1">
        <v>454</v>
      </c>
      <c r="CM9" s="1">
        <v>147</v>
      </c>
      <c r="CN9" s="1">
        <v>457</v>
      </c>
      <c r="CO9" s="6">
        <v>129897</v>
      </c>
      <c r="CP9" s="6">
        <v>42767</v>
      </c>
      <c r="CQ9" s="6">
        <v>172664</v>
      </c>
      <c r="CR9" s="6">
        <v>7359</v>
      </c>
      <c r="CS9" s="6">
        <v>1787</v>
      </c>
      <c r="CT9" s="6">
        <v>9146</v>
      </c>
      <c r="CU9" s="6">
        <v>87249</v>
      </c>
      <c r="CV9" s="6">
        <v>21281</v>
      </c>
      <c r="CW9" s="6">
        <v>108530</v>
      </c>
      <c r="CX9" s="6">
        <v>290340</v>
      </c>
      <c r="CY9" s="6">
        <v>5401</v>
      </c>
      <c r="CZ9" s="1">
        <v>0</v>
      </c>
      <c r="DA9" s="6">
        <v>295741</v>
      </c>
      <c r="DB9" s="6">
        <v>25148</v>
      </c>
      <c r="DC9" s="6">
        <v>5764</v>
      </c>
      <c r="DD9" s="6">
        <f t="shared" si="0"/>
        <v>30912</v>
      </c>
      <c r="DE9" s="6">
        <v>34957</v>
      </c>
      <c r="DF9" s="6">
        <v>42077</v>
      </c>
      <c r="DG9" s="6">
        <v>1537</v>
      </c>
      <c r="DH9" s="6">
        <v>49456</v>
      </c>
      <c r="DI9" s="6">
        <v>2335</v>
      </c>
      <c r="DJ9" s="6"/>
      <c r="DK9" s="1">
        <v>0</v>
      </c>
      <c r="DL9" s="6">
        <v>398207</v>
      </c>
      <c r="DM9" s="1"/>
      <c r="DN9" s="6">
        <v>7017</v>
      </c>
      <c r="DO9" s="6">
        <v>407576</v>
      </c>
      <c r="DP9" s="6">
        <v>7930</v>
      </c>
      <c r="DQ9" s="6">
        <v>63001</v>
      </c>
      <c r="DR9" s="6">
        <v>8833</v>
      </c>
      <c r="DS9" s="6">
        <v>71834</v>
      </c>
      <c r="DT9" s="6">
        <v>434545</v>
      </c>
      <c r="DU9" s="1">
        <v>593</v>
      </c>
      <c r="DV9" s="1">
        <v>3</v>
      </c>
      <c r="DW9" s="6">
        <v>1002</v>
      </c>
      <c r="DX9" s="1">
        <v>961</v>
      </c>
      <c r="DY9" s="1">
        <v>129</v>
      </c>
      <c r="DZ9" s="1">
        <v>2</v>
      </c>
      <c r="EA9" s="6">
        <v>2690</v>
      </c>
      <c r="EB9" s="6">
        <v>11022</v>
      </c>
      <c r="EC9" s="6">
        <v>1537</v>
      </c>
      <c r="ED9" s="6">
        <v>12559</v>
      </c>
      <c r="EE9" s="6">
        <v>20765</v>
      </c>
      <c r="EF9" s="6">
        <v>18476</v>
      </c>
      <c r="EG9" s="6">
        <v>39241</v>
      </c>
      <c r="EH9" s="6">
        <v>1555</v>
      </c>
      <c r="EI9" s="1">
        <v>315</v>
      </c>
      <c r="EJ9" s="6">
        <v>1870</v>
      </c>
      <c r="EK9" s="6">
        <v>53670</v>
      </c>
      <c r="EL9" s="1">
        <v>0</v>
      </c>
      <c r="EM9" s="1">
        <v>0</v>
      </c>
      <c r="EN9" s="1">
        <v>95</v>
      </c>
      <c r="EO9" s="1">
        <v>513</v>
      </c>
      <c r="EP9" s="6">
        <v>7470</v>
      </c>
      <c r="EQ9" s="6">
        <v>29675</v>
      </c>
      <c r="ER9" s="6">
        <v>124762</v>
      </c>
      <c r="ES9" s="6">
        <v>40929</v>
      </c>
      <c r="ET9" s="1">
        <v>731</v>
      </c>
      <c r="EU9" s="6">
        <v>31044</v>
      </c>
      <c r="EV9" s="6">
        <v>30386</v>
      </c>
      <c r="EW9" s="1" t="s">
        <v>766</v>
      </c>
      <c r="EX9" s="1">
        <v>96</v>
      </c>
      <c r="EY9" s="1">
        <v>126</v>
      </c>
      <c r="EZ9" s="6">
        <v>48743</v>
      </c>
      <c r="FA9" s="6">
        <v>75246</v>
      </c>
      <c r="FB9" s="6">
        <v>88596</v>
      </c>
      <c r="FC9" s="1"/>
      <c r="FD9" s="1" t="s">
        <v>289</v>
      </c>
      <c r="FE9" s="1"/>
      <c r="FF9" s="1"/>
      <c r="FG9" s="1" t="s">
        <v>767</v>
      </c>
      <c r="FH9" s="1" t="s">
        <v>307</v>
      </c>
      <c r="FI9" s="1" t="s">
        <v>768</v>
      </c>
      <c r="FJ9" s="1" t="s">
        <v>769</v>
      </c>
      <c r="FK9" s="1">
        <v>28717</v>
      </c>
      <c r="FL9" s="1">
        <v>2194</v>
      </c>
      <c r="FM9" s="1" t="s">
        <v>770</v>
      </c>
      <c r="FN9" s="1" t="s">
        <v>769</v>
      </c>
      <c r="FO9" s="1">
        <v>28717</v>
      </c>
      <c r="FP9" s="1"/>
      <c r="FQ9" s="1" t="s">
        <v>771</v>
      </c>
      <c r="FR9" s="6">
        <v>84456</v>
      </c>
      <c r="FS9" s="1">
        <v>54.53</v>
      </c>
      <c r="FT9" s="1" t="s">
        <v>772</v>
      </c>
      <c r="FU9" s="6">
        <v>12845</v>
      </c>
      <c r="FV9" s="1">
        <v>312</v>
      </c>
      <c r="FW9" s="1"/>
      <c r="FX9" s="1" t="s">
        <v>773</v>
      </c>
      <c r="FY9" s="1"/>
      <c r="FZ9" s="1"/>
      <c r="GA9" s="1">
        <v>0</v>
      </c>
      <c r="GB9" s="1" t="s">
        <v>774</v>
      </c>
      <c r="GC9" s="1">
        <v>91.96</v>
      </c>
      <c r="GD9" s="1">
        <v>83.67</v>
      </c>
      <c r="GE9" s="1"/>
      <c r="GF9" s="1" t="s">
        <v>284</v>
      </c>
      <c r="GG9" s="1" t="s">
        <v>775</v>
      </c>
      <c r="GH9" s="1" t="s">
        <v>286</v>
      </c>
      <c r="GI9" s="1" t="s">
        <v>312</v>
      </c>
      <c r="GJ9" s="6">
        <v>89551</v>
      </c>
      <c r="GK9" s="1">
        <v>1</v>
      </c>
      <c r="GL9" s="1" t="s">
        <v>313</v>
      </c>
      <c r="GM9" s="2" t="s">
        <v>291</v>
      </c>
      <c r="GN9" s="10">
        <v>1315</v>
      </c>
      <c r="GO9" s="2">
        <v>312</v>
      </c>
      <c r="GP9" s="10">
        <v>8029</v>
      </c>
      <c r="GQ9" s="10">
        <v>34793</v>
      </c>
      <c r="GR9" s="2">
        <v>155</v>
      </c>
      <c r="GS9" s="2">
        <v>98</v>
      </c>
      <c r="GT9" s="10">
        <v>2610</v>
      </c>
      <c r="GU9" s="10">
        <v>3225</v>
      </c>
      <c r="GZ9" s="1"/>
      <c r="HA9" s="1">
        <v>1</v>
      </c>
      <c r="HB9" s="1"/>
      <c r="HC9" s="1"/>
      <c r="HD9" s="1"/>
      <c r="HE9" s="1"/>
      <c r="HF9" s="1"/>
      <c r="HG9" s="1"/>
      <c r="HH9" s="1"/>
      <c r="HI9" s="1"/>
      <c r="HJ9" s="1"/>
      <c r="HK9" s="1">
        <v>7</v>
      </c>
      <c r="HL9" s="6">
        <v>5861</v>
      </c>
      <c r="HN9" s="6">
        <v>36698</v>
      </c>
      <c r="HO9" s="6">
        <v>322558</v>
      </c>
      <c r="HP9" s="10">
        <v>2335</v>
      </c>
      <c r="HQ9" s="1"/>
      <c r="HR9" s="1">
        <v>454</v>
      </c>
      <c r="HS9" s="6">
        <v>26725</v>
      </c>
      <c r="HT9" s="6">
        <v>23798</v>
      </c>
      <c r="HU9" s="1"/>
      <c r="HV9" s="1">
        <v>629</v>
      </c>
      <c r="HW9" s="6">
        <v>2022</v>
      </c>
      <c r="HX9" s="6">
        <v>1183</v>
      </c>
      <c r="HY9" s="1"/>
      <c r="HZ9" s="6">
        <v>7020</v>
      </c>
      <c r="IA9" s="1">
        <v>0</v>
      </c>
      <c r="IB9" s="1">
        <v>205</v>
      </c>
      <c r="IC9" s="1"/>
      <c r="ID9" s="1">
        <v>0</v>
      </c>
      <c r="IE9" s="6">
        <v>407576</v>
      </c>
      <c r="IF9" s="6">
        <v>65869</v>
      </c>
      <c r="IG9" s="6">
        <v>2352</v>
      </c>
      <c r="IH9" s="6">
        <v>355768</v>
      </c>
      <c r="II9" s="6">
        <v>62379</v>
      </c>
      <c r="IJ9" s="1">
        <v>108</v>
      </c>
      <c r="IK9" s="6">
        <v>41969</v>
      </c>
      <c r="IL9" s="1">
        <v>396</v>
      </c>
      <c r="IM9" s="6">
        <v>5368</v>
      </c>
      <c r="IN9" s="1">
        <v>0</v>
      </c>
      <c r="IO9" s="1">
        <v>78</v>
      </c>
      <c r="IQ9" s="6">
        <v>8924</v>
      </c>
      <c r="IR9" s="1">
        <v>0</v>
      </c>
      <c r="IS9" s="10">
        <v>8924</v>
      </c>
      <c r="IT9" s="10">
        <v>58380</v>
      </c>
      <c r="IU9" s="6">
        <v>30912</v>
      </c>
      <c r="IV9" s="10">
        <v>416500</v>
      </c>
      <c r="IW9" s="6">
        <v>127553</v>
      </c>
      <c r="IX9" s="1">
        <v>596</v>
      </c>
      <c r="IY9" s="6">
        <v>1963</v>
      </c>
      <c r="IZ9" s="1">
        <v>131</v>
      </c>
      <c r="JA9" s="1">
        <v>0.73</v>
      </c>
      <c r="JB9" s="1">
        <v>0.23</v>
      </c>
      <c r="JC9" s="1">
        <v>19.95</v>
      </c>
      <c r="JD9" s="1">
        <v>19.989999999999998</v>
      </c>
      <c r="JE9" s="1">
        <v>21.07</v>
      </c>
      <c r="JF9" s="6">
        <v>1724</v>
      </c>
      <c r="JG9" s="6">
        <v>33342</v>
      </c>
      <c r="JH9" s="1">
        <v>966</v>
      </c>
      <c r="JI9" s="6">
        <v>20328</v>
      </c>
      <c r="JJ9" s="27">
        <f t="shared" si="1"/>
        <v>25.254983193934184</v>
      </c>
      <c r="KJ9" s="27">
        <f t="shared" si="2"/>
        <v>37118.151977679307</v>
      </c>
      <c r="MH9" s="10">
        <v>604702</v>
      </c>
      <c r="MI9" s="10">
        <v>187333</v>
      </c>
    </row>
    <row r="10" spans="1:347" x14ac:dyDescent="0.2">
      <c r="A10" s="1" t="s">
        <v>1097</v>
      </c>
      <c r="B10" s="1" t="s">
        <v>2026</v>
      </c>
      <c r="C10" s="1" t="s">
        <v>1098</v>
      </c>
      <c r="D10" s="1">
        <v>2016</v>
      </c>
      <c r="E10" s="1" t="s">
        <v>1099</v>
      </c>
      <c r="F10" s="1" t="s">
        <v>1100</v>
      </c>
      <c r="G10" s="1" t="s">
        <v>1101</v>
      </c>
      <c r="H10" s="1">
        <v>28906</v>
      </c>
      <c r="I10" s="1">
        <v>2950</v>
      </c>
      <c r="J10" s="1" t="s">
        <v>1100</v>
      </c>
      <c r="K10" s="1" t="s">
        <v>1101</v>
      </c>
      <c r="L10" s="1">
        <v>28906</v>
      </c>
      <c r="M10" s="1"/>
      <c r="N10" s="1" t="s">
        <v>1102</v>
      </c>
      <c r="O10" s="1" t="s">
        <v>1103</v>
      </c>
      <c r="P10" s="1" t="s">
        <v>1104</v>
      </c>
      <c r="Q10" s="1" t="s">
        <v>1105</v>
      </c>
      <c r="R10" s="1" t="s">
        <v>1102</v>
      </c>
      <c r="S10" s="1" t="s">
        <v>323</v>
      </c>
      <c r="T10" s="1" t="s">
        <v>1103</v>
      </c>
      <c r="U10" s="1" t="s">
        <v>1104</v>
      </c>
      <c r="V10" s="1" t="s">
        <v>1105</v>
      </c>
      <c r="W10" s="1">
        <v>0</v>
      </c>
      <c r="X10" s="1">
        <v>4</v>
      </c>
      <c r="Y10" s="1">
        <v>1</v>
      </c>
      <c r="Z10" s="1">
        <v>0</v>
      </c>
      <c r="AA10" s="6">
        <v>11986</v>
      </c>
      <c r="AB10" s="1">
        <v>3.78</v>
      </c>
      <c r="AC10" s="1">
        <v>0</v>
      </c>
      <c r="AD10" s="1">
        <v>3.78</v>
      </c>
      <c r="AE10" s="1">
        <v>11.04</v>
      </c>
      <c r="AF10" s="1">
        <v>14.82</v>
      </c>
      <c r="AG10" s="7">
        <v>0.25509999999999999</v>
      </c>
      <c r="AH10" s="8">
        <v>51500</v>
      </c>
      <c r="AI10" s="1" t="e">
        <f>VLOOKUP(Regional!A10,Salaries!A$6:T$91,15,FALSE)</f>
        <v>#N/A</v>
      </c>
      <c r="AJ10" s="1" t="e">
        <f>VLOOKUP(Regional!A10,Salaries!A$6:T$91,16,FALSE)</f>
        <v>#N/A</v>
      </c>
      <c r="AK10" s="8">
        <v>38125</v>
      </c>
      <c r="AL10" s="1"/>
      <c r="AM10" s="1"/>
      <c r="AN10" s="1"/>
      <c r="AO10" s="8">
        <v>529645</v>
      </c>
      <c r="AP10" s="8">
        <v>357545</v>
      </c>
      <c r="AQ10" s="8">
        <v>887190</v>
      </c>
      <c r="AR10" s="8">
        <v>296450</v>
      </c>
      <c r="AS10" s="8">
        <v>0</v>
      </c>
      <c r="AT10" s="8">
        <v>296450</v>
      </c>
      <c r="AU10" s="8">
        <v>0</v>
      </c>
      <c r="AV10" s="8">
        <v>0</v>
      </c>
      <c r="AW10" s="8">
        <v>0</v>
      </c>
      <c r="AX10" s="8">
        <v>34600</v>
      </c>
      <c r="AY10" s="8">
        <v>1218240</v>
      </c>
      <c r="AZ10" s="8">
        <v>508634</v>
      </c>
      <c r="BA10" s="8">
        <v>269516</v>
      </c>
      <c r="BB10" s="8">
        <v>778150</v>
      </c>
      <c r="BC10" s="8">
        <v>73495</v>
      </c>
      <c r="BD10" s="8">
        <v>12480</v>
      </c>
      <c r="BE10" s="8">
        <v>0</v>
      </c>
      <c r="BF10" s="8">
        <v>85975</v>
      </c>
      <c r="BG10" s="8">
        <v>202673</v>
      </c>
      <c r="BH10" s="8">
        <v>1066798</v>
      </c>
      <c r="BI10" s="8">
        <v>151442</v>
      </c>
      <c r="BJ10" s="7">
        <v>0.12429999999999999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152553</v>
      </c>
      <c r="BQ10" s="6">
        <v>67131</v>
      </c>
      <c r="BR10" s="6">
        <v>38720</v>
      </c>
      <c r="BS10" s="6">
        <v>105851</v>
      </c>
      <c r="BT10" s="6">
        <v>29495</v>
      </c>
      <c r="BU10" s="6">
        <v>11677</v>
      </c>
      <c r="BV10" s="6">
        <v>41172</v>
      </c>
      <c r="BW10" s="6">
        <v>4963</v>
      </c>
      <c r="BX10" s="1">
        <v>674</v>
      </c>
      <c r="BY10" s="1"/>
      <c r="BZ10" s="6">
        <v>152660</v>
      </c>
      <c r="CA10" s="1"/>
      <c r="CB10" s="6">
        <v>152660</v>
      </c>
      <c r="CC10" s="1">
        <v>0</v>
      </c>
      <c r="CD10" s="6">
        <v>26740</v>
      </c>
      <c r="CE10" s="1">
        <v>2</v>
      </c>
      <c r="CF10" s="1">
        <v>74</v>
      </c>
      <c r="CG10" s="1">
        <v>76</v>
      </c>
      <c r="CH10" s="6">
        <v>7271</v>
      </c>
      <c r="CI10" s="6">
        <v>2141</v>
      </c>
      <c r="CJ10" s="6">
        <v>12153</v>
      </c>
      <c r="CK10" s="1">
        <v>14</v>
      </c>
      <c r="CL10" s="1">
        <v>0</v>
      </c>
      <c r="CM10" s="1">
        <v>56</v>
      </c>
      <c r="CN10" s="1">
        <v>236</v>
      </c>
      <c r="CO10" s="6">
        <v>107599</v>
      </c>
      <c r="CP10" s="6">
        <v>14568</v>
      </c>
      <c r="CQ10" s="6">
        <v>122167</v>
      </c>
      <c r="CR10" s="6">
        <v>6236</v>
      </c>
      <c r="CS10" s="1">
        <v>158</v>
      </c>
      <c r="CT10" s="1"/>
      <c r="CU10" s="6">
        <v>48419</v>
      </c>
      <c r="CV10" s="6">
        <v>10690</v>
      </c>
      <c r="CW10" s="6">
        <v>59109</v>
      </c>
      <c r="CX10" s="6">
        <v>187670</v>
      </c>
      <c r="CY10" s="6">
        <v>4261</v>
      </c>
      <c r="CZ10" s="1">
        <v>0</v>
      </c>
      <c r="DA10" s="6">
        <v>191931</v>
      </c>
      <c r="DB10" s="6">
        <v>9661</v>
      </c>
      <c r="DC10" s="6">
        <v>1031</v>
      </c>
      <c r="DD10" s="6">
        <f t="shared" si="0"/>
        <v>10692</v>
      </c>
      <c r="DE10" s="6">
        <v>52073</v>
      </c>
      <c r="DF10" s="1">
        <v>116</v>
      </c>
      <c r="DG10" s="1">
        <v>0</v>
      </c>
      <c r="DH10" s="6">
        <v>1198</v>
      </c>
      <c r="DI10" s="1">
        <v>65</v>
      </c>
      <c r="DJ10" s="6"/>
      <c r="DK10" s="6">
        <v>40121</v>
      </c>
      <c r="DL10" s="6">
        <v>215158</v>
      </c>
      <c r="DM10" s="6">
        <v>68442</v>
      </c>
      <c r="DN10" s="1">
        <v>0</v>
      </c>
      <c r="DO10" s="6">
        <v>254871</v>
      </c>
      <c r="DP10" s="1">
        <v>256</v>
      </c>
      <c r="DQ10" s="6">
        <v>28832</v>
      </c>
      <c r="DR10" s="6">
        <v>7056</v>
      </c>
      <c r="DS10" s="6">
        <v>35888</v>
      </c>
      <c r="DT10" s="6">
        <v>255832</v>
      </c>
      <c r="DU10" s="1">
        <v>287</v>
      </c>
      <c r="DV10" s="1">
        <v>1</v>
      </c>
      <c r="DW10" s="1">
        <v>338</v>
      </c>
      <c r="DX10" s="1">
        <v>119</v>
      </c>
      <c r="DY10" s="1">
        <v>27</v>
      </c>
      <c r="DZ10" s="1">
        <v>0</v>
      </c>
      <c r="EA10" s="1">
        <v>772</v>
      </c>
      <c r="EB10" s="6">
        <v>4605</v>
      </c>
      <c r="EC10" s="1">
        <v>29</v>
      </c>
      <c r="ED10" s="6">
        <v>4634</v>
      </c>
      <c r="EE10" s="6">
        <v>8691</v>
      </c>
      <c r="EF10" s="6">
        <v>2614</v>
      </c>
      <c r="EG10" s="6">
        <v>11305</v>
      </c>
      <c r="EH10" s="1">
        <v>349</v>
      </c>
      <c r="EI10" s="1">
        <v>0</v>
      </c>
      <c r="EJ10" s="1">
        <v>349</v>
      </c>
      <c r="EK10" s="6">
        <v>16288</v>
      </c>
      <c r="EL10" s="1">
        <v>0</v>
      </c>
      <c r="EM10" s="1">
        <v>0</v>
      </c>
      <c r="EN10" s="1">
        <v>25</v>
      </c>
      <c r="EO10" s="1">
        <v>131</v>
      </c>
      <c r="EP10" s="1">
        <v>264</v>
      </c>
      <c r="EQ10" s="6">
        <v>3221</v>
      </c>
      <c r="ER10" s="6">
        <v>85978</v>
      </c>
      <c r="ES10" s="6">
        <v>2510</v>
      </c>
      <c r="ET10" s="1">
        <v>154</v>
      </c>
      <c r="EU10" s="1">
        <v>18</v>
      </c>
      <c r="EV10" s="1">
        <v>201</v>
      </c>
      <c r="EW10" s="1" t="s">
        <v>1106</v>
      </c>
      <c r="EX10" s="1">
        <v>23</v>
      </c>
      <c r="EY10" s="1">
        <v>72</v>
      </c>
      <c r="EZ10" s="6">
        <v>53651</v>
      </c>
      <c r="FA10" s="6">
        <v>145775</v>
      </c>
      <c r="FB10" s="6">
        <v>8049</v>
      </c>
      <c r="FC10" s="1"/>
      <c r="FD10" s="1" t="s">
        <v>278</v>
      </c>
      <c r="FE10" s="1"/>
      <c r="FF10" s="1"/>
      <c r="FG10" s="1" t="s">
        <v>1107</v>
      </c>
      <c r="FH10" s="1" t="s">
        <v>280</v>
      </c>
      <c r="FI10" s="1" t="s">
        <v>1108</v>
      </c>
      <c r="FJ10" s="1" t="s">
        <v>1109</v>
      </c>
      <c r="FK10" s="1">
        <v>28901</v>
      </c>
      <c r="FL10" s="1">
        <v>700</v>
      </c>
      <c r="FM10" s="1" t="s">
        <v>1110</v>
      </c>
      <c r="FN10" s="1" t="s">
        <v>1109</v>
      </c>
      <c r="FO10" s="1">
        <v>28901</v>
      </c>
      <c r="FP10" s="1">
        <v>700</v>
      </c>
      <c r="FQ10" s="1" t="s">
        <v>1099</v>
      </c>
      <c r="FR10" s="6">
        <v>37868</v>
      </c>
      <c r="FS10" s="1">
        <v>12.94</v>
      </c>
      <c r="FT10" s="1" t="s">
        <v>1111</v>
      </c>
      <c r="FU10" s="6">
        <v>11986</v>
      </c>
      <c r="FV10" s="1">
        <v>260</v>
      </c>
      <c r="FW10" s="1"/>
      <c r="FX10" s="1" t="s">
        <v>1112</v>
      </c>
      <c r="FY10" s="1"/>
      <c r="FZ10" s="1"/>
      <c r="GA10" s="1">
        <v>0</v>
      </c>
      <c r="GB10" s="1" t="s">
        <v>1113</v>
      </c>
      <c r="GC10" s="1">
        <v>96.25</v>
      </c>
      <c r="GD10" s="1">
        <v>94.61</v>
      </c>
      <c r="GE10" s="1"/>
      <c r="GF10" s="1" t="s">
        <v>284</v>
      </c>
      <c r="GG10" s="1" t="s">
        <v>1114</v>
      </c>
      <c r="GH10" s="1" t="s">
        <v>286</v>
      </c>
      <c r="GI10" s="1" t="s">
        <v>312</v>
      </c>
      <c r="GJ10" s="6">
        <v>47119</v>
      </c>
      <c r="GK10" s="1">
        <v>2</v>
      </c>
      <c r="GL10" s="1" t="s">
        <v>313</v>
      </c>
      <c r="GM10" s="2" t="s">
        <v>291</v>
      </c>
      <c r="GN10" s="2">
        <v>216</v>
      </c>
      <c r="GO10" s="2">
        <v>136</v>
      </c>
      <c r="GP10" s="10">
        <v>2436</v>
      </c>
      <c r="GQ10" s="10">
        <v>9813</v>
      </c>
      <c r="GR10" s="2">
        <v>44</v>
      </c>
      <c r="GS10" s="2">
        <v>11</v>
      </c>
      <c r="GT10" s="2">
        <v>95</v>
      </c>
      <c r="GU10" s="10">
        <v>1334</v>
      </c>
      <c r="GZ10" s="1"/>
      <c r="HA10" s="1">
        <v>2</v>
      </c>
      <c r="HB10" s="1"/>
      <c r="HC10" s="1"/>
      <c r="HD10" s="1"/>
      <c r="HE10" s="1"/>
      <c r="HF10" s="1"/>
      <c r="HG10" s="1"/>
      <c r="HH10" s="1"/>
      <c r="HI10" s="1"/>
      <c r="HJ10" s="1"/>
      <c r="HK10" s="1">
        <v>5</v>
      </c>
      <c r="HL10" s="6">
        <v>1617</v>
      </c>
      <c r="HN10" s="6">
        <v>21579</v>
      </c>
      <c r="HO10" s="6">
        <v>201356</v>
      </c>
      <c r="HP10" s="2">
        <v>65</v>
      </c>
      <c r="HQ10" s="1"/>
      <c r="HR10" s="1">
        <v>0</v>
      </c>
      <c r="HS10" s="6">
        <v>26725</v>
      </c>
      <c r="HT10" s="1"/>
      <c r="HU10" s="1"/>
      <c r="HV10" s="1">
        <v>15</v>
      </c>
      <c r="HW10" s="6">
        <v>2022</v>
      </c>
      <c r="HX10" s="1"/>
      <c r="HY10" s="1"/>
      <c r="HZ10" s="1">
        <v>119</v>
      </c>
      <c r="IA10" s="1">
        <v>0</v>
      </c>
      <c r="IB10" s="1"/>
      <c r="IC10" s="1"/>
      <c r="ID10" s="1">
        <v>14</v>
      </c>
      <c r="IE10" s="6">
        <v>254871</v>
      </c>
      <c r="IF10" s="6">
        <v>62765</v>
      </c>
      <c r="IG10" s="1">
        <v>59</v>
      </c>
      <c r="IH10" s="6">
        <v>253614</v>
      </c>
      <c r="II10" s="6">
        <v>61742</v>
      </c>
      <c r="IJ10" s="1">
        <v>107</v>
      </c>
      <c r="IK10" s="1">
        <v>9</v>
      </c>
      <c r="IL10" s="1">
        <v>830</v>
      </c>
      <c r="IM10" s="1">
        <v>201</v>
      </c>
      <c r="IN10" s="1">
        <v>0</v>
      </c>
      <c r="IO10" s="1">
        <v>51</v>
      </c>
      <c r="IQ10" s="6">
        <v>15199</v>
      </c>
      <c r="IR10" s="6">
        <v>53651</v>
      </c>
      <c r="IS10" s="10">
        <v>68850</v>
      </c>
      <c r="IT10" s="10">
        <v>70048</v>
      </c>
      <c r="IU10" s="6">
        <v>10692</v>
      </c>
      <c r="IV10" s="10">
        <v>323721</v>
      </c>
      <c r="IW10" s="6">
        <v>64034</v>
      </c>
      <c r="IX10" s="1">
        <v>288</v>
      </c>
      <c r="IY10" s="1">
        <v>457</v>
      </c>
      <c r="IZ10" s="1">
        <v>27</v>
      </c>
      <c r="JA10" s="1">
        <v>0.69</v>
      </c>
      <c r="JB10" s="1">
        <v>0.28000000000000003</v>
      </c>
      <c r="JC10" s="1">
        <v>21.1</v>
      </c>
      <c r="JD10" s="1">
        <v>24.74</v>
      </c>
      <c r="JE10" s="1">
        <v>16.09</v>
      </c>
      <c r="JF10" s="1">
        <v>652</v>
      </c>
      <c r="JG10" s="6">
        <v>13645</v>
      </c>
      <c r="JH10" s="1">
        <v>120</v>
      </c>
      <c r="JI10" s="6">
        <v>2643</v>
      </c>
      <c r="JJ10" s="27">
        <f t="shared" si="1"/>
        <v>16.514569494259216</v>
      </c>
      <c r="KJ10" s="27">
        <f t="shared" si="2"/>
        <v>52506.747638326582</v>
      </c>
      <c r="MH10" s="10">
        <v>241920</v>
      </c>
      <c r="MI10" s="10">
        <v>94500</v>
      </c>
    </row>
    <row r="11" spans="1:347" x14ac:dyDescent="0.2">
      <c r="A11" s="1" t="s">
        <v>1115</v>
      </c>
      <c r="B11" s="1" t="s">
        <v>2027</v>
      </c>
      <c r="C11" s="1" t="s">
        <v>1116</v>
      </c>
      <c r="D11" s="1">
        <v>2016</v>
      </c>
      <c r="E11" s="1" t="s">
        <v>478</v>
      </c>
      <c r="F11" s="1" t="s">
        <v>1117</v>
      </c>
      <c r="G11" s="1" t="s">
        <v>1118</v>
      </c>
      <c r="H11" s="1">
        <v>28501</v>
      </c>
      <c r="I11" s="1">
        <v>4330</v>
      </c>
      <c r="J11" s="1" t="s">
        <v>1117</v>
      </c>
      <c r="K11" s="1" t="s">
        <v>1118</v>
      </c>
      <c r="L11" s="1">
        <v>28501</v>
      </c>
      <c r="M11" s="1"/>
      <c r="N11" s="1" t="s">
        <v>1119</v>
      </c>
      <c r="O11" s="1" t="s">
        <v>1120</v>
      </c>
      <c r="P11" s="1" t="s">
        <v>1121</v>
      </c>
      <c r="Q11" s="1" t="s">
        <v>1122</v>
      </c>
      <c r="R11" s="1" t="s">
        <v>1123</v>
      </c>
      <c r="S11" s="1" t="s">
        <v>763</v>
      </c>
      <c r="T11" s="1" t="s">
        <v>1120</v>
      </c>
      <c r="U11" s="1" t="s">
        <v>1121</v>
      </c>
      <c r="V11" s="1" t="s">
        <v>1124</v>
      </c>
      <c r="W11" s="1">
        <v>1</v>
      </c>
      <c r="X11" s="1">
        <v>7</v>
      </c>
      <c r="Y11" s="1">
        <v>0</v>
      </c>
      <c r="Z11" s="1">
        <v>4</v>
      </c>
      <c r="AA11" s="6">
        <v>17368</v>
      </c>
      <c r="AB11" s="1">
        <v>5</v>
      </c>
      <c r="AC11" s="1">
        <v>0</v>
      </c>
      <c r="AD11" s="1">
        <v>5</v>
      </c>
      <c r="AE11" s="1">
        <v>25.83</v>
      </c>
      <c r="AF11" s="1">
        <v>30.83</v>
      </c>
      <c r="AG11" s="7">
        <v>0.16220000000000001</v>
      </c>
      <c r="AH11" s="8">
        <v>182688</v>
      </c>
      <c r="AI11" s="1" t="e">
        <f>VLOOKUP(Regional!A11,Salaries!A$6:T$91,15,FALSE)</f>
        <v>#N/A</v>
      </c>
      <c r="AJ11" s="1" t="e">
        <f>VLOOKUP(Regional!A11,Salaries!A$6:T$91,16,FALSE)</f>
        <v>#N/A</v>
      </c>
      <c r="AK11" s="8">
        <v>38016</v>
      </c>
      <c r="AL11" s="9">
        <v>9</v>
      </c>
      <c r="AM11" s="9">
        <v>10.95</v>
      </c>
      <c r="AN11" s="9">
        <v>12.75</v>
      </c>
      <c r="AO11" s="8">
        <v>199010</v>
      </c>
      <c r="AP11" s="8">
        <v>946490</v>
      </c>
      <c r="AQ11" s="8">
        <v>1145500</v>
      </c>
      <c r="AR11" s="8">
        <v>335231</v>
      </c>
      <c r="AS11" s="8">
        <v>0</v>
      </c>
      <c r="AT11" s="8">
        <v>335231</v>
      </c>
      <c r="AU11" s="8">
        <v>75824</v>
      </c>
      <c r="AV11" s="8">
        <v>0</v>
      </c>
      <c r="AW11" s="8">
        <v>75824</v>
      </c>
      <c r="AX11" s="8">
        <v>696612</v>
      </c>
      <c r="AY11" s="8">
        <v>2253167</v>
      </c>
      <c r="AZ11" s="8">
        <v>898049</v>
      </c>
      <c r="BA11" s="8">
        <v>250521</v>
      </c>
      <c r="BB11" s="8">
        <v>1148570</v>
      </c>
      <c r="BC11" s="8">
        <v>106479</v>
      </c>
      <c r="BD11" s="8">
        <v>53152</v>
      </c>
      <c r="BE11" s="8">
        <v>37375</v>
      </c>
      <c r="BF11" s="8">
        <v>197006</v>
      </c>
      <c r="BG11" s="8">
        <v>541442</v>
      </c>
      <c r="BH11" s="8">
        <v>1887018</v>
      </c>
      <c r="BI11" s="8">
        <v>366149</v>
      </c>
      <c r="BJ11" s="7">
        <v>0.16250000000000001</v>
      </c>
      <c r="BK11" s="8">
        <v>0</v>
      </c>
      <c r="BL11" s="8">
        <v>0</v>
      </c>
      <c r="BM11" s="8">
        <v>55000</v>
      </c>
      <c r="BN11" s="8">
        <v>0</v>
      </c>
      <c r="BO11" s="8">
        <v>55000</v>
      </c>
      <c r="BP11" s="8">
        <v>115487</v>
      </c>
      <c r="BQ11" s="6">
        <v>45252</v>
      </c>
      <c r="BR11" s="6">
        <v>45867</v>
      </c>
      <c r="BS11" s="6">
        <v>91119</v>
      </c>
      <c r="BT11" s="6">
        <v>34480</v>
      </c>
      <c r="BU11" s="6">
        <v>13730</v>
      </c>
      <c r="BV11" s="6">
        <v>48210</v>
      </c>
      <c r="BW11" s="6">
        <v>6387</v>
      </c>
      <c r="BX11" s="1">
        <v>556</v>
      </c>
      <c r="BY11" s="6">
        <v>6943</v>
      </c>
      <c r="BZ11" s="6">
        <v>146272</v>
      </c>
      <c r="CA11" s="1"/>
      <c r="CB11" s="6">
        <v>146272</v>
      </c>
      <c r="CC11" s="6">
        <v>3089</v>
      </c>
      <c r="CD11" s="6">
        <v>27614</v>
      </c>
      <c r="CE11" s="1">
        <v>4</v>
      </c>
      <c r="CF11" s="1">
        <v>74</v>
      </c>
      <c r="CG11" s="1">
        <v>78</v>
      </c>
      <c r="CH11" s="6">
        <v>5098</v>
      </c>
      <c r="CI11" s="6">
        <v>6925</v>
      </c>
      <c r="CJ11" s="6">
        <v>9866</v>
      </c>
      <c r="CK11" s="1">
        <v>0</v>
      </c>
      <c r="CL11" s="1">
        <v>50</v>
      </c>
      <c r="CM11" s="1">
        <v>30</v>
      </c>
      <c r="CN11" s="1">
        <v>333</v>
      </c>
      <c r="CO11" s="6">
        <v>85789</v>
      </c>
      <c r="CP11" s="6">
        <v>24141</v>
      </c>
      <c r="CQ11" s="6">
        <v>109930</v>
      </c>
      <c r="CR11" s="6">
        <v>8212</v>
      </c>
      <c r="CS11" s="1">
        <v>264</v>
      </c>
      <c r="CT11" s="6">
        <v>8476</v>
      </c>
      <c r="CU11" s="6">
        <v>45916</v>
      </c>
      <c r="CV11" s="6">
        <v>7964</v>
      </c>
      <c r="CW11" s="6">
        <v>53880</v>
      </c>
      <c r="CX11" s="6">
        <v>172286</v>
      </c>
      <c r="CY11" s="6">
        <v>3310</v>
      </c>
      <c r="CZ11" s="6">
        <v>4515</v>
      </c>
      <c r="DA11" s="6">
        <v>180111</v>
      </c>
      <c r="DB11" s="6">
        <v>7542</v>
      </c>
      <c r="DC11" s="6">
        <v>1352</v>
      </c>
      <c r="DD11" s="6">
        <f t="shared" si="0"/>
        <v>8894</v>
      </c>
      <c r="DE11" s="6">
        <v>44315</v>
      </c>
      <c r="DF11" s="6">
        <v>4162</v>
      </c>
      <c r="DG11" s="6">
        <v>1083</v>
      </c>
      <c r="DH11" s="6">
        <v>6597</v>
      </c>
      <c r="DI11" s="1">
        <v>542</v>
      </c>
      <c r="DJ11" s="6"/>
      <c r="DK11" s="6">
        <v>119874</v>
      </c>
      <c r="DL11" s="6">
        <v>100891</v>
      </c>
      <c r="DM11" s="1"/>
      <c r="DN11" s="6">
        <v>6597</v>
      </c>
      <c r="DO11" s="6">
        <v>239261</v>
      </c>
      <c r="DP11" s="6">
        <v>5163</v>
      </c>
      <c r="DQ11" s="6">
        <v>40541</v>
      </c>
      <c r="DR11" s="6">
        <v>11508</v>
      </c>
      <c r="DS11" s="6">
        <v>52049</v>
      </c>
      <c r="DT11" s="6">
        <v>432232</v>
      </c>
      <c r="DU11" s="1">
        <v>324</v>
      </c>
      <c r="DV11" s="1">
        <v>0</v>
      </c>
      <c r="DW11" s="1">
        <v>682</v>
      </c>
      <c r="DX11" s="1">
        <v>145</v>
      </c>
      <c r="DY11" s="1">
        <v>51</v>
      </c>
      <c r="DZ11" s="1">
        <v>0</v>
      </c>
      <c r="EA11" s="6">
        <v>1202</v>
      </c>
      <c r="EB11" s="6">
        <v>3204</v>
      </c>
      <c r="EC11" s="1">
        <v>0</v>
      </c>
      <c r="ED11" s="6">
        <v>3204</v>
      </c>
      <c r="EE11" s="6">
        <v>19415</v>
      </c>
      <c r="EF11" s="6">
        <v>4776</v>
      </c>
      <c r="EG11" s="6">
        <v>24191</v>
      </c>
      <c r="EH11" s="1">
        <v>407</v>
      </c>
      <c r="EI11" s="1">
        <v>0</v>
      </c>
      <c r="EJ11" s="1">
        <v>407</v>
      </c>
      <c r="EK11" s="6">
        <v>27802</v>
      </c>
      <c r="EL11" s="1">
        <v>0</v>
      </c>
      <c r="EM11" s="1">
        <v>0</v>
      </c>
      <c r="EN11" s="1">
        <v>44</v>
      </c>
      <c r="EO11" s="1">
        <v>164</v>
      </c>
      <c r="EP11" s="6">
        <v>1902</v>
      </c>
      <c r="EQ11" s="6">
        <v>5265</v>
      </c>
      <c r="ER11" s="6">
        <v>123637</v>
      </c>
      <c r="ES11" s="6">
        <v>63837</v>
      </c>
      <c r="ET11" s="6">
        <v>21821</v>
      </c>
      <c r="EU11" s="6">
        <v>10509</v>
      </c>
      <c r="EV11" s="6">
        <v>9543</v>
      </c>
      <c r="EW11" s="1" t="s">
        <v>1125</v>
      </c>
      <c r="EX11" s="1">
        <v>40</v>
      </c>
      <c r="EY11" s="1">
        <v>175</v>
      </c>
      <c r="EZ11" s="6">
        <v>102701</v>
      </c>
      <c r="FA11" s="6">
        <v>231330</v>
      </c>
      <c r="FB11" s="1"/>
      <c r="FC11" s="1"/>
      <c r="FD11" s="1" t="s">
        <v>289</v>
      </c>
      <c r="FE11" s="1"/>
      <c r="FF11" s="1"/>
      <c r="FG11" s="1" t="s">
        <v>1126</v>
      </c>
      <c r="FH11" s="1" t="s">
        <v>307</v>
      </c>
      <c r="FI11" s="1" t="s">
        <v>1117</v>
      </c>
      <c r="FJ11" s="1" t="s">
        <v>1118</v>
      </c>
      <c r="FK11" s="1">
        <v>28501</v>
      </c>
      <c r="FL11" s="1">
        <v>4330</v>
      </c>
      <c r="FM11" s="1" t="s">
        <v>1117</v>
      </c>
      <c r="FN11" s="1" t="s">
        <v>1118</v>
      </c>
      <c r="FO11" s="1">
        <v>28501</v>
      </c>
      <c r="FP11" s="1">
        <v>4330</v>
      </c>
      <c r="FQ11" s="1" t="s">
        <v>478</v>
      </c>
      <c r="FR11" s="6">
        <v>60942</v>
      </c>
      <c r="FS11" s="1">
        <v>30.83</v>
      </c>
      <c r="FT11" s="1" t="s">
        <v>1119</v>
      </c>
      <c r="FU11" s="6">
        <v>17368</v>
      </c>
      <c r="FV11" s="1">
        <v>416</v>
      </c>
      <c r="FW11" s="1"/>
      <c r="FX11" s="1" t="s">
        <v>1127</v>
      </c>
      <c r="FY11" s="1"/>
      <c r="FZ11" s="1"/>
      <c r="GA11" s="1">
        <v>0</v>
      </c>
      <c r="GB11" s="1" t="s">
        <v>1128</v>
      </c>
      <c r="GC11" s="1">
        <v>94.57</v>
      </c>
      <c r="GD11" s="1">
        <v>93.92</v>
      </c>
      <c r="GE11" s="1"/>
      <c r="GF11" s="1" t="s">
        <v>284</v>
      </c>
      <c r="GG11" s="1" t="s">
        <v>1129</v>
      </c>
      <c r="GH11" s="1" t="s">
        <v>286</v>
      </c>
      <c r="GI11" s="1" t="s">
        <v>312</v>
      </c>
      <c r="GJ11" s="6">
        <v>90673</v>
      </c>
      <c r="GK11" s="1">
        <v>1</v>
      </c>
      <c r="GL11" s="1" t="s">
        <v>313</v>
      </c>
      <c r="GM11" s="2" t="s">
        <v>329</v>
      </c>
      <c r="GN11" s="2">
        <v>817</v>
      </c>
      <c r="GO11" s="2">
        <v>119</v>
      </c>
      <c r="GP11" s="10">
        <v>2885</v>
      </c>
      <c r="GQ11" s="10">
        <v>14338</v>
      </c>
      <c r="GR11" s="2">
        <v>12</v>
      </c>
      <c r="GS11" s="2">
        <v>6</v>
      </c>
      <c r="GT11" s="2">
        <v>82</v>
      </c>
      <c r="GU11" s="10">
        <v>2614</v>
      </c>
      <c r="GZ11" s="1"/>
      <c r="HA11" s="1">
        <v>1</v>
      </c>
      <c r="HB11" s="1"/>
      <c r="HC11" s="1"/>
      <c r="HD11" s="1"/>
      <c r="HE11" s="1"/>
      <c r="HF11" s="1"/>
      <c r="HG11" s="1"/>
      <c r="HH11" s="1"/>
      <c r="HI11" s="1"/>
      <c r="HJ11" s="1"/>
      <c r="HK11" s="1">
        <v>12</v>
      </c>
      <c r="HL11" s="1">
        <v>252</v>
      </c>
      <c r="HN11" s="6">
        <v>21889</v>
      </c>
      <c r="HO11" s="6">
        <v>199867</v>
      </c>
      <c r="HP11" s="2">
        <v>542</v>
      </c>
      <c r="HQ11" s="1"/>
      <c r="HR11" s="1">
        <v>50</v>
      </c>
      <c r="HS11" s="6">
        <v>26725</v>
      </c>
      <c r="HT11" s="1"/>
      <c r="HU11" s="1"/>
      <c r="HV11" s="1">
        <v>889</v>
      </c>
      <c r="HW11" s="6">
        <v>2022</v>
      </c>
      <c r="HX11" s="1"/>
      <c r="HY11" s="1"/>
      <c r="HZ11" s="6">
        <v>4903</v>
      </c>
      <c r="IA11" s="1">
        <v>0</v>
      </c>
      <c r="IB11" s="1"/>
      <c r="IC11" s="1"/>
      <c r="ID11" s="1">
        <v>0</v>
      </c>
      <c r="IE11" s="6">
        <v>239261</v>
      </c>
      <c r="IF11" s="6">
        <v>53209</v>
      </c>
      <c r="IG11" s="1">
        <v>696</v>
      </c>
      <c r="IH11" s="6">
        <v>236483</v>
      </c>
      <c r="II11" s="6">
        <v>52553</v>
      </c>
      <c r="IJ11" s="1">
        <v>42</v>
      </c>
      <c r="IK11" s="6">
        <v>4120</v>
      </c>
      <c r="IL11" s="1">
        <v>334</v>
      </c>
      <c r="IM11" s="6">
        <v>1018</v>
      </c>
      <c r="IN11" s="1">
        <v>0</v>
      </c>
      <c r="IO11" s="1">
        <v>0</v>
      </c>
      <c r="IQ11" s="6">
        <v>5757</v>
      </c>
      <c r="IR11" s="6">
        <v>4102</v>
      </c>
      <c r="IS11" s="10">
        <v>9859</v>
      </c>
      <c r="IT11" s="10">
        <v>16456</v>
      </c>
      <c r="IU11" s="6">
        <v>8894</v>
      </c>
      <c r="IV11" s="10">
        <v>249120</v>
      </c>
      <c r="IW11" s="6">
        <v>57504</v>
      </c>
      <c r="IX11" s="1">
        <v>324</v>
      </c>
      <c r="IY11" s="1">
        <v>827</v>
      </c>
      <c r="IZ11" s="1">
        <v>51</v>
      </c>
      <c r="JA11" s="1">
        <v>0.87</v>
      </c>
      <c r="JB11" s="1">
        <v>0.12</v>
      </c>
      <c r="JC11" s="1">
        <v>23.13</v>
      </c>
      <c r="JD11" s="1">
        <v>29.25</v>
      </c>
      <c r="JE11" s="1">
        <v>9.89</v>
      </c>
      <c r="JF11" s="6">
        <v>1057</v>
      </c>
      <c r="JG11" s="6">
        <v>23026</v>
      </c>
      <c r="JH11" s="1">
        <v>145</v>
      </c>
      <c r="JI11" s="6">
        <v>4776</v>
      </c>
      <c r="JJ11" s="27">
        <f t="shared" si="1"/>
        <v>12.667166631742635</v>
      </c>
      <c r="KJ11" s="27">
        <f t="shared" si="2"/>
        <v>37254.946480700615</v>
      </c>
      <c r="MH11" s="10">
        <v>244800</v>
      </c>
      <c r="MI11" s="10">
        <v>124000</v>
      </c>
    </row>
    <row r="12" spans="1:347" ht="14.25" customHeight="1" x14ac:dyDescent="0.2">
      <c r="A12" s="1" t="s">
        <v>1148</v>
      </c>
      <c r="B12" s="1" t="s">
        <v>2028</v>
      </c>
      <c r="C12" s="1" t="s">
        <v>1149</v>
      </c>
      <c r="D12" s="1">
        <v>2016</v>
      </c>
      <c r="E12" s="1" t="s">
        <v>1150</v>
      </c>
      <c r="F12" s="1" t="s">
        <v>1151</v>
      </c>
      <c r="G12" s="1" t="s">
        <v>1152</v>
      </c>
      <c r="H12" s="1">
        <v>28621</v>
      </c>
      <c r="I12" s="1">
        <v>3398</v>
      </c>
      <c r="J12" s="1" t="s">
        <v>1151</v>
      </c>
      <c r="K12" s="1" t="s">
        <v>1152</v>
      </c>
      <c r="L12" s="1">
        <v>28621</v>
      </c>
      <c r="M12" s="1"/>
      <c r="N12" s="1" t="s">
        <v>1153</v>
      </c>
      <c r="O12" s="1" t="s">
        <v>1154</v>
      </c>
      <c r="P12" s="1" t="s">
        <v>1155</v>
      </c>
      <c r="Q12" s="1" t="s">
        <v>1156</v>
      </c>
      <c r="R12" s="1" t="s">
        <v>1153</v>
      </c>
      <c r="S12" s="1" t="s">
        <v>396</v>
      </c>
      <c r="T12" s="1" t="s">
        <v>1154</v>
      </c>
      <c r="U12" s="1" t="s">
        <v>1155</v>
      </c>
      <c r="V12" s="1" t="s">
        <v>1156</v>
      </c>
      <c r="W12" s="1">
        <v>0</v>
      </c>
      <c r="X12" s="1">
        <v>13</v>
      </c>
      <c r="Y12" s="1">
        <v>1</v>
      </c>
      <c r="Z12" s="1">
        <v>0</v>
      </c>
      <c r="AA12" s="6">
        <v>33362</v>
      </c>
      <c r="AB12" s="1">
        <v>3</v>
      </c>
      <c r="AC12" s="1">
        <v>0</v>
      </c>
      <c r="AD12" s="1">
        <v>3</v>
      </c>
      <c r="AE12" s="1">
        <v>46.19</v>
      </c>
      <c r="AF12" s="1">
        <v>49.19</v>
      </c>
      <c r="AG12" s="7">
        <v>6.0999999999999999E-2</v>
      </c>
      <c r="AH12" s="8">
        <v>65667</v>
      </c>
      <c r="AI12" s="1" t="e">
        <f>VLOOKUP(Regional!A12,Salaries!A$6:T$91,15,FALSE)</f>
        <v>#N/A</v>
      </c>
      <c r="AJ12" s="1" t="e">
        <f>VLOOKUP(Regional!A12,Salaries!A$6:T$91,16,FALSE)</f>
        <v>#N/A</v>
      </c>
      <c r="AK12" s="8">
        <v>38125</v>
      </c>
      <c r="AL12" s="9">
        <v>10.17</v>
      </c>
      <c r="AM12" s="9">
        <v>10.27</v>
      </c>
      <c r="AN12" s="9">
        <v>10.52</v>
      </c>
      <c r="AO12" s="8">
        <v>301218</v>
      </c>
      <c r="AP12" s="8">
        <v>1510570</v>
      </c>
      <c r="AQ12" s="8">
        <v>1811788</v>
      </c>
      <c r="AR12" s="8">
        <v>458203</v>
      </c>
      <c r="AS12" s="8">
        <v>0</v>
      </c>
      <c r="AT12" s="8">
        <v>458203</v>
      </c>
      <c r="AU12" s="8">
        <v>646</v>
      </c>
      <c r="AV12" s="8">
        <v>0</v>
      </c>
      <c r="AW12" s="8">
        <v>646</v>
      </c>
      <c r="AX12" s="8">
        <v>173747</v>
      </c>
      <c r="AY12" s="8">
        <v>2444384</v>
      </c>
      <c r="AZ12" s="8">
        <v>1339189</v>
      </c>
      <c r="BA12" s="8">
        <v>443736</v>
      </c>
      <c r="BB12" s="8">
        <v>1782925</v>
      </c>
      <c r="BC12" s="8">
        <v>95372</v>
      </c>
      <c r="BD12" s="8">
        <v>12000</v>
      </c>
      <c r="BE12" s="8">
        <v>5910</v>
      </c>
      <c r="BF12" s="8">
        <v>113282</v>
      </c>
      <c r="BG12" s="8">
        <v>505086</v>
      </c>
      <c r="BH12" s="8">
        <v>2401293</v>
      </c>
      <c r="BI12" s="8">
        <v>43091</v>
      </c>
      <c r="BJ12" s="7">
        <v>1.7600000000000001E-2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6">
        <v>116595</v>
      </c>
      <c r="BR12" s="6">
        <v>83979</v>
      </c>
      <c r="BS12" s="6">
        <v>200574</v>
      </c>
      <c r="BT12" s="6">
        <v>86297</v>
      </c>
      <c r="BU12" s="6">
        <v>44780</v>
      </c>
      <c r="BV12" s="6">
        <v>131077</v>
      </c>
      <c r="BW12" s="6">
        <v>12761</v>
      </c>
      <c r="BX12" s="1">
        <v>0</v>
      </c>
      <c r="BY12" s="6">
        <v>12761</v>
      </c>
      <c r="BZ12" s="6">
        <v>344412</v>
      </c>
      <c r="CA12" s="1"/>
      <c r="CB12" s="6">
        <v>344412</v>
      </c>
      <c r="CC12" s="6">
        <v>1897</v>
      </c>
      <c r="CD12" s="6">
        <v>27670</v>
      </c>
      <c r="CE12" s="1">
        <v>2</v>
      </c>
      <c r="CF12" s="1">
        <v>74</v>
      </c>
      <c r="CG12" s="1">
        <v>76</v>
      </c>
      <c r="CH12" s="6">
        <v>6047</v>
      </c>
      <c r="CI12" s="6">
        <v>2115</v>
      </c>
      <c r="CJ12" s="6">
        <v>11852</v>
      </c>
      <c r="CK12" s="1">
        <v>0</v>
      </c>
      <c r="CL12" s="1">
        <v>0</v>
      </c>
      <c r="CM12" s="1">
        <v>91</v>
      </c>
      <c r="CN12" s="1">
        <v>166</v>
      </c>
      <c r="CO12" s="6">
        <v>164705</v>
      </c>
      <c r="CP12" s="6">
        <v>26656</v>
      </c>
      <c r="CQ12" s="6">
        <v>191361</v>
      </c>
      <c r="CR12" s="6">
        <v>8552</v>
      </c>
      <c r="CS12" s="1"/>
      <c r="CT12" s="6">
        <v>8552</v>
      </c>
      <c r="CU12" s="6">
        <v>134963</v>
      </c>
      <c r="CV12" s="6">
        <v>29376</v>
      </c>
      <c r="CW12" s="6">
        <v>164339</v>
      </c>
      <c r="CX12" s="6">
        <v>364252</v>
      </c>
      <c r="CY12" s="6">
        <v>4911</v>
      </c>
      <c r="CZ12" s="1">
        <v>810</v>
      </c>
      <c r="DA12" s="6">
        <v>369973</v>
      </c>
      <c r="DB12" s="6">
        <v>9533</v>
      </c>
      <c r="DC12" s="6">
        <v>1126</v>
      </c>
      <c r="DD12" s="6">
        <f t="shared" si="0"/>
        <v>10659</v>
      </c>
      <c r="DE12" s="6">
        <v>36826</v>
      </c>
      <c r="DF12" s="6">
        <v>9076</v>
      </c>
      <c r="DG12" s="1">
        <v>0</v>
      </c>
      <c r="DH12" s="6">
        <v>10202</v>
      </c>
      <c r="DI12" s="1">
        <v>1</v>
      </c>
      <c r="DJ12" s="6"/>
      <c r="DK12" s="1"/>
      <c r="DL12" s="6">
        <v>382125</v>
      </c>
      <c r="DM12" s="6">
        <v>5390</v>
      </c>
      <c r="DN12" s="1">
        <v>0</v>
      </c>
      <c r="DO12" s="6">
        <v>426555</v>
      </c>
      <c r="DP12" s="1">
        <v>400</v>
      </c>
      <c r="DQ12" s="6">
        <v>46233</v>
      </c>
      <c r="DR12" s="6">
        <v>20656</v>
      </c>
      <c r="DS12" s="6">
        <v>66889</v>
      </c>
      <c r="DT12" s="6">
        <v>349529</v>
      </c>
      <c r="DU12" s="6">
        <v>1428</v>
      </c>
      <c r="DV12" s="1">
        <v>0</v>
      </c>
      <c r="DW12" s="6">
        <v>3377</v>
      </c>
      <c r="DX12" s="1">
        <v>52</v>
      </c>
      <c r="DY12" s="1">
        <v>185</v>
      </c>
      <c r="DZ12" s="1">
        <v>0</v>
      </c>
      <c r="EA12" s="6">
        <v>5042</v>
      </c>
      <c r="EB12" s="6">
        <v>18491</v>
      </c>
      <c r="EC12" s="1">
        <v>0</v>
      </c>
      <c r="ED12" s="6">
        <v>18491</v>
      </c>
      <c r="EE12" s="6">
        <v>59812</v>
      </c>
      <c r="EF12" s="6">
        <v>3588</v>
      </c>
      <c r="EG12" s="6">
        <v>63400</v>
      </c>
      <c r="EH12" s="1">
        <v>688</v>
      </c>
      <c r="EI12" s="1">
        <v>0</v>
      </c>
      <c r="EJ12" s="1">
        <v>688</v>
      </c>
      <c r="EK12" s="6">
        <v>82579</v>
      </c>
      <c r="EL12" s="1">
        <v>658</v>
      </c>
      <c r="EM12" s="6">
        <v>8333</v>
      </c>
      <c r="EN12" s="1">
        <v>545</v>
      </c>
      <c r="EO12" s="6">
        <v>1569</v>
      </c>
      <c r="EP12" s="1">
        <v>785</v>
      </c>
      <c r="EQ12" s="6">
        <v>2793</v>
      </c>
      <c r="ER12" s="6">
        <v>324291</v>
      </c>
      <c r="ES12" s="6">
        <v>50077</v>
      </c>
      <c r="ET12" s="6">
        <v>42199</v>
      </c>
      <c r="EU12" s="6">
        <v>34676</v>
      </c>
      <c r="EV12" s="6">
        <v>33829</v>
      </c>
      <c r="EW12" s="1" t="s">
        <v>1157</v>
      </c>
      <c r="EX12" s="1">
        <v>52</v>
      </c>
      <c r="EY12" s="1">
        <v>156</v>
      </c>
      <c r="EZ12" s="6">
        <v>127420</v>
      </c>
      <c r="FA12" s="1"/>
      <c r="FB12" s="6">
        <v>114047</v>
      </c>
      <c r="FC12" s="1"/>
      <c r="FD12" s="1" t="s">
        <v>278</v>
      </c>
      <c r="FE12" s="1"/>
      <c r="FF12" s="1"/>
      <c r="FG12" s="1" t="s">
        <v>1158</v>
      </c>
      <c r="FH12" s="1" t="s">
        <v>307</v>
      </c>
      <c r="FI12" s="1" t="s">
        <v>1159</v>
      </c>
      <c r="FJ12" s="1" t="s">
        <v>1160</v>
      </c>
      <c r="FK12" s="1">
        <v>28675</v>
      </c>
      <c r="FL12" s="1">
        <v>8894</v>
      </c>
      <c r="FM12" s="1" t="s">
        <v>1161</v>
      </c>
      <c r="FN12" s="1" t="s">
        <v>1160</v>
      </c>
      <c r="FO12" s="1">
        <v>28675</v>
      </c>
      <c r="FP12" s="1">
        <v>8894</v>
      </c>
      <c r="FQ12" s="1" t="s">
        <v>1162</v>
      </c>
      <c r="FR12" s="6">
        <v>98108</v>
      </c>
      <c r="FS12" s="1">
        <v>38.86</v>
      </c>
      <c r="FT12" s="1" t="s">
        <v>1163</v>
      </c>
      <c r="FU12" s="6">
        <v>33362</v>
      </c>
      <c r="FV12" s="1">
        <v>728</v>
      </c>
      <c r="FW12" s="1"/>
      <c r="FX12" s="1" t="s">
        <v>1164</v>
      </c>
      <c r="FY12" s="1"/>
      <c r="FZ12" s="1"/>
      <c r="GA12" s="1">
        <v>0</v>
      </c>
      <c r="GB12" s="1" t="s">
        <v>1165</v>
      </c>
      <c r="GC12" s="1">
        <v>15.85</v>
      </c>
      <c r="GD12" s="1">
        <v>22.65</v>
      </c>
      <c r="GE12" s="1"/>
      <c r="GF12" s="1" t="s">
        <v>284</v>
      </c>
      <c r="GG12" s="1" t="s">
        <v>1166</v>
      </c>
      <c r="GH12" s="1" t="s">
        <v>286</v>
      </c>
      <c r="GI12" s="1" t="s">
        <v>312</v>
      </c>
      <c r="GJ12" s="6">
        <v>169368</v>
      </c>
      <c r="GK12" s="1">
        <v>2</v>
      </c>
      <c r="GL12" s="1" t="s">
        <v>313</v>
      </c>
      <c r="GM12" s="2" t="s">
        <v>291</v>
      </c>
      <c r="GN12" s="10">
        <v>2608</v>
      </c>
      <c r="GO12" s="2">
        <v>457</v>
      </c>
      <c r="GP12" s="10">
        <v>12923</v>
      </c>
      <c r="GQ12" s="10">
        <v>55004</v>
      </c>
      <c r="GR12" s="2">
        <v>271</v>
      </c>
      <c r="GS12" s="2">
        <v>125</v>
      </c>
      <c r="GT12" s="10">
        <v>1231</v>
      </c>
      <c r="GU12" s="10">
        <v>5811</v>
      </c>
      <c r="GZ12" s="1"/>
      <c r="HA12" s="1">
        <v>2</v>
      </c>
      <c r="HB12" s="1"/>
      <c r="HC12" s="1"/>
      <c r="HD12" s="1"/>
      <c r="HE12" s="1"/>
      <c r="HF12" s="1"/>
      <c r="HG12" s="1"/>
      <c r="HH12" s="1"/>
      <c r="HI12" s="1"/>
      <c r="HJ12" s="1"/>
      <c r="HK12" s="1">
        <v>14</v>
      </c>
      <c r="HL12" s="1">
        <v>350</v>
      </c>
      <c r="HN12" s="6">
        <v>20014</v>
      </c>
      <c r="HO12" s="6">
        <v>394236</v>
      </c>
      <c r="HP12" s="2">
        <v>1</v>
      </c>
      <c r="HQ12" s="1"/>
      <c r="HR12" s="1">
        <v>0</v>
      </c>
      <c r="HS12" s="6">
        <v>26725</v>
      </c>
      <c r="HT12" s="1"/>
      <c r="HU12" s="1"/>
      <c r="HV12" s="1">
        <v>945</v>
      </c>
      <c r="HW12" s="6">
        <v>2022</v>
      </c>
      <c r="HX12" s="1"/>
      <c r="HY12" s="1"/>
      <c r="HZ12" s="1">
        <v>93</v>
      </c>
      <c r="IA12" s="1">
        <v>0</v>
      </c>
      <c r="IB12" s="1"/>
      <c r="IC12" s="1"/>
      <c r="ID12" s="1">
        <v>0</v>
      </c>
      <c r="IE12" s="6">
        <v>426555</v>
      </c>
      <c r="IF12" s="6">
        <v>47485</v>
      </c>
      <c r="IG12" s="1">
        <v>21</v>
      </c>
      <c r="IH12" s="6">
        <v>417142</v>
      </c>
      <c r="II12" s="6">
        <v>46380</v>
      </c>
      <c r="IJ12" s="1">
        <v>35</v>
      </c>
      <c r="IK12" s="6">
        <v>9041</v>
      </c>
      <c r="IL12" s="1">
        <v>97</v>
      </c>
      <c r="IM12" s="6">
        <v>1029</v>
      </c>
      <c r="IN12" s="1">
        <v>0</v>
      </c>
      <c r="IO12" s="1">
        <v>0</v>
      </c>
      <c r="IQ12" s="6">
        <v>16813</v>
      </c>
      <c r="IR12" s="1">
        <v>0</v>
      </c>
      <c r="IS12" s="10">
        <v>16813</v>
      </c>
      <c r="IT12" s="10">
        <v>27015</v>
      </c>
      <c r="IU12" s="6">
        <v>10659</v>
      </c>
      <c r="IV12" s="10">
        <v>443368</v>
      </c>
      <c r="IW12" s="6">
        <v>172891</v>
      </c>
      <c r="IX12" s="6">
        <v>1428</v>
      </c>
      <c r="IY12" s="6">
        <v>3429</v>
      </c>
      <c r="IZ12" s="1">
        <v>185</v>
      </c>
      <c r="JA12" s="1">
        <v>0.77</v>
      </c>
      <c r="JB12" s="1">
        <v>0.22</v>
      </c>
      <c r="JC12" s="1">
        <v>16.38</v>
      </c>
      <c r="JD12" s="1">
        <v>18.489999999999998</v>
      </c>
      <c r="JE12" s="1">
        <v>12.95</v>
      </c>
      <c r="JF12" s="6">
        <v>4990</v>
      </c>
      <c r="JG12" s="6">
        <v>78991</v>
      </c>
      <c r="JH12" s="1">
        <v>52</v>
      </c>
      <c r="JI12" s="6">
        <v>3588</v>
      </c>
      <c r="JJ12" s="27">
        <f t="shared" si="1"/>
        <v>10.526929526238723</v>
      </c>
      <c r="KJ12" s="27">
        <f t="shared" si="2"/>
        <v>36245.680016263468</v>
      </c>
      <c r="MH12" s="10">
        <v>975676</v>
      </c>
      <c r="MI12" s="10">
        <v>461648</v>
      </c>
    </row>
    <row r="13" spans="1:347" x14ac:dyDescent="0.2">
      <c r="A13" s="1" t="s">
        <v>1243</v>
      </c>
      <c r="B13" s="1" t="s">
        <v>2029</v>
      </c>
      <c r="C13" s="1" t="s">
        <v>1244</v>
      </c>
      <c r="D13" s="1">
        <v>2016</v>
      </c>
      <c r="E13" s="1" t="s">
        <v>1245</v>
      </c>
      <c r="F13" s="1" t="s">
        <v>1246</v>
      </c>
      <c r="G13" s="1" t="s">
        <v>1247</v>
      </c>
      <c r="H13" s="1">
        <v>27962</v>
      </c>
      <c r="I13" s="1">
        <v>906</v>
      </c>
      <c r="J13" s="1" t="s">
        <v>1246</v>
      </c>
      <c r="K13" s="1" t="s">
        <v>1247</v>
      </c>
      <c r="L13" s="1">
        <v>27962</v>
      </c>
      <c r="M13" s="1"/>
      <c r="N13" s="1" t="s">
        <v>1248</v>
      </c>
      <c r="O13" s="1" t="s">
        <v>1249</v>
      </c>
      <c r="P13" s="1" t="s">
        <v>1250</v>
      </c>
      <c r="Q13" s="1" t="s">
        <v>1251</v>
      </c>
      <c r="R13" s="1" t="s">
        <v>1248</v>
      </c>
      <c r="S13" s="1" t="s">
        <v>323</v>
      </c>
      <c r="T13" s="1" t="s">
        <v>1249</v>
      </c>
      <c r="U13" s="1" t="s">
        <v>1250</v>
      </c>
      <c r="V13" s="1" t="s">
        <v>1251</v>
      </c>
      <c r="W13" s="1">
        <v>0</v>
      </c>
      <c r="X13" s="1">
        <v>4</v>
      </c>
      <c r="Y13" s="1">
        <v>0</v>
      </c>
      <c r="Z13" s="1">
        <v>1</v>
      </c>
      <c r="AA13" s="6">
        <v>9334</v>
      </c>
      <c r="AB13" s="1">
        <v>3.5</v>
      </c>
      <c r="AC13" s="1">
        <v>0.88</v>
      </c>
      <c r="AD13" s="1">
        <v>4.38</v>
      </c>
      <c r="AE13" s="1">
        <v>3.94</v>
      </c>
      <c r="AF13" s="1">
        <v>8.32</v>
      </c>
      <c r="AG13" s="7">
        <v>0.42070000000000002</v>
      </c>
      <c r="AH13" s="8">
        <v>59444</v>
      </c>
      <c r="AI13" s="1" t="e">
        <f>VLOOKUP(Regional!A13,Salaries!A$6:T$91,15,FALSE)</f>
        <v>#N/A</v>
      </c>
      <c r="AJ13" s="1" t="e">
        <f>VLOOKUP(Regional!A13,Salaries!A$6:T$91,16,FALSE)</f>
        <v>#N/A</v>
      </c>
      <c r="AK13" s="8">
        <v>38125</v>
      </c>
      <c r="AL13" s="9">
        <v>10.199999999999999</v>
      </c>
      <c r="AM13" s="9">
        <v>12.4</v>
      </c>
      <c r="AN13" s="9">
        <v>13.7</v>
      </c>
      <c r="AO13" s="8">
        <v>0</v>
      </c>
      <c r="AP13" s="8">
        <v>621002</v>
      </c>
      <c r="AQ13" s="8">
        <v>621002</v>
      </c>
      <c r="AR13" s="8">
        <v>356715</v>
      </c>
      <c r="AS13" s="8">
        <v>0</v>
      </c>
      <c r="AT13" s="8">
        <v>356715</v>
      </c>
      <c r="AU13" s="8">
        <v>1200</v>
      </c>
      <c r="AV13" s="8">
        <v>0</v>
      </c>
      <c r="AW13" s="8">
        <v>1200</v>
      </c>
      <c r="AX13" s="8">
        <v>119006</v>
      </c>
      <c r="AY13" s="8">
        <v>1097923</v>
      </c>
      <c r="AZ13" s="8">
        <v>587156</v>
      </c>
      <c r="BA13" s="8">
        <v>168560</v>
      </c>
      <c r="BB13" s="8">
        <v>755716</v>
      </c>
      <c r="BC13" s="8">
        <v>67064</v>
      </c>
      <c r="BD13" s="8">
        <v>1143</v>
      </c>
      <c r="BE13" s="8">
        <v>8829</v>
      </c>
      <c r="BF13" s="8">
        <v>77036</v>
      </c>
      <c r="BG13" s="8">
        <v>240370</v>
      </c>
      <c r="BH13" s="8">
        <v>1073122</v>
      </c>
      <c r="BI13" s="8">
        <v>24801</v>
      </c>
      <c r="BJ13" s="7">
        <v>2.2599999999999999E-2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6">
        <v>45906</v>
      </c>
      <c r="BR13" s="6">
        <v>36819</v>
      </c>
      <c r="BS13" s="6">
        <v>82725</v>
      </c>
      <c r="BT13" s="6">
        <v>23319</v>
      </c>
      <c r="BU13" s="6">
        <v>11925</v>
      </c>
      <c r="BV13" s="6">
        <v>35244</v>
      </c>
      <c r="BW13" s="6">
        <v>4105</v>
      </c>
      <c r="BX13" s="1">
        <v>207</v>
      </c>
      <c r="BY13" s="6">
        <v>4312</v>
      </c>
      <c r="BZ13" s="6">
        <v>122281</v>
      </c>
      <c r="CA13" s="1"/>
      <c r="CB13" s="6">
        <v>122281</v>
      </c>
      <c r="CC13" s="1">
        <v>697</v>
      </c>
      <c r="CD13" s="6">
        <v>50523</v>
      </c>
      <c r="CE13" s="1">
        <v>2</v>
      </c>
      <c r="CF13" s="1">
        <v>74</v>
      </c>
      <c r="CG13" s="1">
        <v>76</v>
      </c>
      <c r="CH13" s="6">
        <v>4125</v>
      </c>
      <c r="CI13" s="6">
        <v>3205</v>
      </c>
      <c r="CJ13" s="6">
        <v>7041</v>
      </c>
      <c r="CK13" s="1">
        <v>205</v>
      </c>
      <c r="CL13" s="1">
        <v>0</v>
      </c>
      <c r="CM13" s="1">
        <v>53</v>
      </c>
      <c r="CN13" s="1">
        <v>141</v>
      </c>
      <c r="CO13" s="6">
        <v>41508</v>
      </c>
      <c r="CP13" s="6">
        <v>8262</v>
      </c>
      <c r="CQ13" s="6">
        <v>49770</v>
      </c>
      <c r="CR13" s="6">
        <v>4559</v>
      </c>
      <c r="CS13" s="1">
        <v>94</v>
      </c>
      <c r="CT13" s="6">
        <v>4653</v>
      </c>
      <c r="CU13" s="6">
        <v>31375</v>
      </c>
      <c r="CV13" s="6">
        <v>5765</v>
      </c>
      <c r="CW13" s="6">
        <v>37140</v>
      </c>
      <c r="CX13" s="6">
        <v>91563</v>
      </c>
      <c r="CY13" s="6">
        <v>1831</v>
      </c>
      <c r="CZ13" s="1">
        <v>479</v>
      </c>
      <c r="DA13" s="6">
        <v>93873</v>
      </c>
      <c r="DB13" s="6">
        <v>7206</v>
      </c>
      <c r="DC13" s="6">
        <v>1126</v>
      </c>
      <c r="DD13" s="6">
        <f t="shared" si="0"/>
        <v>8332</v>
      </c>
      <c r="DE13" s="6">
        <v>25750</v>
      </c>
      <c r="DF13" s="6">
        <v>7789</v>
      </c>
      <c r="DG13" s="1">
        <v>0</v>
      </c>
      <c r="DH13" s="6">
        <v>8946</v>
      </c>
      <c r="DI13" s="1">
        <v>449</v>
      </c>
      <c r="DJ13" s="6"/>
      <c r="DK13" s="1"/>
      <c r="DL13" s="1"/>
      <c r="DM13" s="1"/>
      <c r="DN13" s="1"/>
      <c r="DO13" s="6">
        <v>137257</v>
      </c>
      <c r="DP13" s="1">
        <v>-1</v>
      </c>
      <c r="DQ13" s="6">
        <v>17619</v>
      </c>
      <c r="DR13" s="6">
        <v>5093</v>
      </c>
      <c r="DS13" s="6">
        <v>22712</v>
      </c>
      <c r="DT13" s="6">
        <v>221282</v>
      </c>
      <c r="DU13" s="1">
        <v>270</v>
      </c>
      <c r="DV13" s="1">
        <v>80</v>
      </c>
      <c r="DW13" s="1">
        <v>226</v>
      </c>
      <c r="DX13" s="1">
        <v>406</v>
      </c>
      <c r="DY13" s="1">
        <v>14</v>
      </c>
      <c r="DZ13" s="1">
        <v>7</v>
      </c>
      <c r="EA13" s="6">
        <v>1003</v>
      </c>
      <c r="EB13" s="6">
        <v>2919</v>
      </c>
      <c r="EC13" s="6">
        <v>1689</v>
      </c>
      <c r="ED13" s="6">
        <v>4608</v>
      </c>
      <c r="EE13" s="6">
        <v>5806</v>
      </c>
      <c r="EF13" s="6">
        <v>7580</v>
      </c>
      <c r="EG13" s="6">
        <v>13386</v>
      </c>
      <c r="EH13" s="1">
        <v>158</v>
      </c>
      <c r="EI13" s="1">
        <v>0</v>
      </c>
      <c r="EJ13" s="1">
        <v>158</v>
      </c>
      <c r="EK13" s="6">
        <v>18881</v>
      </c>
      <c r="EL13" s="1">
        <v>2</v>
      </c>
      <c r="EM13" s="1">
        <v>10</v>
      </c>
      <c r="EN13" s="1">
        <v>20</v>
      </c>
      <c r="EO13" s="1">
        <v>62</v>
      </c>
      <c r="EP13" s="1">
        <v>637</v>
      </c>
      <c r="EQ13" s="6">
        <v>5522</v>
      </c>
      <c r="ER13" s="6">
        <v>18792</v>
      </c>
      <c r="ES13" s="6">
        <v>5820</v>
      </c>
      <c r="ET13" s="1">
        <v>973</v>
      </c>
      <c r="EU13" s="1">
        <v>35</v>
      </c>
      <c r="EV13" s="1">
        <v>151</v>
      </c>
      <c r="EW13" s="1" t="s">
        <v>1252</v>
      </c>
      <c r="EX13" s="1">
        <v>20</v>
      </c>
      <c r="EY13" s="1">
        <v>51</v>
      </c>
      <c r="EZ13" s="6">
        <v>40845</v>
      </c>
      <c r="FA13" s="6">
        <v>21432</v>
      </c>
      <c r="FB13" s="6">
        <v>30814</v>
      </c>
      <c r="FC13" s="1"/>
      <c r="FD13" s="1" t="s">
        <v>278</v>
      </c>
      <c r="FE13" s="1"/>
      <c r="FF13" s="1"/>
      <c r="FG13" s="1" t="s">
        <v>1253</v>
      </c>
      <c r="FH13" s="1" t="s">
        <v>307</v>
      </c>
      <c r="FI13" s="1" t="s">
        <v>1254</v>
      </c>
      <c r="FJ13" s="1" t="s">
        <v>294</v>
      </c>
      <c r="FK13" s="1">
        <v>27944</v>
      </c>
      <c r="FL13" s="1">
        <v>1306</v>
      </c>
      <c r="FM13" s="1" t="s">
        <v>1254</v>
      </c>
      <c r="FN13" s="1" t="s">
        <v>294</v>
      </c>
      <c r="FO13" s="1">
        <v>27944</v>
      </c>
      <c r="FP13" s="1">
        <v>1306</v>
      </c>
      <c r="FQ13" s="1" t="s">
        <v>1255</v>
      </c>
      <c r="FR13" s="6">
        <v>31639</v>
      </c>
      <c r="FS13" s="1">
        <v>15.65</v>
      </c>
      <c r="FT13" s="1" t="s">
        <v>1256</v>
      </c>
      <c r="FU13" s="6">
        <v>9334</v>
      </c>
      <c r="FV13" s="1">
        <v>208</v>
      </c>
      <c r="FW13" s="1"/>
      <c r="FX13" s="1" t="s">
        <v>1257</v>
      </c>
      <c r="FY13" s="1"/>
      <c r="FZ13" s="1"/>
      <c r="GA13" s="1">
        <v>0</v>
      </c>
      <c r="GB13" s="1" t="s">
        <v>1258</v>
      </c>
      <c r="GC13" s="1">
        <v>13.8</v>
      </c>
      <c r="GD13" s="1">
        <v>21.32</v>
      </c>
      <c r="GE13" s="1"/>
      <c r="GF13" s="1" t="s">
        <v>284</v>
      </c>
      <c r="GG13" s="1" t="s">
        <v>1259</v>
      </c>
      <c r="GH13" s="1" t="s">
        <v>286</v>
      </c>
      <c r="GI13" s="1" t="s">
        <v>312</v>
      </c>
      <c r="GJ13" s="6">
        <v>45555</v>
      </c>
      <c r="GK13" s="1">
        <v>1</v>
      </c>
      <c r="GL13" s="1" t="s">
        <v>313</v>
      </c>
      <c r="GM13" s="2" t="s">
        <v>291</v>
      </c>
      <c r="GN13" s="2">
        <v>258</v>
      </c>
      <c r="GO13" s="2">
        <v>50</v>
      </c>
      <c r="GP13" s="10">
        <v>2250</v>
      </c>
      <c r="GQ13" s="10">
        <v>9752</v>
      </c>
      <c r="GR13" s="2">
        <v>31</v>
      </c>
      <c r="GS13" s="2">
        <v>22</v>
      </c>
      <c r="GT13" s="2">
        <v>542</v>
      </c>
      <c r="GU13" s="2">
        <v>833</v>
      </c>
      <c r="GZ13" s="1"/>
      <c r="HA13" s="1">
        <v>1</v>
      </c>
      <c r="HB13" s="1"/>
      <c r="HC13" s="1"/>
      <c r="HD13" s="1"/>
      <c r="HE13" s="1"/>
      <c r="HF13" s="1"/>
      <c r="HG13" s="1"/>
      <c r="HH13" s="1"/>
      <c r="HI13" s="1"/>
      <c r="HJ13" s="1"/>
      <c r="HK13" s="1">
        <v>5</v>
      </c>
      <c r="HL13" s="1">
        <v>170</v>
      </c>
      <c r="HN13" s="6">
        <v>14371</v>
      </c>
      <c r="HO13" s="6">
        <v>188743</v>
      </c>
      <c r="HP13" s="2">
        <v>449</v>
      </c>
      <c r="HQ13" s="1"/>
      <c r="HR13" s="1">
        <v>0</v>
      </c>
      <c r="HS13" s="6">
        <v>26725</v>
      </c>
      <c r="HT13" s="6">
        <v>23798</v>
      </c>
      <c r="HU13" s="1"/>
      <c r="HV13" s="1">
        <v>0</v>
      </c>
      <c r="HW13" s="6">
        <v>2022</v>
      </c>
      <c r="HX13" s="6">
        <v>1183</v>
      </c>
      <c r="HY13" s="1"/>
      <c r="HZ13" s="1">
        <v>0</v>
      </c>
      <c r="IA13" s="1">
        <v>0</v>
      </c>
      <c r="IB13" s="1">
        <v>205</v>
      </c>
      <c r="IC13" s="1"/>
      <c r="ID13" s="1">
        <v>0</v>
      </c>
      <c r="IE13" s="6">
        <v>137257</v>
      </c>
      <c r="IF13" s="6">
        <v>34082</v>
      </c>
      <c r="IG13" s="6">
        <v>1513</v>
      </c>
      <c r="IH13" s="6">
        <v>127277</v>
      </c>
      <c r="II13" s="6">
        <v>34438</v>
      </c>
      <c r="IJ13" s="1">
        <v>12</v>
      </c>
      <c r="IK13" s="6">
        <v>7777</v>
      </c>
      <c r="IL13" s="1">
        <v>43</v>
      </c>
      <c r="IM13" s="6">
        <v>1083</v>
      </c>
      <c r="IN13" s="1">
        <v>0</v>
      </c>
      <c r="IO13" s="1">
        <v>31</v>
      </c>
      <c r="IQ13" s="6">
        <v>5687</v>
      </c>
      <c r="IR13" s="1">
        <v>0</v>
      </c>
      <c r="IS13" s="10">
        <v>5687</v>
      </c>
      <c r="IT13" s="10">
        <v>14633</v>
      </c>
      <c r="IU13" s="6">
        <v>8332</v>
      </c>
      <c r="IV13" s="10">
        <v>142944</v>
      </c>
      <c r="IW13" s="6">
        <v>43602</v>
      </c>
      <c r="IX13" s="1">
        <v>350</v>
      </c>
      <c r="IY13" s="1">
        <v>632</v>
      </c>
      <c r="IZ13" s="1">
        <v>21</v>
      </c>
      <c r="JA13" s="1">
        <v>0.71</v>
      </c>
      <c r="JB13" s="1">
        <v>0.24</v>
      </c>
      <c r="JC13" s="1">
        <v>18.82</v>
      </c>
      <c r="JD13" s="1">
        <v>21.18</v>
      </c>
      <c r="JE13" s="1">
        <v>13.17</v>
      </c>
      <c r="JF13" s="1">
        <v>510</v>
      </c>
      <c r="JG13" s="6">
        <v>8883</v>
      </c>
      <c r="JH13" s="1">
        <v>493</v>
      </c>
      <c r="JI13" s="6">
        <v>9998</v>
      </c>
      <c r="JJ13" s="27">
        <f t="shared" si="1"/>
        <v>16.589090110855011</v>
      </c>
      <c r="KJ13" s="27">
        <f t="shared" si="2"/>
        <v>90831.25</v>
      </c>
      <c r="MH13" s="10">
        <v>75953</v>
      </c>
      <c r="MI13" s="10">
        <v>44941</v>
      </c>
    </row>
    <row r="14" spans="1:347" x14ac:dyDescent="0.2">
      <c r="A14" s="21" t="s">
        <v>1396</v>
      </c>
      <c r="B14" s="1" t="s">
        <v>2030</v>
      </c>
      <c r="C14" s="1" t="s">
        <v>1397</v>
      </c>
      <c r="D14" s="1">
        <v>2016</v>
      </c>
      <c r="E14" s="1" t="s">
        <v>1398</v>
      </c>
      <c r="F14" s="1" t="s">
        <v>1399</v>
      </c>
      <c r="G14" s="1" t="s">
        <v>1334</v>
      </c>
      <c r="H14" s="1">
        <v>28379</v>
      </c>
      <c r="I14" s="1">
        <v>3607</v>
      </c>
      <c r="J14" s="1" t="s">
        <v>1399</v>
      </c>
      <c r="K14" s="1" t="s">
        <v>1334</v>
      </c>
      <c r="L14" s="1">
        <v>28379</v>
      </c>
      <c r="M14" s="1"/>
      <c r="N14" s="1" t="s">
        <v>1400</v>
      </c>
      <c r="O14" s="1" t="s">
        <v>1401</v>
      </c>
      <c r="P14" s="1" t="s">
        <v>1402</v>
      </c>
      <c r="Q14" s="1" t="s">
        <v>1403</v>
      </c>
      <c r="R14" s="1" t="s">
        <v>1404</v>
      </c>
      <c r="S14" s="1" t="s">
        <v>763</v>
      </c>
      <c r="T14" s="1" t="s">
        <v>1401</v>
      </c>
      <c r="U14" s="1" t="s">
        <v>1402</v>
      </c>
      <c r="V14" s="1" t="s">
        <v>1405</v>
      </c>
      <c r="W14" s="1">
        <v>0</v>
      </c>
      <c r="X14" s="1">
        <v>15</v>
      </c>
      <c r="Y14" s="1">
        <v>2</v>
      </c>
      <c r="Z14" s="1">
        <v>1</v>
      </c>
      <c r="AA14" s="6">
        <v>28102</v>
      </c>
      <c r="AB14" s="1">
        <v>6</v>
      </c>
      <c r="AC14" s="1">
        <v>0</v>
      </c>
      <c r="AD14" s="1">
        <v>6</v>
      </c>
      <c r="AE14" s="1">
        <v>40.96</v>
      </c>
      <c r="AF14" s="1">
        <v>46.96</v>
      </c>
      <c r="AG14" s="7">
        <v>0.1278</v>
      </c>
      <c r="AH14" s="8">
        <v>61200</v>
      </c>
      <c r="AI14" s="1" t="e">
        <f>VLOOKUP(Regional!A14,Salaries!A$6:T$91,15,FALSE)</f>
        <v>#N/A</v>
      </c>
      <c r="AJ14" s="1" t="e">
        <f>VLOOKUP(Regional!A14,Salaries!A$6:T$91,16,FALSE)</f>
        <v>#N/A</v>
      </c>
      <c r="AK14" s="8">
        <v>38125</v>
      </c>
      <c r="AL14" s="9">
        <v>9.5500000000000007</v>
      </c>
      <c r="AM14" s="9">
        <v>11.73</v>
      </c>
      <c r="AN14" s="9">
        <v>13.07</v>
      </c>
      <c r="AO14" s="8">
        <v>163981</v>
      </c>
      <c r="AP14" s="8">
        <v>1746669</v>
      </c>
      <c r="AQ14" s="8">
        <v>1910650</v>
      </c>
      <c r="AR14" s="8">
        <v>552813</v>
      </c>
      <c r="AS14" s="8">
        <v>14998</v>
      </c>
      <c r="AT14" s="8">
        <v>567811</v>
      </c>
      <c r="AU14" s="8">
        <v>49697</v>
      </c>
      <c r="AV14" s="8">
        <v>71662</v>
      </c>
      <c r="AW14" s="8">
        <v>121359</v>
      </c>
      <c r="AX14" s="8">
        <v>142641</v>
      </c>
      <c r="AY14" s="8">
        <v>2742461</v>
      </c>
      <c r="AZ14" s="8">
        <v>1366928</v>
      </c>
      <c r="BA14" s="8">
        <v>533109</v>
      </c>
      <c r="BB14" s="8">
        <v>1900037</v>
      </c>
      <c r="BC14" s="8">
        <v>236729</v>
      </c>
      <c r="BD14" s="8">
        <v>28113</v>
      </c>
      <c r="BE14" s="8">
        <v>26082</v>
      </c>
      <c r="BF14" s="8">
        <v>290924</v>
      </c>
      <c r="BG14" s="8">
        <v>531696</v>
      </c>
      <c r="BH14" s="8">
        <v>2722657</v>
      </c>
      <c r="BI14" s="8">
        <v>19804</v>
      </c>
      <c r="BJ14" s="7">
        <v>7.1999999999999998E-3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6">
        <v>106044</v>
      </c>
      <c r="BR14" s="6">
        <v>82608</v>
      </c>
      <c r="BS14" s="6">
        <v>188652</v>
      </c>
      <c r="BT14" s="6">
        <v>68148</v>
      </c>
      <c r="BU14" s="6">
        <v>35420</v>
      </c>
      <c r="BV14" s="6">
        <v>103568</v>
      </c>
      <c r="BW14" s="6">
        <v>14438</v>
      </c>
      <c r="BX14" s="6">
        <v>1760</v>
      </c>
      <c r="BY14" s="6">
        <v>16198</v>
      </c>
      <c r="BZ14" s="6">
        <v>308418</v>
      </c>
      <c r="CA14" s="1"/>
      <c r="CB14" s="6">
        <v>308418</v>
      </c>
      <c r="CC14" s="6">
        <v>16692</v>
      </c>
      <c r="CD14" s="6">
        <v>28253</v>
      </c>
      <c r="CE14" s="1">
        <v>5</v>
      </c>
      <c r="CF14" s="1">
        <v>74</v>
      </c>
      <c r="CG14" s="1">
        <v>79</v>
      </c>
      <c r="CH14" s="6">
        <v>6683</v>
      </c>
      <c r="CI14" s="6">
        <v>4689</v>
      </c>
      <c r="CJ14" s="6">
        <v>16728</v>
      </c>
      <c r="CK14" s="1">
        <v>0</v>
      </c>
      <c r="CL14" s="1">
        <v>58</v>
      </c>
      <c r="CM14" s="1">
        <v>189</v>
      </c>
      <c r="CN14" s="1">
        <v>350</v>
      </c>
      <c r="CO14" s="6">
        <v>116094</v>
      </c>
      <c r="CP14" s="6">
        <v>23438</v>
      </c>
      <c r="CQ14" s="6">
        <v>139532</v>
      </c>
      <c r="CR14" s="6">
        <v>17660</v>
      </c>
      <c r="CS14" s="1">
        <v>947</v>
      </c>
      <c r="CT14" s="6">
        <v>18607</v>
      </c>
      <c r="CU14" s="6">
        <v>114290</v>
      </c>
      <c r="CV14" s="6">
        <v>19363</v>
      </c>
      <c r="CW14" s="6">
        <v>133653</v>
      </c>
      <c r="CX14" s="6">
        <v>291792</v>
      </c>
      <c r="CY14" s="6">
        <v>4120</v>
      </c>
      <c r="CZ14" s="1">
        <v>0</v>
      </c>
      <c r="DA14" s="6">
        <v>295912</v>
      </c>
      <c r="DB14" s="6">
        <v>10916</v>
      </c>
      <c r="DC14" s="6">
        <v>1413</v>
      </c>
      <c r="DD14" s="6">
        <f t="shared" ref="DD14" si="3">SUM(DB14:DC14)</f>
        <v>12329</v>
      </c>
      <c r="DE14" s="6">
        <v>34557</v>
      </c>
      <c r="DF14" s="6">
        <v>14103</v>
      </c>
      <c r="DG14" s="6">
        <v>1351</v>
      </c>
      <c r="DH14" s="6">
        <v>16867</v>
      </c>
      <c r="DI14" s="1">
        <v>955</v>
      </c>
      <c r="DJ14" s="6"/>
      <c r="DK14" s="1"/>
      <c r="DL14" s="6">
        <v>319109</v>
      </c>
      <c r="DM14" s="6">
        <v>35218</v>
      </c>
      <c r="DN14" s="1">
        <v>0</v>
      </c>
      <c r="DO14" s="6">
        <v>358252</v>
      </c>
      <c r="DP14" s="1">
        <v>160</v>
      </c>
      <c r="DQ14" s="6">
        <v>92129</v>
      </c>
      <c r="DR14" s="6">
        <v>29917</v>
      </c>
      <c r="DS14" s="6">
        <v>122046</v>
      </c>
      <c r="DT14" s="6">
        <v>420949</v>
      </c>
      <c r="DU14" s="1">
        <v>614</v>
      </c>
      <c r="DV14" s="1">
        <v>123</v>
      </c>
      <c r="DW14" s="1">
        <v>783</v>
      </c>
      <c r="DX14" s="1">
        <v>478</v>
      </c>
      <c r="DY14" s="1">
        <v>140</v>
      </c>
      <c r="DZ14" s="1">
        <v>33</v>
      </c>
      <c r="EA14" s="6">
        <v>2171</v>
      </c>
      <c r="EB14" s="6">
        <v>5391</v>
      </c>
      <c r="EC14" s="6">
        <v>3361</v>
      </c>
      <c r="ED14" s="6">
        <v>8752</v>
      </c>
      <c r="EE14" s="6">
        <v>21824</v>
      </c>
      <c r="EF14" s="6">
        <v>27283</v>
      </c>
      <c r="EG14" s="6">
        <v>49107</v>
      </c>
      <c r="EH14" s="1">
        <v>971</v>
      </c>
      <c r="EI14" s="6">
        <v>1057</v>
      </c>
      <c r="EJ14" s="6">
        <v>2028</v>
      </c>
      <c r="EK14" s="6">
        <v>59887</v>
      </c>
      <c r="EL14" s="1">
        <v>104</v>
      </c>
      <c r="EM14" s="1">
        <v>797</v>
      </c>
      <c r="EN14" s="1">
        <v>318</v>
      </c>
      <c r="EO14" s="6">
        <v>2011</v>
      </c>
      <c r="EP14" s="6">
        <v>2028</v>
      </c>
      <c r="EQ14" s="6">
        <v>29913</v>
      </c>
      <c r="ER14" s="6">
        <v>90232</v>
      </c>
      <c r="ES14" s="6">
        <v>24520</v>
      </c>
      <c r="ET14" s="6">
        <v>12431</v>
      </c>
      <c r="EU14" s="1">
        <v>153</v>
      </c>
      <c r="EV14" s="1">
        <v>68</v>
      </c>
      <c r="EW14" s="1" t="s">
        <v>1406</v>
      </c>
      <c r="EX14" s="1">
        <v>76</v>
      </c>
      <c r="EY14" s="1">
        <v>135</v>
      </c>
      <c r="EZ14" s="6">
        <v>74038</v>
      </c>
      <c r="FA14" s="1">
        <v>289</v>
      </c>
      <c r="FB14" s="6">
        <v>9312</v>
      </c>
      <c r="FC14" s="1"/>
      <c r="FD14" s="1" t="s">
        <v>278</v>
      </c>
      <c r="FE14" s="1"/>
      <c r="FF14" s="1"/>
      <c r="FG14" s="1" t="s">
        <v>1407</v>
      </c>
      <c r="FH14" s="1" t="s">
        <v>414</v>
      </c>
      <c r="FI14" s="1" t="s">
        <v>1408</v>
      </c>
      <c r="FJ14" s="1" t="s">
        <v>1409</v>
      </c>
      <c r="FK14" s="1">
        <v>27209</v>
      </c>
      <c r="FL14" s="1">
        <v>9801</v>
      </c>
      <c r="FM14" s="1" t="s">
        <v>1410</v>
      </c>
      <c r="FN14" s="1" t="s">
        <v>1409</v>
      </c>
      <c r="FO14" s="1">
        <v>27209</v>
      </c>
      <c r="FP14" s="1">
        <v>9801</v>
      </c>
      <c r="FQ14" s="1" t="s">
        <v>1411</v>
      </c>
      <c r="FR14" s="6">
        <v>96025</v>
      </c>
      <c r="FS14" s="1">
        <v>44.36</v>
      </c>
      <c r="FT14" s="1" t="s">
        <v>1412</v>
      </c>
      <c r="FU14" s="6">
        <v>28102</v>
      </c>
      <c r="FV14" s="1">
        <v>850</v>
      </c>
      <c r="FW14" s="1"/>
      <c r="FX14" s="1" t="s">
        <v>1413</v>
      </c>
      <c r="FY14" s="1"/>
      <c r="FZ14" s="1"/>
      <c r="GA14" s="1">
        <v>0</v>
      </c>
      <c r="GB14" s="1" t="s">
        <v>1414</v>
      </c>
      <c r="GC14" s="1">
        <v>6.29</v>
      </c>
      <c r="GD14" s="1">
        <v>60.47</v>
      </c>
      <c r="GE14" s="1"/>
      <c r="GF14" s="1" t="s">
        <v>284</v>
      </c>
      <c r="GG14" s="1" t="s">
        <v>1415</v>
      </c>
      <c r="GH14" s="1" t="s">
        <v>286</v>
      </c>
      <c r="GI14" s="1" t="s">
        <v>312</v>
      </c>
      <c r="GJ14" s="6">
        <v>246976</v>
      </c>
      <c r="GK14" s="1">
        <v>2</v>
      </c>
      <c r="GL14" s="1" t="s">
        <v>385</v>
      </c>
      <c r="GM14" s="2" t="s">
        <v>291</v>
      </c>
      <c r="GN14" s="10">
        <v>1437</v>
      </c>
      <c r="GO14" s="2">
        <v>187</v>
      </c>
      <c r="GP14" s="10">
        <v>16667</v>
      </c>
      <c r="GQ14" s="10">
        <v>40921</v>
      </c>
      <c r="GR14" s="2">
        <v>348</v>
      </c>
      <c r="GS14" s="2">
        <v>56</v>
      </c>
      <c r="GT14" s="2">
        <v>649</v>
      </c>
      <c r="GU14" s="10">
        <v>6222</v>
      </c>
      <c r="GZ14" s="1"/>
      <c r="HA14" s="1">
        <v>2</v>
      </c>
      <c r="HB14" s="1"/>
      <c r="HC14" s="1"/>
      <c r="HD14" s="1"/>
      <c r="HE14" s="1"/>
      <c r="HF14" s="1"/>
      <c r="HG14" s="1"/>
      <c r="HH14" s="1"/>
      <c r="HI14" s="1"/>
      <c r="HJ14" s="1"/>
      <c r="HK14" s="1">
        <v>18</v>
      </c>
      <c r="HL14" s="6">
        <v>2578</v>
      </c>
      <c r="HN14" s="6">
        <v>28100</v>
      </c>
      <c r="HO14" s="6">
        <v>382905</v>
      </c>
      <c r="HP14" s="2">
        <v>955</v>
      </c>
      <c r="HQ14" s="1"/>
      <c r="HR14" s="1">
        <v>58</v>
      </c>
      <c r="HS14" s="6">
        <v>26725</v>
      </c>
      <c r="HT14" s="1"/>
      <c r="HU14" s="1"/>
      <c r="HV14" s="6">
        <v>1528</v>
      </c>
      <c r="HW14" s="6">
        <v>2022</v>
      </c>
      <c r="HX14" s="1"/>
      <c r="HY14" s="1"/>
      <c r="HZ14" s="6">
        <v>2667</v>
      </c>
      <c r="IA14" s="1">
        <v>0</v>
      </c>
      <c r="IB14" s="1"/>
      <c r="IC14" s="1"/>
      <c r="ID14" s="1">
        <v>0</v>
      </c>
      <c r="IE14" s="6">
        <v>358252</v>
      </c>
      <c r="IF14" s="6">
        <v>46886</v>
      </c>
      <c r="IG14" s="1">
        <v>0</v>
      </c>
      <c r="IH14" s="6">
        <v>341385</v>
      </c>
      <c r="II14" s="6">
        <v>45473</v>
      </c>
      <c r="IJ14" s="1">
        <v>97</v>
      </c>
      <c r="IK14" s="6">
        <v>14006</v>
      </c>
      <c r="IL14" s="1">
        <v>476</v>
      </c>
      <c r="IM14" s="1">
        <v>937</v>
      </c>
      <c r="IN14" s="1">
        <v>0</v>
      </c>
      <c r="IO14" s="1">
        <v>0</v>
      </c>
      <c r="IQ14" s="6">
        <v>7630</v>
      </c>
      <c r="IR14" s="1">
        <v>0</v>
      </c>
      <c r="IS14" s="10">
        <v>7630</v>
      </c>
      <c r="IT14" s="10">
        <v>24497</v>
      </c>
      <c r="IU14" s="6">
        <v>12329</v>
      </c>
      <c r="IV14" s="10">
        <v>365882</v>
      </c>
      <c r="IW14" s="6">
        <v>152260</v>
      </c>
      <c r="IX14" s="1">
        <v>737</v>
      </c>
      <c r="IY14" s="6">
        <v>1261</v>
      </c>
      <c r="IZ14" s="1">
        <v>173</v>
      </c>
      <c r="JA14" s="1">
        <v>0.82</v>
      </c>
      <c r="JB14" s="1">
        <v>0.15</v>
      </c>
      <c r="JC14" s="1">
        <v>27.58</v>
      </c>
      <c r="JD14" s="1">
        <v>38.94</v>
      </c>
      <c r="JE14" s="1">
        <v>11.88</v>
      </c>
      <c r="JF14" s="6">
        <v>1537</v>
      </c>
      <c r="JG14" s="6">
        <v>28186</v>
      </c>
      <c r="JH14" s="1">
        <v>634</v>
      </c>
      <c r="JI14" s="6">
        <v>31701</v>
      </c>
      <c r="JJ14" s="27">
        <f t="shared" si="1"/>
        <v>7.6932050077740346</v>
      </c>
      <c r="KJ14" s="27">
        <f t="shared" si="2"/>
        <v>40460.753833049406</v>
      </c>
      <c r="MH14" s="10">
        <v>549656</v>
      </c>
      <c r="MI14" s="10">
        <v>87702</v>
      </c>
    </row>
    <row r="15" spans="1:34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2"/>
      <c r="GN15" s="2"/>
      <c r="GO15" s="2"/>
      <c r="GP15" s="2"/>
      <c r="GQ15" s="2"/>
      <c r="GR15" s="2"/>
      <c r="GS15" s="2"/>
      <c r="GT15" s="2"/>
      <c r="GU15" s="2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N15" s="1"/>
      <c r="HO15" s="1"/>
      <c r="HP15" s="2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Q15" s="1"/>
      <c r="IR15" s="1"/>
      <c r="IS15" s="2"/>
      <c r="IT15" s="2"/>
      <c r="IU15" s="1"/>
      <c r="IV15" s="2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27" t="e">
        <f t="shared" si="1"/>
        <v>#DIV/0!</v>
      </c>
      <c r="MH15" s="2"/>
      <c r="MI15" s="2"/>
    </row>
    <row r="16" spans="1:34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70</v>
      </c>
      <c r="X16" s="1">
        <v>315</v>
      </c>
      <c r="Y16" s="1">
        <v>21</v>
      </c>
      <c r="Z16" s="1">
        <v>67</v>
      </c>
      <c r="AA16" s="1"/>
      <c r="AB16" s="1">
        <v>763.56</v>
      </c>
      <c r="AC16" s="1">
        <v>59.35</v>
      </c>
      <c r="AD16" s="1">
        <v>822.91</v>
      </c>
      <c r="AE16" s="13">
        <v>2215.4499999999998</v>
      </c>
      <c r="AF16" s="13">
        <v>3038.36</v>
      </c>
      <c r="AG16" s="7">
        <v>0.25130000000000002</v>
      </c>
      <c r="AH16" s="8">
        <v>74329</v>
      </c>
      <c r="AI16" s="1"/>
      <c r="AJ16" s="1"/>
      <c r="AK16" s="8">
        <v>26291</v>
      </c>
      <c r="AL16" s="9">
        <v>7.25</v>
      </c>
      <c r="AM16" s="9">
        <v>7.41</v>
      </c>
      <c r="AN16" s="9">
        <v>7.41</v>
      </c>
      <c r="AO16" s="8">
        <v>25282191</v>
      </c>
      <c r="AP16" s="8">
        <v>171727344</v>
      </c>
      <c r="AQ16" s="8">
        <v>197009535</v>
      </c>
      <c r="AR16" s="8">
        <v>14207033</v>
      </c>
      <c r="AS16" s="8">
        <v>466708</v>
      </c>
      <c r="AT16" s="8">
        <v>14673741</v>
      </c>
      <c r="AU16" s="8">
        <v>1647733</v>
      </c>
      <c r="AV16" s="8">
        <v>163700</v>
      </c>
      <c r="AW16" s="8">
        <v>1811433</v>
      </c>
      <c r="AX16" s="8">
        <v>10210061</v>
      </c>
      <c r="AY16" s="8">
        <v>223704770</v>
      </c>
      <c r="AZ16" s="8">
        <v>111919894</v>
      </c>
      <c r="BA16" s="8">
        <v>39644668</v>
      </c>
      <c r="BB16" s="8">
        <v>151564562</v>
      </c>
      <c r="BC16" s="8">
        <v>15947812</v>
      </c>
      <c r="BD16" s="8">
        <v>4706252</v>
      </c>
      <c r="BE16" s="8">
        <v>2664933</v>
      </c>
      <c r="BF16" s="8">
        <v>23318997</v>
      </c>
      <c r="BG16" s="8">
        <v>41407747</v>
      </c>
      <c r="BH16" s="8">
        <v>216291306</v>
      </c>
      <c r="BI16" s="8">
        <v>7413464</v>
      </c>
      <c r="BJ16" s="7">
        <v>3.3099999999999997E-2</v>
      </c>
      <c r="BK16" s="8">
        <v>12288270</v>
      </c>
      <c r="BL16" s="8">
        <v>0</v>
      </c>
      <c r="BM16" s="8">
        <v>148811</v>
      </c>
      <c r="BN16" s="8">
        <v>40589</v>
      </c>
      <c r="BO16" s="8">
        <v>12477670</v>
      </c>
      <c r="BP16" s="8">
        <v>13419740</v>
      </c>
      <c r="BQ16" s="6">
        <v>4699246</v>
      </c>
      <c r="BR16" s="6">
        <v>4589769</v>
      </c>
      <c r="BS16" s="6">
        <v>9289015</v>
      </c>
      <c r="BT16" s="6">
        <v>3825484</v>
      </c>
      <c r="BU16" s="6">
        <v>1701463</v>
      </c>
      <c r="BV16" s="6">
        <v>5526947</v>
      </c>
      <c r="BW16" s="6">
        <v>663393</v>
      </c>
      <c r="BX16" s="6">
        <v>104622</v>
      </c>
      <c r="BY16" s="6">
        <v>768015</v>
      </c>
      <c r="BZ16" s="6">
        <v>15583977</v>
      </c>
      <c r="CA16" s="1"/>
      <c r="CB16" s="6">
        <v>15583977</v>
      </c>
      <c r="CC16" s="6">
        <v>245275</v>
      </c>
      <c r="CD16" s="6">
        <v>4181889</v>
      </c>
      <c r="CE16" s="1">
        <v>506</v>
      </c>
      <c r="CF16" s="1"/>
      <c r="CG16" s="1">
        <v>506</v>
      </c>
      <c r="CH16" s="6">
        <v>675654</v>
      </c>
      <c r="CI16" s="6">
        <v>963299</v>
      </c>
      <c r="CJ16" s="6">
        <v>820523</v>
      </c>
      <c r="CK16" s="6">
        <v>229784</v>
      </c>
      <c r="CL16" s="6">
        <v>5579</v>
      </c>
      <c r="CM16" s="6">
        <v>5276</v>
      </c>
      <c r="CN16" s="6">
        <v>20888</v>
      </c>
      <c r="CO16" s="6">
        <v>10914455</v>
      </c>
      <c r="CP16" s="6">
        <v>4930394</v>
      </c>
      <c r="CQ16" s="6">
        <v>15844849</v>
      </c>
      <c r="CR16" s="6">
        <v>1654806</v>
      </c>
      <c r="CS16" s="6">
        <v>125126</v>
      </c>
      <c r="CT16" s="6">
        <v>1779932</v>
      </c>
      <c r="CU16" s="6">
        <v>15850899</v>
      </c>
      <c r="CV16" s="6">
        <v>3383302</v>
      </c>
      <c r="CW16" s="6">
        <v>19234201</v>
      </c>
      <c r="CX16" s="6">
        <v>36858982</v>
      </c>
      <c r="CY16" s="6">
        <v>247378</v>
      </c>
      <c r="CZ16" s="6">
        <v>207836</v>
      </c>
      <c r="DA16" s="6">
        <v>37314196</v>
      </c>
      <c r="DB16" s="6">
        <v>2337528</v>
      </c>
      <c r="DC16" s="6">
        <v>1154377</v>
      </c>
      <c r="DD16" s="6"/>
      <c r="DE16" s="6"/>
      <c r="DF16" s="6">
        <v>2943895</v>
      </c>
      <c r="DG16" s="6">
        <v>156590</v>
      </c>
      <c r="DH16" s="6">
        <v>4318941</v>
      </c>
      <c r="DI16" s="6">
        <v>208738</v>
      </c>
      <c r="DJ16" s="6"/>
      <c r="DK16" s="6">
        <v>15771442</v>
      </c>
      <c r="DL16" s="6">
        <v>30568904</v>
      </c>
      <c r="DM16" s="6">
        <v>472691</v>
      </c>
      <c r="DN16" s="6">
        <v>1132710</v>
      </c>
      <c r="DO16" s="6">
        <v>50033079</v>
      </c>
      <c r="DP16" s="6">
        <v>85658</v>
      </c>
      <c r="DQ16" s="6">
        <v>4191547</v>
      </c>
      <c r="DR16" s="6">
        <v>1305476</v>
      </c>
      <c r="DS16" s="6">
        <v>5497023</v>
      </c>
      <c r="DT16" s="6">
        <v>33462021</v>
      </c>
      <c r="DU16" s="6">
        <v>33197</v>
      </c>
      <c r="DV16" s="6">
        <v>3416</v>
      </c>
      <c r="DW16" s="6">
        <v>71446</v>
      </c>
      <c r="DX16" s="6">
        <v>20873</v>
      </c>
      <c r="DY16" s="6">
        <v>11697</v>
      </c>
      <c r="DZ16" s="6">
        <v>1075</v>
      </c>
      <c r="EA16" s="6">
        <v>141704</v>
      </c>
      <c r="EB16" s="6">
        <v>345299</v>
      </c>
      <c r="EC16" s="6">
        <v>78432</v>
      </c>
      <c r="ED16" s="6">
        <v>423731</v>
      </c>
      <c r="EE16" s="6">
        <v>1752078</v>
      </c>
      <c r="EF16" s="6">
        <v>612088</v>
      </c>
      <c r="EG16" s="6">
        <v>2364166</v>
      </c>
      <c r="EH16" s="6">
        <v>136056</v>
      </c>
      <c r="EI16" s="6">
        <v>45250</v>
      </c>
      <c r="EJ16" s="6">
        <v>181306</v>
      </c>
      <c r="EK16" s="6">
        <v>2969203</v>
      </c>
      <c r="EL16" s="6">
        <v>4230</v>
      </c>
      <c r="EM16" s="6">
        <v>37490</v>
      </c>
      <c r="EN16" s="6">
        <v>12211</v>
      </c>
      <c r="EO16" s="6">
        <v>44426</v>
      </c>
      <c r="EP16" s="6">
        <v>107518</v>
      </c>
      <c r="EQ16" s="6">
        <v>790146</v>
      </c>
      <c r="ER16" s="6">
        <v>6421224</v>
      </c>
      <c r="ES16" s="6">
        <v>2027434</v>
      </c>
      <c r="ET16" s="6">
        <v>547355</v>
      </c>
      <c r="EU16" s="6">
        <v>460995</v>
      </c>
      <c r="EV16" s="6">
        <v>474030</v>
      </c>
      <c r="EW16" s="1"/>
      <c r="EX16" s="6">
        <v>4025</v>
      </c>
      <c r="EY16" s="6">
        <v>7593</v>
      </c>
      <c r="EZ16" s="6">
        <v>6576183</v>
      </c>
      <c r="FA16" s="6">
        <v>41896951</v>
      </c>
      <c r="FB16" s="6">
        <v>2425026</v>
      </c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2"/>
      <c r="GN16" s="10">
        <v>122728</v>
      </c>
      <c r="GO16" s="10">
        <v>17631</v>
      </c>
      <c r="GP16" s="10">
        <v>592093</v>
      </c>
      <c r="GQ16" s="10">
        <v>5446359</v>
      </c>
      <c r="GR16" s="10">
        <v>25366</v>
      </c>
      <c r="GS16" s="10">
        <v>3222</v>
      </c>
      <c r="GT16" s="10">
        <v>43183</v>
      </c>
      <c r="GU16" s="10">
        <v>569367</v>
      </c>
      <c r="GZ16" s="1"/>
      <c r="HA16" s="1">
        <v>2</v>
      </c>
      <c r="HB16" s="1"/>
      <c r="HC16" s="1"/>
      <c r="HD16" s="1"/>
      <c r="HE16" s="1"/>
      <c r="HF16" s="1"/>
      <c r="HG16" s="1"/>
      <c r="HH16" s="1"/>
      <c r="HI16" s="1"/>
      <c r="HJ16" s="1"/>
      <c r="HK16" s="1">
        <v>473</v>
      </c>
      <c r="HL16" s="6">
        <v>329192</v>
      </c>
      <c r="HN16" s="6">
        <v>2683930</v>
      </c>
      <c r="HO16" s="6">
        <v>22936112</v>
      </c>
      <c r="HP16" s="10">
        <v>208738</v>
      </c>
      <c r="HQ16" s="6">
        <v>1914</v>
      </c>
      <c r="HR16" s="6">
        <v>3665</v>
      </c>
      <c r="HS16" s="6">
        <v>2164725</v>
      </c>
      <c r="HT16" s="6">
        <v>618748</v>
      </c>
      <c r="HU16" s="6">
        <v>754556</v>
      </c>
      <c r="HV16" s="6">
        <v>643860</v>
      </c>
      <c r="HW16" s="6">
        <v>163782</v>
      </c>
      <c r="HX16" s="6">
        <v>30758</v>
      </c>
      <c r="HY16" s="6">
        <v>306086</v>
      </c>
      <c r="HZ16" s="6">
        <v>462673</v>
      </c>
      <c r="IA16" s="1">
        <v>0</v>
      </c>
      <c r="IB16" s="6">
        <v>5330</v>
      </c>
      <c r="IC16" s="6">
        <v>8140</v>
      </c>
      <c r="ID16" s="6">
        <v>216314</v>
      </c>
      <c r="IE16" s="6">
        <v>50033079</v>
      </c>
      <c r="IF16" s="6">
        <v>9429718</v>
      </c>
      <c r="IG16" s="6">
        <v>188680</v>
      </c>
      <c r="IH16" s="6">
        <v>45733294</v>
      </c>
      <c r="II16" s="6">
        <v>8399942</v>
      </c>
      <c r="IJ16" s="6">
        <v>15754</v>
      </c>
      <c r="IK16" s="6">
        <v>2928141</v>
      </c>
      <c r="IL16" s="6">
        <v>38834</v>
      </c>
      <c r="IM16" s="6">
        <v>1115543</v>
      </c>
      <c r="IN16" s="1">
        <v>0</v>
      </c>
      <c r="IO16" s="6">
        <v>64079</v>
      </c>
      <c r="IQ16" s="6">
        <v>216542837</v>
      </c>
      <c r="IR16" s="6">
        <v>3018669</v>
      </c>
      <c r="IS16" s="10">
        <v>219561506</v>
      </c>
      <c r="IT16" s="10">
        <v>223880447</v>
      </c>
      <c r="IU16" s="6">
        <v>3491905</v>
      </c>
      <c r="IV16" s="10">
        <v>269594585</v>
      </c>
      <c r="IW16" s="6">
        <v>21877111</v>
      </c>
      <c r="IX16" s="6">
        <v>36613</v>
      </c>
      <c r="IY16" s="6">
        <v>92319</v>
      </c>
      <c r="IZ16" s="6">
        <v>12772</v>
      </c>
      <c r="JA16" s="1">
        <v>0.8</v>
      </c>
      <c r="JB16" s="1">
        <v>0.14000000000000001</v>
      </c>
      <c r="JC16" s="1">
        <v>20.95</v>
      </c>
      <c r="JD16" s="1">
        <v>25.61</v>
      </c>
      <c r="JE16" s="1">
        <v>11.57</v>
      </c>
      <c r="JF16" s="6">
        <v>116340</v>
      </c>
      <c r="JG16" s="6">
        <v>2233433</v>
      </c>
      <c r="JH16" s="6">
        <v>25364</v>
      </c>
      <c r="JI16" s="6">
        <v>735770</v>
      </c>
      <c r="JJ16" s="27" t="e">
        <f t="shared" si="1"/>
        <v>#DIV/0!</v>
      </c>
      <c r="MH16" s="10">
        <v>42869775</v>
      </c>
      <c r="MI16" s="10">
        <v>15196102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6"/>
  <sheetViews>
    <sheetView workbookViewId="0">
      <pane xSplit="1" ySplit="1" topLeftCell="B2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59.33203125" bestFit="1" customWidth="1"/>
    <col min="2" max="2" width="5" bestFit="1" customWidth="1"/>
    <col min="3" max="3" width="23.5" bestFit="1" customWidth="1"/>
    <col min="4" max="4" width="26.83203125" bestFit="1" customWidth="1"/>
    <col min="5" max="5" width="17.33203125" bestFit="1" customWidth="1"/>
    <col min="6" max="6" width="15.83203125" bestFit="1" customWidth="1"/>
    <col min="7" max="7" width="18" bestFit="1" customWidth="1"/>
    <col min="8" max="8" width="26.83203125" bestFit="1" customWidth="1"/>
    <col min="9" max="9" width="17.33203125" bestFit="1" customWidth="1"/>
    <col min="10" max="10" width="8.6640625" bestFit="1" customWidth="1"/>
    <col min="11" max="11" width="10.6640625" bestFit="1" customWidth="1"/>
    <col min="12" max="12" width="21.1640625" bestFit="1" customWidth="1"/>
    <col min="13" max="14" width="13.6640625" bestFit="1" customWidth="1"/>
    <col min="15" max="15" width="40" bestFit="1" customWidth="1"/>
    <col min="16" max="16" width="49" bestFit="1" customWidth="1"/>
    <col min="17" max="17" width="48.1640625" bestFit="1" customWidth="1"/>
    <col min="18" max="18" width="14.5" bestFit="1" customWidth="1"/>
    <col min="19" max="19" width="13.6640625" bestFit="1" customWidth="1"/>
    <col min="20" max="20" width="57" bestFit="1" customWidth="1"/>
    <col min="21" max="21" width="26" style="54" bestFit="1" customWidth="1"/>
    <col min="22" max="22" width="25.5" style="54" bestFit="1" customWidth="1"/>
    <col min="23" max="23" width="23" style="54" bestFit="1" customWidth="1"/>
    <col min="24" max="24" width="28.5" style="54" bestFit="1" customWidth="1"/>
    <col min="25" max="25" width="27.1640625" bestFit="1" customWidth="1"/>
    <col min="26" max="26" width="38.5" bestFit="1" customWidth="1"/>
    <col min="27" max="27" width="42.1640625" bestFit="1" customWidth="1"/>
    <col min="28" max="28" width="14.5" bestFit="1" customWidth="1"/>
    <col min="29" max="29" width="20.83203125" bestFit="1" customWidth="1"/>
    <col min="30" max="30" width="20.1640625" bestFit="1" customWidth="1"/>
    <col min="31" max="31" width="40.33203125" bestFit="1" customWidth="1"/>
    <col min="32" max="32" width="15.33203125" style="46" bestFit="1" customWidth="1"/>
    <col min="33" max="33" width="21.5" bestFit="1" customWidth="1"/>
    <col min="34" max="34" width="36.5" bestFit="1" customWidth="1"/>
    <col min="35" max="35" width="19.5" style="46" bestFit="1" customWidth="1"/>
    <col min="36" max="36" width="41.33203125" style="34" bestFit="1" customWidth="1"/>
    <col min="37" max="37" width="39.83203125" style="34" bestFit="1" customWidth="1"/>
    <col min="38" max="38" width="36.5" style="34" bestFit="1" customWidth="1"/>
    <col min="39" max="39" width="15.5" style="46" bestFit="1" customWidth="1"/>
    <col min="40" max="40" width="13.1640625" style="46" bestFit="1" customWidth="1"/>
    <col min="41" max="41" width="17.5" style="46" bestFit="1" customWidth="1"/>
    <col min="42" max="42" width="26.33203125" style="46" bestFit="1" customWidth="1"/>
    <col min="43" max="43" width="17" style="46" bestFit="1" customWidth="1"/>
    <col min="44" max="44" width="16.33203125" style="46" bestFit="1" customWidth="1"/>
    <col min="45" max="45" width="11.33203125" style="46" bestFit="1" customWidth="1"/>
    <col min="46" max="46" width="19.33203125" style="46" bestFit="1" customWidth="1"/>
    <col min="47" max="47" width="18.5" style="46" bestFit="1" customWidth="1"/>
    <col min="48" max="48" width="14.33203125" style="46" bestFit="1" customWidth="1"/>
    <col min="49" max="49" width="22.1640625" style="46" bestFit="1" customWidth="1"/>
    <col min="50" max="50" width="33.33203125" style="46" bestFit="1" customWidth="1"/>
    <col min="51" max="51" width="30.5" style="46" bestFit="1" customWidth="1"/>
    <col min="52" max="52" width="22.5" style="46" bestFit="1" customWidth="1"/>
    <col min="53" max="53" width="26.6640625" style="46" bestFit="1" customWidth="1"/>
    <col min="54" max="54" width="31.33203125" style="46" bestFit="1" customWidth="1"/>
    <col min="55" max="56" width="27.5" style="46" bestFit="1" customWidth="1"/>
    <col min="57" max="57" width="28.1640625" style="46" bestFit="1" customWidth="1"/>
    <col min="58" max="58" width="27.5" style="46" bestFit="1" customWidth="1"/>
    <col min="59" max="59" width="38.83203125" style="46" bestFit="1" customWidth="1"/>
    <col min="60" max="60" width="37" style="25" bestFit="1" customWidth="1"/>
    <col min="61" max="61" width="20.5" style="46" bestFit="1" customWidth="1"/>
    <col min="62" max="62" width="20.6640625" style="46" bestFit="1" customWidth="1"/>
    <col min="63" max="63" width="23" style="46" bestFit="1" customWidth="1"/>
    <col min="64" max="64" width="21.5" style="46" bestFit="1" customWidth="1"/>
    <col min="65" max="65" width="20.5" style="46" bestFit="1" customWidth="1"/>
    <col min="66" max="66" width="24.5" style="46" bestFit="1" customWidth="1"/>
    <col min="67" max="67" width="27.83203125" style="22" bestFit="1" customWidth="1"/>
    <col min="68" max="68" width="32.1640625" style="22" bestFit="1" customWidth="1"/>
    <col min="69" max="69" width="26.33203125" style="22" bestFit="1" customWidth="1"/>
    <col min="70" max="70" width="30.5" style="22" bestFit="1" customWidth="1"/>
    <col min="71" max="71" width="34.83203125" style="22" bestFit="1" customWidth="1"/>
    <col min="72" max="72" width="28.83203125" style="22" bestFit="1" customWidth="1"/>
    <col min="73" max="73" width="34" style="22" bestFit="1" customWidth="1"/>
    <col min="74" max="74" width="38.33203125" style="22" bestFit="1" customWidth="1"/>
    <col min="75" max="75" width="32.33203125" style="22" bestFit="1" customWidth="1"/>
    <col min="76" max="76" width="18.83203125" style="22" bestFit="1" customWidth="1"/>
    <col min="77" max="77" width="14.5" style="22" bestFit="1" customWidth="1"/>
    <col min="78" max="78" width="28.33203125" style="22" bestFit="1" customWidth="1"/>
    <col min="79" max="79" width="19.83203125" style="22" bestFit="1" customWidth="1"/>
    <col min="80" max="80" width="12.33203125" style="22" bestFit="1" customWidth="1"/>
    <col min="81" max="81" width="34" style="22" bestFit="1" customWidth="1"/>
    <col min="82" max="82" width="25.33203125" style="22" bestFit="1" customWidth="1"/>
    <col min="83" max="83" width="23.5" style="22" bestFit="1" customWidth="1"/>
    <col min="84" max="84" width="20.33203125" style="22" bestFit="1" customWidth="1"/>
    <col min="85" max="85" width="12.33203125" style="22" bestFit="1" customWidth="1"/>
    <col min="86" max="86" width="20.33203125" style="22" bestFit="1" customWidth="1"/>
    <col min="87" max="87" width="12.33203125" style="22" bestFit="1" customWidth="1"/>
    <col min="88" max="88" width="28.5" style="22" bestFit="1" customWidth="1"/>
    <col min="89" max="89" width="63.83203125" style="22" bestFit="1" customWidth="1"/>
    <col min="90" max="90" width="30.83203125" style="22" bestFit="1" customWidth="1"/>
    <col min="91" max="91" width="18.33203125" style="22" bestFit="1" customWidth="1"/>
    <col min="92" max="92" width="22.5" style="22" bestFit="1" customWidth="1"/>
    <col min="93" max="93" width="16.5" style="22" bestFit="1" customWidth="1"/>
    <col min="94" max="94" width="24.33203125" style="22" bestFit="1" customWidth="1"/>
    <col min="95" max="95" width="28.5" style="22" bestFit="1" customWidth="1"/>
    <col min="96" max="96" width="22.6640625" style="22" bestFit="1" customWidth="1"/>
    <col min="97" max="97" width="20.83203125" style="22" bestFit="1" customWidth="1"/>
    <col min="98" max="98" width="25.1640625" style="22" bestFit="1" customWidth="1"/>
    <col min="99" max="99" width="19.33203125" style="22" bestFit="1" customWidth="1"/>
    <col min="100" max="100" width="20.5" style="22" bestFit="1" customWidth="1"/>
    <col min="101" max="101" width="25.6640625" style="22" bestFit="1" customWidth="1"/>
    <col min="102" max="102" width="30" style="22" bestFit="1" customWidth="1"/>
    <col min="103" max="103" width="20.5" style="22" bestFit="1" customWidth="1"/>
    <col min="104" max="104" width="22.6640625" style="22" bestFit="1" customWidth="1"/>
    <col min="105" max="105" width="22.5" style="22" bestFit="1" customWidth="1"/>
    <col min="106" max="107" width="13.33203125" style="22" bestFit="1" customWidth="1"/>
    <col min="108" max="108" width="21.5" style="22" bestFit="1" customWidth="1"/>
    <col min="109" max="109" width="22" style="22" bestFit="1" customWidth="1"/>
    <col min="110" max="110" width="24.83203125" style="22" bestFit="1" customWidth="1"/>
    <col min="111" max="111" width="30.6640625" style="22" bestFit="1" customWidth="1"/>
    <col min="112" max="112" width="25" style="22" bestFit="1" customWidth="1"/>
    <col min="113" max="113" width="14" style="22" bestFit="1" customWidth="1"/>
    <col min="114" max="114" width="9" style="22" bestFit="1" customWidth="1"/>
    <col min="115" max="115" width="12.5" style="22" bestFit="1" customWidth="1"/>
    <col min="116" max="116" width="8" style="22" bestFit="1" customWidth="1"/>
    <col min="117" max="117" width="27" style="22" bestFit="1" customWidth="1"/>
    <col min="118" max="118" width="29.1640625" style="22" bestFit="1" customWidth="1"/>
    <col min="119" max="119" width="8" style="22" bestFit="1" customWidth="1"/>
    <col min="120" max="120" width="9.33203125" style="22" bestFit="1" customWidth="1"/>
    <col min="121" max="121" width="21" style="22" bestFit="1" customWidth="1"/>
    <col min="122" max="122" width="12.33203125" style="22" bestFit="1" customWidth="1"/>
    <col min="123" max="123" width="23.5" style="22" bestFit="1" customWidth="1"/>
    <col min="124" max="124" width="29" style="22" bestFit="1" customWidth="1"/>
    <col min="125" max="125" width="27.6640625" style="22" bestFit="1" customWidth="1"/>
    <col min="126" max="126" width="33.1640625" style="22" bestFit="1" customWidth="1"/>
    <col min="127" max="127" width="29.6640625" style="22" bestFit="1" customWidth="1"/>
    <col min="128" max="128" width="35.1640625" style="22" bestFit="1" customWidth="1"/>
    <col min="129" max="129" width="14.33203125" style="22" bestFit="1" customWidth="1"/>
    <col min="130" max="130" width="33.83203125" style="22" bestFit="1" customWidth="1"/>
    <col min="131" max="131" width="39.33203125" style="22" bestFit="1" customWidth="1"/>
    <col min="132" max="132" width="30" style="22" bestFit="1" customWidth="1"/>
    <col min="133" max="133" width="38" style="22" bestFit="1" customWidth="1"/>
    <col min="134" max="134" width="43.5" style="22" bestFit="1" customWidth="1"/>
    <col min="135" max="135" width="34.1640625" style="22" bestFit="1" customWidth="1"/>
    <col min="136" max="136" width="39.83203125" style="22" bestFit="1" customWidth="1"/>
    <col min="137" max="137" width="45.33203125" style="22" bestFit="1" customWidth="1"/>
    <col min="138" max="138" width="36" style="22" bestFit="1" customWidth="1"/>
    <col min="139" max="139" width="32.6640625" style="22" bestFit="1" customWidth="1"/>
    <col min="140" max="140" width="29.1640625" style="22" bestFit="1" customWidth="1"/>
    <col min="141" max="141" width="32.5" style="22" bestFit="1" customWidth="1"/>
    <col min="142" max="142" width="29" style="22" bestFit="1" customWidth="1"/>
    <col min="143" max="143" width="32.5" style="22" bestFit="1" customWidth="1"/>
    <col min="144" max="144" width="18" style="22" bestFit="1" customWidth="1"/>
    <col min="145" max="145" width="25.1640625" style="22" bestFit="1" customWidth="1"/>
    <col min="146" max="146" width="37.1640625" style="22" bestFit="1" customWidth="1"/>
    <col min="147" max="147" width="22.6640625" style="22" bestFit="1" customWidth="1"/>
    <col min="148" max="148" width="22.83203125" style="22" bestFit="1" customWidth="1"/>
    <col min="149" max="149" width="28" style="22" bestFit="1" customWidth="1"/>
    <col min="150" max="150" width="30.6640625" style="22" bestFit="1" customWidth="1"/>
    <col min="151" max="151" width="60.5" bestFit="1" customWidth="1"/>
    <col min="152" max="152" width="34" style="22" bestFit="1" customWidth="1"/>
    <col min="153" max="153" width="40.1640625" style="22" bestFit="1" customWidth="1"/>
    <col min="154" max="154" width="39.83203125" style="22" bestFit="1" customWidth="1"/>
    <col min="155" max="155" width="13.83203125" style="22" bestFit="1" customWidth="1"/>
    <col min="156" max="156" width="24.83203125" style="22" bestFit="1" customWidth="1"/>
    <col min="157" max="157" width="15.1640625" bestFit="1" customWidth="1"/>
    <col min="158" max="158" width="29.33203125" style="44" bestFit="1" customWidth="1"/>
    <col min="159" max="159" width="15.33203125" bestFit="1" customWidth="1"/>
    <col min="160" max="160" width="11.5" bestFit="1" customWidth="1"/>
    <col min="161" max="161" width="59.33203125" bestFit="1" customWidth="1"/>
    <col min="162" max="162" width="18" bestFit="1" customWidth="1"/>
    <col min="163" max="163" width="23.6640625" bestFit="1" customWidth="1"/>
    <col min="164" max="164" width="18.83203125" bestFit="1" customWidth="1"/>
    <col min="165" max="165" width="8.6640625" bestFit="1" customWidth="1"/>
    <col min="166" max="166" width="10.6640625" bestFit="1" customWidth="1"/>
    <col min="167" max="167" width="23.6640625" bestFit="1" customWidth="1"/>
    <col min="168" max="168" width="18.83203125" bestFit="1" customWidth="1"/>
    <col min="169" max="169" width="6" bestFit="1" customWidth="1"/>
    <col min="170" max="170" width="12" bestFit="1" customWidth="1"/>
    <col min="171" max="171" width="14.6640625" bestFit="1" customWidth="1"/>
    <col min="172" max="172" width="19.1640625" bestFit="1" customWidth="1"/>
    <col min="173" max="173" width="8.5" bestFit="1" customWidth="1"/>
    <col min="174" max="174" width="20.83203125" bestFit="1" customWidth="1"/>
    <col min="175" max="175" width="27.1640625" bestFit="1" customWidth="1"/>
    <col min="176" max="176" width="22.6640625" bestFit="1" customWidth="1"/>
    <col min="177" max="177" width="35.5" bestFit="1" customWidth="1"/>
    <col min="178" max="178" width="177.1640625" bestFit="1" customWidth="1"/>
    <col min="179" max="179" width="30" bestFit="1" customWidth="1"/>
    <col min="180" max="180" width="16.5" bestFit="1" customWidth="1"/>
    <col min="181" max="181" width="23" style="54" bestFit="1" customWidth="1"/>
    <col min="182" max="182" width="24" bestFit="1" customWidth="1"/>
    <col min="183" max="183" width="24.83203125" style="63" bestFit="1" customWidth="1"/>
    <col min="184" max="184" width="27.6640625" style="63" bestFit="1" customWidth="1"/>
    <col min="185" max="185" width="25.33203125" bestFit="1" customWidth="1"/>
    <col min="186" max="186" width="12.5" bestFit="1" customWidth="1"/>
    <col min="187" max="187" width="41.83203125" bestFit="1" customWidth="1"/>
    <col min="188" max="188" width="28.1640625" style="44" bestFit="1" customWidth="1"/>
    <col min="189" max="189" width="15.5" style="44" bestFit="1" customWidth="1"/>
    <col min="190" max="190" width="28.33203125" style="44" bestFit="1" customWidth="1"/>
    <col min="191" max="191" width="27.5" style="44" bestFit="1" customWidth="1"/>
    <col min="192" max="192" width="16.1640625" style="44" bestFit="1" customWidth="1"/>
    <col min="193" max="193" width="33.5" style="44" bestFit="1" customWidth="1"/>
    <col min="194" max="194" width="33.5" style="22" bestFit="1" customWidth="1"/>
    <col min="195" max="195" width="73.5" style="44" bestFit="1" customWidth="1"/>
    <col min="196" max="196" width="36" style="22" bestFit="1" customWidth="1"/>
    <col min="197" max="197" width="51.5" style="22" bestFit="1" customWidth="1"/>
    <col min="198" max="198" width="59.1640625" style="22" bestFit="1" customWidth="1"/>
    <col min="199" max="199" width="8" style="22" bestFit="1" customWidth="1"/>
    <col min="200" max="200" width="33.5" style="22" bestFit="1" customWidth="1"/>
    <col min="201" max="201" width="44.83203125" style="22" bestFit="1" customWidth="1"/>
    <col min="202" max="202" width="47.1640625" style="22" bestFit="1" customWidth="1"/>
    <col min="203" max="203" width="46.5" style="22" bestFit="1" customWidth="1"/>
    <col min="204" max="204" width="7" style="22" bestFit="1" customWidth="1"/>
    <col min="205" max="205" width="29.1640625" style="22" bestFit="1" customWidth="1"/>
    <col min="206" max="206" width="23.5" style="22" bestFit="1" customWidth="1"/>
    <col min="207" max="207" width="15.5" style="22" bestFit="1" customWidth="1"/>
    <col min="208" max="208" width="25.1640625" style="22" bestFit="1" customWidth="1"/>
    <col min="209" max="209" width="13.6640625" style="22" bestFit="1" customWidth="1"/>
    <col min="210" max="210" width="30.6640625" style="22" bestFit="1" customWidth="1"/>
    <col min="211" max="211" width="28.83203125" style="22" bestFit="1" customWidth="1"/>
    <col min="212" max="212" width="28.5" style="22" bestFit="1" customWidth="1"/>
    <col min="213" max="213" width="14.33203125" style="22" bestFit="1" customWidth="1"/>
    <col min="214" max="214" width="29" style="22" bestFit="1" customWidth="1"/>
    <col min="215" max="215" width="28.6640625" style="22" bestFit="1" customWidth="1"/>
    <col min="216" max="216" width="12.33203125" style="22" bestFit="1" customWidth="1"/>
    <col min="217" max="217" width="14.33203125" style="22" bestFit="1" customWidth="1"/>
    <col min="218" max="218" width="29" style="22" bestFit="1" customWidth="1"/>
    <col min="219" max="219" width="28.6640625" style="22" bestFit="1" customWidth="1"/>
    <col min="220" max="220" width="12.33203125" style="22" bestFit="1" customWidth="1"/>
    <col min="221" max="221" width="15.1640625" style="22" bestFit="1" customWidth="1"/>
    <col min="222" max="222" width="30" style="22" bestFit="1" customWidth="1"/>
    <col min="223" max="223" width="29.6640625" style="22" bestFit="1" customWidth="1"/>
    <col min="224" max="224" width="13.33203125" style="22" bestFit="1" customWidth="1"/>
    <col min="225" max="225" width="15.5" style="22" bestFit="1" customWidth="1"/>
    <col min="226" max="226" width="30.1640625" style="22" bestFit="1" customWidth="1"/>
    <col min="227" max="227" width="34.33203125" style="22" bestFit="1" customWidth="1"/>
    <col min="228" max="228" width="23.1640625" style="22" bestFit="1" customWidth="1"/>
    <col min="229" max="229" width="41.6640625" style="22" bestFit="1" customWidth="1"/>
    <col min="230" max="230" width="23.5" style="22" bestFit="1" customWidth="1"/>
    <col min="231" max="231" width="30.83203125" style="22" bestFit="1" customWidth="1"/>
    <col min="232" max="232" width="24.33203125" style="22" bestFit="1" customWidth="1"/>
    <col min="233" max="233" width="31.6640625" style="22" bestFit="1" customWidth="1"/>
    <col min="234" max="234" width="24.33203125" style="22" bestFit="1" customWidth="1"/>
    <col min="235" max="235" width="31.6640625" style="22" bestFit="1" customWidth="1"/>
    <col min="236" max="236" width="39.1640625" style="22" bestFit="1" customWidth="1"/>
    <col min="237" max="237" width="37.1640625" style="22" bestFit="1" customWidth="1"/>
    <col min="238" max="238" width="47.1640625" style="22" bestFit="1" customWidth="1"/>
    <col min="239" max="239" width="21.5" style="22" bestFit="1" customWidth="1"/>
    <col min="240" max="240" width="20.83203125" style="22" bestFit="1" customWidth="1"/>
    <col min="241" max="241" width="18.83203125" style="22" bestFit="1" customWidth="1"/>
    <col min="242" max="242" width="31.5" style="22" bestFit="1" customWidth="1"/>
    <col min="243" max="243" width="19.5" style="22" bestFit="1" customWidth="1"/>
    <col min="244" max="244" width="23.5" style="22" bestFit="1" customWidth="1"/>
    <col min="245" max="245" width="25.5" style="22" bestFit="1" customWidth="1"/>
    <col min="246" max="246" width="52" style="25" bestFit="1" customWidth="1"/>
    <col min="247" max="247" width="47.83203125" style="25" bestFit="1" customWidth="1"/>
    <col min="248" max="248" width="28" style="22" bestFit="1" customWidth="1"/>
    <col min="249" max="249" width="32.5" style="22" bestFit="1" customWidth="1"/>
    <col min="250" max="250" width="28.5" style="22" bestFit="1" customWidth="1"/>
    <col min="251" max="251" width="29.83203125" style="22" bestFit="1" customWidth="1"/>
    <col min="252" max="252" width="33.33203125" style="22" bestFit="1" customWidth="1"/>
    <col min="253" max="253" width="35.33203125" style="22" bestFit="1" customWidth="1"/>
    <col min="254" max="254" width="38.83203125" style="22" bestFit="1" customWidth="1"/>
  </cols>
  <sheetData>
    <row r="1" spans="1:254" s="78" customFormat="1" x14ac:dyDescent="0.2">
      <c r="A1" s="40" t="s">
        <v>2</v>
      </c>
      <c r="B1" s="40" t="s">
        <v>1946</v>
      </c>
      <c r="C1" s="40" t="s">
        <v>1569</v>
      </c>
      <c r="D1" s="40" t="s">
        <v>1570</v>
      </c>
      <c r="E1" s="40" t="s">
        <v>2140</v>
      </c>
      <c r="F1" s="40" t="s">
        <v>2141</v>
      </c>
      <c r="G1" s="40" t="s">
        <v>2142</v>
      </c>
      <c r="H1" s="40" t="s">
        <v>2143</v>
      </c>
      <c r="I1" s="40" t="s">
        <v>1571</v>
      </c>
      <c r="J1" s="40" t="s">
        <v>2144</v>
      </c>
      <c r="K1" s="40" t="s">
        <v>2145</v>
      </c>
      <c r="L1" s="40" t="s">
        <v>396</v>
      </c>
      <c r="M1" s="40" t="s">
        <v>2154</v>
      </c>
      <c r="N1" s="40" t="s">
        <v>1576</v>
      </c>
      <c r="O1" s="40" t="s">
        <v>1577</v>
      </c>
      <c r="P1" s="40" t="s">
        <v>1578</v>
      </c>
      <c r="Q1" s="40" t="s">
        <v>1579</v>
      </c>
      <c r="R1" s="40" t="s">
        <v>1580</v>
      </c>
      <c r="S1" s="40" t="s">
        <v>1576</v>
      </c>
      <c r="T1" s="40" t="s">
        <v>1577</v>
      </c>
      <c r="U1" s="47" t="s">
        <v>1581</v>
      </c>
      <c r="V1" s="47" t="s">
        <v>1582</v>
      </c>
      <c r="W1" s="47" t="s">
        <v>1583</v>
      </c>
      <c r="X1" s="47" t="s">
        <v>1584</v>
      </c>
      <c r="Y1" s="40" t="s">
        <v>1714</v>
      </c>
      <c r="Z1" s="40" t="s">
        <v>2146</v>
      </c>
      <c r="AA1" s="40" t="s">
        <v>2147</v>
      </c>
      <c r="AB1" s="40" t="s">
        <v>2148</v>
      </c>
      <c r="AC1" s="40" t="s">
        <v>2149</v>
      </c>
      <c r="AD1" s="40" t="s">
        <v>2150</v>
      </c>
      <c r="AE1" s="40" t="s">
        <v>31</v>
      </c>
      <c r="AF1" s="55" t="s">
        <v>1591</v>
      </c>
      <c r="AG1" s="40" t="s">
        <v>1592</v>
      </c>
      <c r="AH1" s="40" t="s">
        <v>2155</v>
      </c>
      <c r="AI1" s="55" t="s">
        <v>1594</v>
      </c>
      <c r="AJ1" s="56" t="s">
        <v>2151</v>
      </c>
      <c r="AK1" s="56" t="s">
        <v>2152</v>
      </c>
      <c r="AL1" s="56" t="s">
        <v>2153</v>
      </c>
      <c r="AM1" s="55" t="s">
        <v>1598</v>
      </c>
      <c r="AN1" s="55" t="s">
        <v>1599</v>
      </c>
      <c r="AO1" s="55" t="s">
        <v>2156</v>
      </c>
      <c r="AP1" s="55" t="s">
        <v>1601</v>
      </c>
      <c r="AQ1" s="55" t="s">
        <v>1602</v>
      </c>
      <c r="AR1" s="55" t="s">
        <v>1603</v>
      </c>
      <c r="AS1" s="55" t="s">
        <v>1604</v>
      </c>
      <c r="AT1" s="55" t="s">
        <v>1605</v>
      </c>
      <c r="AU1" s="55" t="s">
        <v>1606</v>
      </c>
      <c r="AV1" s="55" t="s">
        <v>2157</v>
      </c>
      <c r="AW1" s="55" t="s">
        <v>1608</v>
      </c>
      <c r="AX1" s="55" t="s">
        <v>2158</v>
      </c>
      <c r="AY1" s="55" t="s">
        <v>2159</v>
      </c>
      <c r="AZ1" s="55" t="s">
        <v>2160</v>
      </c>
      <c r="BA1" s="55" t="s">
        <v>1612</v>
      </c>
      <c r="BB1" s="55" t="s">
        <v>1613</v>
      </c>
      <c r="BC1" s="55" t="s">
        <v>1614</v>
      </c>
      <c r="BD1" s="55" t="s">
        <v>1615</v>
      </c>
      <c r="BE1" s="55" t="s">
        <v>1616</v>
      </c>
      <c r="BF1" s="55" t="s">
        <v>1617</v>
      </c>
      <c r="BG1" s="55" t="s">
        <v>1618</v>
      </c>
      <c r="BH1" s="58" t="s">
        <v>60</v>
      </c>
      <c r="BI1" s="55" t="s">
        <v>2161</v>
      </c>
      <c r="BJ1" s="55" t="s">
        <v>2162</v>
      </c>
      <c r="BK1" s="55" t="s">
        <v>2163</v>
      </c>
      <c r="BL1" s="55" t="s">
        <v>2164</v>
      </c>
      <c r="BM1" s="55" t="s">
        <v>2165</v>
      </c>
      <c r="BN1" s="55" t="s">
        <v>1624</v>
      </c>
      <c r="BO1" s="59" t="s">
        <v>2166</v>
      </c>
      <c r="BP1" s="59" t="s">
        <v>2167</v>
      </c>
      <c r="BQ1" s="59" t="s">
        <v>2168</v>
      </c>
      <c r="BR1" s="59" t="s">
        <v>2169</v>
      </c>
      <c r="BS1" s="59" t="s">
        <v>2170</v>
      </c>
      <c r="BT1" s="59" t="s">
        <v>2171</v>
      </c>
      <c r="BU1" s="59" t="s">
        <v>2172</v>
      </c>
      <c r="BV1" s="59" t="s">
        <v>2173</v>
      </c>
      <c r="BW1" s="59" t="s">
        <v>2174</v>
      </c>
      <c r="BX1" s="59" t="s">
        <v>1634</v>
      </c>
      <c r="BY1" s="59" t="s">
        <v>77</v>
      </c>
      <c r="BZ1" s="59" t="s">
        <v>78</v>
      </c>
      <c r="CA1" s="59" t="s">
        <v>1635</v>
      </c>
      <c r="CB1" s="59" t="s">
        <v>2175</v>
      </c>
      <c r="CC1" s="59" t="s">
        <v>2176</v>
      </c>
      <c r="CD1" s="59" t="s">
        <v>2177</v>
      </c>
      <c r="CE1" s="59" t="s">
        <v>2178</v>
      </c>
      <c r="CF1" s="59" t="s">
        <v>1640</v>
      </c>
      <c r="CG1" s="59" t="s">
        <v>2179</v>
      </c>
      <c r="CH1" s="59" t="s">
        <v>1642</v>
      </c>
      <c r="CI1" s="59" t="s">
        <v>2180</v>
      </c>
      <c r="CJ1" s="59" t="s">
        <v>2181</v>
      </c>
      <c r="CK1" s="59" t="s">
        <v>2182</v>
      </c>
      <c r="CL1" s="59" t="s">
        <v>1646</v>
      </c>
      <c r="CM1" s="59" t="s">
        <v>2183</v>
      </c>
      <c r="CN1" s="59" t="s">
        <v>2184</v>
      </c>
      <c r="CO1" s="59" t="s">
        <v>1627</v>
      </c>
      <c r="CP1" s="59" t="s">
        <v>2185</v>
      </c>
      <c r="CQ1" s="59" t="s">
        <v>2186</v>
      </c>
      <c r="CR1" s="59" t="s">
        <v>1633</v>
      </c>
      <c r="CS1" s="59" t="s">
        <v>2187</v>
      </c>
      <c r="CT1" s="59" t="s">
        <v>2188</v>
      </c>
      <c r="CU1" s="59" t="s">
        <v>1630</v>
      </c>
      <c r="CV1" s="59" t="s">
        <v>1656</v>
      </c>
      <c r="CW1" s="59" t="s">
        <v>2189</v>
      </c>
      <c r="CX1" s="59" t="s">
        <v>2190</v>
      </c>
      <c r="CY1" s="59" t="s">
        <v>1659</v>
      </c>
      <c r="CZ1" s="59" t="s">
        <v>2191</v>
      </c>
      <c r="DA1" s="59" t="s">
        <v>2192</v>
      </c>
      <c r="DB1" s="59" t="s">
        <v>106</v>
      </c>
      <c r="DC1" s="59" t="s">
        <v>107</v>
      </c>
      <c r="DD1" s="59" t="s">
        <v>2193</v>
      </c>
      <c r="DE1" s="59" t="s">
        <v>2194</v>
      </c>
      <c r="DF1" s="59" t="s">
        <v>2195</v>
      </c>
      <c r="DG1" s="59" t="s">
        <v>2196</v>
      </c>
      <c r="DH1" s="59" t="s">
        <v>112</v>
      </c>
      <c r="DI1" s="59" t="s">
        <v>2197</v>
      </c>
      <c r="DJ1" s="59" t="s">
        <v>1932</v>
      </c>
      <c r="DK1" s="59" t="s">
        <v>1933</v>
      </c>
      <c r="DL1" s="59" t="s">
        <v>414</v>
      </c>
      <c r="DM1" s="59" t="s">
        <v>2198</v>
      </c>
      <c r="DN1" s="59" t="s">
        <v>2199</v>
      </c>
      <c r="DO1" s="59" t="s">
        <v>1992</v>
      </c>
      <c r="DP1" s="59" t="s">
        <v>1993</v>
      </c>
      <c r="DQ1" s="59" t="s">
        <v>2200</v>
      </c>
      <c r="DR1" s="59" t="s">
        <v>2201</v>
      </c>
      <c r="DS1" s="59" t="s">
        <v>2202</v>
      </c>
      <c r="DT1" s="59" t="s">
        <v>1676</v>
      </c>
      <c r="DU1" s="59" t="s">
        <v>1677</v>
      </c>
      <c r="DV1" s="59" t="s">
        <v>1678</v>
      </c>
      <c r="DW1" s="59" t="s">
        <v>1679</v>
      </c>
      <c r="DX1" s="59" t="s">
        <v>1680</v>
      </c>
      <c r="DY1" s="59" t="s">
        <v>1681</v>
      </c>
      <c r="DZ1" s="59" t="s">
        <v>2203</v>
      </c>
      <c r="EA1" s="59" t="s">
        <v>2204</v>
      </c>
      <c r="EB1" s="59" t="s">
        <v>2205</v>
      </c>
      <c r="EC1" s="59" t="s">
        <v>2206</v>
      </c>
      <c r="ED1" s="59" t="s">
        <v>2207</v>
      </c>
      <c r="EE1" s="59" t="s">
        <v>1687</v>
      </c>
      <c r="EF1" s="59" t="s">
        <v>2208</v>
      </c>
      <c r="EG1" s="59" t="s">
        <v>2209</v>
      </c>
      <c r="EH1" s="59" t="s">
        <v>1690</v>
      </c>
      <c r="EI1" s="59" t="s">
        <v>2210</v>
      </c>
      <c r="EJ1" s="59" t="s">
        <v>2211</v>
      </c>
      <c r="EK1" s="59" t="s">
        <v>2212</v>
      </c>
      <c r="EL1" s="59" t="s">
        <v>2213</v>
      </c>
      <c r="EM1" s="59" t="s">
        <v>2214</v>
      </c>
      <c r="EN1" s="59" t="s">
        <v>1696</v>
      </c>
      <c r="EO1" s="59" t="s">
        <v>1697</v>
      </c>
      <c r="EP1" s="59" t="s">
        <v>2215</v>
      </c>
      <c r="EQ1" s="59" t="s">
        <v>2216</v>
      </c>
      <c r="ER1" s="59" t="s">
        <v>2217</v>
      </c>
      <c r="ES1" s="59" t="s">
        <v>2218</v>
      </c>
      <c r="ET1" s="59" t="s">
        <v>2219</v>
      </c>
      <c r="EU1" s="40" t="s">
        <v>2220</v>
      </c>
      <c r="EV1" s="59" t="s">
        <v>2221</v>
      </c>
      <c r="EW1" s="59" t="s">
        <v>2222</v>
      </c>
      <c r="EX1" s="59" t="s">
        <v>2223</v>
      </c>
      <c r="EY1" s="59" t="s">
        <v>2224</v>
      </c>
      <c r="EZ1" s="59" t="s">
        <v>2225</v>
      </c>
      <c r="FA1" s="40" t="s">
        <v>1709</v>
      </c>
      <c r="FB1" s="50" t="s">
        <v>2226</v>
      </c>
      <c r="FC1" s="40" t="s">
        <v>1570</v>
      </c>
      <c r="FD1" s="40" t="s">
        <v>2140</v>
      </c>
      <c r="FE1" s="40" t="s">
        <v>2141</v>
      </c>
      <c r="FF1" s="40" t="s">
        <v>2142</v>
      </c>
      <c r="FG1" s="40" t="s">
        <v>1574</v>
      </c>
      <c r="FH1" s="40" t="s">
        <v>1571</v>
      </c>
      <c r="FI1" s="40" t="s">
        <v>2144</v>
      </c>
      <c r="FJ1" s="40" t="s">
        <v>2145</v>
      </c>
      <c r="FK1" s="40" t="s">
        <v>1569</v>
      </c>
      <c r="FL1" s="40" t="s">
        <v>2154</v>
      </c>
      <c r="FM1" s="40" t="s">
        <v>2227</v>
      </c>
      <c r="FN1" s="40" t="s">
        <v>1710</v>
      </c>
      <c r="FO1" s="40" t="s">
        <v>1577</v>
      </c>
      <c r="FP1" s="40" t="s">
        <v>2228</v>
      </c>
      <c r="FQ1" s="40" t="s">
        <v>1712</v>
      </c>
      <c r="FR1" s="40" t="s">
        <v>1713</v>
      </c>
      <c r="FS1" s="40" t="s">
        <v>1714</v>
      </c>
      <c r="FT1" s="40" t="s">
        <v>1715</v>
      </c>
      <c r="FU1" s="40" t="s">
        <v>2229</v>
      </c>
      <c r="FV1" s="40" t="s">
        <v>2230</v>
      </c>
      <c r="FW1" s="40" t="s">
        <v>179</v>
      </c>
      <c r="FX1" s="40" t="s">
        <v>1719</v>
      </c>
      <c r="FY1" s="47" t="s">
        <v>1583</v>
      </c>
      <c r="FZ1" s="40" t="s">
        <v>1720</v>
      </c>
      <c r="GA1" s="61" t="s">
        <v>2231</v>
      </c>
      <c r="GB1" s="61" t="s">
        <v>2232</v>
      </c>
      <c r="GC1" s="40" t="s">
        <v>2233</v>
      </c>
      <c r="GD1" s="40" t="s">
        <v>186</v>
      </c>
      <c r="GE1" s="40" t="s">
        <v>2234</v>
      </c>
      <c r="GF1" s="50" t="s">
        <v>2235</v>
      </c>
      <c r="GG1" s="50" t="s">
        <v>1722</v>
      </c>
      <c r="GH1" s="50" t="s">
        <v>2236</v>
      </c>
      <c r="GI1" s="50" t="s">
        <v>2237</v>
      </c>
      <c r="GJ1" s="50" t="s">
        <v>1725</v>
      </c>
      <c r="GK1" s="50" t="s">
        <v>2238</v>
      </c>
      <c r="GL1" s="59" t="s">
        <v>2239</v>
      </c>
      <c r="GM1" s="50" t="s">
        <v>2240</v>
      </c>
      <c r="GN1" s="59" t="s">
        <v>2241</v>
      </c>
      <c r="GO1" s="59" t="s">
        <v>2242</v>
      </c>
      <c r="GP1" s="59" t="s">
        <v>2243</v>
      </c>
      <c r="GQ1" s="59">
        <v>31</v>
      </c>
      <c r="GR1" s="59" t="s">
        <v>2244</v>
      </c>
      <c r="GS1" s="59" t="s">
        <v>2245</v>
      </c>
      <c r="GT1" s="59" t="s">
        <v>2246</v>
      </c>
      <c r="GU1" s="59" t="s">
        <v>2247</v>
      </c>
      <c r="GV1" s="59">
        <v>31</v>
      </c>
      <c r="GW1" s="59" t="s">
        <v>2248</v>
      </c>
      <c r="GX1" s="59" t="s">
        <v>216</v>
      </c>
      <c r="GY1" s="59" t="s">
        <v>2249</v>
      </c>
      <c r="GZ1" s="59" t="s">
        <v>218</v>
      </c>
      <c r="HA1" s="59" t="s">
        <v>219</v>
      </c>
      <c r="HB1" s="59" t="s">
        <v>2196</v>
      </c>
      <c r="HC1" s="59" t="s">
        <v>2250</v>
      </c>
      <c r="HD1" s="59" t="s">
        <v>2251</v>
      </c>
      <c r="HE1" s="59" t="s">
        <v>2252</v>
      </c>
      <c r="HF1" s="59" t="s">
        <v>2253</v>
      </c>
      <c r="HG1" s="59" t="s">
        <v>2254</v>
      </c>
      <c r="HH1" s="59" t="s">
        <v>2255</v>
      </c>
      <c r="HI1" s="59" t="s">
        <v>2256</v>
      </c>
      <c r="HJ1" s="59" t="s">
        <v>2257</v>
      </c>
      <c r="HK1" s="59" t="s">
        <v>2258</v>
      </c>
      <c r="HL1" s="59" t="s">
        <v>2259</v>
      </c>
      <c r="HM1" s="59" t="s">
        <v>2260</v>
      </c>
      <c r="HN1" s="59" t="s">
        <v>2261</v>
      </c>
      <c r="HO1" s="59" t="s">
        <v>2262</v>
      </c>
      <c r="HP1" s="59" t="s">
        <v>2263</v>
      </c>
      <c r="HQ1" s="59" t="s">
        <v>234</v>
      </c>
      <c r="HR1" s="59" t="s">
        <v>2264</v>
      </c>
      <c r="HS1" s="59" t="s">
        <v>2265</v>
      </c>
      <c r="HT1" s="59" t="s">
        <v>2266</v>
      </c>
      <c r="HU1" s="59" t="s">
        <v>2267</v>
      </c>
      <c r="HV1" s="59" t="s">
        <v>2268</v>
      </c>
      <c r="HW1" s="59" t="s">
        <v>2269</v>
      </c>
      <c r="HX1" s="59" t="s">
        <v>2270</v>
      </c>
      <c r="HY1" s="59" t="s">
        <v>2271</v>
      </c>
      <c r="HZ1" s="59" t="s">
        <v>2272</v>
      </c>
      <c r="IA1" s="59" t="s">
        <v>2273</v>
      </c>
      <c r="IB1" s="59" t="s">
        <v>2274</v>
      </c>
      <c r="IC1" s="59" t="s">
        <v>2275</v>
      </c>
      <c r="ID1" s="59" t="s">
        <v>2276</v>
      </c>
      <c r="IE1" s="59" t="s">
        <v>2277</v>
      </c>
      <c r="IF1" s="59" t="s">
        <v>2278</v>
      </c>
      <c r="IG1" s="59" t="s">
        <v>2122</v>
      </c>
      <c r="IH1" s="59" t="s">
        <v>2279</v>
      </c>
      <c r="II1" s="59" t="s">
        <v>2280</v>
      </c>
      <c r="IJ1" s="59" t="s">
        <v>2281</v>
      </c>
      <c r="IK1" s="59" t="s">
        <v>2282</v>
      </c>
      <c r="IL1" s="58" t="s">
        <v>255</v>
      </c>
      <c r="IM1" s="58" t="s">
        <v>256</v>
      </c>
      <c r="IN1" s="59" t="s">
        <v>257</v>
      </c>
      <c r="IO1" s="59" t="s">
        <v>258</v>
      </c>
      <c r="IP1" s="59" t="s">
        <v>259</v>
      </c>
      <c r="IQ1" s="59" t="s">
        <v>260</v>
      </c>
      <c r="IR1" s="59" t="s">
        <v>261</v>
      </c>
      <c r="IS1" s="59" t="s">
        <v>262</v>
      </c>
      <c r="IT1" s="59" t="s">
        <v>263</v>
      </c>
    </row>
    <row r="2" spans="1:254" x14ac:dyDescent="0.2">
      <c r="A2" s="29" t="s">
        <v>265</v>
      </c>
      <c r="B2" s="29">
        <v>2016</v>
      </c>
      <c r="C2" s="29" t="s">
        <v>266</v>
      </c>
      <c r="D2" s="29" t="s">
        <v>267</v>
      </c>
      <c r="E2" s="29" t="s">
        <v>268</v>
      </c>
      <c r="F2" s="29">
        <v>27215</v>
      </c>
      <c r="G2" s="29">
        <v>5863</v>
      </c>
      <c r="H2" s="29" t="s">
        <v>267</v>
      </c>
      <c r="I2" s="29" t="s">
        <v>268</v>
      </c>
      <c r="J2" s="29">
        <v>27215</v>
      </c>
      <c r="K2" s="29"/>
      <c r="L2" s="29" t="s">
        <v>269</v>
      </c>
      <c r="M2" s="29" t="s">
        <v>270</v>
      </c>
      <c r="N2" s="29" t="s">
        <v>271</v>
      </c>
      <c r="O2" s="29" t="s">
        <v>272</v>
      </c>
      <c r="P2" s="29" t="s">
        <v>273</v>
      </c>
      <c r="Q2" s="29" t="s">
        <v>274</v>
      </c>
      <c r="R2" s="29" t="s">
        <v>275</v>
      </c>
      <c r="S2" s="29" t="s">
        <v>271</v>
      </c>
      <c r="T2" s="29" t="s">
        <v>276</v>
      </c>
      <c r="U2" s="53">
        <v>1</v>
      </c>
      <c r="V2" s="53">
        <v>4</v>
      </c>
      <c r="W2" s="53">
        <v>0</v>
      </c>
      <c r="X2" s="53">
        <v>0</v>
      </c>
      <c r="Y2" s="29">
        <v>11012</v>
      </c>
      <c r="Z2" s="29">
        <v>10</v>
      </c>
      <c r="AA2" s="29">
        <v>0</v>
      </c>
      <c r="AB2" s="29">
        <v>10</v>
      </c>
      <c r="AC2" s="29">
        <v>35.229999999999997</v>
      </c>
      <c r="AD2" s="29">
        <v>45.23</v>
      </c>
      <c r="AE2" s="29">
        <v>0.22109999999999999</v>
      </c>
      <c r="AF2" s="38">
        <v>76404</v>
      </c>
      <c r="AG2" s="29"/>
      <c r="AH2" s="29"/>
      <c r="AI2" s="38">
        <v>39062</v>
      </c>
      <c r="AJ2" s="57">
        <v>11.07</v>
      </c>
      <c r="AK2" s="57">
        <v>11.57</v>
      </c>
      <c r="AL2" s="57">
        <v>15.75</v>
      </c>
      <c r="AM2" s="38">
        <v>232000</v>
      </c>
      <c r="AN2" s="38">
        <v>2397591</v>
      </c>
      <c r="AO2" s="38">
        <v>2629591</v>
      </c>
      <c r="AP2" s="38">
        <v>180565</v>
      </c>
      <c r="AQ2" s="38">
        <v>0</v>
      </c>
      <c r="AR2" s="38">
        <v>180565</v>
      </c>
      <c r="AS2" s="38">
        <v>49980</v>
      </c>
      <c r="AT2" s="38">
        <v>10000</v>
      </c>
      <c r="AU2" s="38">
        <v>59980</v>
      </c>
      <c r="AV2" s="38">
        <v>104431</v>
      </c>
      <c r="AW2" s="38">
        <v>2974567</v>
      </c>
      <c r="AX2" s="38">
        <v>1534408</v>
      </c>
      <c r="AY2" s="38">
        <v>459677</v>
      </c>
      <c r="AZ2" s="38">
        <v>1994085</v>
      </c>
      <c r="BA2" s="38">
        <v>156815</v>
      </c>
      <c r="BB2" s="38">
        <v>32846</v>
      </c>
      <c r="BC2" s="38">
        <v>69116</v>
      </c>
      <c r="BD2" s="38">
        <v>258777</v>
      </c>
      <c r="BE2" s="38">
        <v>406736</v>
      </c>
      <c r="BF2" s="38">
        <v>2659598</v>
      </c>
      <c r="BG2" s="38">
        <v>314969</v>
      </c>
      <c r="BH2" s="42">
        <v>0.10589999999999999</v>
      </c>
      <c r="BI2" s="38">
        <v>35937</v>
      </c>
      <c r="BJ2" s="38">
        <v>0</v>
      </c>
      <c r="BK2" s="38">
        <v>0</v>
      </c>
      <c r="BL2" s="38">
        <v>0</v>
      </c>
      <c r="BM2" s="38">
        <v>35937</v>
      </c>
      <c r="BN2" s="38">
        <v>35937</v>
      </c>
      <c r="BO2" s="60">
        <v>52825</v>
      </c>
      <c r="BP2" s="60">
        <v>49846</v>
      </c>
      <c r="BQ2" s="60">
        <v>102671</v>
      </c>
      <c r="BR2" s="60">
        <v>44520</v>
      </c>
      <c r="BS2" s="60">
        <v>20673</v>
      </c>
      <c r="BT2" s="60">
        <v>65193</v>
      </c>
      <c r="BU2" s="60">
        <v>8674</v>
      </c>
      <c r="BV2" s="60">
        <v>0</v>
      </c>
      <c r="BW2" s="60">
        <v>8674</v>
      </c>
      <c r="BX2" s="60">
        <v>176538</v>
      </c>
      <c r="BY2" s="60"/>
      <c r="BZ2" s="60">
        <v>176538</v>
      </c>
      <c r="CA2" s="60">
        <v>3478</v>
      </c>
      <c r="CB2" s="60">
        <v>28540</v>
      </c>
      <c r="CC2" s="60">
        <v>5</v>
      </c>
      <c r="CD2" s="60">
        <v>74</v>
      </c>
      <c r="CE2" s="60">
        <v>79</v>
      </c>
      <c r="CF2" s="60">
        <v>14802</v>
      </c>
      <c r="CG2" s="60">
        <v>6848</v>
      </c>
      <c r="CH2" s="60">
        <v>24149</v>
      </c>
      <c r="CI2" s="60">
        <v>0</v>
      </c>
      <c r="CJ2" s="60">
        <v>56</v>
      </c>
      <c r="CK2" s="60">
        <v>120</v>
      </c>
      <c r="CL2" s="60">
        <v>330</v>
      </c>
      <c r="CM2" s="60">
        <v>177015</v>
      </c>
      <c r="CN2" s="60">
        <v>56364</v>
      </c>
      <c r="CO2" s="60">
        <v>233379</v>
      </c>
      <c r="CP2" s="60">
        <v>22859</v>
      </c>
      <c r="CQ2" s="60">
        <v>0</v>
      </c>
      <c r="CR2" s="60">
        <v>22859</v>
      </c>
      <c r="CS2" s="60">
        <v>164231</v>
      </c>
      <c r="CT2" s="60">
        <v>36477</v>
      </c>
      <c r="CU2" s="60">
        <v>200708</v>
      </c>
      <c r="CV2" s="60">
        <v>456946</v>
      </c>
      <c r="CW2" s="60">
        <v>6418</v>
      </c>
      <c r="CX2" s="60">
        <v>7109</v>
      </c>
      <c r="CY2" s="60">
        <v>470473</v>
      </c>
      <c r="CZ2" s="60">
        <v>54550</v>
      </c>
      <c r="DA2" s="60">
        <v>4641</v>
      </c>
      <c r="DB2" s="60">
        <v>59191</v>
      </c>
      <c r="DC2" s="60">
        <v>285299</v>
      </c>
      <c r="DD2" s="60">
        <v>5212</v>
      </c>
      <c r="DE2" s="60">
        <v>3765</v>
      </c>
      <c r="DF2" s="60">
        <v>13618</v>
      </c>
      <c r="DG2" s="60">
        <v>1962</v>
      </c>
      <c r="DH2" s="60"/>
      <c r="DI2" s="60">
        <v>353962</v>
      </c>
      <c r="DJ2" s="60">
        <v>475650</v>
      </c>
      <c r="DK2" s="60"/>
      <c r="DL2" s="60"/>
      <c r="DM2" s="60">
        <v>830914</v>
      </c>
      <c r="DN2" s="60">
        <v>1671</v>
      </c>
      <c r="DO2" s="60">
        <v>54725</v>
      </c>
      <c r="DP2" s="60">
        <v>10016</v>
      </c>
      <c r="DQ2" s="60">
        <v>64741</v>
      </c>
      <c r="DR2" s="60">
        <v>542142</v>
      </c>
      <c r="DS2" s="60">
        <v>725</v>
      </c>
      <c r="DT2" s="60">
        <v>43</v>
      </c>
      <c r="DU2" s="60">
        <v>851</v>
      </c>
      <c r="DV2" s="60">
        <v>98</v>
      </c>
      <c r="DW2" s="60">
        <v>69</v>
      </c>
      <c r="DX2" s="60">
        <v>2</v>
      </c>
      <c r="DY2" s="60">
        <v>1788</v>
      </c>
      <c r="DZ2" s="60">
        <v>6378</v>
      </c>
      <c r="EA2" s="60">
        <v>2025</v>
      </c>
      <c r="EB2" s="60">
        <v>8403</v>
      </c>
      <c r="EC2" s="60">
        <v>25375</v>
      </c>
      <c r="ED2" s="60">
        <v>11246</v>
      </c>
      <c r="EE2" s="60">
        <v>36621</v>
      </c>
      <c r="EF2" s="60">
        <v>762</v>
      </c>
      <c r="EG2" s="60">
        <v>553</v>
      </c>
      <c r="EH2" s="60">
        <v>1315</v>
      </c>
      <c r="EI2" s="60">
        <v>46339</v>
      </c>
      <c r="EJ2" s="60">
        <v>362</v>
      </c>
      <c r="EK2" s="60">
        <v>1630</v>
      </c>
      <c r="EL2" s="60">
        <v>128</v>
      </c>
      <c r="EM2" s="60">
        <v>717</v>
      </c>
      <c r="EN2" s="60">
        <v>232</v>
      </c>
      <c r="EO2" s="60">
        <v>3224</v>
      </c>
      <c r="EP2" s="60">
        <v>75190</v>
      </c>
      <c r="EQ2" s="60">
        <v>25400</v>
      </c>
      <c r="ER2" s="60">
        <v>13111</v>
      </c>
      <c r="ES2" s="60">
        <v>217</v>
      </c>
      <c r="ET2" s="60">
        <v>298</v>
      </c>
      <c r="EU2" s="29" t="s">
        <v>277</v>
      </c>
      <c r="EV2" s="60">
        <v>55</v>
      </c>
      <c r="EW2" s="60">
        <v>93</v>
      </c>
      <c r="EX2" s="60">
        <v>103008</v>
      </c>
      <c r="EY2" s="60">
        <v>305693</v>
      </c>
      <c r="EZ2" s="60"/>
      <c r="FA2" s="29"/>
      <c r="FB2" s="30" t="s">
        <v>278</v>
      </c>
      <c r="FC2" s="29"/>
      <c r="FD2" s="29"/>
      <c r="FE2" s="29" t="s">
        <v>279</v>
      </c>
      <c r="FF2" s="29" t="s">
        <v>280</v>
      </c>
      <c r="FG2" s="29" t="s">
        <v>267</v>
      </c>
      <c r="FH2" s="29" t="s">
        <v>268</v>
      </c>
      <c r="FI2" s="29">
        <v>27215</v>
      </c>
      <c r="FJ2" s="29">
        <v>5863</v>
      </c>
      <c r="FK2" s="29" t="s">
        <v>267</v>
      </c>
      <c r="FL2" s="29" t="s">
        <v>268</v>
      </c>
      <c r="FM2" s="29">
        <v>27215</v>
      </c>
      <c r="FN2" s="29">
        <v>5863</v>
      </c>
      <c r="FO2" s="29" t="s">
        <v>266</v>
      </c>
      <c r="FP2" s="29">
        <v>56056</v>
      </c>
      <c r="FQ2" s="29">
        <v>45.23</v>
      </c>
      <c r="FR2" s="29" t="s">
        <v>281</v>
      </c>
      <c r="FS2" s="29">
        <v>11012</v>
      </c>
      <c r="FT2" s="29">
        <v>260</v>
      </c>
      <c r="FU2" s="29"/>
      <c r="FV2" s="29" t="s">
        <v>282</v>
      </c>
      <c r="FW2" s="29"/>
      <c r="FX2" s="29"/>
      <c r="FY2" s="53">
        <v>0</v>
      </c>
      <c r="FZ2" s="29" t="s">
        <v>283</v>
      </c>
      <c r="GA2" s="62">
        <v>54.77</v>
      </c>
      <c r="GB2" s="62">
        <v>60.67</v>
      </c>
      <c r="GC2" s="29"/>
      <c r="GD2" s="29" t="s">
        <v>284</v>
      </c>
      <c r="GE2" s="29" t="s">
        <v>285</v>
      </c>
      <c r="GF2" s="30" t="s">
        <v>286</v>
      </c>
      <c r="GG2" s="30" t="s">
        <v>287</v>
      </c>
      <c r="GH2" s="30" t="s">
        <v>288</v>
      </c>
      <c r="GI2" s="30" t="s">
        <v>289</v>
      </c>
      <c r="GJ2" s="30" t="s">
        <v>290</v>
      </c>
      <c r="GK2" s="30" t="s">
        <v>278</v>
      </c>
      <c r="GL2" s="60">
        <v>153595</v>
      </c>
      <c r="GM2" s="30" t="s">
        <v>291</v>
      </c>
      <c r="GN2" s="60">
        <v>923</v>
      </c>
      <c r="GO2" s="60">
        <v>274</v>
      </c>
      <c r="GP2" s="60">
        <v>10828</v>
      </c>
      <c r="GQ2" s="60">
        <v>73064</v>
      </c>
      <c r="GR2" s="60">
        <v>393604</v>
      </c>
      <c r="GS2" s="60">
        <v>73</v>
      </c>
      <c r="GT2" s="60">
        <v>31</v>
      </c>
      <c r="GU2" s="60">
        <v>434</v>
      </c>
      <c r="GV2" s="60">
        <v>7285</v>
      </c>
      <c r="GW2" s="60">
        <v>29491</v>
      </c>
      <c r="GX2" s="60">
        <v>5</v>
      </c>
      <c r="GY2" s="60">
        <v>5527</v>
      </c>
      <c r="GZ2" s="60">
        <v>45799</v>
      </c>
      <c r="HA2" s="60">
        <v>256782</v>
      </c>
      <c r="HB2" s="60">
        <v>1962</v>
      </c>
      <c r="HC2" s="60"/>
      <c r="HD2" s="60">
        <v>56</v>
      </c>
      <c r="HE2" s="60">
        <v>26725</v>
      </c>
      <c r="HF2" s="60"/>
      <c r="HG2" s="60"/>
      <c r="HH2" s="60">
        <v>1815</v>
      </c>
      <c r="HI2" s="60">
        <v>2022</v>
      </c>
      <c r="HJ2" s="60"/>
      <c r="HK2" s="60"/>
      <c r="HL2" s="60">
        <v>4826</v>
      </c>
      <c r="HM2" s="60">
        <v>0</v>
      </c>
      <c r="HN2" s="60"/>
      <c r="HO2" s="60"/>
      <c r="HP2" s="60">
        <v>0</v>
      </c>
      <c r="HQ2" s="60">
        <v>830914</v>
      </c>
      <c r="HR2" s="60">
        <v>344490</v>
      </c>
      <c r="HS2" s="60">
        <v>6974</v>
      </c>
      <c r="HT2" s="60">
        <v>817431</v>
      </c>
      <c r="HU2" s="60">
        <v>346823</v>
      </c>
      <c r="HV2" s="60">
        <v>232</v>
      </c>
      <c r="HW2" s="60">
        <v>4980</v>
      </c>
      <c r="HX2" s="60">
        <v>1070</v>
      </c>
      <c r="HY2" s="60">
        <v>3571</v>
      </c>
      <c r="HZ2" s="60">
        <v>0</v>
      </c>
      <c r="IA2" s="60">
        <v>0</v>
      </c>
      <c r="IB2" s="60">
        <v>33602</v>
      </c>
      <c r="IC2" s="60">
        <v>72582</v>
      </c>
      <c r="ID2" s="60">
        <v>106184</v>
      </c>
      <c r="IE2" s="60">
        <v>119802</v>
      </c>
      <c r="IF2" s="60">
        <v>59191</v>
      </c>
      <c r="IG2" s="60">
        <v>937098</v>
      </c>
      <c r="IH2" s="60">
        <v>200708</v>
      </c>
      <c r="II2" s="60">
        <v>768</v>
      </c>
      <c r="IJ2" s="60">
        <v>949</v>
      </c>
      <c r="IK2" s="60">
        <v>71</v>
      </c>
      <c r="IL2" s="42">
        <v>0.79</v>
      </c>
      <c r="IM2" s="42">
        <v>0.18</v>
      </c>
      <c r="IN2" s="60">
        <v>25.92</v>
      </c>
      <c r="IO2" s="60">
        <v>38.590000000000003</v>
      </c>
      <c r="IP2" s="60">
        <v>10.94</v>
      </c>
      <c r="IQ2" s="60">
        <v>1645</v>
      </c>
      <c r="IR2" s="60">
        <v>32515</v>
      </c>
      <c r="IS2" s="60">
        <v>143</v>
      </c>
      <c r="IT2" s="60">
        <v>13824</v>
      </c>
    </row>
    <row r="3" spans="1:254" s="78" customFormat="1" x14ac:dyDescent="0.2">
      <c r="A3" s="93" t="s">
        <v>293</v>
      </c>
      <c r="B3" s="93">
        <v>2016</v>
      </c>
      <c r="C3" s="93" t="s">
        <v>294</v>
      </c>
      <c r="D3" s="93" t="s">
        <v>295</v>
      </c>
      <c r="E3" s="93" t="s">
        <v>296</v>
      </c>
      <c r="F3" s="93">
        <v>27986</v>
      </c>
      <c r="G3" s="93">
        <v>68</v>
      </c>
      <c r="H3" s="93" t="s">
        <v>297</v>
      </c>
      <c r="I3" s="93" t="s">
        <v>296</v>
      </c>
      <c r="J3" s="93">
        <v>27986</v>
      </c>
      <c r="K3" s="93"/>
      <c r="L3" s="93" t="s">
        <v>298</v>
      </c>
      <c r="M3" s="93" t="s">
        <v>299</v>
      </c>
      <c r="N3" s="93" t="s">
        <v>300</v>
      </c>
      <c r="O3" s="93" t="s">
        <v>301</v>
      </c>
      <c r="P3" s="93" t="s">
        <v>302</v>
      </c>
      <c r="Q3" s="93" t="s">
        <v>303</v>
      </c>
      <c r="R3" s="93" t="s">
        <v>299</v>
      </c>
      <c r="S3" s="93" t="s">
        <v>300</v>
      </c>
      <c r="T3" s="93" t="s">
        <v>304</v>
      </c>
      <c r="U3" s="94">
        <v>1</v>
      </c>
      <c r="V3" s="94">
        <v>6</v>
      </c>
      <c r="W3" s="94">
        <v>0</v>
      </c>
      <c r="X3" s="94">
        <v>1</v>
      </c>
      <c r="Y3" s="93">
        <v>15106</v>
      </c>
      <c r="Z3" s="93">
        <v>1</v>
      </c>
      <c r="AA3" s="93">
        <v>1</v>
      </c>
      <c r="AB3" s="93">
        <v>2</v>
      </c>
      <c r="AC3" s="93">
        <v>15.89</v>
      </c>
      <c r="AD3" s="93">
        <v>17.89</v>
      </c>
      <c r="AE3" s="93">
        <v>5.5899999999999998E-2</v>
      </c>
      <c r="AF3" s="95">
        <v>72100</v>
      </c>
      <c r="AG3" s="93"/>
      <c r="AH3" s="93"/>
      <c r="AI3" s="95">
        <v>36090</v>
      </c>
      <c r="AJ3" s="96">
        <v>7.43</v>
      </c>
      <c r="AK3" s="96">
        <v>8</v>
      </c>
      <c r="AL3" s="96">
        <v>13.7</v>
      </c>
      <c r="AM3" s="95">
        <v>223608</v>
      </c>
      <c r="AN3" s="95">
        <v>470060</v>
      </c>
      <c r="AO3" s="95">
        <v>693668</v>
      </c>
      <c r="AP3" s="95">
        <v>392930</v>
      </c>
      <c r="AQ3" s="95">
        <v>0</v>
      </c>
      <c r="AR3" s="95">
        <v>392930</v>
      </c>
      <c r="AS3" s="95">
        <v>0</v>
      </c>
      <c r="AT3" s="95">
        <v>0</v>
      </c>
      <c r="AU3" s="95">
        <v>0</v>
      </c>
      <c r="AV3" s="95">
        <v>154258</v>
      </c>
      <c r="AW3" s="95">
        <v>1240856</v>
      </c>
      <c r="AX3" s="95">
        <v>611950</v>
      </c>
      <c r="AY3" s="95">
        <v>163665</v>
      </c>
      <c r="AZ3" s="95">
        <v>775615</v>
      </c>
      <c r="BA3" s="95">
        <v>59469</v>
      </c>
      <c r="BB3" s="95">
        <v>3736</v>
      </c>
      <c r="BC3" s="95">
        <v>26115</v>
      </c>
      <c r="BD3" s="95">
        <v>89320</v>
      </c>
      <c r="BE3" s="95">
        <v>314628</v>
      </c>
      <c r="BF3" s="95">
        <v>1179563</v>
      </c>
      <c r="BG3" s="95">
        <v>61293</v>
      </c>
      <c r="BH3" s="97">
        <v>4.9399999999999999E-2</v>
      </c>
      <c r="BI3" s="95">
        <v>100257</v>
      </c>
      <c r="BJ3" s="95">
        <v>0</v>
      </c>
      <c r="BK3" s="95">
        <v>0</v>
      </c>
      <c r="BL3" s="95">
        <v>0</v>
      </c>
      <c r="BM3" s="95">
        <v>100257</v>
      </c>
      <c r="BN3" s="95">
        <v>92268</v>
      </c>
      <c r="BO3" s="98">
        <v>55107</v>
      </c>
      <c r="BP3" s="98">
        <v>44371</v>
      </c>
      <c r="BQ3" s="98">
        <v>99478</v>
      </c>
      <c r="BR3" s="98">
        <v>40337</v>
      </c>
      <c r="BS3" s="98">
        <v>21584</v>
      </c>
      <c r="BT3" s="98">
        <v>61921</v>
      </c>
      <c r="BU3" s="98">
        <v>4287</v>
      </c>
      <c r="BV3" s="98">
        <v>1915</v>
      </c>
      <c r="BW3" s="98">
        <v>6202</v>
      </c>
      <c r="BX3" s="98">
        <v>167601</v>
      </c>
      <c r="BY3" s="98"/>
      <c r="BZ3" s="98">
        <v>167601</v>
      </c>
      <c r="CA3" s="98">
        <v>5994</v>
      </c>
      <c r="CB3" s="98">
        <v>26726</v>
      </c>
      <c r="CC3" s="98">
        <v>4</v>
      </c>
      <c r="CD3" s="98">
        <v>74</v>
      </c>
      <c r="CE3" s="98">
        <v>78</v>
      </c>
      <c r="CF3" s="98">
        <v>7141</v>
      </c>
      <c r="CG3" s="98">
        <v>2022</v>
      </c>
      <c r="CH3" s="98">
        <v>12460</v>
      </c>
      <c r="CI3" s="98">
        <v>0</v>
      </c>
      <c r="CJ3" s="98">
        <v>0</v>
      </c>
      <c r="CK3" s="98">
        <v>6</v>
      </c>
      <c r="CL3" s="98">
        <v>119</v>
      </c>
      <c r="CM3" s="98">
        <v>31913</v>
      </c>
      <c r="CN3" s="98">
        <v>8831</v>
      </c>
      <c r="CO3" s="98">
        <v>40744</v>
      </c>
      <c r="CP3" s="98">
        <v>2877</v>
      </c>
      <c r="CQ3" s="98">
        <v>291</v>
      </c>
      <c r="CR3" s="98">
        <v>3168</v>
      </c>
      <c r="CS3" s="98">
        <v>23577</v>
      </c>
      <c r="CT3" s="98">
        <v>5834</v>
      </c>
      <c r="CU3" s="98">
        <v>29411</v>
      </c>
      <c r="CV3" s="98">
        <v>73323</v>
      </c>
      <c r="CW3" s="98">
        <v>435</v>
      </c>
      <c r="CX3" s="98">
        <v>0</v>
      </c>
      <c r="CY3" s="98">
        <v>73758</v>
      </c>
      <c r="CZ3" s="98">
        <v>4042</v>
      </c>
      <c r="DA3" s="98">
        <v>25</v>
      </c>
      <c r="DB3" s="98">
        <v>4067</v>
      </c>
      <c r="DC3" s="98">
        <v>14767</v>
      </c>
      <c r="DD3" s="98">
        <v>34</v>
      </c>
      <c r="DE3" s="98">
        <v>0</v>
      </c>
      <c r="DF3" s="98">
        <v>59</v>
      </c>
      <c r="DG3" s="98">
        <v>303</v>
      </c>
      <c r="DH3" s="98"/>
      <c r="DI3" s="98">
        <v>6431</v>
      </c>
      <c r="DJ3" s="98">
        <v>86156</v>
      </c>
      <c r="DK3" s="98">
        <v>0</v>
      </c>
      <c r="DL3" s="98">
        <v>0</v>
      </c>
      <c r="DM3" s="98">
        <v>92646</v>
      </c>
      <c r="DN3" s="98">
        <v>0</v>
      </c>
      <c r="DO3" s="98">
        <v>25914</v>
      </c>
      <c r="DP3" s="98">
        <v>6475</v>
      </c>
      <c r="DQ3" s="98">
        <v>32389</v>
      </c>
      <c r="DR3" s="98">
        <v>0</v>
      </c>
      <c r="DS3" s="98">
        <v>62</v>
      </c>
      <c r="DT3" s="98">
        <v>26</v>
      </c>
      <c r="DU3" s="98">
        <v>161</v>
      </c>
      <c r="DV3" s="98">
        <v>126</v>
      </c>
      <c r="DW3" s="98">
        <v>16</v>
      </c>
      <c r="DX3" s="98">
        <v>8</v>
      </c>
      <c r="DY3" s="98">
        <v>399</v>
      </c>
      <c r="DZ3" s="98">
        <v>733</v>
      </c>
      <c r="EA3" s="98">
        <v>660</v>
      </c>
      <c r="EB3" s="98">
        <v>1393</v>
      </c>
      <c r="EC3" s="98">
        <v>4767</v>
      </c>
      <c r="ED3" s="98">
        <v>4823</v>
      </c>
      <c r="EE3" s="98">
        <v>9590</v>
      </c>
      <c r="EF3" s="98">
        <v>132</v>
      </c>
      <c r="EG3" s="98">
        <v>130</v>
      </c>
      <c r="EH3" s="98">
        <v>262</v>
      </c>
      <c r="EI3" s="98">
        <v>11245</v>
      </c>
      <c r="EJ3" s="98">
        <v>0</v>
      </c>
      <c r="EK3" s="98">
        <v>0</v>
      </c>
      <c r="EL3" s="98">
        <v>0</v>
      </c>
      <c r="EM3" s="98">
        <v>0</v>
      </c>
      <c r="EN3" s="98">
        <v>121</v>
      </c>
      <c r="EO3" s="98">
        <v>695</v>
      </c>
      <c r="EP3" s="98">
        <v>9054</v>
      </c>
      <c r="EQ3" s="98">
        <v>5227</v>
      </c>
      <c r="ER3" s="98">
        <v>1586</v>
      </c>
      <c r="ES3" s="98">
        <v>0</v>
      </c>
      <c r="ET3" s="98">
        <v>11</v>
      </c>
      <c r="EU3" s="93" t="s">
        <v>305</v>
      </c>
      <c r="EV3" s="98">
        <v>37</v>
      </c>
      <c r="EW3" s="98">
        <v>99</v>
      </c>
      <c r="EX3" s="98">
        <v>44579</v>
      </c>
      <c r="EY3" s="98">
        <v>93952</v>
      </c>
      <c r="EZ3" s="98">
        <v>33080</v>
      </c>
      <c r="FA3" s="93"/>
      <c r="FB3" s="99"/>
      <c r="FC3" s="93"/>
      <c r="FD3" s="93"/>
      <c r="FE3" s="93" t="s">
        <v>306</v>
      </c>
      <c r="FF3" s="93" t="s">
        <v>307</v>
      </c>
      <c r="FG3" s="93" t="s">
        <v>295</v>
      </c>
      <c r="FH3" s="93" t="s">
        <v>296</v>
      </c>
      <c r="FI3" s="93">
        <v>27986</v>
      </c>
      <c r="FJ3" s="93">
        <v>68</v>
      </c>
      <c r="FK3" s="93" t="s">
        <v>297</v>
      </c>
      <c r="FL3" s="93" t="s">
        <v>296</v>
      </c>
      <c r="FM3" s="93">
        <v>27986</v>
      </c>
      <c r="FN3" s="93">
        <v>68</v>
      </c>
      <c r="FO3" s="93" t="s">
        <v>294</v>
      </c>
      <c r="FP3" s="93">
        <v>32361</v>
      </c>
      <c r="FQ3" s="93">
        <v>13.45</v>
      </c>
      <c r="FR3" s="93" t="s">
        <v>308</v>
      </c>
      <c r="FS3" s="93">
        <v>15106</v>
      </c>
      <c r="FT3" s="93">
        <v>364</v>
      </c>
      <c r="FU3" s="93"/>
      <c r="FV3" s="93" t="s">
        <v>309</v>
      </c>
      <c r="FW3" s="93"/>
      <c r="FX3" s="93"/>
      <c r="FY3" s="94">
        <v>0</v>
      </c>
      <c r="FZ3" s="93" t="s">
        <v>310</v>
      </c>
      <c r="GA3" s="100">
        <v>7.38</v>
      </c>
      <c r="GB3" s="100">
        <v>10.8</v>
      </c>
      <c r="GC3" s="93"/>
      <c r="GD3" s="93"/>
      <c r="GE3" s="93" t="s">
        <v>311</v>
      </c>
      <c r="GF3" s="99" t="s">
        <v>286</v>
      </c>
      <c r="GG3" s="99" t="s">
        <v>312</v>
      </c>
      <c r="GH3" s="99" t="s">
        <v>288</v>
      </c>
      <c r="GI3" s="99" t="s">
        <v>289</v>
      </c>
      <c r="GJ3" s="99" t="s">
        <v>313</v>
      </c>
      <c r="GK3" s="99" t="s">
        <v>278</v>
      </c>
      <c r="GL3" s="98">
        <v>78340</v>
      </c>
      <c r="GM3" s="99" t="s">
        <v>291</v>
      </c>
      <c r="GN3" s="98">
        <v>340</v>
      </c>
      <c r="GO3" s="98">
        <v>94</v>
      </c>
      <c r="GP3" s="98">
        <v>3653</v>
      </c>
      <c r="GQ3" s="98">
        <v>8927</v>
      </c>
      <c r="GR3" s="98"/>
      <c r="GS3" s="98">
        <v>40</v>
      </c>
      <c r="GT3" s="98">
        <v>8</v>
      </c>
      <c r="GU3" s="98">
        <v>71</v>
      </c>
      <c r="GV3" s="98">
        <v>1079</v>
      </c>
      <c r="GW3" s="98"/>
      <c r="GX3" s="98">
        <v>8</v>
      </c>
      <c r="GY3" s="98">
        <v>175</v>
      </c>
      <c r="GZ3" s="98">
        <v>21623</v>
      </c>
      <c r="HA3" s="98">
        <v>222444</v>
      </c>
      <c r="HB3" s="98">
        <v>303</v>
      </c>
      <c r="HC3" s="98"/>
      <c r="HD3" s="98">
        <v>0</v>
      </c>
      <c r="HE3" s="98">
        <v>26725</v>
      </c>
      <c r="HF3" s="98"/>
      <c r="HG3" s="98"/>
      <c r="HH3" s="98">
        <v>1</v>
      </c>
      <c r="HI3" s="98">
        <v>2022</v>
      </c>
      <c r="HJ3" s="98"/>
      <c r="HK3" s="98"/>
      <c r="HL3" s="98">
        <v>0</v>
      </c>
      <c r="HM3" s="98">
        <v>0</v>
      </c>
      <c r="HN3" s="98">
        <v>0</v>
      </c>
      <c r="HO3" s="98">
        <v>0</v>
      </c>
      <c r="HP3" s="98">
        <v>0</v>
      </c>
      <c r="HQ3" s="98">
        <v>92646</v>
      </c>
      <c r="HR3" s="98">
        <v>18834</v>
      </c>
      <c r="HS3" s="98">
        <v>20</v>
      </c>
      <c r="HT3" s="98">
        <v>92567</v>
      </c>
      <c r="HU3" s="98">
        <v>18829</v>
      </c>
      <c r="HV3" s="98">
        <v>34</v>
      </c>
      <c r="HW3" s="98">
        <v>0</v>
      </c>
      <c r="HX3" s="98">
        <v>25</v>
      </c>
      <c r="HY3" s="98">
        <v>0</v>
      </c>
      <c r="HZ3" s="98">
        <v>0</v>
      </c>
      <c r="IA3" s="98">
        <v>0</v>
      </c>
      <c r="IB3" s="98">
        <v>3266</v>
      </c>
      <c r="IC3" s="98"/>
      <c r="ID3" s="98">
        <v>3266</v>
      </c>
      <c r="IE3" s="98">
        <v>3325</v>
      </c>
      <c r="IF3" s="98">
        <v>4067</v>
      </c>
      <c r="IG3" s="98">
        <v>95912</v>
      </c>
      <c r="IH3" s="98">
        <v>29411</v>
      </c>
      <c r="II3" s="98">
        <v>88</v>
      </c>
      <c r="IJ3" s="98">
        <v>287</v>
      </c>
      <c r="IK3" s="98">
        <v>24</v>
      </c>
      <c r="IL3" s="97">
        <v>0.85</v>
      </c>
      <c r="IM3" s="97">
        <v>0.12</v>
      </c>
      <c r="IN3" s="98">
        <v>28.18</v>
      </c>
      <c r="IO3" s="98">
        <v>33.409999999999997</v>
      </c>
      <c r="IP3" s="98">
        <v>15.83</v>
      </c>
      <c r="IQ3" s="98">
        <v>239</v>
      </c>
      <c r="IR3" s="98">
        <v>5632</v>
      </c>
      <c r="IS3" s="98">
        <v>160</v>
      </c>
      <c r="IT3" s="98">
        <v>5613</v>
      </c>
    </row>
    <row r="4" spans="1:254" s="78" customFormat="1" x14ac:dyDescent="0.2">
      <c r="A4" s="101" t="s">
        <v>315</v>
      </c>
      <c r="B4" s="101">
        <v>2016</v>
      </c>
      <c r="C4" s="101" t="s">
        <v>316</v>
      </c>
      <c r="D4" s="101" t="s">
        <v>317</v>
      </c>
      <c r="E4" s="101" t="s">
        <v>318</v>
      </c>
      <c r="F4" s="101">
        <v>28681</v>
      </c>
      <c r="G4" s="101">
        <v>2698</v>
      </c>
      <c r="H4" s="101" t="s">
        <v>317</v>
      </c>
      <c r="I4" s="101" t="s">
        <v>318</v>
      </c>
      <c r="J4" s="101">
        <v>28681</v>
      </c>
      <c r="K4" s="101"/>
      <c r="L4" s="101" t="s">
        <v>319</v>
      </c>
      <c r="M4" s="101" t="s">
        <v>320</v>
      </c>
      <c r="N4" s="101" t="s">
        <v>321</v>
      </c>
      <c r="O4" s="101" t="s">
        <v>322</v>
      </c>
      <c r="P4" s="101" t="s">
        <v>319</v>
      </c>
      <c r="Q4" s="101" t="s">
        <v>323</v>
      </c>
      <c r="R4" s="101" t="s">
        <v>320</v>
      </c>
      <c r="S4" s="101" t="s">
        <v>321</v>
      </c>
      <c r="T4" s="101" t="s">
        <v>322</v>
      </c>
      <c r="U4" s="102">
        <v>1</v>
      </c>
      <c r="V4" s="102">
        <v>1</v>
      </c>
      <c r="W4" s="102">
        <v>0</v>
      </c>
      <c r="X4" s="102">
        <v>0</v>
      </c>
      <c r="Y4" s="101">
        <v>3801</v>
      </c>
      <c r="Z4" s="101">
        <v>1</v>
      </c>
      <c r="AA4" s="101">
        <v>0</v>
      </c>
      <c r="AB4" s="101">
        <v>1</v>
      </c>
      <c r="AC4" s="101">
        <v>6.7</v>
      </c>
      <c r="AD4" s="101">
        <v>7.7</v>
      </c>
      <c r="AE4" s="101">
        <v>0.12989999999999999</v>
      </c>
      <c r="AF4" s="103">
        <v>47983</v>
      </c>
      <c r="AG4" s="101"/>
      <c r="AH4" s="101"/>
      <c r="AI4" s="103"/>
      <c r="AJ4" s="104"/>
      <c r="AK4" s="104"/>
      <c r="AL4" s="104"/>
      <c r="AM4" s="103">
        <v>0</v>
      </c>
      <c r="AN4" s="103">
        <v>492259</v>
      </c>
      <c r="AO4" s="103">
        <v>492259</v>
      </c>
      <c r="AP4" s="103">
        <v>95790</v>
      </c>
      <c r="AQ4" s="103">
        <v>0</v>
      </c>
      <c r="AR4" s="103">
        <v>95790</v>
      </c>
      <c r="AS4" s="103">
        <v>11810</v>
      </c>
      <c r="AT4" s="103">
        <v>0</v>
      </c>
      <c r="AU4" s="103">
        <v>11810</v>
      </c>
      <c r="AV4" s="103">
        <v>12037</v>
      </c>
      <c r="AW4" s="103">
        <v>611896</v>
      </c>
      <c r="AX4" s="103">
        <v>240201</v>
      </c>
      <c r="AY4" s="103">
        <v>90660</v>
      </c>
      <c r="AZ4" s="103">
        <v>330861</v>
      </c>
      <c r="BA4" s="103">
        <v>29954</v>
      </c>
      <c r="BB4" s="103">
        <v>3081</v>
      </c>
      <c r="BC4" s="103">
        <v>7274</v>
      </c>
      <c r="BD4" s="103">
        <v>40309</v>
      </c>
      <c r="BE4" s="103">
        <v>80676</v>
      </c>
      <c r="BF4" s="103">
        <v>451846</v>
      </c>
      <c r="BG4" s="103">
        <v>160050</v>
      </c>
      <c r="BH4" s="105">
        <v>0.2616</v>
      </c>
      <c r="BI4" s="103">
        <v>0</v>
      </c>
      <c r="BJ4" s="103">
        <v>0</v>
      </c>
      <c r="BK4" s="103">
        <v>0</v>
      </c>
      <c r="BL4" s="103">
        <v>0</v>
      </c>
      <c r="BM4" s="103">
        <v>0</v>
      </c>
      <c r="BN4" s="103">
        <v>0</v>
      </c>
      <c r="BO4" s="106">
        <v>16283</v>
      </c>
      <c r="BP4" s="106">
        <v>12239</v>
      </c>
      <c r="BQ4" s="106">
        <v>28522</v>
      </c>
      <c r="BR4" s="106">
        <v>14863</v>
      </c>
      <c r="BS4" s="106">
        <v>6704</v>
      </c>
      <c r="BT4" s="106">
        <v>21567</v>
      </c>
      <c r="BU4" s="106">
        <v>3728</v>
      </c>
      <c r="BV4" s="106"/>
      <c r="BW4" s="106"/>
      <c r="BX4" s="106">
        <v>53817</v>
      </c>
      <c r="BY4" s="106"/>
      <c r="BZ4" s="106">
        <v>53817</v>
      </c>
      <c r="CA4" s="106">
        <v>105</v>
      </c>
      <c r="CB4" s="106">
        <v>27037</v>
      </c>
      <c r="CC4" s="106">
        <v>1</v>
      </c>
      <c r="CD4" s="106">
        <v>74</v>
      </c>
      <c r="CE4" s="106">
        <v>75</v>
      </c>
      <c r="CF4" s="106">
        <v>2626</v>
      </c>
      <c r="CG4" s="106">
        <v>2023</v>
      </c>
      <c r="CH4" s="106">
        <v>4454</v>
      </c>
      <c r="CI4" s="106">
        <v>0</v>
      </c>
      <c r="CJ4" s="106">
        <v>0</v>
      </c>
      <c r="CK4" s="106">
        <v>20</v>
      </c>
      <c r="CL4" s="106">
        <v>64</v>
      </c>
      <c r="CM4" s="106">
        <v>28620</v>
      </c>
      <c r="CN4" s="106">
        <v>5880</v>
      </c>
      <c r="CO4" s="106">
        <v>34500</v>
      </c>
      <c r="CP4" s="106">
        <v>7404</v>
      </c>
      <c r="CQ4" s="106"/>
      <c r="CR4" s="106"/>
      <c r="CS4" s="106">
        <v>36858</v>
      </c>
      <c r="CT4" s="106">
        <v>6120</v>
      </c>
      <c r="CU4" s="106">
        <v>42978</v>
      </c>
      <c r="CV4" s="106">
        <v>84882</v>
      </c>
      <c r="CW4" s="106">
        <v>558</v>
      </c>
      <c r="CX4" s="106">
        <v>60</v>
      </c>
      <c r="CY4" s="106">
        <v>85500</v>
      </c>
      <c r="CZ4" s="106">
        <v>5952</v>
      </c>
      <c r="DA4" s="106">
        <v>432</v>
      </c>
      <c r="DB4" s="106">
        <v>6384</v>
      </c>
      <c r="DC4" s="106">
        <v>19926</v>
      </c>
      <c r="DD4" s="106">
        <v>300</v>
      </c>
      <c r="DE4" s="106">
        <v>0</v>
      </c>
      <c r="DF4" s="106">
        <v>732</v>
      </c>
      <c r="DG4" s="106">
        <v>0</v>
      </c>
      <c r="DH4" s="106"/>
      <c r="DI4" s="106">
        <v>87446</v>
      </c>
      <c r="DJ4" s="106">
        <v>24664</v>
      </c>
      <c r="DK4" s="106"/>
      <c r="DL4" s="106"/>
      <c r="DM4" s="106">
        <v>112110</v>
      </c>
      <c r="DN4" s="106">
        <v>22</v>
      </c>
      <c r="DO4" s="106">
        <v>16293</v>
      </c>
      <c r="DP4" s="106">
        <v>5141</v>
      </c>
      <c r="DQ4" s="106">
        <v>21434</v>
      </c>
      <c r="DR4" s="106">
        <v>34676</v>
      </c>
      <c r="DS4" s="106">
        <v>36</v>
      </c>
      <c r="DT4" s="106">
        <v>41</v>
      </c>
      <c r="DU4" s="106">
        <v>192</v>
      </c>
      <c r="DV4" s="106">
        <v>169</v>
      </c>
      <c r="DW4" s="106">
        <v>0</v>
      </c>
      <c r="DX4" s="106">
        <v>0</v>
      </c>
      <c r="DY4" s="106">
        <v>438</v>
      </c>
      <c r="DZ4" s="106">
        <v>627</v>
      </c>
      <c r="EA4" s="106">
        <v>3716</v>
      </c>
      <c r="EB4" s="106">
        <v>4343</v>
      </c>
      <c r="EC4" s="106">
        <v>3038</v>
      </c>
      <c r="ED4" s="106">
        <v>3851</v>
      </c>
      <c r="EE4" s="106">
        <v>6889</v>
      </c>
      <c r="EF4" s="106">
        <v>0</v>
      </c>
      <c r="EG4" s="106">
        <v>0</v>
      </c>
      <c r="EH4" s="106">
        <v>0</v>
      </c>
      <c r="EI4" s="106">
        <v>11232</v>
      </c>
      <c r="EJ4" s="106">
        <v>0</v>
      </c>
      <c r="EK4" s="106">
        <v>0</v>
      </c>
      <c r="EL4" s="106">
        <v>4</v>
      </c>
      <c r="EM4" s="106">
        <v>27</v>
      </c>
      <c r="EN4" s="106"/>
      <c r="EO4" s="106"/>
      <c r="EP4" s="106">
        <v>3122</v>
      </c>
      <c r="EQ4" s="106">
        <v>1967</v>
      </c>
      <c r="ER4" s="106">
        <v>756</v>
      </c>
      <c r="ES4" s="106">
        <v>355</v>
      </c>
      <c r="ET4" s="106">
        <v>281</v>
      </c>
      <c r="EU4" s="101" t="s">
        <v>324</v>
      </c>
      <c r="EV4" s="106">
        <v>12</v>
      </c>
      <c r="EW4" s="106">
        <v>13</v>
      </c>
      <c r="EX4" s="106">
        <v>12359</v>
      </c>
      <c r="EY4" s="106">
        <v>45978</v>
      </c>
      <c r="EZ4" s="106"/>
      <c r="FA4" s="101"/>
      <c r="FB4" s="107" t="s">
        <v>278</v>
      </c>
      <c r="FC4" s="101"/>
      <c r="FD4" s="101"/>
      <c r="FE4" s="101" t="s">
        <v>315</v>
      </c>
      <c r="FF4" s="101" t="s">
        <v>307</v>
      </c>
      <c r="FG4" s="101" t="s">
        <v>317</v>
      </c>
      <c r="FH4" s="101" t="s">
        <v>318</v>
      </c>
      <c r="FI4" s="101">
        <v>28681</v>
      </c>
      <c r="FJ4" s="101">
        <v>2639</v>
      </c>
      <c r="FK4" s="101" t="s">
        <v>317</v>
      </c>
      <c r="FL4" s="101" t="s">
        <v>318</v>
      </c>
      <c r="FM4" s="101">
        <v>28681</v>
      </c>
      <c r="FN4" s="101">
        <v>2639</v>
      </c>
      <c r="FO4" s="101" t="s">
        <v>316</v>
      </c>
      <c r="FP4" s="101">
        <v>10620</v>
      </c>
      <c r="FQ4" s="101">
        <v>15.33</v>
      </c>
      <c r="FR4" s="101" t="s">
        <v>319</v>
      </c>
      <c r="FS4" s="101">
        <v>3801</v>
      </c>
      <c r="FT4" s="101">
        <v>104</v>
      </c>
      <c r="FU4" s="101"/>
      <c r="FV4" s="101" t="s">
        <v>325</v>
      </c>
      <c r="FW4" s="101"/>
      <c r="FX4" s="101"/>
      <c r="FY4" s="102">
        <v>0</v>
      </c>
      <c r="FZ4" s="101" t="s">
        <v>326</v>
      </c>
      <c r="GA4" s="108">
        <v>2.13</v>
      </c>
      <c r="GB4" s="108">
        <v>39.11</v>
      </c>
      <c r="GC4" s="101"/>
      <c r="GD4" s="101" t="s">
        <v>327</v>
      </c>
      <c r="GE4" s="101" t="s">
        <v>328</v>
      </c>
      <c r="GF4" s="107" t="s">
        <v>286</v>
      </c>
      <c r="GG4" s="107" t="s">
        <v>287</v>
      </c>
      <c r="GH4" s="107" t="s">
        <v>288</v>
      </c>
      <c r="GI4" s="107" t="s">
        <v>289</v>
      </c>
      <c r="GJ4" s="107" t="s">
        <v>290</v>
      </c>
      <c r="GK4" s="107" t="s">
        <v>278</v>
      </c>
      <c r="GL4" s="106">
        <v>37436</v>
      </c>
      <c r="GM4" s="107" t="s">
        <v>329</v>
      </c>
      <c r="GN4" s="106">
        <v>514</v>
      </c>
      <c r="GO4" s="106">
        <v>39</v>
      </c>
      <c r="GP4" s="106">
        <v>1285</v>
      </c>
      <c r="GQ4" s="106">
        <v>10485</v>
      </c>
      <c r="GR4" s="106">
        <v>496380</v>
      </c>
      <c r="GS4" s="106">
        <v>115</v>
      </c>
      <c r="GT4" s="106">
        <v>2</v>
      </c>
      <c r="GU4" s="106">
        <v>31</v>
      </c>
      <c r="GV4" s="106">
        <v>1893</v>
      </c>
      <c r="GW4" s="106">
        <v>352200</v>
      </c>
      <c r="GX4" s="106">
        <v>2</v>
      </c>
      <c r="GY4" s="106">
        <v>948</v>
      </c>
      <c r="GZ4" s="106">
        <v>9103</v>
      </c>
      <c r="HA4" s="106">
        <v>90201</v>
      </c>
      <c r="HB4" s="106">
        <v>0</v>
      </c>
      <c r="HC4" s="106"/>
      <c r="HD4" s="106">
        <v>0</v>
      </c>
      <c r="HE4" s="106">
        <v>26725</v>
      </c>
      <c r="HF4" s="106"/>
      <c r="HG4" s="106"/>
      <c r="HH4" s="106">
        <v>312</v>
      </c>
      <c r="HI4" s="106">
        <v>2022</v>
      </c>
      <c r="HJ4" s="106"/>
      <c r="HK4" s="106"/>
      <c r="HL4" s="106">
        <v>1</v>
      </c>
      <c r="HM4" s="106">
        <v>0</v>
      </c>
      <c r="HN4" s="106"/>
      <c r="HO4" s="106"/>
      <c r="HP4" s="106">
        <v>0</v>
      </c>
      <c r="HQ4" s="106">
        <v>112110</v>
      </c>
      <c r="HR4" s="106">
        <v>26310</v>
      </c>
      <c r="HS4" s="106">
        <v>0</v>
      </c>
      <c r="HT4" s="106">
        <v>111438</v>
      </c>
      <c r="HU4" s="106">
        <v>25878</v>
      </c>
      <c r="HV4" s="106">
        <v>73</v>
      </c>
      <c r="HW4" s="106">
        <v>227</v>
      </c>
      <c r="HX4" s="106">
        <v>408</v>
      </c>
      <c r="HY4" s="106">
        <v>24</v>
      </c>
      <c r="HZ4" s="106">
        <v>0</v>
      </c>
      <c r="IA4" s="106">
        <v>0</v>
      </c>
      <c r="IB4" s="106">
        <v>1193</v>
      </c>
      <c r="IC4" s="106">
        <v>119</v>
      </c>
      <c r="ID4" s="106">
        <v>1312</v>
      </c>
      <c r="IE4" s="106">
        <v>2044</v>
      </c>
      <c r="IF4" s="106">
        <v>6384</v>
      </c>
      <c r="IG4" s="106">
        <v>113422</v>
      </c>
      <c r="IH4" s="106">
        <v>42978</v>
      </c>
      <c r="II4" s="106">
        <v>77</v>
      </c>
      <c r="IJ4" s="106">
        <v>361</v>
      </c>
      <c r="IK4" s="106">
        <v>0</v>
      </c>
      <c r="IL4" s="105">
        <v>0.61</v>
      </c>
      <c r="IM4" s="105">
        <v>0.39</v>
      </c>
      <c r="IN4" s="106">
        <v>25.64</v>
      </c>
      <c r="IO4" s="106">
        <v>19.079999999999998</v>
      </c>
      <c r="IP4" s="106">
        <v>56.4</v>
      </c>
      <c r="IQ4" s="106">
        <v>228</v>
      </c>
      <c r="IR4" s="106">
        <v>3665</v>
      </c>
      <c r="IS4" s="106">
        <v>210</v>
      </c>
      <c r="IT4" s="106">
        <v>7567</v>
      </c>
    </row>
    <row r="5" spans="1:254" s="78" customFormat="1" x14ac:dyDescent="0.2">
      <c r="A5" s="93" t="s">
        <v>331</v>
      </c>
      <c r="B5" s="93">
        <v>2016</v>
      </c>
      <c r="C5" s="93" t="s">
        <v>332</v>
      </c>
      <c r="D5" s="93" t="s">
        <v>333</v>
      </c>
      <c r="E5" s="93" t="s">
        <v>334</v>
      </c>
      <c r="F5" s="93">
        <v>28694</v>
      </c>
      <c r="G5" s="93"/>
      <c r="H5" s="93" t="s">
        <v>333</v>
      </c>
      <c r="I5" s="93" t="s">
        <v>334</v>
      </c>
      <c r="J5" s="93">
        <v>28694</v>
      </c>
      <c r="K5" s="93"/>
      <c r="L5" s="93" t="s">
        <v>335</v>
      </c>
      <c r="M5" s="93" t="s">
        <v>336</v>
      </c>
      <c r="N5" s="93" t="s">
        <v>337</v>
      </c>
      <c r="O5" s="93" t="s">
        <v>338</v>
      </c>
      <c r="P5" s="93" t="s">
        <v>335</v>
      </c>
      <c r="Q5" s="93" t="s">
        <v>339</v>
      </c>
      <c r="R5" s="93" t="s">
        <v>336</v>
      </c>
      <c r="S5" s="93" t="s">
        <v>337</v>
      </c>
      <c r="T5" s="93" t="s">
        <v>338</v>
      </c>
      <c r="U5" s="94">
        <v>0</v>
      </c>
      <c r="V5" s="94">
        <v>5</v>
      </c>
      <c r="W5" s="94">
        <v>0</v>
      </c>
      <c r="X5" s="94">
        <v>3</v>
      </c>
      <c r="Y5" s="93">
        <v>11300</v>
      </c>
      <c r="Z5" s="93">
        <v>7.63</v>
      </c>
      <c r="AA5" s="93">
        <v>3</v>
      </c>
      <c r="AB5" s="93">
        <v>10.63</v>
      </c>
      <c r="AC5" s="93">
        <v>33.83</v>
      </c>
      <c r="AD5" s="93">
        <v>44.46</v>
      </c>
      <c r="AE5" s="93">
        <v>0.1716</v>
      </c>
      <c r="AF5" s="95">
        <v>67619</v>
      </c>
      <c r="AG5" s="93"/>
      <c r="AH5" s="93"/>
      <c r="AI5" s="95">
        <v>29500</v>
      </c>
      <c r="AJ5" s="96">
        <v>7.4</v>
      </c>
      <c r="AK5" s="96">
        <v>8.01</v>
      </c>
      <c r="AL5" s="96">
        <v>11.81</v>
      </c>
      <c r="AM5" s="95">
        <v>2000</v>
      </c>
      <c r="AN5" s="95">
        <v>1507766</v>
      </c>
      <c r="AO5" s="95">
        <v>1509766</v>
      </c>
      <c r="AP5" s="95">
        <v>382787</v>
      </c>
      <c r="AQ5" s="95">
        <v>0</v>
      </c>
      <c r="AR5" s="95">
        <v>382787</v>
      </c>
      <c r="AS5" s="95">
        <v>43648</v>
      </c>
      <c r="AT5" s="95">
        <v>0</v>
      </c>
      <c r="AU5" s="95">
        <v>43648</v>
      </c>
      <c r="AV5" s="95">
        <v>278507</v>
      </c>
      <c r="AW5" s="95">
        <v>2214708</v>
      </c>
      <c r="AX5" s="95">
        <v>1258852</v>
      </c>
      <c r="AY5" s="95">
        <v>371322</v>
      </c>
      <c r="AZ5" s="95">
        <v>1630174</v>
      </c>
      <c r="BA5" s="95">
        <v>123379</v>
      </c>
      <c r="BB5" s="95">
        <v>16825</v>
      </c>
      <c r="BC5" s="95">
        <v>23898</v>
      </c>
      <c r="BD5" s="95">
        <v>164102</v>
      </c>
      <c r="BE5" s="95">
        <v>402117</v>
      </c>
      <c r="BF5" s="95">
        <v>2196393</v>
      </c>
      <c r="BG5" s="95">
        <v>18315</v>
      </c>
      <c r="BH5" s="97">
        <v>8.3000000000000001E-3</v>
      </c>
      <c r="BI5" s="95">
        <v>0</v>
      </c>
      <c r="BJ5" s="95">
        <v>0</v>
      </c>
      <c r="BK5" s="95">
        <v>0</v>
      </c>
      <c r="BL5" s="95">
        <v>0</v>
      </c>
      <c r="BM5" s="95">
        <v>0</v>
      </c>
      <c r="BN5" s="95">
        <v>0</v>
      </c>
      <c r="BO5" s="98">
        <v>67211</v>
      </c>
      <c r="BP5" s="98">
        <v>61237</v>
      </c>
      <c r="BQ5" s="98">
        <v>128448</v>
      </c>
      <c r="BR5" s="98">
        <v>47412</v>
      </c>
      <c r="BS5" s="98">
        <v>16802</v>
      </c>
      <c r="BT5" s="98">
        <v>64214</v>
      </c>
      <c r="BU5" s="98">
        <v>10647</v>
      </c>
      <c r="BV5" s="98">
        <v>275</v>
      </c>
      <c r="BW5" s="98">
        <v>10922</v>
      </c>
      <c r="BX5" s="98">
        <v>203584</v>
      </c>
      <c r="BY5" s="98"/>
      <c r="BZ5" s="98">
        <v>203584</v>
      </c>
      <c r="CA5" s="98">
        <v>2707</v>
      </c>
      <c r="CB5" s="98">
        <v>30491</v>
      </c>
      <c r="CC5" s="98">
        <v>1</v>
      </c>
      <c r="CD5" s="98">
        <v>74</v>
      </c>
      <c r="CE5" s="98">
        <v>75</v>
      </c>
      <c r="CF5" s="98">
        <v>8978</v>
      </c>
      <c r="CG5" s="98">
        <v>2182</v>
      </c>
      <c r="CH5" s="98">
        <v>10624</v>
      </c>
      <c r="CI5" s="98">
        <v>0</v>
      </c>
      <c r="CJ5" s="98">
        <v>0</v>
      </c>
      <c r="CK5" s="98">
        <v>198</v>
      </c>
      <c r="CL5" s="98">
        <v>194</v>
      </c>
      <c r="CM5" s="98">
        <v>181279</v>
      </c>
      <c r="CN5" s="98">
        <v>51033</v>
      </c>
      <c r="CO5" s="98">
        <v>232312</v>
      </c>
      <c r="CP5" s="98">
        <v>28017</v>
      </c>
      <c r="CQ5" s="98">
        <v>457</v>
      </c>
      <c r="CR5" s="98">
        <v>28474</v>
      </c>
      <c r="CS5" s="98">
        <v>160138</v>
      </c>
      <c r="CT5" s="98">
        <v>33936</v>
      </c>
      <c r="CU5" s="98">
        <v>194074</v>
      </c>
      <c r="CV5" s="98">
        <v>454860</v>
      </c>
      <c r="CW5" s="98">
        <v>4026</v>
      </c>
      <c r="CX5" s="98">
        <v>11360</v>
      </c>
      <c r="CY5" s="98">
        <v>470246</v>
      </c>
      <c r="CZ5" s="98">
        <v>38370</v>
      </c>
      <c r="DA5" s="98">
        <v>2142</v>
      </c>
      <c r="DB5" s="98">
        <v>40512</v>
      </c>
      <c r="DC5" s="98">
        <v>120258</v>
      </c>
      <c r="DD5" s="98">
        <v>12076</v>
      </c>
      <c r="DE5" s="98">
        <v>0</v>
      </c>
      <c r="DF5" s="98">
        <v>14218</v>
      </c>
      <c r="DG5" s="98">
        <v>423</v>
      </c>
      <c r="DH5" s="98"/>
      <c r="DI5" s="98"/>
      <c r="DJ5" s="98">
        <v>629659</v>
      </c>
      <c r="DK5" s="98"/>
      <c r="DL5" s="98">
        <v>8706</v>
      </c>
      <c r="DM5" s="98">
        <v>643916</v>
      </c>
      <c r="DN5" s="98">
        <v>807</v>
      </c>
      <c r="DO5" s="98">
        <v>60946</v>
      </c>
      <c r="DP5" s="98">
        <v>15101</v>
      </c>
      <c r="DQ5" s="98">
        <v>76047</v>
      </c>
      <c r="DR5" s="98">
        <v>409993</v>
      </c>
      <c r="DS5" s="98">
        <v>395</v>
      </c>
      <c r="DT5" s="98">
        <v>102</v>
      </c>
      <c r="DU5" s="98">
        <v>1025</v>
      </c>
      <c r="DV5" s="98">
        <v>73</v>
      </c>
      <c r="DW5" s="98">
        <v>136</v>
      </c>
      <c r="DX5" s="98">
        <v>15</v>
      </c>
      <c r="DY5" s="98">
        <v>1746</v>
      </c>
      <c r="DZ5" s="98">
        <v>4107</v>
      </c>
      <c r="EA5" s="98">
        <v>1285</v>
      </c>
      <c r="EB5" s="98">
        <v>5392</v>
      </c>
      <c r="EC5" s="98">
        <v>22881</v>
      </c>
      <c r="ED5" s="98">
        <v>4696</v>
      </c>
      <c r="EE5" s="98">
        <v>27577</v>
      </c>
      <c r="EF5" s="98">
        <v>1455</v>
      </c>
      <c r="EG5" s="98">
        <v>324</v>
      </c>
      <c r="EH5" s="98">
        <v>1779</v>
      </c>
      <c r="EI5" s="98">
        <v>34748</v>
      </c>
      <c r="EJ5" s="98">
        <v>0</v>
      </c>
      <c r="EK5" s="98">
        <v>0</v>
      </c>
      <c r="EL5" s="98">
        <v>44</v>
      </c>
      <c r="EM5" s="98">
        <v>258</v>
      </c>
      <c r="EN5" s="98">
        <v>1537</v>
      </c>
      <c r="EO5" s="98">
        <v>10968</v>
      </c>
      <c r="EP5" s="98">
        <v>33278</v>
      </c>
      <c r="EQ5" s="98">
        <v>11430</v>
      </c>
      <c r="ER5" s="98">
        <v>3752</v>
      </c>
      <c r="ES5" s="98">
        <v>37170</v>
      </c>
      <c r="ET5" s="98">
        <v>38214</v>
      </c>
      <c r="EU5" s="93" t="s">
        <v>340</v>
      </c>
      <c r="EV5" s="98">
        <v>66</v>
      </c>
      <c r="EW5" s="98">
        <v>130</v>
      </c>
      <c r="EX5" s="98">
        <v>78741</v>
      </c>
      <c r="EY5" s="98">
        <v>281272</v>
      </c>
      <c r="EZ5" s="98">
        <v>35195</v>
      </c>
      <c r="FA5" s="93"/>
      <c r="FB5" s="99" t="s">
        <v>289</v>
      </c>
      <c r="FC5" s="93"/>
      <c r="FD5" s="93"/>
      <c r="FE5" s="93" t="s">
        <v>341</v>
      </c>
      <c r="FF5" s="93" t="s">
        <v>307</v>
      </c>
      <c r="FG5" s="93" t="s">
        <v>333</v>
      </c>
      <c r="FH5" s="93" t="s">
        <v>334</v>
      </c>
      <c r="FI5" s="93">
        <v>28694</v>
      </c>
      <c r="FJ5" s="93">
        <v>9793</v>
      </c>
      <c r="FK5" s="93" t="s">
        <v>333</v>
      </c>
      <c r="FL5" s="93" t="s">
        <v>334</v>
      </c>
      <c r="FM5" s="93">
        <v>28694</v>
      </c>
      <c r="FN5" s="93"/>
      <c r="FO5" s="93" t="s">
        <v>332</v>
      </c>
      <c r="FP5" s="93">
        <v>71101</v>
      </c>
      <c r="FQ5" s="93">
        <v>42.28</v>
      </c>
      <c r="FR5" s="93" t="s">
        <v>342</v>
      </c>
      <c r="FS5" s="93">
        <v>11300</v>
      </c>
      <c r="FT5" s="93">
        <v>260</v>
      </c>
      <c r="FU5" s="93"/>
      <c r="FV5" s="93" t="s">
        <v>343</v>
      </c>
      <c r="FW5" s="93"/>
      <c r="FX5" s="93"/>
      <c r="FY5" s="94">
        <v>0</v>
      </c>
      <c r="FZ5" s="93" t="s">
        <v>344</v>
      </c>
      <c r="GA5" s="100">
        <v>20</v>
      </c>
      <c r="GB5" s="100">
        <v>20</v>
      </c>
      <c r="GC5" s="93"/>
      <c r="GD5" s="93" t="s">
        <v>284</v>
      </c>
      <c r="GE5" s="93" t="s">
        <v>345</v>
      </c>
      <c r="GF5" s="99" t="s">
        <v>286</v>
      </c>
      <c r="GG5" s="99" t="s">
        <v>312</v>
      </c>
      <c r="GH5" s="99" t="s">
        <v>346</v>
      </c>
      <c r="GI5" s="99" t="s">
        <v>289</v>
      </c>
      <c r="GJ5" s="99" t="s">
        <v>313</v>
      </c>
      <c r="GK5" s="99" t="s">
        <v>278</v>
      </c>
      <c r="GL5" s="98">
        <v>149870</v>
      </c>
      <c r="GM5" s="99" t="s">
        <v>291</v>
      </c>
      <c r="GN5" s="98">
        <v>1805</v>
      </c>
      <c r="GO5" s="98">
        <v>265</v>
      </c>
      <c r="GP5" s="98">
        <v>11099</v>
      </c>
      <c r="GQ5" s="98">
        <v>76016</v>
      </c>
      <c r="GR5" s="98">
        <v>359640</v>
      </c>
      <c r="GS5" s="98">
        <v>280</v>
      </c>
      <c r="GT5" s="98">
        <v>48</v>
      </c>
      <c r="GU5" s="98">
        <v>342</v>
      </c>
      <c r="GV5" s="98">
        <v>9228</v>
      </c>
      <c r="GW5" s="98">
        <v>323604</v>
      </c>
      <c r="GX5" s="98">
        <v>8</v>
      </c>
      <c r="GY5" s="98">
        <v>6447</v>
      </c>
      <c r="GZ5" s="98">
        <v>21784</v>
      </c>
      <c r="HA5" s="98">
        <v>259258</v>
      </c>
      <c r="HB5" s="98">
        <v>423</v>
      </c>
      <c r="HC5" s="98"/>
      <c r="HD5" s="98">
        <v>0</v>
      </c>
      <c r="HE5" s="98">
        <v>26725</v>
      </c>
      <c r="HF5" s="98"/>
      <c r="HG5" s="98"/>
      <c r="HH5" s="98">
        <v>3766</v>
      </c>
      <c r="HI5" s="98">
        <v>2022</v>
      </c>
      <c r="HJ5" s="98"/>
      <c r="HK5" s="98"/>
      <c r="HL5" s="98">
        <v>160</v>
      </c>
      <c r="HM5" s="98">
        <v>0</v>
      </c>
      <c r="HN5" s="98"/>
      <c r="HO5" s="98"/>
      <c r="HP5" s="98">
        <v>0</v>
      </c>
      <c r="HQ5" s="98">
        <v>643916</v>
      </c>
      <c r="HR5" s="98">
        <v>160770</v>
      </c>
      <c r="HS5" s="98">
        <v>824</v>
      </c>
      <c r="HT5" s="98">
        <v>640234</v>
      </c>
      <c r="HU5" s="98">
        <v>159452</v>
      </c>
      <c r="HV5" s="98">
        <v>37</v>
      </c>
      <c r="HW5" s="98">
        <v>12039</v>
      </c>
      <c r="HX5" s="98">
        <v>252</v>
      </c>
      <c r="HY5" s="98">
        <v>1890</v>
      </c>
      <c r="HZ5" s="98">
        <v>0</v>
      </c>
      <c r="IA5" s="98">
        <v>0</v>
      </c>
      <c r="IB5" s="98">
        <v>24606</v>
      </c>
      <c r="IC5" s="98">
        <v>56554</v>
      </c>
      <c r="ID5" s="98">
        <v>81160</v>
      </c>
      <c r="IE5" s="98">
        <v>95378</v>
      </c>
      <c r="IF5" s="98">
        <v>40512</v>
      </c>
      <c r="IG5" s="98">
        <v>725076</v>
      </c>
      <c r="IH5" s="98">
        <v>222548</v>
      </c>
      <c r="II5" s="98">
        <v>497</v>
      </c>
      <c r="IJ5" s="98">
        <v>1098</v>
      </c>
      <c r="IK5" s="98">
        <v>151</v>
      </c>
      <c r="IL5" s="97">
        <v>0.79</v>
      </c>
      <c r="IM5" s="97">
        <v>0.16</v>
      </c>
      <c r="IN5" s="98">
        <v>19.899999999999999</v>
      </c>
      <c r="IO5" s="98">
        <v>25.12</v>
      </c>
      <c r="IP5" s="98">
        <v>10.85</v>
      </c>
      <c r="IQ5" s="98">
        <v>1556</v>
      </c>
      <c r="IR5" s="98">
        <v>28443</v>
      </c>
      <c r="IS5" s="98">
        <v>190</v>
      </c>
      <c r="IT5" s="98">
        <v>6305</v>
      </c>
    </row>
    <row r="6" spans="1:254" s="78" customFormat="1" x14ac:dyDescent="0.2">
      <c r="A6" s="93" t="s">
        <v>348</v>
      </c>
      <c r="B6" s="93">
        <v>2016</v>
      </c>
      <c r="C6" s="93" t="s">
        <v>349</v>
      </c>
      <c r="D6" s="93" t="s">
        <v>350</v>
      </c>
      <c r="E6" s="93" t="s">
        <v>351</v>
      </c>
      <c r="F6" s="93">
        <v>28714</v>
      </c>
      <c r="G6" s="93">
        <v>310</v>
      </c>
      <c r="H6" s="93" t="s">
        <v>352</v>
      </c>
      <c r="I6" s="93" t="s">
        <v>351</v>
      </c>
      <c r="J6" s="93">
        <v>28714</v>
      </c>
      <c r="K6" s="93"/>
      <c r="L6" s="93" t="s">
        <v>353</v>
      </c>
      <c r="M6" s="93" t="s">
        <v>354</v>
      </c>
      <c r="N6" s="93" t="s">
        <v>355</v>
      </c>
      <c r="O6" s="93" t="s">
        <v>356</v>
      </c>
      <c r="P6" s="93" t="s">
        <v>357</v>
      </c>
      <c r="Q6" s="93" t="s">
        <v>358</v>
      </c>
      <c r="R6" s="93" t="s">
        <v>354</v>
      </c>
      <c r="S6" s="93" t="s">
        <v>355</v>
      </c>
      <c r="T6" s="93" t="s">
        <v>359</v>
      </c>
      <c r="U6" s="94">
        <v>0</v>
      </c>
      <c r="V6" s="94">
        <v>4</v>
      </c>
      <c r="W6" s="94">
        <v>1</v>
      </c>
      <c r="X6" s="94">
        <v>1</v>
      </c>
      <c r="Y6" s="93">
        <v>11832</v>
      </c>
      <c r="Z6" s="93">
        <v>2</v>
      </c>
      <c r="AA6" s="93">
        <v>0</v>
      </c>
      <c r="AB6" s="93">
        <v>2</v>
      </c>
      <c r="AC6" s="93">
        <v>17</v>
      </c>
      <c r="AD6" s="93">
        <v>19</v>
      </c>
      <c r="AE6" s="93">
        <v>0.1053</v>
      </c>
      <c r="AF6" s="95">
        <v>41376</v>
      </c>
      <c r="AG6" s="93"/>
      <c r="AH6" s="93"/>
      <c r="AI6" s="95">
        <v>26291</v>
      </c>
      <c r="AJ6" s="96">
        <v>9</v>
      </c>
      <c r="AK6" s="96">
        <v>9.5</v>
      </c>
      <c r="AL6" s="96">
        <v>11.5</v>
      </c>
      <c r="AM6" s="95">
        <v>80957</v>
      </c>
      <c r="AN6" s="95">
        <v>314154</v>
      </c>
      <c r="AO6" s="95">
        <v>395111</v>
      </c>
      <c r="AP6" s="95">
        <v>297005</v>
      </c>
      <c r="AQ6" s="95">
        <v>0</v>
      </c>
      <c r="AR6" s="95">
        <v>297005</v>
      </c>
      <c r="AS6" s="95">
        <v>4916</v>
      </c>
      <c r="AT6" s="95">
        <v>0</v>
      </c>
      <c r="AU6" s="95">
        <v>4916</v>
      </c>
      <c r="AV6" s="95">
        <v>181515</v>
      </c>
      <c r="AW6" s="95">
        <v>878547</v>
      </c>
      <c r="AX6" s="95">
        <v>370271</v>
      </c>
      <c r="AY6" s="95">
        <v>106736</v>
      </c>
      <c r="AZ6" s="95">
        <v>477007</v>
      </c>
      <c r="BA6" s="95">
        <v>106834</v>
      </c>
      <c r="BB6" s="95">
        <v>0</v>
      </c>
      <c r="BC6" s="95">
        <v>0</v>
      </c>
      <c r="BD6" s="95">
        <v>106834</v>
      </c>
      <c r="BE6" s="95">
        <v>243267</v>
      </c>
      <c r="BF6" s="95">
        <v>827108</v>
      </c>
      <c r="BG6" s="95">
        <v>51439</v>
      </c>
      <c r="BH6" s="97">
        <v>5.8599999999999999E-2</v>
      </c>
      <c r="BI6" s="95">
        <v>0</v>
      </c>
      <c r="BJ6" s="95">
        <v>0</v>
      </c>
      <c r="BK6" s="95">
        <v>4916</v>
      </c>
      <c r="BL6" s="95">
        <v>16500</v>
      </c>
      <c r="BM6" s="95">
        <v>21416</v>
      </c>
      <c r="BN6" s="95">
        <v>21416</v>
      </c>
      <c r="BO6" s="98">
        <v>62840</v>
      </c>
      <c r="BP6" s="98">
        <v>60975</v>
      </c>
      <c r="BQ6" s="98">
        <v>123815</v>
      </c>
      <c r="BR6" s="98">
        <v>25033</v>
      </c>
      <c r="BS6" s="98">
        <v>7172</v>
      </c>
      <c r="BT6" s="98">
        <v>32205</v>
      </c>
      <c r="BU6" s="98">
        <v>2056</v>
      </c>
      <c r="BV6" s="98">
        <v>23</v>
      </c>
      <c r="BW6" s="98">
        <v>2079</v>
      </c>
      <c r="BX6" s="98">
        <v>158099</v>
      </c>
      <c r="BY6" s="98"/>
      <c r="BZ6" s="98">
        <v>158099</v>
      </c>
      <c r="CA6" s="98">
        <v>4801</v>
      </c>
      <c r="CB6" s="98">
        <v>26725</v>
      </c>
      <c r="CC6" s="98">
        <v>0</v>
      </c>
      <c r="CD6" s="98">
        <v>74</v>
      </c>
      <c r="CE6" s="98">
        <v>74</v>
      </c>
      <c r="CF6" s="98">
        <v>3456</v>
      </c>
      <c r="CG6" s="98">
        <v>2022</v>
      </c>
      <c r="CH6" s="98">
        <v>3623</v>
      </c>
      <c r="CI6" s="98">
        <v>0</v>
      </c>
      <c r="CJ6" s="98">
        <v>0</v>
      </c>
      <c r="CK6" s="98">
        <v>36</v>
      </c>
      <c r="CL6" s="98">
        <v>115</v>
      </c>
      <c r="CM6" s="98">
        <v>106352</v>
      </c>
      <c r="CN6" s="98">
        <v>14963</v>
      </c>
      <c r="CO6" s="98">
        <v>121315</v>
      </c>
      <c r="CP6" s="98">
        <v>9255</v>
      </c>
      <c r="CQ6" s="98">
        <v>20</v>
      </c>
      <c r="CR6" s="98">
        <v>9275</v>
      </c>
      <c r="CS6" s="98">
        <v>139809</v>
      </c>
      <c r="CT6" s="98">
        <v>26220</v>
      </c>
      <c r="CU6" s="98">
        <v>166029</v>
      </c>
      <c r="CV6" s="98">
        <v>296619</v>
      </c>
      <c r="CW6" s="98">
        <v>14939</v>
      </c>
      <c r="CX6" s="98">
        <v>404</v>
      </c>
      <c r="CY6" s="98">
        <v>311962</v>
      </c>
      <c r="CZ6" s="98">
        <v>4174</v>
      </c>
      <c r="DA6" s="98">
        <v>440</v>
      </c>
      <c r="DB6" s="98">
        <v>4614</v>
      </c>
      <c r="DC6" s="98">
        <v>8879</v>
      </c>
      <c r="DD6" s="98">
        <v>74</v>
      </c>
      <c r="DE6" s="98">
        <v>0</v>
      </c>
      <c r="DF6" s="98">
        <v>514</v>
      </c>
      <c r="DG6" s="98">
        <v>2740</v>
      </c>
      <c r="DH6" s="98"/>
      <c r="DI6" s="98">
        <v>0</v>
      </c>
      <c r="DJ6" s="98">
        <v>128121</v>
      </c>
      <c r="DK6" s="98">
        <v>167272</v>
      </c>
      <c r="DL6" s="98">
        <v>29218</v>
      </c>
      <c r="DM6" s="98">
        <v>329263</v>
      </c>
      <c r="DN6" s="98">
        <v>3248</v>
      </c>
      <c r="DO6" s="98">
        <v>30929</v>
      </c>
      <c r="DP6" s="98">
        <v>7055</v>
      </c>
      <c r="DQ6" s="98">
        <v>37984</v>
      </c>
      <c r="DR6" s="98">
        <v>93283</v>
      </c>
      <c r="DS6" s="98">
        <v>1320</v>
      </c>
      <c r="DT6" s="98">
        <v>15</v>
      </c>
      <c r="DU6" s="98">
        <v>244</v>
      </c>
      <c r="DV6" s="98">
        <v>6</v>
      </c>
      <c r="DW6" s="98">
        <v>0</v>
      </c>
      <c r="DX6" s="98">
        <v>2</v>
      </c>
      <c r="DY6" s="98">
        <v>1587</v>
      </c>
      <c r="DZ6" s="98">
        <v>13235</v>
      </c>
      <c r="EA6" s="98">
        <v>132</v>
      </c>
      <c r="EB6" s="98">
        <v>13367</v>
      </c>
      <c r="EC6" s="98">
        <v>3871</v>
      </c>
      <c r="ED6" s="98">
        <v>240</v>
      </c>
      <c r="EE6" s="98">
        <v>4111</v>
      </c>
      <c r="EF6" s="98">
        <v>0</v>
      </c>
      <c r="EG6" s="98">
        <v>85</v>
      </c>
      <c r="EH6" s="98">
        <v>85</v>
      </c>
      <c r="EI6" s="98">
        <v>17563</v>
      </c>
      <c r="EJ6" s="98">
        <v>2</v>
      </c>
      <c r="EK6" s="98">
        <v>11</v>
      </c>
      <c r="EL6" s="98">
        <v>2</v>
      </c>
      <c r="EM6" s="98">
        <v>16</v>
      </c>
      <c r="EN6" s="98">
        <v>1568</v>
      </c>
      <c r="EO6" s="98">
        <v>17133</v>
      </c>
      <c r="EP6" s="98">
        <v>36819</v>
      </c>
      <c r="EQ6" s="98">
        <v>15688</v>
      </c>
      <c r="ER6" s="98">
        <v>1147</v>
      </c>
      <c r="ES6" s="98">
        <v>0</v>
      </c>
      <c r="ET6" s="98">
        <v>0</v>
      </c>
      <c r="EU6" s="93" t="s">
        <v>360</v>
      </c>
      <c r="EV6" s="98">
        <v>13</v>
      </c>
      <c r="EW6" s="98">
        <v>109</v>
      </c>
      <c r="EX6" s="98">
        <v>65915</v>
      </c>
      <c r="EY6" s="98">
        <v>11880</v>
      </c>
      <c r="EZ6" s="98">
        <v>17643</v>
      </c>
      <c r="FA6" s="93"/>
      <c r="FB6" s="99" t="s">
        <v>278</v>
      </c>
      <c r="FC6" s="93"/>
      <c r="FD6" s="93"/>
      <c r="FE6" s="93" t="s">
        <v>361</v>
      </c>
      <c r="FF6" s="93" t="s">
        <v>307</v>
      </c>
      <c r="FG6" s="93" t="s">
        <v>362</v>
      </c>
      <c r="FH6" s="93" t="s">
        <v>363</v>
      </c>
      <c r="FI6" s="93">
        <v>28657</v>
      </c>
      <c r="FJ6" s="93">
        <v>250</v>
      </c>
      <c r="FK6" s="93" t="s">
        <v>364</v>
      </c>
      <c r="FL6" s="93" t="s">
        <v>363</v>
      </c>
      <c r="FM6" s="93">
        <v>28657</v>
      </c>
      <c r="FN6" s="93">
        <v>250</v>
      </c>
      <c r="FO6" s="93" t="s">
        <v>365</v>
      </c>
      <c r="FP6" s="93">
        <v>28512</v>
      </c>
      <c r="FQ6" s="93">
        <v>8</v>
      </c>
      <c r="FR6" s="93" t="s">
        <v>366</v>
      </c>
      <c r="FS6" s="93">
        <v>11832</v>
      </c>
      <c r="FT6" s="93">
        <v>260</v>
      </c>
      <c r="FU6" s="93"/>
      <c r="FV6" s="93" t="s">
        <v>367</v>
      </c>
      <c r="FW6" s="93"/>
      <c r="FX6" s="93"/>
      <c r="FY6" s="94">
        <v>0</v>
      </c>
      <c r="FZ6" s="93" t="s">
        <v>368</v>
      </c>
      <c r="GA6" s="100">
        <v>0.91</v>
      </c>
      <c r="GB6" s="100">
        <v>16.93</v>
      </c>
      <c r="GC6" s="93"/>
      <c r="GD6" s="93" t="s">
        <v>284</v>
      </c>
      <c r="GE6" s="93" t="s">
        <v>369</v>
      </c>
      <c r="GF6" s="99" t="s">
        <v>286</v>
      </c>
      <c r="GG6" s="99" t="s">
        <v>312</v>
      </c>
      <c r="GH6" s="99" t="s">
        <v>346</v>
      </c>
      <c r="GI6" s="99" t="s">
        <v>289</v>
      </c>
      <c r="GJ6" s="99" t="s">
        <v>313</v>
      </c>
      <c r="GK6" s="99" t="s">
        <v>278</v>
      </c>
      <c r="GL6" s="98">
        <v>51200</v>
      </c>
      <c r="GM6" s="99" t="s">
        <v>329</v>
      </c>
      <c r="GN6" s="98">
        <v>80</v>
      </c>
      <c r="GO6" s="98">
        <v>23</v>
      </c>
      <c r="GP6" s="98">
        <v>428</v>
      </c>
      <c r="GQ6" s="98">
        <v>8738</v>
      </c>
      <c r="GR6" s="98">
        <v>26400</v>
      </c>
      <c r="GS6" s="98"/>
      <c r="GT6" s="98"/>
      <c r="GU6" s="98"/>
      <c r="GV6" s="98"/>
      <c r="GW6" s="98"/>
      <c r="GX6" s="98">
        <v>6</v>
      </c>
      <c r="GY6" s="98">
        <v>1733</v>
      </c>
      <c r="GZ6" s="98">
        <v>9101</v>
      </c>
      <c r="HA6" s="98">
        <v>201655</v>
      </c>
      <c r="HB6" s="98">
        <v>2740</v>
      </c>
      <c r="HC6" s="98"/>
      <c r="HD6" s="98">
        <v>0</v>
      </c>
      <c r="HE6" s="98">
        <v>26725</v>
      </c>
      <c r="HF6" s="98"/>
      <c r="HG6" s="98"/>
      <c r="HH6" s="98">
        <v>0</v>
      </c>
      <c r="HI6" s="98">
        <v>2022</v>
      </c>
      <c r="HJ6" s="98"/>
      <c r="HK6" s="98"/>
      <c r="HL6" s="98">
        <v>0</v>
      </c>
      <c r="HM6" s="98">
        <v>0</v>
      </c>
      <c r="HN6" s="98"/>
      <c r="HO6" s="98"/>
      <c r="HP6" s="98">
        <v>0</v>
      </c>
      <c r="HQ6" s="98">
        <v>329263</v>
      </c>
      <c r="HR6" s="98">
        <v>13493</v>
      </c>
      <c r="HS6" s="98">
        <v>3734</v>
      </c>
      <c r="HT6" s="98">
        <v>325419</v>
      </c>
      <c r="HU6" s="98">
        <v>16787</v>
      </c>
      <c r="HV6" s="98">
        <v>74</v>
      </c>
      <c r="HW6" s="98">
        <v>0</v>
      </c>
      <c r="HX6" s="98">
        <v>440</v>
      </c>
      <c r="HY6" s="98">
        <v>0</v>
      </c>
      <c r="HZ6" s="98">
        <v>0</v>
      </c>
      <c r="IA6" s="98">
        <v>0</v>
      </c>
      <c r="IB6" s="98">
        <v>2472</v>
      </c>
      <c r="IC6" s="98">
        <v>0</v>
      </c>
      <c r="ID6" s="98">
        <v>2472</v>
      </c>
      <c r="IE6" s="98">
        <v>2986</v>
      </c>
      <c r="IF6" s="98">
        <v>4614</v>
      </c>
      <c r="IG6" s="98">
        <v>331735</v>
      </c>
      <c r="IH6" s="98">
        <v>175304</v>
      </c>
      <c r="II6" s="98">
        <v>1335</v>
      </c>
      <c r="IJ6" s="98">
        <v>250</v>
      </c>
      <c r="IK6" s="98">
        <v>2</v>
      </c>
      <c r="IL6" s="97">
        <v>0.23</v>
      </c>
      <c r="IM6" s="97">
        <v>0.76</v>
      </c>
      <c r="IN6" s="98">
        <v>11.07</v>
      </c>
      <c r="IO6" s="98">
        <v>16.440000000000001</v>
      </c>
      <c r="IP6" s="98">
        <v>10.01</v>
      </c>
      <c r="IQ6" s="98">
        <v>1564</v>
      </c>
      <c r="IR6" s="98">
        <v>17106</v>
      </c>
      <c r="IS6" s="98">
        <v>23</v>
      </c>
      <c r="IT6" s="98">
        <v>457</v>
      </c>
    </row>
    <row r="7" spans="1:254" s="78" customFormat="1" x14ac:dyDescent="0.2">
      <c r="A7" s="93" t="s">
        <v>371</v>
      </c>
      <c r="B7" s="93">
        <v>2016</v>
      </c>
      <c r="C7" s="93" t="s">
        <v>372</v>
      </c>
      <c r="D7" s="93" t="s">
        <v>373</v>
      </c>
      <c r="E7" s="93" t="s">
        <v>374</v>
      </c>
      <c r="F7" s="93">
        <v>27889</v>
      </c>
      <c r="G7" s="93">
        <v>4948</v>
      </c>
      <c r="H7" s="93" t="s">
        <v>373</v>
      </c>
      <c r="I7" s="93" t="s">
        <v>374</v>
      </c>
      <c r="J7" s="93">
        <v>27889</v>
      </c>
      <c r="K7" s="93"/>
      <c r="L7" s="93" t="s">
        <v>375</v>
      </c>
      <c r="M7" s="93" t="s">
        <v>376</v>
      </c>
      <c r="N7" s="93" t="s">
        <v>377</v>
      </c>
      <c r="O7" s="93" t="s">
        <v>378</v>
      </c>
      <c r="P7" s="93" t="s">
        <v>375</v>
      </c>
      <c r="Q7" s="93" t="s">
        <v>323</v>
      </c>
      <c r="R7" s="93" t="s">
        <v>376</v>
      </c>
      <c r="S7" s="93" t="s">
        <v>377</v>
      </c>
      <c r="T7" s="93" t="s">
        <v>378</v>
      </c>
      <c r="U7" s="94">
        <v>1</v>
      </c>
      <c r="V7" s="94">
        <v>7</v>
      </c>
      <c r="W7" s="94">
        <v>0</v>
      </c>
      <c r="X7" s="94">
        <v>1</v>
      </c>
      <c r="Y7" s="93">
        <v>16120</v>
      </c>
      <c r="Z7" s="93">
        <v>2</v>
      </c>
      <c r="AA7" s="93">
        <v>1</v>
      </c>
      <c r="AB7" s="93">
        <v>3</v>
      </c>
      <c r="AC7" s="93">
        <v>14.96</v>
      </c>
      <c r="AD7" s="93">
        <v>17.96</v>
      </c>
      <c r="AE7" s="93">
        <v>0.1114</v>
      </c>
      <c r="AF7" s="95">
        <v>50551</v>
      </c>
      <c r="AG7" s="93"/>
      <c r="AH7" s="93"/>
      <c r="AI7" s="95">
        <v>38125</v>
      </c>
      <c r="AJ7" s="96">
        <v>7.55</v>
      </c>
      <c r="AK7" s="96">
        <v>8.8000000000000007</v>
      </c>
      <c r="AL7" s="96">
        <v>11</v>
      </c>
      <c r="AM7" s="95">
        <v>123575</v>
      </c>
      <c r="AN7" s="95">
        <v>335832</v>
      </c>
      <c r="AO7" s="95">
        <v>459407</v>
      </c>
      <c r="AP7" s="95">
        <v>304479</v>
      </c>
      <c r="AQ7" s="95">
        <v>0</v>
      </c>
      <c r="AR7" s="95">
        <v>304479</v>
      </c>
      <c r="AS7" s="95">
        <v>1950</v>
      </c>
      <c r="AT7" s="95">
        <v>0</v>
      </c>
      <c r="AU7" s="95">
        <v>1950</v>
      </c>
      <c r="AV7" s="95">
        <v>72610</v>
      </c>
      <c r="AW7" s="95">
        <v>838446</v>
      </c>
      <c r="AX7" s="95">
        <v>455619</v>
      </c>
      <c r="AY7" s="95">
        <v>99480</v>
      </c>
      <c r="AZ7" s="95">
        <v>555099</v>
      </c>
      <c r="BA7" s="95">
        <v>69528</v>
      </c>
      <c r="BB7" s="95">
        <v>14996</v>
      </c>
      <c r="BC7" s="95">
        <v>10654</v>
      </c>
      <c r="BD7" s="95">
        <v>95178</v>
      </c>
      <c r="BE7" s="95">
        <v>219979</v>
      </c>
      <c r="BF7" s="95">
        <v>870256</v>
      </c>
      <c r="BG7" s="95">
        <v>-31810</v>
      </c>
      <c r="BH7" s="97">
        <v>-3.7900000000000003E-2</v>
      </c>
      <c r="BI7" s="95">
        <v>0</v>
      </c>
      <c r="BJ7" s="95">
        <v>0</v>
      </c>
      <c r="BK7" s="95">
        <v>0</v>
      </c>
      <c r="BL7" s="95">
        <v>0</v>
      </c>
      <c r="BM7" s="95">
        <v>0</v>
      </c>
      <c r="BN7" s="95">
        <v>0</v>
      </c>
      <c r="BO7" s="98">
        <v>42699</v>
      </c>
      <c r="BP7" s="98">
        <v>37618</v>
      </c>
      <c r="BQ7" s="98">
        <v>80317</v>
      </c>
      <c r="BR7" s="98">
        <v>30588</v>
      </c>
      <c r="BS7" s="98">
        <v>16010</v>
      </c>
      <c r="BT7" s="98">
        <v>46598</v>
      </c>
      <c r="BU7" s="98">
        <v>1009</v>
      </c>
      <c r="BV7" s="98"/>
      <c r="BW7" s="98">
        <v>1009</v>
      </c>
      <c r="BX7" s="98">
        <v>127924</v>
      </c>
      <c r="BY7" s="98"/>
      <c r="BZ7" s="98">
        <v>127924</v>
      </c>
      <c r="CA7" s="98">
        <v>343</v>
      </c>
      <c r="CB7" s="98">
        <v>49720</v>
      </c>
      <c r="CC7" s="98">
        <v>0</v>
      </c>
      <c r="CD7" s="98">
        <v>74</v>
      </c>
      <c r="CE7" s="98">
        <v>74</v>
      </c>
      <c r="CF7" s="98">
        <v>2019</v>
      </c>
      <c r="CG7" s="98">
        <v>2304</v>
      </c>
      <c r="CH7" s="98">
        <v>6705</v>
      </c>
      <c r="CI7" s="98">
        <v>0</v>
      </c>
      <c r="CJ7" s="98">
        <v>50</v>
      </c>
      <c r="CK7" s="98">
        <v>50</v>
      </c>
      <c r="CL7" s="98">
        <v>66</v>
      </c>
      <c r="CM7" s="98">
        <v>36804</v>
      </c>
      <c r="CN7" s="98">
        <v>4763</v>
      </c>
      <c r="CO7" s="98">
        <v>41567</v>
      </c>
      <c r="CP7" s="98">
        <v>122</v>
      </c>
      <c r="CQ7" s="98">
        <v>15</v>
      </c>
      <c r="CR7" s="98">
        <v>137</v>
      </c>
      <c r="CS7" s="98">
        <v>21485</v>
      </c>
      <c r="CT7" s="98">
        <v>5919</v>
      </c>
      <c r="CU7" s="98">
        <v>27404</v>
      </c>
      <c r="CV7" s="98">
        <v>69108</v>
      </c>
      <c r="CW7" s="98">
        <v>616</v>
      </c>
      <c r="CX7" s="98">
        <v>551</v>
      </c>
      <c r="CY7" s="98">
        <v>70275</v>
      </c>
      <c r="CZ7" s="98">
        <v>1404</v>
      </c>
      <c r="DA7" s="98">
        <v>362</v>
      </c>
      <c r="DB7" s="98">
        <v>1766</v>
      </c>
      <c r="DC7" s="98">
        <v>11271</v>
      </c>
      <c r="DD7" s="98">
        <v>866</v>
      </c>
      <c r="DE7" s="98">
        <v>128</v>
      </c>
      <c r="DF7" s="98">
        <v>1356</v>
      </c>
      <c r="DG7" s="98">
        <v>31</v>
      </c>
      <c r="DH7" s="98"/>
      <c r="DI7" s="98">
        <v>11635</v>
      </c>
      <c r="DJ7" s="98">
        <v>67651</v>
      </c>
      <c r="DK7" s="98"/>
      <c r="DL7" s="98"/>
      <c r="DM7" s="98">
        <v>84330</v>
      </c>
      <c r="DN7" s="98">
        <v>-1</v>
      </c>
      <c r="DO7" s="98">
        <v>6925</v>
      </c>
      <c r="DP7" s="98">
        <v>2603</v>
      </c>
      <c r="DQ7" s="98">
        <v>9528</v>
      </c>
      <c r="DR7" s="98">
        <v>106992</v>
      </c>
      <c r="DS7" s="98">
        <v>184</v>
      </c>
      <c r="DT7" s="98">
        <v>4</v>
      </c>
      <c r="DU7" s="98">
        <v>294</v>
      </c>
      <c r="DV7" s="98">
        <v>105</v>
      </c>
      <c r="DW7" s="98">
        <v>28</v>
      </c>
      <c r="DX7" s="98">
        <v>0</v>
      </c>
      <c r="DY7" s="98">
        <v>615</v>
      </c>
      <c r="DZ7" s="98">
        <v>1309</v>
      </c>
      <c r="EA7" s="98">
        <v>68</v>
      </c>
      <c r="EB7" s="98">
        <v>1377</v>
      </c>
      <c r="EC7" s="98">
        <v>5154</v>
      </c>
      <c r="ED7" s="98">
        <v>4017</v>
      </c>
      <c r="EE7" s="98">
        <v>9171</v>
      </c>
      <c r="EF7" s="98">
        <v>380</v>
      </c>
      <c r="EG7" s="98">
        <v>0</v>
      </c>
      <c r="EH7" s="98">
        <v>380</v>
      </c>
      <c r="EI7" s="98">
        <v>10928</v>
      </c>
      <c r="EJ7" s="98">
        <v>8</v>
      </c>
      <c r="EK7" s="98">
        <v>105</v>
      </c>
      <c r="EL7" s="98">
        <v>80</v>
      </c>
      <c r="EM7" s="98">
        <v>294</v>
      </c>
      <c r="EN7" s="98">
        <v>105</v>
      </c>
      <c r="EO7" s="98">
        <v>820</v>
      </c>
      <c r="EP7" s="98">
        <v>21265</v>
      </c>
      <c r="EQ7" s="98">
        <v>4788</v>
      </c>
      <c r="ER7" s="98">
        <v>1522</v>
      </c>
      <c r="ES7" s="98">
        <v>6441</v>
      </c>
      <c r="ET7" s="98">
        <v>6257</v>
      </c>
      <c r="EU7" s="93" t="s">
        <v>379</v>
      </c>
      <c r="EV7" s="98">
        <v>22</v>
      </c>
      <c r="EW7" s="98">
        <v>83</v>
      </c>
      <c r="EX7" s="98">
        <v>32460</v>
      </c>
      <c r="EY7" s="98">
        <v>72000</v>
      </c>
      <c r="EZ7" s="98"/>
      <c r="FA7" s="93"/>
      <c r="FB7" s="99" t="s">
        <v>278</v>
      </c>
      <c r="FC7" s="93"/>
      <c r="FD7" s="93"/>
      <c r="FE7" s="93" t="s">
        <v>380</v>
      </c>
      <c r="FF7" s="93" t="s">
        <v>381</v>
      </c>
      <c r="FG7" s="93" t="s">
        <v>373</v>
      </c>
      <c r="FH7" s="93" t="s">
        <v>374</v>
      </c>
      <c r="FI7" s="93">
        <v>27889</v>
      </c>
      <c r="FJ7" s="93">
        <v>4948</v>
      </c>
      <c r="FK7" s="93" t="s">
        <v>373</v>
      </c>
      <c r="FL7" s="93" t="s">
        <v>374</v>
      </c>
      <c r="FM7" s="93">
        <v>27889</v>
      </c>
      <c r="FN7" s="93">
        <v>4948</v>
      </c>
      <c r="FO7" s="93" t="s">
        <v>372</v>
      </c>
      <c r="FP7" s="93">
        <v>31962</v>
      </c>
      <c r="FQ7" s="93">
        <v>18.38</v>
      </c>
      <c r="FR7" s="93" t="s">
        <v>375</v>
      </c>
      <c r="FS7" s="93">
        <v>16120</v>
      </c>
      <c r="FT7" s="93">
        <v>416</v>
      </c>
      <c r="FU7" s="93"/>
      <c r="FV7" s="93" t="s">
        <v>382</v>
      </c>
      <c r="FW7" s="93"/>
      <c r="FX7" s="93"/>
      <c r="FY7" s="94">
        <v>0</v>
      </c>
      <c r="FZ7" s="93" t="s">
        <v>383</v>
      </c>
      <c r="GA7" s="100">
        <v>20</v>
      </c>
      <c r="GB7" s="100">
        <v>5</v>
      </c>
      <c r="GC7" s="93"/>
      <c r="GD7" s="93" t="s">
        <v>284</v>
      </c>
      <c r="GE7" s="93" t="s">
        <v>384</v>
      </c>
      <c r="GF7" s="99" t="s">
        <v>286</v>
      </c>
      <c r="GG7" s="99" t="s">
        <v>312</v>
      </c>
      <c r="GH7" s="99" t="s">
        <v>288</v>
      </c>
      <c r="GI7" s="99" t="s">
        <v>289</v>
      </c>
      <c r="GJ7" s="99" t="s">
        <v>385</v>
      </c>
      <c r="GK7" s="99" t="s">
        <v>278</v>
      </c>
      <c r="GL7" s="98">
        <v>67645</v>
      </c>
      <c r="GM7" s="99" t="s">
        <v>291</v>
      </c>
      <c r="GN7" s="98">
        <v>451</v>
      </c>
      <c r="GO7" s="98">
        <v>108</v>
      </c>
      <c r="GP7" s="98">
        <v>2449</v>
      </c>
      <c r="GQ7" s="98">
        <v>9790</v>
      </c>
      <c r="GR7" s="98">
        <v>118983</v>
      </c>
      <c r="GS7" s="98">
        <v>68</v>
      </c>
      <c r="GT7" s="98">
        <v>14</v>
      </c>
      <c r="GU7" s="98">
        <v>82</v>
      </c>
      <c r="GV7" s="98">
        <v>572</v>
      </c>
      <c r="GW7" s="98">
        <v>7170</v>
      </c>
      <c r="GX7" s="98">
        <v>9</v>
      </c>
      <c r="GY7" s="98">
        <v>250</v>
      </c>
      <c r="GZ7" s="98">
        <v>11028</v>
      </c>
      <c r="HA7" s="98">
        <v>189236</v>
      </c>
      <c r="HB7" s="98">
        <v>31</v>
      </c>
      <c r="HC7" s="98"/>
      <c r="HD7" s="98">
        <v>50</v>
      </c>
      <c r="HE7" s="98">
        <v>26725</v>
      </c>
      <c r="HF7" s="98"/>
      <c r="HG7" s="98"/>
      <c r="HH7" s="98">
        <v>22995</v>
      </c>
      <c r="HI7" s="98">
        <v>2022</v>
      </c>
      <c r="HJ7" s="98"/>
      <c r="HK7" s="98"/>
      <c r="HL7" s="98">
        <v>282</v>
      </c>
      <c r="HM7" s="98">
        <v>0</v>
      </c>
      <c r="HN7" s="98"/>
      <c r="HO7" s="98"/>
      <c r="HP7" s="98">
        <v>0</v>
      </c>
      <c r="HQ7" s="98">
        <v>84330</v>
      </c>
      <c r="HR7" s="98">
        <v>13037</v>
      </c>
      <c r="HS7" s="98">
        <v>24</v>
      </c>
      <c r="HT7" s="98">
        <v>83501</v>
      </c>
      <c r="HU7" s="98">
        <v>12699</v>
      </c>
      <c r="HV7" s="98">
        <v>76</v>
      </c>
      <c r="HW7" s="98">
        <v>790</v>
      </c>
      <c r="HX7" s="98">
        <v>311</v>
      </c>
      <c r="HY7" s="98">
        <v>51</v>
      </c>
      <c r="HZ7" s="98">
        <v>0</v>
      </c>
      <c r="IA7" s="98">
        <v>0</v>
      </c>
      <c r="IB7" s="98">
        <v>3980</v>
      </c>
      <c r="IC7" s="98">
        <v>0</v>
      </c>
      <c r="ID7" s="98">
        <v>3980</v>
      </c>
      <c r="IE7" s="98">
        <v>5336</v>
      </c>
      <c r="IF7" s="98">
        <v>1766</v>
      </c>
      <c r="IG7" s="98">
        <v>88310</v>
      </c>
      <c r="IH7" s="98">
        <v>27541</v>
      </c>
      <c r="II7" s="98">
        <v>188</v>
      </c>
      <c r="IJ7" s="98">
        <v>399</v>
      </c>
      <c r="IK7" s="98">
        <v>28</v>
      </c>
      <c r="IL7" s="97">
        <v>0.84</v>
      </c>
      <c r="IM7" s="97">
        <v>0.13</v>
      </c>
      <c r="IN7" s="98">
        <v>17.77</v>
      </c>
      <c r="IO7" s="98">
        <v>22.98</v>
      </c>
      <c r="IP7" s="98">
        <v>7.32</v>
      </c>
      <c r="IQ7" s="98">
        <v>506</v>
      </c>
      <c r="IR7" s="98">
        <v>6843</v>
      </c>
      <c r="IS7" s="98">
        <v>109</v>
      </c>
      <c r="IT7" s="98">
        <v>4085</v>
      </c>
    </row>
    <row r="8" spans="1:254" s="78" customFormat="1" x14ac:dyDescent="0.2">
      <c r="A8" s="101" t="s">
        <v>387</v>
      </c>
      <c r="B8" s="101">
        <v>2016</v>
      </c>
      <c r="C8" s="101" t="s">
        <v>388</v>
      </c>
      <c r="D8" s="101" t="s">
        <v>389</v>
      </c>
      <c r="E8" s="101" t="s">
        <v>390</v>
      </c>
      <c r="F8" s="101">
        <v>28337</v>
      </c>
      <c r="G8" s="101">
        <v>1419</v>
      </c>
      <c r="H8" s="101" t="s">
        <v>391</v>
      </c>
      <c r="I8" s="101" t="s">
        <v>390</v>
      </c>
      <c r="J8" s="101">
        <v>28337</v>
      </c>
      <c r="K8" s="101"/>
      <c r="L8" s="101" t="s">
        <v>392</v>
      </c>
      <c r="M8" s="101" t="s">
        <v>393</v>
      </c>
      <c r="N8" s="101" t="s">
        <v>394</v>
      </c>
      <c r="O8" s="101" t="s">
        <v>395</v>
      </c>
      <c r="P8" s="101" t="s">
        <v>392</v>
      </c>
      <c r="Q8" s="101" t="s">
        <v>396</v>
      </c>
      <c r="R8" s="101" t="s">
        <v>397</v>
      </c>
      <c r="S8" s="101" t="s">
        <v>394</v>
      </c>
      <c r="T8" s="101" t="s">
        <v>395</v>
      </c>
      <c r="U8" s="102">
        <v>1</v>
      </c>
      <c r="V8" s="102">
        <v>2</v>
      </c>
      <c r="W8" s="102">
        <v>1</v>
      </c>
      <c r="X8" s="102">
        <v>2</v>
      </c>
      <c r="Y8" s="101">
        <v>6496</v>
      </c>
      <c r="Z8" s="101">
        <v>1</v>
      </c>
      <c r="AA8" s="101">
        <v>0</v>
      </c>
      <c r="AB8" s="101">
        <v>1</v>
      </c>
      <c r="AC8" s="101">
        <v>9.26</v>
      </c>
      <c r="AD8" s="101">
        <v>10.26</v>
      </c>
      <c r="AE8" s="101">
        <v>9.7500000000000003E-2</v>
      </c>
      <c r="AF8" s="103">
        <v>49099</v>
      </c>
      <c r="AG8" s="101"/>
      <c r="AH8" s="101"/>
      <c r="AI8" s="103">
        <v>49099</v>
      </c>
      <c r="AJ8" s="104">
        <v>11.82</v>
      </c>
      <c r="AK8" s="104"/>
      <c r="AL8" s="104"/>
      <c r="AM8" s="103">
        <v>15000</v>
      </c>
      <c r="AN8" s="103">
        <v>393906</v>
      </c>
      <c r="AO8" s="103">
        <v>408906</v>
      </c>
      <c r="AP8" s="103">
        <v>92985</v>
      </c>
      <c r="AQ8" s="103">
        <v>0</v>
      </c>
      <c r="AR8" s="103">
        <v>92985</v>
      </c>
      <c r="AS8" s="103">
        <v>3882</v>
      </c>
      <c r="AT8" s="103">
        <v>0</v>
      </c>
      <c r="AU8" s="103">
        <v>3882</v>
      </c>
      <c r="AV8" s="103">
        <v>0</v>
      </c>
      <c r="AW8" s="103">
        <v>505773</v>
      </c>
      <c r="AX8" s="103">
        <v>303690</v>
      </c>
      <c r="AY8" s="103">
        <v>126081</v>
      </c>
      <c r="AZ8" s="103">
        <v>429771</v>
      </c>
      <c r="BA8" s="103">
        <v>14635</v>
      </c>
      <c r="BB8" s="103">
        <v>3700</v>
      </c>
      <c r="BC8" s="103">
        <v>4856</v>
      </c>
      <c r="BD8" s="103">
        <v>23191</v>
      </c>
      <c r="BE8" s="103">
        <v>45672</v>
      </c>
      <c r="BF8" s="103">
        <v>498634</v>
      </c>
      <c r="BG8" s="103">
        <v>7139</v>
      </c>
      <c r="BH8" s="105">
        <v>1.41E-2</v>
      </c>
      <c r="BI8" s="103">
        <v>0</v>
      </c>
      <c r="BJ8" s="103">
        <v>0</v>
      </c>
      <c r="BK8" s="103">
        <v>0</v>
      </c>
      <c r="BL8" s="103">
        <v>0</v>
      </c>
      <c r="BM8" s="103">
        <v>0</v>
      </c>
      <c r="BN8" s="103">
        <v>0</v>
      </c>
      <c r="BO8" s="106">
        <v>24886</v>
      </c>
      <c r="BP8" s="106">
        <v>15328</v>
      </c>
      <c r="BQ8" s="106">
        <v>40214</v>
      </c>
      <c r="BR8" s="106">
        <v>11012</v>
      </c>
      <c r="BS8" s="106">
        <v>5011</v>
      </c>
      <c r="BT8" s="106">
        <v>16023</v>
      </c>
      <c r="BU8" s="106"/>
      <c r="BV8" s="106"/>
      <c r="BW8" s="106"/>
      <c r="BX8" s="106">
        <v>56237</v>
      </c>
      <c r="BY8" s="106"/>
      <c r="BZ8" s="106">
        <v>56237</v>
      </c>
      <c r="CA8" s="106">
        <v>308</v>
      </c>
      <c r="CB8" s="106">
        <v>26918</v>
      </c>
      <c r="CC8" s="106">
        <v>2</v>
      </c>
      <c r="CD8" s="106">
        <v>74</v>
      </c>
      <c r="CE8" s="106">
        <v>76</v>
      </c>
      <c r="CF8" s="106">
        <v>2504</v>
      </c>
      <c r="CG8" s="106">
        <v>2184</v>
      </c>
      <c r="CH8" s="106">
        <v>3155</v>
      </c>
      <c r="CI8" s="106">
        <v>-1</v>
      </c>
      <c r="CJ8" s="106">
        <v>0</v>
      </c>
      <c r="CK8" s="106">
        <v>20</v>
      </c>
      <c r="CL8" s="106">
        <v>39</v>
      </c>
      <c r="CM8" s="106">
        <v>11423</v>
      </c>
      <c r="CN8" s="106">
        <v>2887</v>
      </c>
      <c r="CO8" s="106">
        <v>14310</v>
      </c>
      <c r="CP8" s="106"/>
      <c r="CQ8" s="106"/>
      <c r="CR8" s="106"/>
      <c r="CS8" s="106">
        <v>11581</v>
      </c>
      <c r="CT8" s="106">
        <v>1404</v>
      </c>
      <c r="CU8" s="106">
        <v>12985</v>
      </c>
      <c r="CV8" s="106">
        <v>27295</v>
      </c>
      <c r="CW8" s="106">
        <v>17</v>
      </c>
      <c r="CX8" s="106">
        <v>0</v>
      </c>
      <c r="CY8" s="106">
        <v>27312</v>
      </c>
      <c r="CZ8" s="106">
        <v>1362</v>
      </c>
      <c r="DA8" s="106">
        <v>373</v>
      </c>
      <c r="DB8" s="106">
        <v>1735</v>
      </c>
      <c r="DC8" s="106">
        <v>3374</v>
      </c>
      <c r="DD8" s="106">
        <v>114</v>
      </c>
      <c r="DE8" s="106">
        <v>0</v>
      </c>
      <c r="DF8" s="106">
        <v>487</v>
      </c>
      <c r="DG8" s="106">
        <v>150</v>
      </c>
      <c r="DH8" s="106"/>
      <c r="DI8" s="106">
        <v>25590</v>
      </c>
      <c r="DJ8" s="106">
        <v>18974</v>
      </c>
      <c r="DK8" s="106">
        <v>3184</v>
      </c>
      <c r="DL8" s="106">
        <v>5916</v>
      </c>
      <c r="DM8" s="106">
        <v>32535</v>
      </c>
      <c r="DN8" s="106">
        <v>-1</v>
      </c>
      <c r="DO8" s="106">
        <v>14825</v>
      </c>
      <c r="DP8" s="106">
        <v>5272</v>
      </c>
      <c r="DQ8" s="106">
        <v>20097</v>
      </c>
      <c r="DR8" s="106">
        <v>35331</v>
      </c>
      <c r="DS8" s="106">
        <v>18</v>
      </c>
      <c r="DT8" s="106">
        <v>2</v>
      </c>
      <c r="DU8" s="106">
        <v>82</v>
      </c>
      <c r="DV8" s="106">
        <v>193</v>
      </c>
      <c r="DW8" s="106">
        <v>0</v>
      </c>
      <c r="DX8" s="106">
        <v>0</v>
      </c>
      <c r="DY8" s="106">
        <v>295</v>
      </c>
      <c r="DZ8" s="106">
        <v>122</v>
      </c>
      <c r="EA8" s="106">
        <v>148</v>
      </c>
      <c r="EB8" s="106">
        <v>270</v>
      </c>
      <c r="EC8" s="106">
        <v>897</v>
      </c>
      <c r="ED8" s="106">
        <v>3537</v>
      </c>
      <c r="EE8" s="106">
        <v>4434</v>
      </c>
      <c r="EF8" s="106">
        <v>0</v>
      </c>
      <c r="EG8" s="106">
        <v>0</v>
      </c>
      <c r="EH8" s="106">
        <v>0</v>
      </c>
      <c r="EI8" s="106">
        <v>4704</v>
      </c>
      <c r="EJ8" s="106">
        <v>13</v>
      </c>
      <c r="EK8" s="106">
        <v>35</v>
      </c>
      <c r="EL8" s="106">
        <v>0</v>
      </c>
      <c r="EM8" s="106">
        <v>0</v>
      </c>
      <c r="EN8" s="106">
        <v>135</v>
      </c>
      <c r="EO8" s="106"/>
      <c r="EP8" s="106">
        <v>3964</v>
      </c>
      <c r="EQ8" s="106">
        <v>700</v>
      </c>
      <c r="ER8" s="106">
        <v>415</v>
      </c>
      <c r="ES8" s="106">
        <v>0</v>
      </c>
      <c r="ET8" s="106">
        <v>18</v>
      </c>
      <c r="EU8" s="101" t="s">
        <v>398</v>
      </c>
      <c r="EV8" s="106">
        <v>14</v>
      </c>
      <c r="EW8" s="106">
        <v>14</v>
      </c>
      <c r="EX8" s="106">
        <v>9017</v>
      </c>
      <c r="EY8" s="106">
        <v>13266</v>
      </c>
      <c r="EZ8" s="106"/>
      <c r="FA8" s="101"/>
      <c r="FB8" s="107" t="s">
        <v>278</v>
      </c>
      <c r="FC8" s="101"/>
      <c r="FD8" s="101"/>
      <c r="FE8" s="101" t="s">
        <v>387</v>
      </c>
      <c r="FF8" s="101" t="s">
        <v>307</v>
      </c>
      <c r="FG8" s="101" t="s">
        <v>389</v>
      </c>
      <c r="FH8" s="101" t="s">
        <v>390</v>
      </c>
      <c r="FI8" s="101">
        <v>28337</v>
      </c>
      <c r="FJ8" s="101">
        <v>1419</v>
      </c>
      <c r="FK8" s="101" t="s">
        <v>391</v>
      </c>
      <c r="FL8" s="101" t="s">
        <v>390</v>
      </c>
      <c r="FM8" s="101">
        <v>28337</v>
      </c>
      <c r="FN8" s="101">
        <v>1419</v>
      </c>
      <c r="FO8" s="101" t="s">
        <v>388</v>
      </c>
      <c r="FP8" s="101">
        <v>15388</v>
      </c>
      <c r="FQ8" s="101">
        <v>10.26</v>
      </c>
      <c r="FR8" s="101" t="s">
        <v>392</v>
      </c>
      <c r="FS8" s="101">
        <v>6496</v>
      </c>
      <c r="FT8" s="101">
        <v>202</v>
      </c>
      <c r="FU8" s="101"/>
      <c r="FV8" s="101" t="s">
        <v>399</v>
      </c>
      <c r="FW8" s="101"/>
      <c r="FX8" s="101"/>
      <c r="FY8" s="102">
        <v>0</v>
      </c>
      <c r="FZ8" s="101" t="s">
        <v>400</v>
      </c>
      <c r="GA8" s="108">
        <v>25</v>
      </c>
      <c r="GB8" s="108">
        <v>5</v>
      </c>
      <c r="GC8" s="101"/>
      <c r="GD8" s="101" t="s">
        <v>284</v>
      </c>
      <c r="GE8" s="101" t="s">
        <v>401</v>
      </c>
      <c r="GF8" s="107" t="s">
        <v>286</v>
      </c>
      <c r="GG8" s="107" t="s">
        <v>287</v>
      </c>
      <c r="GH8" s="107" t="s">
        <v>288</v>
      </c>
      <c r="GI8" s="107" t="s">
        <v>289</v>
      </c>
      <c r="GJ8" s="107" t="s">
        <v>290</v>
      </c>
      <c r="GK8" s="107" t="s">
        <v>278</v>
      </c>
      <c r="GL8" s="106">
        <v>35209</v>
      </c>
      <c r="GM8" s="107" t="s">
        <v>291</v>
      </c>
      <c r="GN8" s="106">
        <v>195</v>
      </c>
      <c r="GO8" s="106">
        <v>29</v>
      </c>
      <c r="GP8" s="106">
        <v>696</v>
      </c>
      <c r="GQ8" s="106">
        <v>3428</v>
      </c>
      <c r="GR8" s="106">
        <v>18048</v>
      </c>
      <c r="GS8" s="106"/>
      <c r="GT8" s="106"/>
      <c r="GU8" s="106"/>
      <c r="GV8" s="106"/>
      <c r="GW8" s="106"/>
      <c r="GX8" s="106">
        <v>6</v>
      </c>
      <c r="GY8" s="106">
        <v>475</v>
      </c>
      <c r="GZ8" s="106">
        <v>7842</v>
      </c>
      <c r="HA8" s="106">
        <v>91570</v>
      </c>
      <c r="HB8" s="106">
        <v>150</v>
      </c>
      <c r="HC8" s="106"/>
      <c r="HD8" s="106">
        <v>0</v>
      </c>
      <c r="HE8" s="106">
        <v>26725</v>
      </c>
      <c r="HF8" s="106"/>
      <c r="HG8" s="106"/>
      <c r="HH8" s="106">
        <v>193</v>
      </c>
      <c r="HI8" s="106">
        <v>2022</v>
      </c>
      <c r="HJ8" s="106"/>
      <c r="HK8" s="106"/>
      <c r="HL8" s="106">
        <v>162</v>
      </c>
      <c r="HM8" s="106">
        <v>0</v>
      </c>
      <c r="HN8" s="106"/>
      <c r="HO8" s="106"/>
      <c r="HP8" s="106">
        <v>-1</v>
      </c>
      <c r="HQ8" s="106">
        <v>32535</v>
      </c>
      <c r="HR8" s="106">
        <v>5109</v>
      </c>
      <c r="HS8" s="106">
        <v>0</v>
      </c>
      <c r="HT8" s="106">
        <v>32048</v>
      </c>
      <c r="HU8" s="106">
        <v>4736</v>
      </c>
      <c r="HV8" s="106">
        <v>15</v>
      </c>
      <c r="HW8" s="106">
        <v>99</v>
      </c>
      <c r="HX8" s="106">
        <v>174</v>
      </c>
      <c r="HY8" s="106">
        <v>199</v>
      </c>
      <c r="HZ8" s="106">
        <v>0</v>
      </c>
      <c r="IA8" s="106">
        <v>0</v>
      </c>
      <c r="IB8" s="106">
        <v>3336</v>
      </c>
      <c r="IC8" s="106">
        <v>1155</v>
      </c>
      <c r="ID8" s="106">
        <v>4491</v>
      </c>
      <c r="IE8" s="106">
        <v>4978</v>
      </c>
      <c r="IF8" s="106">
        <v>1735</v>
      </c>
      <c r="IG8" s="106">
        <v>37026</v>
      </c>
      <c r="IH8" s="106">
        <v>13217</v>
      </c>
      <c r="II8" s="106">
        <v>20</v>
      </c>
      <c r="IJ8" s="106">
        <v>275</v>
      </c>
      <c r="IK8" s="106">
        <v>0</v>
      </c>
      <c r="IL8" s="105">
        <v>0.94</v>
      </c>
      <c r="IM8" s="105">
        <v>0.06</v>
      </c>
      <c r="IN8" s="106">
        <v>15.95</v>
      </c>
      <c r="IO8" s="106">
        <v>16.12</v>
      </c>
      <c r="IP8" s="106">
        <v>13.5</v>
      </c>
      <c r="IQ8" s="106">
        <v>100</v>
      </c>
      <c r="IR8" s="106">
        <v>1019</v>
      </c>
      <c r="IS8" s="106">
        <v>195</v>
      </c>
      <c r="IT8" s="106">
        <v>3685</v>
      </c>
    </row>
    <row r="9" spans="1:254" s="78" customFormat="1" x14ac:dyDescent="0.2">
      <c r="A9" s="101" t="s">
        <v>403</v>
      </c>
      <c r="B9" s="101">
        <v>2016</v>
      </c>
      <c r="C9" s="101" t="s">
        <v>404</v>
      </c>
      <c r="D9" s="101" t="s">
        <v>405</v>
      </c>
      <c r="E9" s="101" t="s">
        <v>406</v>
      </c>
      <c r="F9" s="101">
        <v>27804</v>
      </c>
      <c r="G9" s="101">
        <v>4842</v>
      </c>
      <c r="H9" s="101" t="s">
        <v>405</v>
      </c>
      <c r="I9" s="101" t="s">
        <v>406</v>
      </c>
      <c r="J9" s="101">
        <v>27804</v>
      </c>
      <c r="K9" s="101"/>
      <c r="L9" s="101" t="s">
        <v>407</v>
      </c>
      <c r="M9" s="101" t="s">
        <v>408</v>
      </c>
      <c r="N9" s="101" t="s">
        <v>409</v>
      </c>
      <c r="O9" s="101" t="s">
        <v>410</v>
      </c>
      <c r="P9" s="101" t="s">
        <v>411</v>
      </c>
      <c r="Q9" s="101" t="s">
        <v>323</v>
      </c>
      <c r="R9" s="101" t="s">
        <v>408</v>
      </c>
      <c r="S9" s="101" t="s">
        <v>409</v>
      </c>
      <c r="T9" s="101" t="s">
        <v>410</v>
      </c>
      <c r="U9" s="102">
        <v>1</v>
      </c>
      <c r="V9" s="102">
        <v>1</v>
      </c>
      <c r="W9" s="102">
        <v>0</v>
      </c>
      <c r="X9" s="102">
        <v>3</v>
      </c>
      <c r="Y9" s="101">
        <v>3770</v>
      </c>
      <c r="Z9" s="101">
        <v>8.9</v>
      </c>
      <c r="AA9" s="101">
        <v>0</v>
      </c>
      <c r="AB9" s="101">
        <v>8.9</v>
      </c>
      <c r="AC9" s="101">
        <v>16.5</v>
      </c>
      <c r="AD9" s="101">
        <v>25.4</v>
      </c>
      <c r="AE9" s="101">
        <v>0.35039999999999999</v>
      </c>
      <c r="AF9" s="103">
        <v>76600</v>
      </c>
      <c r="AG9" s="101"/>
      <c r="AH9" s="101"/>
      <c r="AI9" s="103">
        <v>34649</v>
      </c>
      <c r="AJ9" s="104">
        <v>7.25</v>
      </c>
      <c r="AK9" s="104">
        <v>10.1</v>
      </c>
      <c r="AL9" s="104">
        <v>13.46</v>
      </c>
      <c r="AM9" s="103">
        <v>613260</v>
      </c>
      <c r="AN9" s="103">
        <v>1046182</v>
      </c>
      <c r="AO9" s="103">
        <v>1659442</v>
      </c>
      <c r="AP9" s="103">
        <v>131397</v>
      </c>
      <c r="AQ9" s="103">
        <v>0</v>
      </c>
      <c r="AR9" s="103">
        <v>131397</v>
      </c>
      <c r="AS9" s="103">
        <v>32163</v>
      </c>
      <c r="AT9" s="103">
        <v>0</v>
      </c>
      <c r="AU9" s="103">
        <v>32163</v>
      </c>
      <c r="AV9" s="103">
        <v>338294</v>
      </c>
      <c r="AW9" s="103">
        <v>2161296</v>
      </c>
      <c r="AX9" s="103">
        <v>1068836</v>
      </c>
      <c r="AY9" s="103">
        <v>337058</v>
      </c>
      <c r="AZ9" s="103">
        <v>1405894</v>
      </c>
      <c r="BA9" s="103">
        <v>71957</v>
      </c>
      <c r="BB9" s="103">
        <v>24121</v>
      </c>
      <c r="BC9" s="103">
        <v>25324</v>
      </c>
      <c r="BD9" s="103">
        <v>121402</v>
      </c>
      <c r="BE9" s="103">
        <v>565194</v>
      </c>
      <c r="BF9" s="103">
        <v>2092490</v>
      </c>
      <c r="BG9" s="103">
        <v>68806</v>
      </c>
      <c r="BH9" s="105">
        <v>3.1800000000000002E-2</v>
      </c>
      <c r="BI9" s="103">
        <v>17894</v>
      </c>
      <c r="BJ9" s="103">
        <v>0</v>
      </c>
      <c r="BK9" s="103">
        <v>0</v>
      </c>
      <c r="BL9" s="103">
        <v>0</v>
      </c>
      <c r="BM9" s="103">
        <v>17894</v>
      </c>
      <c r="BN9" s="103">
        <v>27663</v>
      </c>
      <c r="BO9" s="106">
        <v>23286</v>
      </c>
      <c r="BP9" s="106">
        <v>23996</v>
      </c>
      <c r="BQ9" s="106">
        <v>47282</v>
      </c>
      <c r="BR9" s="106">
        <v>29842</v>
      </c>
      <c r="BS9" s="106">
        <v>13702</v>
      </c>
      <c r="BT9" s="106">
        <v>43544</v>
      </c>
      <c r="BU9" s="106">
        <v>4243</v>
      </c>
      <c r="BV9" s="106">
        <v>1145</v>
      </c>
      <c r="BW9" s="106">
        <v>5388</v>
      </c>
      <c r="BX9" s="106">
        <v>96214</v>
      </c>
      <c r="BY9" s="106"/>
      <c r="BZ9" s="106">
        <v>96214</v>
      </c>
      <c r="CA9" s="106">
        <v>842</v>
      </c>
      <c r="CB9" s="106">
        <v>50523</v>
      </c>
      <c r="CC9" s="106">
        <v>3</v>
      </c>
      <c r="CD9" s="106">
        <v>74</v>
      </c>
      <c r="CE9" s="106">
        <v>77</v>
      </c>
      <c r="CF9" s="106">
        <v>3266</v>
      </c>
      <c r="CG9" s="106">
        <v>3205</v>
      </c>
      <c r="CH9" s="106">
        <v>2556</v>
      </c>
      <c r="CI9" s="106">
        <v>205</v>
      </c>
      <c r="CJ9" s="106">
        <v>0</v>
      </c>
      <c r="CK9" s="106">
        <v>52</v>
      </c>
      <c r="CL9" s="106">
        <v>106</v>
      </c>
      <c r="CM9" s="106">
        <v>59841</v>
      </c>
      <c r="CN9" s="106">
        <v>20262</v>
      </c>
      <c r="CO9" s="106">
        <v>80103</v>
      </c>
      <c r="CP9" s="106">
        <v>10819</v>
      </c>
      <c r="CQ9" s="106">
        <v>914</v>
      </c>
      <c r="CR9" s="106">
        <v>11733</v>
      </c>
      <c r="CS9" s="106">
        <v>79514</v>
      </c>
      <c r="CT9" s="106">
        <v>15179</v>
      </c>
      <c r="CU9" s="106">
        <v>94693</v>
      </c>
      <c r="CV9" s="106">
        <v>186529</v>
      </c>
      <c r="CW9" s="106">
        <v>797</v>
      </c>
      <c r="CX9" s="106"/>
      <c r="CY9" s="106">
        <v>187326</v>
      </c>
      <c r="CZ9" s="106">
        <v>8776</v>
      </c>
      <c r="DA9" s="106">
        <v>1561</v>
      </c>
      <c r="DB9" s="106">
        <v>10337</v>
      </c>
      <c r="DC9" s="106">
        <v>29316</v>
      </c>
      <c r="DD9" s="106">
        <v>17944</v>
      </c>
      <c r="DE9" s="106">
        <v>0</v>
      </c>
      <c r="DF9" s="106">
        <v>19527</v>
      </c>
      <c r="DG9" s="106">
        <v>243</v>
      </c>
      <c r="DH9" s="106"/>
      <c r="DI9" s="106">
        <v>245706</v>
      </c>
      <c r="DJ9" s="106">
        <v>3928</v>
      </c>
      <c r="DK9" s="106"/>
      <c r="DL9" s="106"/>
      <c r="DM9" s="106">
        <v>245264</v>
      </c>
      <c r="DN9" s="106">
        <v>7522</v>
      </c>
      <c r="DO9" s="106">
        <v>12391</v>
      </c>
      <c r="DP9" s="106">
        <v>5177</v>
      </c>
      <c r="DQ9" s="106">
        <v>17568</v>
      </c>
      <c r="DR9" s="106">
        <v>195064</v>
      </c>
      <c r="DS9" s="106">
        <v>340</v>
      </c>
      <c r="DT9" s="106">
        <v>18</v>
      </c>
      <c r="DU9" s="106">
        <v>272</v>
      </c>
      <c r="DV9" s="106">
        <v>951</v>
      </c>
      <c r="DW9" s="106">
        <v>57</v>
      </c>
      <c r="DX9" s="106">
        <v>5</v>
      </c>
      <c r="DY9" s="106">
        <v>1643</v>
      </c>
      <c r="DZ9" s="106">
        <v>878</v>
      </c>
      <c r="EA9" s="106">
        <v>551</v>
      </c>
      <c r="EB9" s="106">
        <v>1429</v>
      </c>
      <c r="EC9" s="106">
        <v>11207</v>
      </c>
      <c r="ED9" s="106">
        <v>28739</v>
      </c>
      <c r="EE9" s="106">
        <v>39946</v>
      </c>
      <c r="EF9" s="106">
        <v>964</v>
      </c>
      <c r="EG9" s="106">
        <v>1240</v>
      </c>
      <c r="EH9" s="106">
        <v>2204</v>
      </c>
      <c r="EI9" s="106">
        <v>43579</v>
      </c>
      <c r="EJ9" s="106">
        <v>67</v>
      </c>
      <c r="EK9" s="106">
        <v>204</v>
      </c>
      <c r="EL9" s="106">
        <v>158</v>
      </c>
      <c r="EM9" s="106">
        <v>174</v>
      </c>
      <c r="EN9" s="106">
        <v>401</v>
      </c>
      <c r="EO9" s="106">
        <v>7005</v>
      </c>
      <c r="EP9" s="106">
        <v>38998</v>
      </c>
      <c r="EQ9" s="106">
        <v>14261</v>
      </c>
      <c r="ER9" s="106">
        <v>4128</v>
      </c>
      <c r="ES9" s="106">
        <v>44</v>
      </c>
      <c r="ET9" s="106">
        <v>144</v>
      </c>
      <c r="EU9" s="101" t="s">
        <v>412</v>
      </c>
      <c r="EV9" s="106">
        <v>40</v>
      </c>
      <c r="EW9" s="106">
        <v>87</v>
      </c>
      <c r="EX9" s="106">
        <v>121881</v>
      </c>
      <c r="EY9" s="106">
        <v>144349</v>
      </c>
      <c r="EZ9" s="106">
        <v>61028</v>
      </c>
      <c r="FA9" s="101"/>
      <c r="FB9" s="107" t="s">
        <v>278</v>
      </c>
      <c r="FC9" s="101"/>
      <c r="FD9" s="101"/>
      <c r="FE9" s="101" t="s">
        <v>413</v>
      </c>
      <c r="FF9" s="101" t="s">
        <v>414</v>
      </c>
      <c r="FG9" s="101" t="s">
        <v>405</v>
      </c>
      <c r="FH9" s="101" t="s">
        <v>406</v>
      </c>
      <c r="FI9" s="101">
        <v>27804</v>
      </c>
      <c r="FJ9" s="101">
        <v>4842</v>
      </c>
      <c r="FK9" s="101" t="s">
        <v>405</v>
      </c>
      <c r="FL9" s="101" t="s">
        <v>406</v>
      </c>
      <c r="FM9" s="101">
        <v>27804</v>
      </c>
      <c r="FN9" s="101">
        <v>4842</v>
      </c>
      <c r="FO9" s="101" t="s">
        <v>404</v>
      </c>
      <c r="FP9" s="101">
        <v>60756</v>
      </c>
      <c r="FQ9" s="101">
        <v>25.85</v>
      </c>
      <c r="FR9" s="101" t="s">
        <v>411</v>
      </c>
      <c r="FS9" s="101">
        <v>3770</v>
      </c>
      <c r="FT9" s="101">
        <v>104</v>
      </c>
      <c r="FU9" s="101"/>
      <c r="FV9" s="101" t="s">
        <v>415</v>
      </c>
      <c r="FW9" s="101"/>
      <c r="FX9" s="101"/>
      <c r="FY9" s="102">
        <v>0</v>
      </c>
      <c r="FZ9" s="101" t="s">
        <v>416</v>
      </c>
      <c r="GA9" s="108">
        <v>50</v>
      </c>
      <c r="GB9" s="108">
        <v>50</v>
      </c>
      <c r="GC9" s="101"/>
      <c r="GD9" s="101" t="s">
        <v>284</v>
      </c>
      <c r="GE9" s="101" t="s">
        <v>416</v>
      </c>
      <c r="GF9" s="107" t="s">
        <v>286</v>
      </c>
      <c r="GG9" s="107" t="s">
        <v>312</v>
      </c>
      <c r="GH9" s="107" t="s">
        <v>288</v>
      </c>
      <c r="GI9" s="107" t="s">
        <v>289</v>
      </c>
      <c r="GJ9" s="107" t="s">
        <v>417</v>
      </c>
      <c r="GK9" s="107" t="s">
        <v>278</v>
      </c>
      <c r="GL9" s="106">
        <v>89369</v>
      </c>
      <c r="GM9" s="107" t="s">
        <v>291</v>
      </c>
      <c r="GN9" s="106">
        <v>1448</v>
      </c>
      <c r="GO9" s="106">
        <v>9</v>
      </c>
      <c r="GP9" s="106">
        <v>4719</v>
      </c>
      <c r="GQ9" s="106">
        <v>22937</v>
      </c>
      <c r="GR9" s="106"/>
      <c r="GS9" s="106">
        <v>75</v>
      </c>
      <c r="GT9" s="106">
        <v>11</v>
      </c>
      <c r="GU9" s="106">
        <v>161</v>
      </c>
      <c r="GV9" s="106">
        <v>2536</v>
      </c>
      <c r="GW9" s="106"/>
      <c r="GX9" s="106">
        <v>5</v>
      </c>
      <c r="GY9" s="106">
        <v>1908</v>
      </c>
      <c r="GZ9" s="106">
        <v>9027</v>
      </c>
      <c r="HA9" s="106">
        <v>157237</v>
      </c>
      <c r="HB9" s="106">
        <v>243</v>
      </c>
      <c r="HC9" s="106"/>
      <c r="HD9" s="106">
        <v>0</v>
      </c>
      <c r="HE9" s="106">
        <v>26725</v>
      </c>
      <c r="HF9" s="106">
        <v>23798</v>
      </c>
      <c r="HG9" s="106"/>
      <c r="HH9" s="106">
        <v>0</v>
      </c>
      <c r="HI9" s="106">
        <v>2022</v>
      </c>
      <c r="HJ9" s="106">
        <v>1183</v>
      </c>
      <c r="HK9" s="106"/>
      <c r="HL9" s="106">
        <v>0</v>
      </c>
      <c r="HM9" s="106">
        <v>0</v>
      </c>
      <c r="HN9" s="106">
        <v>205</v>
      </c>
      <c r="HO9" s="106"/>
      <c r="HP9" s="106">
        <v>0</v>
      </c>
      <c r="HQ9" s="106">
        <v>245264</v>
      </c>
      <c r="HR9" s="106">
        <v>39653</v>
      </c>
      <c r="HS9" s="106">
        <v>341</v>
      </c>
      <c r="HT9" s="106">
        <v>225396</v>
      </c>
      <c r="HU9" s="106">
        <v>38411</v>
      </c>
      <c r="HV9" s="106">
        <v>188</v>
      </c>
      <c r="HW9" s="106">
        <v>17756</v>
      </c>
      <c r="HX9" s="106">
        <v>100</v>
      </c>
      <c r="HY9" s="106">
        <v>1461</v>
      </c>
      <c r="HZ9" s="106">
        <v>0</v>
      </c>
      <c r="IA9" s="106">
        <v>22</v>
      </c>
      <c r="IB9" s="106">
        <v>22272</v>
      </c>
      <c r="IC9" s="106">
        <v>787</v>
      </c>
      <c r="ID9" s="106">
        <v>23059</v>
      </c>
      <c r="IE9" s="106">
        <v>42586</v>
      </c>
      <c r="IF9" s="106">
        <v>10337</v>
      </c>
      <c r="IG9" s="106">
        <v>268323</v>
      </c>
      <c r="IH9" s="106">
        <v>130874</v>
      </c>
      <c r="II9" s="106">
        <v>358</v>
      </c>
      <c r="IJ9" s="106">
        <v>1223</v>
      </c>
      <c r="IK9" s="106">
        <v>62</v>
      </c>
      <c r="IL9" s="105">
        <v>0.92</v>
      </c>
      <c r="IM9" s="105">
        <v>0.03</v>
      </c>
      <c r="IN9" s="106">
        <v>26.52</v>
      </c>
      <c r="IO9" s="106">
        <v>32.659999999999997</v>
      </c>
      <c r="IP9" s="106">
        <v>3.99</v>
      </c>
      <c r="IQ9" s="106">
        <v>669</v>
      </c>
      <c r="IR9" s="106">
        <v>13049</v>
      </c>
      <c r="IS9" s="106">
        <v>974</v>
      </c>
      <c r="IT9" s="106">
        <v>30530</v>
      </c>
    </row>
    <row r="10" spans="1:254" s="78" customFormat="1" x14ac:dyDescent="0.2">
      <c r="A10" s="101" t="s">
        <v>419</v>
      </c>
      <c r="B10" s="101">
        <v>2016</v>
      </c>
      <c r="C10" s="101" t="s">
        <v>420</v>
      </c>
      <c r="D10" s="101" t="s">
        <v>421</v>
      </c>
      <c r="E10" s="101" t="s">
        <v>422</v>
      </c>
      <c r="F10" s="101">
        <v>28461</v>
      </c>
      <c r="G10" s="101">
        <v>3827</v>
      </c>
      <c r="H10" s="101" t="s">
        <v>421</v>
      </c>
      <c r="I10" s="101" t="s">
        <v>422</v>
      </c>
      <c r="J10" s="101">
        <v>28461</v>
      </c>
      <c r="K10" s="101"/>
      <c r="L10" s="101" t="s">
        <v>423</v>
      </c>
      <c r="M10" s="101" t="s">
        <v>424</v>
      </c>
      <c r="N10" s="101" t="s">
        <v>425</v>
      </c>
      <c r="O10" s="101" t="s">
        <v>426</v>
      </c>
      <c r="P10" s="101" t="s">
        <v>423</v>
      </c>
      <c r="Q10" s="101" t="s">
        <v>323</v>
      </c>
      <c r="R10" s="101" t="s">
        <v>424</v>
      </c>
      <c r="S10" s="101" t="s">
        <v>425</v>
      </c>
      <c r="T10" s="101" t="s">
        <v>426</v>
      </c>
      <c r="U10" s="102">
        <v>0</v>
      </c>
      <c r="V10" s="102">
        <v>5</v>
      </c>
      <c r="W10" s="102">
        <v>0</v>
      </c>
      <c r="X10" s="102">
        <v>0</v>
      </c>
      <c r="Y10" s="101">
        <v>11852</v>
      </c>
      <c r="Z10" s="101">
        <v>1</v>
      </c>
      <c r="AA10" s="101">
        <v>0</v>
      </c>
      <c r="AB10" s="101">
        <v>1</v>
      </c>
      <c r="AC10" s="101">
        <v>15</v>
      </c>
      <c r="AD10" s="101">
        <v>16</v>
      </c>
      <c r="AE10" s="101">
        <v>6.25E-2</v>
      </c>
      <c r="AF10" s="103">
        <v>107769</v>
      </c>
      <c r="AG10" s="101"/>
      <c r="AH10" s="101"/>
      <c r="AI10" s="103"/>
      <c r="AJ10" s="104">
        <v>13.51</v>
      </c>
      <c r="AK10" s="104">
        <v>13.51</v>
      </c>
      <c r="AL10" s="104">
        <v>21.2</v>
      </c>
      <c r="AM10" s="103">
        <v>0</v>
      </c>
      <c r="AN10" s="103">
        <v>1124513</v>
      </c>
      <c r="AO10" s="103">
        <v>1124513</v>
      </c>
      <c r="AP10" s="103">
        <v>139960</v>
      </c>
      <c r="AQ10" s="103">
        <v>0</v>
      </c>
      <c r="AR10" s="103">
        <v>139960</v>
      </c>
      <c r="AS10" s="103">
        <v>0</v>
      </c>
      <c r="AT10" s="103">
        <v>0</v>
      </c>
      <c r="AU10" s="103">
        <v>0</v>
      </c>
      <c r="AV10" s="103">
        <v>0</v>
      </c>
      <c r="AW10" s="103">
        <v>1264473</v>
      </c>
      <c r="AX10" s="103">
        <v>671375</v>
      </c>
      <c r="AY10" s="103">
        <v>290953</v>
      </c>
      <c r="AZ10" s="103">
        <v>962328</v>
      </c>
      <c r="BA10" s="103">
        <v>66352</v>
      </c>
      <c r="BB10" s="103">
        <v>8000</v>
      </c>
      <c r="BC10" s="103">
        <v>9129</v>
      </c>
      <c r="BD10" s="103">
        <v>83481</v>
      </c>
      <c r="BE10" s="103">
        <v>169426</v>
      </c>
      <c r="BF10" s="103">
        <v>1215235</v>
      </c>
      <c r="BG10" s="103">
        <v>49238</v>
      </c>
      <c r="BH10" s="105">
        <v>3.8899999999999997E-2</v>
      </c>
      <c r="BI10" s="103">
        <v>0</v>
      </c>
      <c r="BJ10" s="103">
        <v>0</v>
      </c>
      <c r="BK10" s="103">
        <v>0</v>
      </c>
      <c r="BL10" s="103">
        <v>0</v>
      </c>
      <c r="BM10" s="103">
        <v>0</v>
      </c>
      <c r="BN10" s="103">
        <v>0</v>
      </c>
      <c r="BO10" s="106">
        <v>49693</v>
      </c>
      <c r="BP10" s="106">
        <v>37139</v>
      </c>
      <c r="BQ10" s="106">
        <v>86832</v>
      </c>
      <c r="BR10" s="106">
        <v>30993</v>
      </c>
      <c r="BS10" s="106">
        <v>11948</v>
      </c>
      <c r="BT10" s="106">
        <v>42941</v>
      </c>
      <c r="BU10" s="106">
        <v>25007</v>
      </c>
      <c r="BV10" s="106">
        <v>0</v>
      </c>
      <c r="BW10" s="106">
        <v>25007</v>
      </c>
      <c r="BX10" s="106">
        <v>154780</v>
      </c>
      <c r="BY10" s="106"/>
      <c r="BZ10" s="106">
        <v>154780</v>
      </c>
      <c r="CA10" s="106">
        <v>5000</v>
      </c>
      <c r="CB10" s="106">
        <v>29500</v>
      </c>
      <c r="CC10" s="106">
        <v>0</v>
      </c>
      <c r="CD10" s="106">
        <v>74</v>
      </c>
      <c r="CE10" s="106">
        <v>74</v>
      </c>
      <c r="CF10" s="106">
        <v>3137</v>
      </c>
      <c r="CG10" s="106">
        <v>2022</v>
      </c>
      <c r="CH10" s="106">
        <v>6398</v>
      </c>
      <c r="CI10" s="106">
        <v>2</v>
      </c>
      <c r="CJ10" s="106">
        <v>0</v>
      </c>
      <c r="CK10" s="106">
        <v>51</v>
      </c>
      <c r="CL10" s="106">
        <v>132</v>
      </c>
      <c r="CM10" s="106">
        <v>189592</v>
      </c>
      <c r="CN10" s="106">
        <v>38230</v>
      </c>
      <c r="CO10" s="106">
        <v>227822</v>
      </c>
      <c r="CP10" s="106"/>
      <c r="CQ10" s="106"/>
      <c r="CR10" s="106"/>
      <c r="CS10" s="106">
        <v>72957</v>
      </c>
      <c r="CT10" s="106">
        <v>11905</v>
      </c>
      <c r="CU10" s="106">
        <v>84862</v>
      </c>
      <c r="CV10" s="106">
        <v>312684</v>
      </c>
      <c r="CW10" s="106">
        <v>750</v>
      </c>
      <c r="CX10" s="106">
        <v>0</v>
      </c>
      <c r="CY10" s="106">
        <v>313434</v>
      </c>
      <c r="CZ10" s="106">
        <v>17041</v>
      </c>
      <c r="DA10" s="106">
        <v>1336</v>
      </c>
      <c r="DB10" s="106">
        <v>18377</v>
      </c>
      <c r="DC10" s="106">
        <v>36859</v>
      </c>
      <c r="DD10" s="106">
        <v>12938</v>
      </c>
      <c r="DE10" s="106">
        <v>0</v>
      </c>
      <c r="DF10" s="106">
        <v>14275</v>
      </c>
      <c r="DG10" s="106">
        <v>1202</v>
      </c>
      <c r="DH10" s="106"/>
      <c r="DI10" s="106"/>
      <c r="DJ10" s="106">
        <v>367333</v>
      </c>
      <c r="DK10" s="106"/>
      <c r="DL10" s="106"/>
      <c r="DM10" s="106">
        <v>381608</v>
      </c>
      <c r="DN10" s="106">
        <v>-1</v>
      </c>
      <c r="DO10" s="106">
        <v>46591</v>
      </c>
      <c r="DP10" s="106">
        <v>9750</v>
      </c>
      <c r="DQ10" s="106">
        <v>56341</v>
      </c>
      <c r="DR10" s="106">
        <v>262026</v>
      </c>
      <c r="DS10" s="106">
        <v>958</v>
      </c>
      <c r="DT10" s="106">
        <v>1</v>
      </c>
      <c r="DU10" s="106">
        <v>231</v>
      </c>
      <c r="DV10" s="106">
        <v>0</v>
      </c>
      <c r="DW10" s="106">
        <v>0</v>
      </c>
      <c r="DX10" s="106">
        <v>0</v>
      </c>
      <c r="DY10" s="106">
        <v>1190</v>
      </c>
      <c r="DZ10" s="106">
        <v>15589</v>
      </c>
      <c r="EA10" s="106">
        <v>38</v>
      </c>
      <c r="EB10" s="106">
        <v>15627</v>
      </c>
      <c r="EC10" s="106">
        <v>4505</v>
      </c>
      <c r="ED10" s="106">
        <v>0</v>
      </c>
      <c r="EE10" s="106">
        <v>4505</v>
      </c>
      <c r="EF10" s="106">
        <v>0</v>
      </c>
      <c r="EG10" s="106">
        <v>0</v>
      </c>
      <c r="EH10" s="106">
        <v>0</v>
      </c>
      <c r="EI10" s="106">
        <v>20132</v>
      </c>
      <c r="EJ10" s="106">
        <v>0</v>
      </c>
      <c r="EK10" s="106">
        <v>0</v>
      </c>
      <c r="EL10" s="106">
        <v>27</v>
      </c>
      <c r="EM10" s="106">
        <v>197</v>
      </c>
      <c r="EN10" s="106"/>
      <c r="EO10" s="106"/>
      <c r="EP10" s="106">
        <v>57977</v>
      </c>
      <c r="EQ10" s="106">
        <v>9768</v>
      </c>
      <c r="ER10" s="106">
        <v>2746</v>
      </c>
      <c r="ES10" s="106">
        <v>14</v>
      </c>
      <c r="ET10" s="106">
        <v>257</v>
      </c>
      <c r="EU10" s="101" t="s">
        <v>427</v>
      </c>
      <c r="EV10" s="106">
        <v>16</v>
      </c>
      <c r="EW10" s="106">
        <v>65</v>
      </c>
      <c r="EX10" s="106">
        <v>85650</v>
      </c>
      <c r="EY10" s="106"/>
      <c r="EZ10" s="106">
        <v>12792</v>
      </c>
      <c r="FA10" s="101"/>
      <c r="FB10" s="107" t="s">
        <v>278</v>
      </c>
      <c r="FC10" s="101"/>
      <c r="FD10" s="101"/>
      <c r="FE10" s="101" t="s">
        <v>428</v>
      </c>
      <c r="FF10" s="101" t="s">
        <v>307</v>
      </c>
      <c r="FG10" s="101" t="s">
        <v>421</v>
      </c>
      <c r="FH10" s="101" t="s">
        <v>422</v>
      </c>
      <c r="FI10" s="101">
        <v>28461</v>
      </c>
      <c r="FJ10" s="101">
        <v>3827</v>
      </c>
      <c r="FK10" s="101" t="s">
        <v>421</v>
      </c>
      <c r="FL10" s="101" t="s">
        <v>422</v>
      </c>
      <c r="FM10" s="101">
        <v>28461</v>
      </c>
      <c r="FN10" s="101">
        <v>3827</v>
      </c>
      <c r="FO10" s="101" t="s">
        <v>420</v>
      </c>
      <c r="FP10" s="101">
        <v>33856</v>
      </c>
      <c r="FQ10" s="101">
        <v>16</v>
      </c>
      <c r="FR10" s="101" t="s">
        <v>429</v>
      </c>
      <c r="FS10" s="101">
        <v>11852</v>
      </c>
      <c r="FT10" s="101">
        <v>260</v>
      </c>
      <c r="FU10" s="101"/>
      <c r="FV10" s="101" t="s">
        <v>430</v>
      </c>
      <c r="FW10" s="101"/>
      <c r="FX10" s="101"/>
      <c r="FY10" s="102">
        <v>0</v>
      </c>
      <c r="FZ10" s="101" t="s">
        <v>431</v>
      </c>
      <c r="GA10" s="108">
        <v>1.76</v>
      </c>
      <c r="GB10" s="108">
        <v>13.21</v>
      </c>
      <c r="GC10" s="101"/>
      <c r="GD10" s="101" t="s">
        <v>284</v>
      </c>
      <c r="GE10" s="101" t="s">
        <v>432</v>
      </c>
      <c r="GF10" s="107" t="s">
        <v>286</v>
      </c>
      <c r="GG10" s="107" t="s">
        <v>287</v>
      </c>
      <c r="GH10" s="107" t="s">
        <v>288</v>
      </c>
      <c r="GI10" s="107" t="s">
        <v>289</v>
      </c>
      <c r="GJ10" s="107" t="s">
        <v>290</v>
      </c>
      <c r="GK10" s="107" t="s">
        <v>278</v>
      </c>
      <c r="GL10" s="106">
        <v>115716</v>
      </c>
      <c r="GM10" s="107" t="s">
        <v>329</v>
      </c>
      <c r="GN10" s="106">
        <v>675</v>
      </c>
      <c r="GO10" s="106">
        <v>65</v>
      </c>
      <c r="GP10" s="106">
        <v>3173</v>
      </c>
      <c r="GQ10" s="106">
        <v>27071</v>
      </c>
      <c r="GR10" s="106">
        <v>312160</v>
      </c>
      <c r="GS10" s="106"/>
      <c r="GT10" s="106">
        <v>0</v>
      </c>
      <c r="GU10" s="106">
        <v>0</v>
      </c>
      <c r="GV10" s="106"/>
      <c r="GW10" s="106"/>
      <c r="GX10" s="106">
        <v>5</v>
      </c>
      <c r="GY10" s="106">
        <v>2835</v>
      </c>
      <c r="GZ10" s="106">
        <v>11559</v>
      </c>
      <c r="HA10" s="106">
        <v>202247</v>
      </c>
      <c r="HB10" s="106">
        <v>1202</v>
      </c>
      <c r="HC10" s="106"/>
      <c r="HD10" s="106">
        <v>0</v>
      </c>
      <c r="HE10" s="106">
        <v>26725</v>
      </c>
      <c r="HF10" s="106"/>
      <c r="HG10" s="106"/>
      <c r="HH10" s="106">
        <v>2775</v>
      </c>
      <c r="HI10" s="106">
        <v>2022</v>
      </c>
      <c r="HJ10" s="106"/>
      <c r="HK10" s="106"/>
      <c r="HL10" s="106">
        <v>0</v>
      </c>
      <c r="HM10" s="106">
        <v>0</v>
      </c>
      <c r="HN10" s="106"/>
      <c r="HO10" s="106"/>
      <c r="HP10" s="106">
        <v>2</v>
      </c>
      <c r="HQ10" s="106">
        <v>381608</v>
      </c>
      <c r="HR10" s="106">
        <v>55236</v>
      </c>
      <c r="HS10" s="106">
        <v>0</v>
      </c>
      <c r="HT10" s="106">
        <v>367333</v>
      </c>
      <c r="HU10" s="106">
        <v>53899</v>
      </c>
      <c r="HV10" s="106">
        <v>114</v>
      </c>
      <c r="HW10" s="106">
        <v>12824</v>
      </c>
      <c r="HX10" s="106">
        <v>1336</v>
      </c>
      <c r="HY10" s="106">
        <v>0</v>
      </c>
      <c r="HZ10" s="106">
        <v>0</v>
      </c>
      <c r="IA10" s="106">
        <v>1</v>
      </c>
      <c r="IB10" s="106">
        <v>29018</v>
      </c>
      <c r="IC10" s="106">
        <v>0</v>
      </c>
      <c r="ID10" s="106">
        <v>29018</v>
      </c>
      <c r="IE10" s="106">
        <v>43293</v>
      </c>
      <c r="IF10" s="106">
        <v>18377</v>
      </c>
      <c r="IG10" s="106">
        <v>410626</v>
      </c>
      <c r="IH10" s="106">
        <v>84862</v>
      </c>
      <c r="II10" s="106">
        <v>959</v>
      </c>
      <c r="IJ10" s="106">
        <v>231</v>
      </c>
      <c r="IK10" s="106">
        <v>0</v>
      </c>
      <c r="IL10" s="105">
        <v>0.22</v>
      </c>
      <c r="IM10" s="105">
        <v>0.78</v>
      </c>
      <c r="IN10" s="106">
        <v>16.920000000000002</v>
      </c>
      <c r="IO10" s="106">
        <v>19.5</v>
      </c>
      <c r="IP10" s="106">
        <v>16.3</v>
      </c>
      <c r="IQ10" s="106">
        <v>1189</v>
      </c>
      <c r="IR10" s="106">
        <v>20094</v>
      </c>
      <c r="IS10" s="106">
        <v>1</v>
      </c>
      <c r="IT10" s="106">
        <v>38</v>
      </c>
    </row>
    <row r="11" spans="1:254" s="78" customFormat="1" x14ac:dyDescent="0.2">
      <c r="A11" s="101" t="s">
        <v>434</v>
      </c>
      <c r="B11" s="101">
        <v>2016</v>
      </c>
      <c r="C11" s="101" t="s">
        <v>435</v>
      </c>
      <c r="D11" s="101" t="s">
        <v>436</v>
      </c>
      <c r="E11" s="101" t="s">
        <v>437</v>
      </c>
      <c r="F11" s="101">
        <v>28801</v>
      </c>
      <c r="G11" s="101">
        <v>2834</v>
      </c>
      <c r="H11" s="101" t="s">
        <v>436</v>
      </c>
      <c r="I11" s="101" t="s">
        <v>437</v>
      </c>
      <c r="J11" s="101">
        <v>28801</v>
      </c>
      <c r="K11" s="101"/>
      <c r="L11" s="101" t="s">
        <v>438</v>
      </c>
      <c r="M11" s="101" t="s">
        <v>439</v>
      </c>
      <c r="N11" s="101"/>
      <c r="O11" s="101" t="s">
        <v>440</v>
      </c>
      <c r="P11" s="101" t="s">
        <v>441</v>
      </c>
      <c r="Q11" s="101" t="s">
        <v>396</v>
      </c>
      <c r="R11" s="101" t="s">
        <v>439</v>
      </c>
      <c r="S11" s="101"/>
      <c r="T11" s="101" t="s">
        <v>440</v>
      </c>
      <c r="U11" s="102">
        <v>1</v>
      </c>
      <c r="V11" s="102">
        <v>12</v>
      </c>
      <c r="W11" s="102">
        <v>0</v>
      </c>
      <c r="X11" s="102">
        <v>0</v>
      </c>
      <c r="Y11" s="101">
        <v>32136</v>
      </c>
      <c r="Z11" s="101">
        <v>11</v>
      </c>
      <c r="AA11" s="101">
        <v>1</v>
      </c>
      <c r="AB11" s="101">
        <v>12</v>
      </c>
      <c r="AC11" s="101">
        <v>46</v>
      </c>
      <c r="AD11" s="101">
        <v>58</v>
      </c>
      <c r="AE11" s="101">
        <v>0.18970000000000001</v>
      </c>
      <c r="AF11" s="103">
        <v>99500</v>
      </c>
      <c r="AG11" s="101"/>
      <c r="AH11" s="101"/>
      <c r="AI11" s="103">
        <v>40417</v>
      </c>
      <c r="AJ11" s="104">
        <v>12.6</v>
      </c>
      <c r="AK11" s="104">
        <v>14.38</v>
      </c>
      <c r="AL11" s="104">
        <v>17.940000000000001</v>
      </c>
      <c r="AM11" s="103">
        <v>0</v>
      </c>
      <c r="AN11" s="103">
        <v>4469407</v>
      </c>
      <c r="AO11" s="103">
        <v>4469407</v>
      </c>
      <c r="AP11" s="103">
        <v>224470</v>
      </c>
      <c r="AQ11" s="103">
        <v>0</v>
      </c>
      <c r="AR11" s="103">
        <v>224470</v>
      </c>
      <c r="AS11" s="103">
        <v>37491</v>
      </c>
      <c r="AT11" s="103">
        <v>0</v>
      </c>
      <c r="AU11" s="103">
        <v>37491</v>
      </c>
      <c r="AV11" s="103">
        <v>234889</v>
      </c>
      <c r="AW11" s="103">
        <v>4966257</v>
      </c>
      <c r="AX11" s="103">
        <v>2450785</v>
      </c>
      <c r="AY11" s="103">
        <v>1195365</v>
      </c>
      <c r="AZ11" s="103">
        <v>3646150</v>
      </c>
      <c r="BA11" s="103">
        <v>577685</v>
      </c>
      <c r="BB11" s="103">
        <v>96268</v>
      </c>
      <c r="BC11" s="103">
        <v>0</v>
      </c>
      <c r="BD11" s="103">
        <v>673953</v>
      </c>
      <c r="BE11" s="103">
        <v>609412</v>
      </c>
      <c r="BF11" s="103">
        <v>4929515</v>
      </c>
      <c r="BG11" s="103">
        <v>36742</v>
      </c>
      <c r="BH11" s="105">
        <v>7.4000000000000003E-3</v>
      </c>
      <c r="BI11" s="103">
        <v>0</v>
      </c>
      <c r="BJ11" s="103">
        <v>0</v>
      </c>
      <c r="BK11" s="103">
        <v>0</v>
      </c>
      <c r="BL11" s="103">
        <v>0</v>
      </c>
      <c r="BM11" s="103">
        <v>0</v>
      </c>
      <c r="BN11" s="103">
        <v>0</v>
      </c>
      <c r="BO11" s="106">
        <v>152988</v>
      </c>
      <c r="BP11" s="106">
        <v>143465</v>
      </c>
      <c r="BQ11" s="106">
        <v>296453</v>
      </c>
      <c r="BR11" s="106">
        <v>122714</v>
      </c>
      <c r="BS11" s="106">
        <v>54618</v>
      </c>
      <c r="BT11" s="106">
        <v>177332</v>
      </c>
      <c r="BU11" s="106">
        <v>18525</v>
      </c>
      <c r="BV11" s="106">
        <v>7136</v>
      </c>
      <c r="BW11" s="106">
        <v>25661</v>
      </c>
      <c r="BX11" s="106">
        <v>499446</v>
      </c>
      <c r="BY11" s="106"/>
      <c r="BZ11" s="106">
        <v>499446</v>
      </c>
      <c r="CA11" s="106">
        <v>2634</v>
      </c>
      <c r="CB11" s="106">
        <v>61895</v>
      </c>
      <c r="CC11" s="106">
        <v>8</v>
      </c>
      <c r="CD11" s="106">
        <v>74</v>
      </c>
      <c r="CE11" s="106">
        <v>82</v>
      </c>
      <c r="CF11" s="106">
        <v>43502</v>
      </c>
      <c r="CG11" s="106">
        <v>16374</v>
      </c>
      <c r="CH11" s="106">
        <v>19280</v>
      </c>
      <c r="CI11" s="106">
        <v>371</v>
      </c>
      <c r="CJ11" s="106">
        <v>145</v>
      </c>
      <c r="CK11" s="106">
        <v>170</v>
      </c>
      <c r="CL11" s="106">
        <v>614</v>
      </c>
      <c r="CM11" s="106">
        <v>408712</v>
      </c>
      <c r="CN11" s="106">
        <v>188534</v>
      </c>
      <c r="CO11" s="106">
        <v>597246</v>
      </c>
      <c r="CP11" s="106">
        <v>28931</v>
      </c>
      <c r="CQ11" s="106">
        <v>12895</v>
      </c>
      <c r="CR11" s="106">
        <v>41826</v>
      </c>
      <c r="CS11" s="106">
        <v>409769</v>
      </c>
      <c r="CT11" s="106">
        <v>101672</v>
      </c>
      <c r="CU11" s="106">
        <v>511441</v>
      </c>
      <c r="CV11" s="106">
        <v>1150513</v>
      </c>
      <c r="CW11" s="106">
        <v>3</v>
      </c>
      <c r="CX11" s="106">
        <v>2687</v>
      </c>
      <c r="CY11" s="106">
        <v>1153203</v>
      </c>
      <c r="CZ11" s="106">
        <v>178713</v>
      </c>
      <c r="DA11" s="106">
        <v>100219</v>
      </c>
      <c r="DB11" s="106">
        <v>278932</v>
      </c>
      <c r="DC11" s="106">
        <v>166028</v>
      </c>
      <c r="DD11" s="106">
        <v>148361</v>
      </c>
      <c r="DE11" s="106">
        <v>9099</v>
      </c>
      <c r="DF11" s="106">
        <v>260329</v>
      </c>
      <c r="DG11" s="106">
        <v>449</v>
      </c>
      <c r="DH11" s="106"/>
      <c r="DI11" s="106">
        <v>477965</v>
      </c>
      <c r="DJ11" s="106">
        <v>1175070</v>
      </c>
      <c r="DK11" s="106"/>
      <c r="DL11" s="106">
        <v>17847</v>
      </c>
      <c r="DM11" s="106">
        <v>1757157</v>
      </c>
      <c r="DN11" s="106">
        <v>1487</v>
      </c>
      <c r="DO11" s="106">
        <v>138400</v>
      </c>
      <c r="DP11" s="106">
        <v>25897</v>
      </c>
      <c r="DQ11" s="106">
        <v>164297</v>
      </c>
      <c r="DR11" s="106">
        <v>2108588</v>
      </c>
      <c r="DS11" s="106">
        <v>788</v>
      </c>
      <c r="DT11" s="106">
        <v>6</v>
      </c>
      <c r="DU11" s="106">
        <v>2135</v>
      </c>
      <c r="DV11" s="106">
        <v>2229</v>
      </c>
      <c r="DW11" s="106">
        <v>50</v>
      </c>
      <c r="DX11" s="106">
        <v>0</v>
      </c>
      <c r="DY11" s="106">
        <v>5208</v>
      </c>
      <c r="DZ11" s="106">
        <v>6871</v>
      </c>
      <c r="EA11" s="106">
        <v>0</v>
      </c>
      <c r="EB11" s="106">
        <v>6871</v>
      </c>
      <c r="EC11" s="106">
        <v>59578</v>
      </c>
      <c r="ED11" s="106">
        <v>37155</v>
      </c>
      <c r="EE11" s="106">
        <v>96733</v>
      </c>
      <c r="EF11" s="106">
        <v>458</v>
      </c>
      <c r="EG11" s="106">
        <v>0</v>
      </c>
      <c r="EH11" s="106">
        <v>458</v>
      </c>
      <c r="EI11" s="106">
        <v>104062</v>
      </c>
      <c r="EJ11" s="106">
        <v>2</v>
      </c>
      <c r="EK11" s="106">
        <v>120</v>
      </c>
      <c r="EL11" s="106">
        <v>149</v>
      </c>
      <c r="EM11" s="106">
        <v>619</v>
      </c>
      <c r="EN11" s="106">
        <v>1527</v>
      </c>
      <c r="EO11" s="106">
        <v>25507</v>
      </c>
      <c r="EP11" s="106">
        <v>89398</v>
      </c>
      <c r="EQ11" s="106">
        <v>14596</v>
      </c>
      <c r="ER11" s="106">
        <v>3209</v>
      </c>
      <c r="ES11" s="106">
        <v>67620</v>
      </c>
      <c r="ET11" s="106">
        <v>68360</v>
      </c>
      <c r="EU11" s="101" t="s">
        <v>442</v>
      </c>
      <c r="EV11" s="106">
        <v>82</v>
      </c>
      <c r="EW11" s="106">
        <v>162</v>
      </c>
      <c r="EX11" s="106">
        <v>120401</v>
      </c>
      <c r="EY11" s="106">
        <v>200520</v>
      </c>
      <c r="EZ11" s="106"/>
      <c r="FA11" s="101"/>
      <c r="FB11" s="107" t="s">
        <v>289</v>
      </c>
      <c r="FC11" s="101"/>
      <c r="FD11" s="101"/>
      <c r="FE11" s="101" t="s">
        <v>443</v>
      </c>
      <c r="FF11" s="101" t="s">
        <v>307</v>
      </c>
      <c r="FG11" s="101" t="s">
        <v>436</v>
      </c>
      <c r="FH11" s="101" t="s">
        <v>437</v>
      </c>
      <c r="FI11" s="101">
        <v>28801</v>
      </c>
      <c r="FJ11" s="101">
        <v>2834</v>
      </c>
      <c r="FK11" s="101" t="s">
        <v>436</v>
      </c>
      <c r="FL11" s="101" t="s">
        <v>437</v>
      </c>
      <c r="FM11" s="101">
        <v>28801</v>
      </c>
      <c r="FN11" s="101">
        <v>2834</v>
      </c>
      <c r="FO11" s="101" t="s">
        <v>435</v>
      </c>
      <c r="FP11" s="101">
        <v>118803</v>
      </c>
      <c r="FQ11" s="101">
        <v>58</v>
      </c>
      <c r="FR11" s="101" t="s">
        <v>438</v>
      </c>
      <c r="FS11" s="101">
        <v>32136</v>
      </c>
      <c r="FT11" s="101">
        <v>676</v>
      </c>
      <c r="FU11" s="101"/>
      <c r="FV11" s="101" t="s">
        <v>444</v>
      </c>
      <c r="FW11" s="101"/>
      <c r="FX11" s="101"/>
      <c r="FY11" s="102">
        <v>0</v>
      </c>
      <c r="FZ11" s="101" t="s">
        <v>445</v>
      </c>
      <c r="GA11" s="108">
        <v>95.55</v>
      </c>
      <c r="GB11" s="108">
        <v>92.9</v>
      </c>
      <c r="GC11" s="101"/>
      <c r="GD11" s="101" t="s">
        <v>284</v>
      </c>
      <c r="GE11" s="101" t="s">
        <v>446</v>
      </c>
      <c r="GF11" s="107" t="s">
        <v>286</v>
      </c>
      <c r="GG11" s="107" t="s">
        <v>287</v>
      </c>
      <c r="GH11" s="107" t="s">
        <v>288</v>
      </c>
      <c r="GI11" s="107" t="s">
        <v>289</v>
      </c>
      <c r="GJ11" s="107" t="s">
        <v>290</v>
      </c>
      <c r="GK11" s="107" t="s">
        <v>278</v>
      </c>
      <c r="GL11" s="106">
        <v>248872</v>
      </c>
      <c r="GM11" s="107" t="s">
        <v>291</v>
      </c>
      <c r="GN11" s="106">
        <v>6721</v>
      </c>
      <c r="GO11" s="106">
        <v>540</v>
      </c>
      <c r="GP11" s="106">
        <v>18671</v>
      </c>
      <c r="GQ11" s="106">
        <v>146946</v>
      </c>
      <c r="GR11" s="106">
        <v>10805454</v>
      </c>
      <c r="GS11" s="106">
        <v>329</v>
      </c>
      <c r="GT11" s="106">
        <v>25</v>
      </c>
      <c r="GU11" s="106">
        <v>215</v>
      </c>
      <c r="GV11" s="106">
        <v>13159</v>
      </c>
      <c r="GW11" s="106">
        <v>3603420</v>
      </c>
      <c r="GX11" s="106">
        <v>13</v>
      </c>
      <c r="GY11" s="106">
        <v>16244</v>
      </c>
      <c r="GZ11" s="106">
        <v>79527</v>
      </c>
      <c r="HA11" s="106">
        <v>644792</v>
      </c>
      <c r="HB11" s="106">
        <v>449</v>
      </c>
      <c r="HC11" s="106">
        <v>87</v>
      </c>
      <c r="HD11" s="106">
        <v>58</v>
      </c>
      <c r="HE11" s="106">
        <v>26725</v>
      </c>
      <c r="HF11" s="106"/>
      <c r="HG11" s="106">
        <v>34298</v>
      </c>
      <c r="HH11" s="106">
        <v>872</v>
      </c>
      <c r="HI11" s="106">
        <v>2022</v>
      </c>
      <c r="HJ11" s="106"/>
      <c r="HK11" s="106">
        <v>13913</v>
      </c>
      <c r="HL11" s="106">
        <v>439</v>
      </c>
      <c r="HM11" s="106">
        <v>0</v>
      </c>
      <c r="HN11" s="106"/>
      <c r="HO11" s="106">
        <v>370</v>
      </c>
      <c r="HP11" s="106">
        <v>1</v>
      </c>
      <c r="HQ11" s="106">
        <v>1757157</v>
      </c>
      <c r="HR11" s="106">
        <v>444960</v>
      </c>
      <c r="HS11" s="106">
        <v>1534</v>
      </c>
      <c r="HT11" s="106">
        <v>1497981</v>
      </c>
      <c r="HU11" s="106">
        <v>343625</v>
      </c>
      <c r="HV11" s="106">
        <v>171</v>
      </c>
      <c r="HW11" s="106">
        <v>148190</v>
      </c>
      <c r="HX11" s="106">
        <v>790</v>
      </c>
      <c r="HY11" s="106">
        <v>99429</v>
      </c>
      <c r="HZ11" s="106">
        <v>0</v>
      </c>
      <c r="IA11" s="106">
        <v>2650</v>
      </c>
      <c r="IB11" s="106">
        <v>155708</v>
      </c>
      <c r="IC11" s="106">
        <v>676</v>
      </c>
      <c r="ID11" s="106">
        <v>156384</v>
      </c>
      <c r="IE11" s="106">
        <v>416713</v>
      </c>
      <c r="IF11" s="106">
        <v>278932</v>
      </c>
      <c r="IG11" s="106">
        <v>1913541</v>
      </c>
      <c r="IH11" s="106">
        <v>553267</v>
      </c>
      <c r="II11" s="106">
        <v>794</v>
      </c>
      <c r="IJ11" s="106">
        <v>4364</v>
      </c>
      <c r="IK11" s="106">
        <v>50</v>
      </c>
      <c r="IL11" s="105">
        <v>0.93</v>
      </c>
      <c r="IM11" s="105">
        <v>7.0000000000000007E-2</v>
      </c>
      <c r="IN11" s="106">
        <v>19.98</v>
      </c>
      <c r="IO11" s="106">
        <v>22.17</v>
      </c>
      <c r="IP11" s="106">
        <v>8.65</v>
      </c>
      <c r="IQ11" s="106">
        <v>2973</v>
      </c>
      <c r="IR11" s="106">
        <v>66907</v>
      </c>
      <c r="IS11" s="106">
        <v>2235</v>
      </c>
      <c r="IT11" s="106">
        <v>37155</v>
      </c>
    </row>
    <row r="12" spans="1:254" s="78" customFormat="1" x14ac:dyDescent="0.2">
      <c r="A12" s="101" t="s">
        <v>448</v>
      </c>
      <c r="B12" s="101">
        <v>2016</v>
      </c>
      <c r="C12" s="101" t="s">
        <v>449</v>
      </c>
      <c r="D12" s="101" t="s">
        <v>450</v>
      </c>
      <c r="E12" s="101" t="s">
        <v>451</v>
      </c>
      <c r="F12" s="101">
        <v>28655</v>
      </c>
      <c r="G12" s="101">
        <v>3535</v>
      </c>
      <c r="H12" s="101" t="s">
        <v>450</v>
      </c>
      <c r="I12" s="101" t="s">
        <v>451</v>
      </c>
      <c r="J12" s="101">
        <v>28655</v>
      </c>
      <c r="K12" s="101"/>
      <c r="L12" s="101" t="s">
        <v>452</v>
      </c>
      <c r="M12" s="101" t="s">
        <v>453</v>
      </c>
      <c r="N12" s="101" t="s">
        <v>454</v>
      </c>
      <c r="O12" s="101" t="s">
        <v>455</v>
      </c>
      <c r="P12" s="101" t="s">
        <v>452</v>
      </c>
      <c r="Q12" s="101" t="s">
        <v>323</v>
      </c>
      <c r="R12" s="101" t="s">
        <v>453</v>
      </c>
      <c r="S12" s="101" t="s">
        <v>454</v>
      </c>
      <c r="T12" s="101" t="s">
        <v>455</v>
      </c>
      <c r="U12" s="102">
        <v>1</v>
      </c>
      <c r="V12" s="102">
        <v>2</v>
      </c>
      <c r="W12" s="102">
        <v>0</v>
      </c>
      <c r="X12" s="102">
        <v>1</v>
      </c>
      <c r="Y12" s="101">
        <v>7332</v>
      </c>
      <c r="Z12" s="101">
        <v>2</v>
      </c>
      <c r="AA12" s="101">
        <v>2</v>
      </c>
      <c r="AB12" s="101">
        <v>4</v>
      </c>
      <c r="AC12" s="101">
        <v>17.05</v>
      </c>
      <c r="AD12" s="101">
        <v>21.05</v>
      </c>
      <c r="AE12" s="101">
        <v>9.5000000000000001E-2</v>
      </c>
      <c r="AF12" s="103">
        <v>66300</v>
      </c>
      <c r="AG12" s="101"/>
      <c r="AH12" s="101"/>
      <c r="AI12" s="103">
        <v>34301</v>
      </c>
      <c r="AJ12" s="104">
        <v>10.119999999999999</v>
      </c>
      <c r="AK12" s="104">
        <v>11.72</v>
      </c>
      <c r="AL12" s="104">
        <v>12.93</v>
      </c>
      <c r="AM12" s="103">
        <v>268500</v>
      </c>
      <c r="AN12" s="103">
        <v>810360</v>
      </c>
      <c r="AO12" s="103">
        <v>1078860</v>
      </c>
      <c r="AP12" s="103">
        <v>142287</v>
      </c>
      <c r="AQ12" s="103">
        <v>0</v>
      </c>
      <c r="AR12" s="103">
        <v>142287</v>
      </c>
      <c r="AS12" s="103">
        <v>21250</v>
      </c>
      <c r="AT12" s="103">
        <v>11855</v>
      </c>
      <c r="AU12" s="103">
        <v>33105</v>
      </c>
      <c r="AV12" s="103">
        <v>40387</v>
      </c>
      <c r="AW12" s="103">
        <v>1294639</v>
      </c>
      <c r="AX12" s="103">
        <v>688612</v>
      </c>
      <c r="AY12" s="103">
        <v>250700</v>
      </c>
      <c r="AZ12" s="103">
        <v>939312</v>
      </c>
      <c r="BA12" s="103">
        <v>111627</v>
      </c>
      <c r="BB12" s="103">
        <v>15996</v>
      </c>
      <c r="BC12" s="103">
        <v>3934</v>
      </c>
      <c r="BD12" s="103">
        <v>131557</v>
      </c>
      <c r="BE12" s="103">
        <v>202895</v>
      </c>
      <c r="BF12" s="103">
        <v>1273764</v>
      </c>
      <c r="BG12" s="103">
        <v>20875</v>
      </c>
      <c r="BH12" s="105">
        <v>1.61E-2</v>
      </c>
      <c r="BI12" s="103">
        <v>70000</v>
      </c>
      <c r="BJ12" s="103">
        <v>0</v>
      </c>
      <c r="BK12" s="103">
        <v>0</v>
      </c>
      <c r="BL12" s="103">
        <v>0</v>
      </c>
      <c r="BM12" s="103">
        <v>70000</v>
      </c>
      <c r="BN12" s="103">
        <v>0</v>
      </c>
      <c r="BO12" s="106">
        <v>34541</v>
      </c>
      <c r="BP12" s="106">
        <v>35916</v>
      </c>
      <c r="BQ12" s="106">
        <v>70457</v>
      </c>
      <c r="BR12" s="106">
        <v>27368</v>
      </c>
      <c r="BS12" s="106">
        <v>13459</v>
      </c>
      <c r="BT12" s="106">
        <v>40827</v>
      </c>
      <c r="BU12" s="106">
        <v>6530</v>
      </c>
      <c r="BV12" s="106">
        <v>2007</v>
      </c>
      <c r="BW12" s="106">
        <v>8537</v>
      </c>
      <c r="BX12" s="106">
        <v>119821</v>
      </c>
      <c r="BY12" s="106"/>
      <c r="BZ12" s="106">
        <v>119821</v>
      </c>
      <c r="CA12" s="106">
        <v>1675</v>
      </c>
      <c r="CB12" s="106">
        <v>51041</v>
      </c>
      <c r="CC12" s="106">
        <v>0</v>
      </c>
      <c r="CD12" s="106">
        <v>74</v>
      </c>
      <c r="CE12" s="106">
        <v>74</v>
      </c>
      <c r="CF12" s="106">
        <v>3791</v>
      </c>
      <c r="CG12" s="106">
        <v>3214</v>
      </c>
      <c r="CH12" s="106">
        <v>1493</v>
      </c>
      <c r="CI12" s="106">
        <v>232</v>
      </c>
      <c r="CJ12" s="106">
        <v>0</v>
      </c>
      <c r="CK12" s="106">
        <v>52</v>
      </c>
      <c r="CL12" s="106">
        <v>90</v>
      </c>
      <c r="CM12" s="106">
        <v>60924</v>
      </c>
      <c r="CN12" s="106">
        <v>22543</v>
      </c>
      <c r="CO12" s="106">
        <v>83467</v>
      </c>
      <c r="CP12" s="106">
        <v>10167</v>
      </c>
      <c r="CQ12" s="106">
        <v>2110</v>
      </c>
      <c r="CR12" s="106">
        <v>12277</v>
      </c>
      <c r="CS12" s="106">
        <v>50167</v>
      </c>
      <c r="CT12" s="106">
        <v>11189</v>
      </c>
      <c r="CU12" s="106">
        <v>61356</v>
      </c>
      <c r="CV12" s="106">
        <v>157100</v>
      </c>
      <c r="CW12" s="106">
        <v>219</v>
      </c>
      <c r="CX12" s="106">
        <v>23</v>
      </c>
      <c r="CY12" s="106">
        <v>157342</v>
      </c>
      <c r="CZ12" s="106">
        <v>5694</v>
      </c>
      <c r="DA12" s="106">
        <v>2557</v>
      </c>
      <c r="DB12" s="106">
        <v>8251</v>
      </c>
      <c r="DC12" s="106">
        <v>1421</v>
      </c>
      <c r="DD12" s="106">
        <v>15585</v>
      </c>
      <c r="DE12" s="106">
        <v>0</v>
      </c>
      <c r="DF12" s="106">
        <v>18214</v>
      </c>
      <c r="DG12" s="106">
        <v>628</v>
      </c>
      <c r="DH12" s="106"/>
      <c r="DI12" s="106">
        <v>137177</v>
      </c>
      <c r="DJ12" s="106">
        <v>51622</v>
      </c>
      <c r="DK12" s="106"/>
      <c r="DL12" s="106"/>
      <c r="DM12" s="106">
        <v>188799</v>
      </c>
      <c r="DN12" s="106">
        <v>0</v>
      </c>
      <c r="DO12" s="106">
        <v>45659</v>
      </c>
      <c r="DP12" s="106">
        <v>17262</v>
      </c>
      <c r="DQ12" s="106">
        <v>62921</v>
      </c>
      <c r="DR12" s="106">
        <v>127855</v>
      </c>
      <c r="DS12" s="106">
        <v>167</v>
      </c>
      <c r="DT12" s="106">
        <v>29</v>
      </c>
      <c r="DU12" s="106">
        <v>756</v>
      </c>
      <c r="DV12" s="106">
        <v>163</v>
      </c>
      <c r="DW12" s="106">
        <v>111</v>
      </c>
      <c r="DX12" s="106">
        <v>32</v>
      </c>
      <c r="DY12" s="106">
        <v>1258</v>
      </c>
      <c r="DZ12" s="106">
        <v>2045</v>
      </c>
      <c r="EA12" s="106">
        <v>1883</v>
      </c>
      <c r="EB12" s="106">
        <v>3928</v>
      </c>
      <c r="EC12" s="106">
        <v>15860</v>
      </c>
      <c r="ED12" s="106">
        <v>3821</v>
      </c>
      <c r="EE12" s="106">
        <v>19681</v>
      </c>
      <c r="EF12" s="106">
        <v>1827</v>
      </c>
      <c r="EG12" s="106">
        <v>1883</v>
      </c>
      <c r="EH12" s="106">
        <v>3710</v>
      </c>
      <c r="EI12" s="106">
        <v>27319</v>
      </c>
      <c r="EJ12" s="106">
        <v>14</v>
      </c>
      <c r="EK12" s="106">
        <v>337</v>
      </c>
      <c r="EL12" s="106">
        <v>22</v>
      </c>
      <c r="EM12" s="106">
        <v>253</v>
      </c>
      <c r="EN12" s="106">
        <v>97</v>
      </c>
      <c r="EO12" s="106">
        <v>918</v>
      </c>
      <c r="EP12" s="106">
        <v>25688</v>
      </c>
      <c r="EQ12" s="106">
        <v>7644</v>
      </c>
      <c r="ER12" s="106">
        <v>2340</v>
      </c>
      <c r="ES12" s="106">
        <v>103</v>
      </c>
      <c r="ET12" s="106">
        <v>355</v>
      </c>
      <c r="EU12" s="101" t="s">
        <v>456</v>
      </c>
      <c r="EV12" s="106">
        <v>35</v>
      </c>
      <c r="EW12" s="106">
        <v>37</v>
      </c>
      <c r="EX12" s="106">
        <v>30170</v>
      </c>
      <c r="EY12" s="106">
        <v>132639</v>
      </c>
      <c r="EZ12" s="106"/>
      <c r="FA12" s="101"/>
      <c r="FB12" s="107" t="s">
        <v>289</v>
      </c>
      <c r="FC12" s="101"/>
      <c r="FD12" s="101"/>
      <c r="FE12" s="101" t="s">
        <v>448</v>
      </c>
      <c r="FF12" s="101" t="s">
        <v>307</v>
      </c>
      <c r="FG12" s="101" t="s">
        <v>450</v>
      </c>
      <c r="FH12" s="101" t="s">
        <v>451</v>
      </c>
      <c r="FI12" s="101">
        <v>28655</v>
      </c>
      <c r="FJ12" s="101">
        <v>3535</v>
      </c>
      <c r="FK12" s="101" t="s">
        <v>450</v>
      </c>
      <c r="FL12" s="101" t="s">
        <v>451</v>
      </c>
      <c r="FM12" s="101">
        <v>28655</v>
      </c>
      <c r="FN12" s="101">
        <v>3535</v>
      </c>
      <c r="FO12" s="101" t="s">
        <v>449</v>
      </c>
      <c r="FP12" s="101">
        <v>26200</v>
      </c>
      <c r="FQ12" s="101">
        <v>21.05</v>
      </c>
      <c r="FR12" s="101" t="s">
        <v>452</v>
      </c>
      <c r="FS12" s="101">
        <v>7332</v>
      </c>
      <c r="FT12" s="101">
        <v>156</v>
      </c>
      <c r="FU12" s="101"/>
      <c r="FV12" s="101" t="s">
        <v>457</v>
      </c>
      <c r="FW12" s="101"/>
      <c r="FX12" s="101"/>
      <c r="FY12" s="102">
        <v>0</v>
      </c>
      <c r="FZ12" s="101" t="s">
        <v>458</v>
      </c>
      <c r="GA12" s="108">
        <v>9.5500000000000007</v>
      </c>
      <c r="GB12" s="108">
        <v>48.08</v>
      </c>
      <c r="GC12" s="101"/>
      <c r="GD12" s="101" t="s">
        <v>284</v>
      </c>
      <c r="GE12" s="101" t="s">
        <v>459</v>
      </c>
      <c r="GF12" s="107" t="s">
        <v>286</v>
      </c>
      <c r="GG12" s="107" t="s">
        <v>287</v>
      </c>
      <c r="GH12" s="107" t="s">
        <v>288</v>
      </c>
      <c r="GI12" s="107" t="s">
        <v>289</v>
      </c>
      <c r="GJ12" s="107" t="s">
        <v>290</v>
      </c>
      <c r="GK12" s="107" t="s">
        <v>278</v>
      </c>
      <c r="GL12" s="106">
        <v>89452</v>
      </c>
      <c r="GM12" s="107" t="s">
        <v>291</v>
      </c>
      <c r="GN12" s="106">
        <v>606</v>
      </c>
      <c r="GO12" s="106">
        <v>193</v>
      </c>
      <c r="GP12" s="106">
        <v>4338</v>
      </c>
      <c r="GQ12" s="106">
        <v>14129</v>
      </c>
      <c r="GR12" s="106">
        <v>175214</v>
      </c>
      <c r="GS12" s="106">
        <v>194</v>
      </c>
      <c r="GT12" s="106">
        <v>29</v>
      </c>
      <c r="GU12" s="106">
        <v>2108</v>
      </c>
      <c r="GV12" s="106">
        <v>2942</v>
      </c>
      <c r="GW12" s="106"/>
      <c r="GX12" s="106">
        <v>4</v>
      </c>
      <c r="GY12" s="106">
        <v>3800</v>
      </c>
      <c r="GZ12" s="106">
        <v>8525</v>
      </c>
      <c r="HA12" s="106">
        <v>182059</v>
      </c>
      <c r="HB12" s="106">
        <v>628</v>
      </c>
      <c r="HC12" s="106"/>
      <c r="HD12" s="106">
        <v>0</v>
      </c>
      <c r="HE12" s="106">
        <v>26725</v>
      </c>
      <c r="HF12" s="106">
        <v>23798</v>
      </c>
      <c r="HG12" s="106"/>
      <c r="HH12" s="106">
        <v>518</v>
      </c>
      <c r="HI12" s="106">
        <v>2022</v>
      </c>
      <c r="HJ12" s="106">
        <v>1183</v>
      </c>
      <c r="HK12" s="106"/>
      <c r="HL12" s="106">
        <v>9</v>
      </c>
      <c r="HM12" s="106">
        <v>0</v>
      </c>
      <c r="HN12" s="106">
        <v>205</v>
      </c>
      <c r="HO12" s="106"/>
      <c r="HP12" s="106">
        <v>27</v>
      </c>
      <c r="HQ12" s="106">
        <v>188799</v>
      </c>
      <c r="HR12" s="106">
        <v>9672</v>
      </c>
      <c r="HS12" s="106">
        <v>6200</v>
      </c>
      <c r="HT12" s="106">
        <v>164408</v>
      </c>
      <c r="HU12" s="106">
        <v>13243</v>
      </c>
      <c r="HV12" s="106">
        <v>40</v>
      </c>
      <c r="HW12" s="106">
        <v>15545</v>
      </c>
      <c r="HX12" s="106">
        <v>448</v>
      </c>
      <c r="HY12" s="106">
        <v>2109</v>
      </c>
      <c r="HZ12" s="106">
        <v>0</v>
      </c>
      <c r="IA12" s="106">
        <v>72</v>
      </c>
      <c r="IB12" s="106">
        <v>11910</v>
      </c>
      <c r="IC12" s="106">
        <v>6969</v>
      </c>
      <c r="ID12" s="106">
        <v>18879</v>
      </c>
      <c r="IE12" s="106">
        <v>37093</v>
      </c>
      <c r="IF12" s="106">
        <v>8251</v>
      </c>
      <c r="IG12" s="106">
        <v>207678</v>
      </c>
      <c r="IH12" s="106">
        <v>74997</v>
      </c>
      <c r="II12" s="106">
        <v>196</v>
      </c>
      <c r="IJ12" s="106">
        <v>919</v>
      </c>
      <c r="IK12" s="106">
        <v>143</v>
      </c>
      <c r="IL12" s="105">
        <v>0.72</v>
      </c>
      <c r="IM12" s="105">
        <v>0.14000000000000001</v>
      </c>
      <c r="IN12" s="106">
        <v>21.72</v>
      </c>
      <c r="IO12" s="106">
        <v>21.42</v>
      </c>
      <c r="IP12" s="106">
        <v>20.04</v>
      </c>
      <c r="IQ12" s="106">
        <v>1034</v>
      </c>
      <c r="IR12" s="106">
        <v>19732</v>
      </c>
      <c r="IS12" s="106">
        <v>224</v>
      </c>
      <c r="IT12" s="106">
        <v>7587</v>
      </c>
    </row>
    <row r="13" spans="1:254" s="78" customFormat="1" x14ac:dyDescent="0.2">
      <c r="A13" s="101" t="s">
        <v>461</v>
      </c>
      <c r="B13" s="101">
        <v>2016</v>
      </c>
      <c r="C13" s="101" t="s">
        <v>462</v>
      </c>
      <c r="D13" s="101" t="s">
        <v>463</v>
      </c>
      <c r="E13" s="101" t="s">
        <v>464</v>
      </c>
      <c r="F13" s="101">
        <v>28025</v>
      </c>
      <c r="G13" s="101">
        <v>4793</v>
      </c>
      <c r="H13" s="101" t="s">
        <v>463</v>
      </c>
      <c r="I13" s="101" t="s">
        <v>464</v>
      </c>
      <c r="J13" s="101">
        <v>28025</v>
      </c>
      <c r="K13" s="101"/>
      <c r="L13" s="101" t="s">
        <v>465</v>
      </c>
      <c r="M13" s="101" t="s">
        <v>466</v>
      </c>
      <c r="N13" s="101" t="s">
        <v>467</v>
      </c>
      <c r="O13" s="101" t="s">
        <v>468</v>
      </c>
      <c r="P13" s="101" t="s">
        <v>465</v>
      </c>
      <c r="Q13" s="101" t="s">
        <v>396</v>
      </c>
      <c r="R13" s="101" t="s">
        <v>466</v>
      </c>
      <c r="S13" s="101"/>
      <c r="T13" s="101" t="s">
        <v>468</v>
      </c>
      <c r="U13" s="102">
        <v>1</v>
      </c>
      <c r="V13" s="102">
        <v>3</v>
      </c>
      <c r="W13" s="102">
        <v>0</v>
      </c>
      <c r="X13" s="102">
        <v>1</v>
      </c>
      <c r="Y13" s="101">
        <v>12480</v>
      </c>
      <c r="Z13" s="101">
        <v>9</v>
      </c>
      <c r="AA13" s="101">
        <v>0</v>
      </c>
      <c r="AB13" s="101">
        <v>9</v>
      </c>
      <c r="AC13" s="101">
        <v>39.5</v>
      </c>
      <c r="AD13" s="101">
        <v>48.5</v>
      </c>
      <c r="AE13" s="101">
        <v>0.18559999999999999</v>
      </c>
      <c r="AF13" s="103">
        <v>79035</v>
      </c>
      <c r="AG13" s="101"/>
      <c r="AH13" s="101"/>
      <c r="AI13" s="103">
        <v>42329</v>
      </c>
      <c r="AJ13" s="104">
        <v>14.45</v>
      </c>
      <c r="AK13" s="104">
        <v>14.45</v>
      </c>
      <c r="AL13" s="104">
        <v>16.72</v>
      </c>
      <c r="AM13" s="103">
        <v>0</v>
      </c>
      <c r="AN13" s="103">
        <v>3098094</v>
      </c>
      <c r="AO13" s="103">
        <v>3098094</v>
      </c>
      <c r="AP13" s="103">
        <v>195223</v>
      </c>
      <c r="AQ13" s="103">
        <v>0</v>
      </c>
      <c r="AR13" s="103">
        <v>195223</v>
      </c>
      <c r="AS13" s="103">
        <v>0</v>
      </c>
      <c r="AT13" s="103">
        <v>0</v>
      </c>
      <c r="AU13" s="103">
        <v>0</v>
      </c>
      <c r="AV13" s="103">
        <v>0</v>
      </c>
      <c r="AW13" s="103">
        <v>3293317</v>
      </c>
      <c r="AX13" s="103">
        <v>1727478</v>
      </c>
      <c r="AY13" s="103">
        <v>640331</v>
      </c>
      <c r="AZ13" s="103">
        <v>2367809</v>
      </c>
      <c r="BA13" s="103">
        <v>253789</v>
      </c>
      <c r="BB13" s="103">
        <v>134512</v>
      </c>
      <c r="BC13" s="103">
        <v>51060</v>
      </c>
      <c r="BD13" s="103">
        <v>439361</v>
      </c>
      <c r="BE13" s="103">
        <v>394543</v>
      </c>
      <c r="BF13" s="103">
        <v>3201713</v>
      </c>
      <c r="BG13" s="103">
        <v>91604</v>
      </c>
      <c r="BH13" s="105">
        <v>2.7799999999999998E-2</v>
      </c>
      <c r="BI13" s="103">
        <v>0</v>
      </c>
      <c r="BJ13" s="103">
        <v>0</v>
      </c>
      <c r="BK13" s="103">
        <v>0</v>
      </c>
      <c r="BL13" s="103">
        <v>0</v>
      </c>
      <c r="BM13" s="103">
        <v>0</v>
      </c>
      <c r="BN13" s="103">
        <v>0</v>
      </c>
      <c r="BO13" s="106">
        <v>57693</v>
      </c>
      <c r="BP13" s="106">
        <v>46430</v>
      </c>
      <c r="BQ13" s="106">
        <v>104123</v>
      </c>
      <c r="BR13" s="106">
        <v>54074</v>
      </c>
      <c r="BS13" s="106">
        <v>25002</v>
      </c>
      <c r="BT13" s="106">
        <v>79076</v>
      </c>
      <c r="BU13" s="106">
        <v>9356</v>
      </c>
      <c r="BV13" s="106"/>
      <c r="BW13" s="106"/>
      <c r="BX13" s="106">
        <v>192555</v>
      </c>
      <c r="BY13" s="106"/>
      <c r="BZ13" s="106">
        <v>192555</v>
      </c>
      <c r="CA13" s="106">
        <v>2297</v>
      </c>
      <c r="CB13" s="106">
        <v>30383</v>
      </c>
      <c r="CC13" s="106">
        <v>8</v>
      </c>
      <c r="CD13" s="106">
        <v>74</v>
      </c>
      <c r="CE13" s="106">
        <v>82</v>
      </c>
      <c r="CF13" s="106">
        <v>7392</v>
      </c>
      <c r="CG13" s="106">
        <v>7237</v>
      </c>
      <c r="CH13" s="106">
        <v>7469</v>
      </c>
      <c r="CI13" s="106">
        <v>0</v>
      </c>
      <c r="CJ13" s="106">
        <v>67</v>
      </c>
      <c r="CK13" s="106">
        <v>60</v>
      </c>
      <c r="CL13" s="106">
        <v>150</v>
      </c>
      <c r="CM13" s="106">
        <v>191624</v>
      </c>
      <c r="CN13" s="106">
        <v>61752</v>
      </c>
      <c r="CO13" s="106">
        <v>253376</v>
      </c>
      <c r="CP13" s="106">
        <v>19457</v>
      </c>
      <c r="CQ13" s="106"/>
      <c r="CR13" s="106"/>
      <c r="CS13" s="106">
        <v>292408</v>
      </c>
      <c r="CT13" s="106">
        <v>66378</v>
      </c>
      <c r="CU13" s="106">
        <v>358786</v>
      </c>
      <c r="CV13" s="106">
        <v>631619</v>
      </c>
      <c r="CW13" s="106">
        <v>1004</v>
      </c>
      <c r="CX13" s="106"/>
      <c r="CY13" s="106">
        <v>632623</v>
      </c>
      <c r="CZ13" s="106">
        <v>26751</v>
      </c>
      <c r="DA13" s="106">
        <v>14622</v>
      </c>
      <c r="DB13" s="106">
        <v>41373</v>
      </c>
      <c r="DC13" s="106">
        <v>52854</v>
      </c>
      <c r="DD13" s="106">
        <v>11421</v>
      </c>
      <c r="DE13" s="106">
        <v>3970</v>
      </c>
      <c r="DF13" s="106">
        <v>30013</v>
      </c>
      <c r="DG13" s="106">
        <v>1039</v>
      </c>
      <c r="DH13" s="106"/>
      <c r="DI13" s="106">
        <v>326044</v>
      </c>
      <c r="DJ13" s="106">
        <v>416197</v>
      </c>
      <c r="DK13" s="106"/>
      <c r="DL13" s="106"/>
      <c r="DM13" s="106">
        <v>765574</v>
      </c>
      <c r="DN13" s="106">
        <v>0</v>
      </c>
      <c r="DO13" s="106">
        <v>58307</v>
      </c>
      <c r="DP13" s="106">
        <v>14720</v>
      </c>
      <c r="DQ13" s="106">
        <v>73027</v>
      </c>
      <c r="DR13" s="106">
        <v>440041</v>
      </c>
      <c r="DS13" s="106">
        <v>578</v>
      </c>
      <c r="DT13" s="106">
        <v>90</v>
      </c>
      <c r="DU13" s="106">
        <v>1867</v>
      </c>
      <c r="DV13" s="106">
        <v>89</v>
      </c>
      <c r="DW13" s="106">
        <v>472</v>
      </c>
      <c r="DX13" s="106">
        <v>31</v>
      </c>
      <c r="DY13" s="106">
        <v>3127</v>
      </c>
      <c r="DZ13" s="106">
        <v>4412</v>
      </c>
      <c r="EA13" s="106">
        <v>1714</v>
      </c>
      <c r="EB13" s="106">
        <v>6126</v>
      </c>
      <c r="EC13" s="106">
        <v>43355</v>
      </c>
      <c r="ED13" s="106">
        <v>8007</v>
      </c>
      <c r="EE13" s="106">
        <v>51362</v>
      </c>
      <c r="EF13" s="106">
        <v>6518</v>
      </c>
      <c r="EG13" s="106">
        <v>928</v>
      </c>
      <c r="EH13" s="106">
        <v>7446</v>
      </c>
      <c r="EI13" s="106">
        <v>64934</v>
      </c>
      <c r="EJ13" s="106">
        <v>46</v>
      </c>
      <c r="EK13" s="106">
        <v>326</v>
      </c>
      <c r="EL13" s="106">
        <v>536</v>
      </c>
      <c r="EM13" s="106">
        <v>8592</v>
      </c>
      <c r="EN13" s="106">
        <v>361</v>
      </c>
      <c r="EO13" s="106">
        <v>5754</v>
      </c>
      <c r="EP13" s="106">
        <v>77891</v>
      </c>
      <c r="EQ13" s="106">
        <v>30863</v>
      </c>
      <c r="ER13" s="106">
        <v>4905</v>
      </c>
      <c r="ES13" s="106">
        <v>357</v>
      </c>
      <c r="ET13" s="106">
        <v>341</v>
      </c>
      <c r="EU13" s="101" t="s">
        <v>469</v>
      </c>
      <c r="EV13" s="106">
        <v>54</v>
      </c>
      <c r="EW13" s="106">
        <v>62</v>
      </c>
      <c r="EX13" s="106">
        <v>65333</v>
      </c>
      <c r="EY13" s="106"/>
      <c r="EZ13" s="106"/>
      <c r="FA13" s="101"/>
      <c r="FB13" s="107" t="s">
        <v>278</v>
      </c>
      <c r="FC13" s="101"/>
      <c r="FD13" s="101"/>
      <c r="FE13" s="101" t="s">
        <v>461</v>
      </c>
      <c r="FF13" s="101" t="s">
        <v>307</v>
      </c>
      <c r="FG13" s="101" t="s">
        <v>463</v>
      </c>
      <c r="FH13" s="101" t="s">
        <v>464</v>
      </c>
      <c r="FI13" s="101">
        <v>28025</v>
      </c>
      <c r="FJ13" s="101">
        <v>4793</v>
      </c>
      <c r="FK13" s="101" t="s">
        <v>463</v>
      </c>
      <c r="FL13" s="101" t="s">
        <v>464</v>
      </c>
      <c r="FM13" s="101">
        <v>28025</v>
      </c>
      <c r="FN13" s="101">
        <v>4793</v>
      </c>
      <c r="FO13" s="101" t="s">
        <v>462</v>
      </c>
      <c r="FP13" s="101">
        <v>55060</v>
      </c>
      <c r="FQ13" s="101">
        <v>48.5</v>
      </c>
      <c r="FR13" s="101" t="s">
        <v>470</v>
      </c>
      <c r="FS13" s="101">
        <v>12480</v>
      </c>
      <c r="FT13" s="101">
        <v>208</v>
      </c>
      <c r="FU13" s="101"/>
      <c r="FV13" s="101" t="s">
        <v>471</v>
      </c>
      <c r="FW13" s="101"/>
      <c r="FX13" s="101"/>
      <c r="FY13" s="102">
        <v>0</v>
      </c>
      <c r="FZ13" s="101" t="s">
        <v>472</v>
      </c>
      <c r="GA13" s="108">
        <v>46.91</v>
      </c>
      <c r="GB13" s="108">
        <v>88.77</v>
      </c>
      <c r="GC13" s="101"/>
      <c r="GD13" s="101" t="s">
        <v>284</v>
      </c>
      <c r="GE13" s="101" t="s">
        <v>473</v>
      </c>
      <c r="GF13" s="107" t="s">
        <v>286</v>
      </c>
      <c r="GG13" s="107" t="s">
        <v>287</v>
      </c>
      <c r="GH13" s="107" t="s">
        <v>288</v>
      </c>
      <c r="GI13" s="107" t="s">
        <v>289</v>
      </c>
      <c r="GJ13" s="107" t="s">
        <v>290</v>
      </c>
      <c r="GK13" s="107" t="s">
        <v>278</v>
      </c>
      <c r="GL13" s="106">
        <v>192103</v>
      </c>
      <c r="GM13" s="107" t="s">
        <v>291</v>
      </c>
      <c r="GN13" s="106">
        <v>3774</v>
      </c>
      <c r="GO13" s="106">
        <v>381</v>
      </c>
      <c r="GP13" s="106">
        <v>10223</v>
      </c>
      <c r="GQ13" s="106">
        <v>106272</v>
      </c>
      <c r="GR13" s="106"/>
      <c r="GS13" s="106">
        <v>704</v>
      </c>
      <c r="GT13" s="106">
        <v>135</v>
      </c>
      <c r="GU13" s="106">
        <v>2993</v>
      </c>
      <c r="GV13" s="106">
        <v>10458</v>
      </c>
      <c r="GW13" s="106"/>
      <c r="GX13" s="106">
        <v>5</v>
      </c>
      <c r="GY13" s="106">
        <v>5962</v>
      </c>
      <c r="GZ13" s="106">
        <v>22098</v>
      </c>
      <c r="HA13" s="106">
        <v>248671</v>
      </c>
      <c r="HB13" s="106">
        <v>1039</v>
      </c>
      <c r="HC13" s="106"/>
      <c r="HD13" s="106">
        <v>67</v>
      </c>
      <c r="HE13" s="106">
        <v>26725</v>
      </c>
      <c r="HF13" s="106"/>
      <c r="HG13" s="106"/>
      <c r="HH13" s="106">
        <v>3658</v>
      </c>
      <c r="HI13" s="106">
        <v>2022</v>
      </c>
      <c r="HJ13" s="106"/>
      <c r="HK13" s="106"/>
      <c r="HL13" s="106">
        <v>5215</v>
      </c>
      <c r="HM13" s="106">
        <v>0</v>
      </c>
      <c r="HN13" s="106"/>
      <c r="HO13" s="106"/>
      <c r="HP13" s="106">
        <v>0</v>
      </c>
      <c r="HQ13" s="106">
        <v>765574</v>
      </c>
      <c r="HR13" s="106">
        <v>94227</v>
      </c>
      <c r="HS13" s="106">
        <v>23333</v>
      </c>
      <c r="HT13" s="106">
        <v>712228</v>
      </c>
      <c r="HU13" s="106">
        <v>102938</v>
      </c>
      <c r="HV13" s="106">
        <v>976</v>
      </c>
      <c r="HW13" s="106">
        <v>10445</v>
      </c>
      <c r="HX13" s="106">
        <v>1981</v>
      </c>
      <c r="HY13" s="106">
        <v>12641</v>
      </c>
      <c r="HZ13" s="106">
        <v>0</v>
      </c>
      <c r="IA13" s="106">
        <v>0</v>
      </c>
      <c r="IB13" s="106">
        <v>50391</v>
      </c>
      <c r="IC13" s="106"/>
      <c r="ID13" s="106">
        <v>50391</v>
      </c>
      <c r="IE13" s="106">
        <v>80404</v>
      </c>
      <c r="IF13" s="106">
        <v>41373</v>
      </c>
      <c r="IG13" s="106">
        <v>815965</v>
      </c>
      <c r="IH13" s="106">
        <v>378243</v>
      </c>
      <c r="II13" s="106">
        <v>668</v>
      </c>
      <c r="IJ13" s="106">
        <v>1956</v>
      </c>
      <c r="IK13" s="106">
        <v>503</v>
      </c>
      <c r="IL13" s="105">
        <v>0.79</v>
      </c>
      <c r="IM13" s="105">
        <v>0.09</v>
      </c>
      <c r="IN13" s="106">
        <v>20.77</v>
      </c>
      <c r="IO13" s="106">
        <v>26.26</v>
      </c>
      <c r="IP13" s="106">
        <v>9.17</v>
      </c>
      <c r="IQ13" s="106">
        <v>2917</v>
      </c>
      <c r="IR13" s="106">
        <v>54285</v>
      </c>
      <c r="IS13" s="106">
        <v>210</v>
      </c>
      <c r="IT13" s="106">
        <v>10649</v>
      </c>
    </row>
    <row r="14" spans="1:254" s="78" customFormat="1" x14ac:dyDescent="0.2">
      <c r="A14" s="101" t="s">
        <v>475</v>
      </c>
      <c r="B14" s="101">
        <v>2016</v>
      </c>
      <c r="C14" s="101" t="s">
        <v>476</v>
      </c>
      <c r="D14" s="101" t="s">
        <v>477</v>
      </c>
      <c r="E14" s="101" t="s">
        <v>478</v>
      </c>
      <c r="F14" s="101">
        <v>28645</v>
      </c>
      <c r="G14" s="101">
        <v>4454</v>
      </c>
      <c r="H14" s="101" t="s">
        <v>477</v>
      </c>
      <c r="I14" s="101" t="s">
        <v>478</v>
      </c>
      <c r="J14" s="101">
        <v>28645</v>
      </c>
      <c r="K14" s="101"/>
      <c r="L14" s="101" t="s">
        <v>479</v>
      </c>
      <c r="M14" s="101" t="s">
        <v>480</v>
      </c>
      <c r="N14" s="101" t="s">
        <v>481</v>
      </c>
      <c r="O14" s="101" t="s">
        <v>482</v>
      </c>
      <c r="P14" s="101" t="s">
        <v>479</v>
      </c>
      <c r="Q14" s="101" t="s">
        <v>483</v>
      </c>
      <c r="R14" s="101" t="s">
        <v>480</v>
      </c>
      <c r="S14" s="101" t="s">
        <v>481</v>
      </c>
      <c r="T14" s="101" t="s">
        <v>482</v>
      </c>
      <c r="U14" s="102">
        <v>1</v>
      </c>
      <c r="V14" s="102">
        <v>2</v>
      </c>
      <c r="W14" s="102">
        <v>0</v>
      </c>
      <c r="X14" s="102">
        <v>0</v>
      </c>
      <c r="Y14" s="101">
        <v>7280</v>
      </c>
      <c r="Z14" s="101">
        <v>4</v>
      </c>
      <c r="AA14" s="101">
        <v>1</v>
      </c>
      <c r="AB14" s="101">
        <v>5</v>
      </c>
      <c r="AC14" s="101">
        <v>14</v>
      </c>
      <c r="AD14" s="101">
        <v>19</v>
      </c>
      <c r="AE14" s="101">
        <v>0.21049999999999999</v>
      </c>
      <c r="AF14" s="103">
        <v>48687</v>
      </c>
      <c r="AG14" s="101"/>
      <c r="AH14" s="101"/>
      <c r="AI14" s="103">
        <v>34236</v>
      </c>
      <c r="AJ14" s="104"/>
      <c r="AK14" s="104">
        <v>11.05</v>
      </c>
      <c r="AL14" s="104">
        <v>11.05</v>
      </c>
      <c r="AM14" s="103">
        <v>0</v>
      </c>
      <c r="AN14" s="103">
        <v>837223</v>
      </c>
      <c r="AO14" s="103">
        <v>837223</v>
      </c>
      <c r="AP14" s="103">
        <v>138156</v>
      </c>
      <c r="AQ14" s="103">
        <v>0</v>
      </c>
      <c r="AR14" s="103">
        <v>138156</v>
      </c>
      <c r="AS14" s="103">
        <v>750</v>
      </c>
      <c r="AT14" s="103">
        <v>0</v>
      </c>
      <c r="AU14" s="103">
        <v>750</v>
      </c>
      <c r="AV14" s="103">
        <v>32902</v>
      </c>
      <c r="AW14" s="103">
        <v>1009031</v>
      </c>
      <c r="AX14" s="103">
        <v>613058</v>
      </c>
      <c r="AY14" s="103">
        <v>197214</v>
      </c>
      <c r="AZ14" s="103">
        <v>810272</v>
      </c>
      <c r="BA14" s="103">
        <v>77898</v>
      </c>
      <c r="BB14" s="103">
        <v>22135</v>
      </c>
      <c r="BC14" s="103">
        <v>19498</v>
      </c>
      <c r="BD14" s="103">
        <v>119531</v>
      </c>
      <c r="BE14" s="103">
        <v>46326</v>
      </c>
      <c r="BF14" s="103">
        <v>976129</v>
      </c>
      <c r="BG14" s="103">
        <v>32902</v>
      </c>
      <c r="BH14" s="105">
        <v>3.2599999999999997E-2</v>
      </c>
      <c r="BI14" s="103">
        <v>0</v>
      </c>
      <c r="BJ14" s="103">
        <v>0</v>
      </c>
      <c r="BK14" s="103">
        <v>0</v>
      </c>
      <c r="BL14" s="103">
        <v>0</v>
      </c>
      <c r="BM14" s="103">
        <v>0</v>
      </c>
      <c r="BN14" s="103">
        <v>0</v>
      </c>
      <c r="BO14" s="106">
        <v>41062</v>
      </c>
      <c r="BP14" s="106">
        <v>41730</v>
      </c>
      <c r="BQ14" s="106">
        <v>82792</v>
      </c>
      <c r="BR14" s="106">
        <v>24236</v>
      </c>
      <c r="BS14" s="106">
        <v>10952</v>
      </c>
      <c r="BT14" s="106">
        <v>35188</v>
      </c>
      <c r="BU14" s="106">
        <v>6910</v>
      </c>
      <c r="BV14" s="106">
        <v>0</v>
      </c>
      <c r="BW14" s="106">
        <v>6910</v>
      </c>
      <c r="BX14" s="106">
        <v>124890</v>
      </c>
      <c r="BY14" s="106"/>
      <c r="BZ14" s="106">
        <v>124890</v>
      </c>
      <c r="CA14" s="106">
        <v>649</v>
      </c>
      <c r="CB14" s="106">
        <v>61023</v>
      </c>
      <c r="CC14" s="106">
        <v>4</v>
      </c>
      <c r="CD14" s="106">
        <v>74</v>
      </c>
      <c r="CE14" s="106">
        <v>78</v>
      </c>
      <c r="CF14" s="106">
        <v>6769</v>
      </c>
      <c r="CG14" s="106">
        <v>15935</v>
      </c>
      <c r="CH14" s="106">
        <v>11262</v>
      </c>
      <c r="CI14" s="106">
        <v>370</v>
      </c>
      <c r="CJ14" s="106">
        <v>107</v>
      </c>
      <c r="CK14" s="106">
        <v>7</v>
      </c>
      <c r="CL14" s="106">
        <v>205</v>
      </c>
      <c r="CM14" s="106">
        <v>73410</v>
      </c>
      <c r="CN14" s="106">
        <v>23770</v>
      </c>
      <c r="CO14" s="106">
        <v>97180</v>
      </c>
      <c r="CP14" s="106">
        <v>10958</v>
      </c>
      <c r="CQ14" s="106">
        <v>13</v>
      </c>
      <c r="CR14" s="106">
        <v>10971</v>
      </c>
      <c r="CS14" s="106">
        <v>53479</v>
      </c>
      <c r="CT14" s="106">
        <v>9625</v>
      </c>
      <c r="CU14" s="106">
        <v>63104</v>
      </c>
      <c r="CV14" s="106">
        <v>171255</v>
      </c>
      <c r="CW14" s="106">
        <v>3830</v>
      </c>
      <c r="CX14" s="106">
        <v>208</v>
      </c>
      <c r="CY14" s="106">
        <v>175293</v>
      </c>
      <c r="CZ14" s="106">
        <v>9467</v>
      </c>
      <c r="DA14" s="106">
        <v>9839</v>
      </c>
      <c r="DB14" s="106">
        <v>19306</v>
      </c>
      <c r="DC14" s="106">
        <v>53348</v>
      </c>
      <c r="DD14" s="106">
        <v>16086</v>
      </c>
      <c r="DE14" s="106">
        <v>425</v>
      </c>
      <c r="DF14" s="106">
        <v>26448</v>
      </c>
      <c r="DG14" s="106">
        <v>0</v>
      </c>
      <c r="DH14" s="106"/>
      <c r="DI14" s="106">
        <v>151678</v>
      </c>
      <c r="DJ14" s="106">
        <v>85391</v>
      </c>
      <c r="DK14" s="106"/>
      <c r="DL14" s="106"/>
      <c r="DM14" s="106">
        <v>264460</v>
      </c>
      <c r="DN14" s="106">
        <v>0</v>
      </c>
      <c r="DO14" s="106">
        <v>31892</v>
      </c>
      <c r="DP14" s="106">
        <v>8190</v>
      </c>
      <c r="DQ14" s="106">
        <v>40082</v>
      </c>
      <c r="DR14" s="106">
        <v>297928</v>
      </c>
      <c r="DS14" s="106">
        <v>72</v>
      </c>
      <c r="DT14" s="106">
        <v>28</v>
      </c>
      <c r="DU14" s="106">
        <v>261</v>
      </c>
      <c r="DV14" s="106">
        <v>0</v>
      </c>
      <c r="DW14" s="106">
        <v>16</v>
      </c>
      <c r="DX14" s="106">
        <v>0</v>
      </c>
      <c r="DY14" s="106">
        <v>377</v>
      </c>
      <c r="DZ14" s="106">
        <v>429</v>
      </c>
      <c r="EA14" s="106">
        <v>103</v>
      </c>
      <c r="EB14" s="106">
        <v>532</v>
      </c>
      <c r="EC14" s="106">
        <v>6547</v>
      </c>
      <c r="ED14" s="106">
        <v>0</v>
      </c>
      <c r="EE14" s="106">
        <v>6547</v>
      </c>
      <c r="EF14" s="106">
        <v>140</v>
      </c>
      <c r="EG14" s="106">
        <v>0</v>
      </c>
      <c r="EH14" s="106">
        <v>140</v>
      </c>
      <c r="EI14" s="106">
        <v>7219</v>
      </c>
      <c r="EJ14" s="106">
        <v>5</v>
      </c>
      <c r="EK14" s="106">
        <v>15</v>
      </c>
      <c r="EL14" s="106">
        <v>48</v>
      </c>
      <c r="EM14" s="106">
        <v>222</v>
      </c>
      <c r="EN14" s="106">
        <v>1235</v>
      </c>
      <c r="EO14" s="106">
        <v>22730</v>
      </c>
      <c r="EP14" s="106">
        <v>50856</v>
      </c>
      <c r="EQ14" s="106">
        <v>10140</v>
      </c>
      <c r="ER14" s="106">
        <v>780</v>
      </c>
      <c r="ES14" s="106">
        <v>15592</v>
      </c>
      <c r="ET14" s="106">
        <v>15659</v>
      </c>
      <c r="EU14" s="101" t="s">
        <v>484</v>
      </c>
      <c r="EV14" s="106">
        <v>33</v>
      </c>
      <c r="EW14" s="106">
        <v>43</v>
      </c>
      <c r="EX14" s="106">
        <v>43223</v>
      </c>
      <c r="EY14" s="106"/>
      <c r="EZ14" s="106"/>
      <c r="FA14" s="101"/>
      <c r="FB14" s="107" t="s">
        <v>278</v>
      </c>
      <c r="FC14" s="101"/>
      <c r="FD14" s="101"/>
      <c r="FE14" s="101" t="s">
        <v>475</v>
      </c>
      <c r="FF14" s="101" t="s">
        <v>307</v>
      </c>
      <c r="FG14" s="101" t="s">
        <v>477</v>
      </c>
      <c r="FH14" s="101" t="s">
        <v>478</v>
      </c>
      <c r="FI14" s="101">
        <v>28645</v>
      </c>
      <c r="FJ14" s="101">
        <v>4454</v>
      </c>
      <c r="FK14" s="101" t="s">
        <v>477</v>
      </c>
      <c r="FL14" s="101" t="s">
        <v>478</v>
      </c>
      <c r="FM14" s="101">
        <v>28645</v>
      </c>
      <c r="FN14" s="101">
        <v>4454</v>
      </c>
      <c r="FO14" s="101" t="s">
        <v>476</v>
      </c>
      <c r="FP14" s="101">
        <v>58314</v>
      </c>
      <c r="FQ14" s="101">
        <v>19</v>
      </c>
      <c r="FR14" s="101" t="s">
        <v>479</v>
      </c>
      <c r="FS14" s="101">
        <v>7280</v>
      </c>
      <c r="FT14" s="101">
        <v>156</v>
      </c>
      <c r="FU14" s="101"/>
      <c r="FV14" s="101" t="s">
        <v>485</v>
      </c>
      <c r="FW14" s="101"/>
      <c r="FX14" s="101"/>
      <c r="FY14" s="102">
        <v>0</v>
      </c>
      <c r="FZ14" s="101" t="s">
        <v>486</v>
      </c>
      <c r="GA14" s="108">
        <v>63.13</v>
      </c>
      <c r="GB14" s="108">
        <v>4.1900000000000004</v>
      </c>
      <c r="GC14" s="101"/>
      <c r="GD14" s="101"/>
      <c r="GE14" s="101" t="s">
        <v>487</v>
      </c>
      <c r="GF14" s="107" t="s">
        <v>286</v>
      </c>
      <c r="GG14" s="107" t="s">
        <v>287</v>
      </c>
      <c r="GH14" s="107" t="s">
        <v>288</v>
      </c>
      <c r="GI14" s="107" t="s">
        <v>289</v>
      </c>
      <c r="GJ14" s="107" t="s">
        <v>290</v>
      </c>
      <c r="GK14" s="107" t="s">
        <v>278</v>
      </c>
      <c r="GL14" s="106">
        <v>82485</v>
      </c>
      <c r="GM14" s="107" t="s">
        <v>329</v>
      </c>
      <c r="GN14" s="106">
        <v>658</v>
      </c>
      <c r="GO14" s="106">
        <v>65</v>
      </c>
      <c r="GP14" s="106">
        <v>2658</v>
      </c>
      <c r="GQ14" s="106">
        <v>27628</v>
      </c>
      <c r="GR14" s="106">
        <v>310800</v>
      </c>
      <c r="GS14" s="106">
        <v>226</v>
      </c>
      <c r="GT14" s="106">
        <v>8</v>
      </c>
      <c r="GU14" s="106">
        <v>82</v>
      </c>
      <c r="GV14" s="106">
        <v>4251</v>
      </c>
      <c r="GW14" s="106">
        <v>161580</v>
      </c>
      <c r="GX14" s="106">
        <v>3</v>
      </c>
      <c r="GY14" s="106">
        <v>58</v>
      </c>
      <c r="GZ14" s="106">
        <v>34336</v>
      </c>
      <c r="HA14" s="106">
        <v>221288</v>
      </c>
      <c r="HB14" s="106">
        <v>0</v>
      </c>
      <c r="HC14" s="106">
        <v>87</v>
      </c>
      <c r="HD14" s="106">
        <v>20</v>
      </c>
      <c r="HE14" s="106">
        <v>26725</v>
      </c>
      <c r="HF14" s="106"/>
      <c r="HG14" s="106">
        <v>34298</v>
      </c>
      <c r="HH14" s="106">
        <v>0</v>
      </c>
      <c r="HI14" s="106">
        <v>2022</v>
      </c>
      <c r="HJ14" s="106"/>
      <c r="HK14" s="106">
        <v>13913</v>
      </c>
      <c r="HL14" s="106">
        <v>0</v>
      </c>
      <c r="HM14" s="106">
        <v>0</v>
      </c>
      <c r="HN14" s="106"/>
      <c r="HO14" s="106">
        <v>370</v>
      </c>
      <c r="HP14" s="106">
        <v>0</v>
      </c>
      <c r="HQ14" s="106">
        <v>264460</v>
      </c>
      <c r="HR14" s="106">
        <v>72654</v>
      </c>
      <c r="HS14" s="106">
        <v>2</v>
      </c>
      <c r="HT14" s="106">
        <v>238218</v>
      </c>
      <c r="HU14" s="106">
        <v>62719</v>
      </c>
      <c r="HV14" s="106">
        <v>132</v>
      </c>
      <c r="HW14" s="106">
        <v>15954</v>
      </c>
      <c r="HX14" s="106">
        <v>103</v>
      </c>
      <c r="HY14" s="106">
        <v>9736</v>
      </c>
      <c r="HZ14" s="106">
        <v>0</v>
      </c>
      <c r="IA14" s="106">
        <v>98</v>
      </c>
      <c r="IB14" s="106">
        <v>7461</v>
      </c>
      <c r="IC14" s="106">
        <v>14788</v>
      </c>
      <c r="ID14" s="106">
        <v>22249</v>
      </c>
      <c r="IE14" s="106">
        <v>48697</v>
      </c>
      <c r="IF14" s="106">
        <v>19306</v>
      </c>
      <c r="IG14" s="106">
        <v>286709</v>
      </c>
      <c r="IH14" s="106">
        <v>97859</v>
      </c>
      <c r="II14" s="106">
        <v>100</v>
      </c>
      <c r="IJ14" s="106">
        <v>261</v>
      </c>
      <c r="IK14" s="106">
        <v>16</v>
      </c>
      <c r="IL14" s="105">
        <v>0.91</v>
      </c>
      <c r="IM14" s="105">
        <v>7.0000000000000007E-2</v>
      </c>
      <c r="IN14" s="106">
        <v>19.149999999999999</v>
      </c>
      <c r="IO14" s="106">
        <v>25.08</v>
      </c>
      <c r="IP14" s="106">
        <v>5.32</v>
      </c>
      <c r="IQ14" s="106">
        <v>349</v>
      </c>
      <c r="IR14" s="106">
        <v>7116</v>
      </c>
      <c r="IS14" s="106">
        <v>28</v>
      </c>
      <c r="IT14" s="106">
        <v>103</v>
      </c>
    </row>
    <row r="15" spans="1:254" s="78" customFormat="1" x14ac:dyDescent="0.2">
      <c r="A15" s="101" t="s">
        <v>489</v>
      </c>
      <c r="B15" s="101">
        <v>2016</v>
      </c>
      <c r="C15" s="101" t="s">
        <v>490</v>
      </c>
      <c r="D15" s="101" t="s">
        <v>491</v>
      </c>
      <c r="E15" s="101" t="s">
        <v>492</v>
      </c>
      <c r="F15" s="101">
        <v>27379</v>
      </c>
      <c r="G15" s="101"/>
      <c r="H15" s="101" t="s">
        <v>491</v>
      </c>
      <c r="I15" s="101" t="s">
        <v>492</v>
      </c>
      <c r="J15" s="101">
        <v>27379</v>
      </c>
      <c r="K15" s="101"/>
      <c r="L15" s="101" t="s">
        <v>493</v>
      </c>
      <c r="M15" s="101" t="s">
        <v>494</v>
      </c>
      <c r="N15" s="101" t="s">
        <v>495</v>
      </c>
      <c r="O15" s="101" t="s">
        <v>496</v>
      </c>
      <c r="P15" s="101" t="s">
        <v>493</v>
      </c>
      <c r="Q15" s="101" t="s">
        <v>396</v>
      </c>
      <c r="R15" s="101" t="s">
        <v>494</v>
      </c>
      <c r="S15" s="101" t="s">
        <v>495</v>
      </c>
      <c r="T15" s="101" t="s">
        <v>496</v>
      </c>
      <c r="U15" s="102">
        <v>1</v>
      </c>
      <c r="V15" s="102">
        <v>0</v>
      </c>
      <c r="W15" s="102">
        <v>0</v>
      </c>
      <c r="X15" s="102">
        <v>1</v>
      </c>
      <c r="Y15" s="101">
        <v>2387</v>
      </c>
      <c r="Z15" s="101">
        <v>1</v>
      </c>
      <c r="AA15" s="101">
        <v>0</v>
      </c>
      <c r="AB15" s="101">
        <v>1</v>
      </c>
      <c r="AC15" s="101">
        <v>6.02</v>
      </c>
      <c r="AD15" s="101">
        <v>7.02</v>
      </c>
      <c r="AE15" s="101">
        <v>0.14249999999999999</v>
      </c>
      <c r="AF15" s="103">
        <v>52890</v>
      </c>
      <c r="AG15" s="101"/>
      <c r="AH15" s="101"/>
      <c r="AI15" s="103"/>
      <c r="AJ15" s="104">
        <v>10</v>
      </c>
      <c r="AK15" s="104">
        <v>10</v>
      </c>
      <c r="AL15" s="104">
        <v>10</v>
      </c>
      <c r="AM15" s="103">
        <v>0</v>
      </c>
      <c r="AN15" s="103">
        <v>175409</v>
      </c>
      <c r="AO15" s="103">
        <v>175409</v>
      </c>
      <c r="AP15" s="103">
        <v>86436</v>
      </c>
      <c r="AQ15" s="103">
        <v>0</v>
      </c>
      <c r="AR15" s="103">
        <v>86436</v>
      </c>
      <c r="AS15" s="103">
        <v>39814</v>
      </c>
      <c r="AT15" s="103">
        <v>0</v>
      </c>
      <c r="AU15" s="103">
        <v>39814</v>
      </c>
      <c r="AV15" s="103">
        <v>24890</v>
      </c>
      <c r="AW15" s="103">
        <v>326549</v>
      </c>
      <c r="AX15" s="103">
        <v>173852</v>
      </c>
      <c r="AY15" s="103">
        <v>48745</v>
      </c>
      <c r="AZ15" s="103">
        <v>222597</v>
      </c>
      <c r="BA15" s="103">
        <v>21614</v>
      </c>
      <c r="BB15" s="103">
        <v>3000</v>
      </c>
      <c r="BC15" s="103">
        <v>2774</v>
      </c>
      <c r="BD15" s="103">
        <v>27388</v>
      </c>
      <c r="BE15" s="103">
        <v>72370</v>
      </c>
      <c r="BF15" s="103">
        <v>322355</v>
      </c>
      <c r="BG15" s="103">
        <v>4194</v>
      </c>
      <c r="BH15" s="105">
        <v>1.2800000000000001E-2</v>
      </c>
      <c r="BI15" s="103">
        <v>0</v>
      </c>
      <c r="BJ15" s="103">
        <v>0</v>
      </c>
      <c r="BK15" s="103">
        <v>0</v>
      </c>
      <c r="BL15" s="103">
        <v>0</v>
      </c>
      <c r="BM15" s="103">
        <v>0</v>
      </c>
      <c r="BN15" s="103">
        <v>0</v>
      </c>
      <c r="BO15" s="106">
        <v>13340</v>
      </c>
      <c r="BP15" s="106">
        <v>9364</v>
      </c>
      <c r="BQ15" s="106">
        <v>22704</v>
      </c>
      <c r="BR15" s="106">
        <v>9149</v>
      </c>
      <c r="BS15" s="106">
        <v>4522</v>
      </c>
      <c r="BT15" s="106">
        <v>13671</v>
      </c>
      <c r="BU15" s="106">
        <v>1336</v>
      </c>
      <c r="BV15" s="106">
        <v>590</v>
      </c>
      <c r="BW15" s="106">
        <v>1926</v>
      </c>
      <c r="BX15" s="106">
        <v>38301</v>
      </c>
      <c r="BY15" s="106"/>
      <c r="BZ15" s="106">
        <v>38301</v>
      </c>
      <c r="CA15" s="106">
        <v>1279</v>
      </c>
      <c r="CB15" s="106">
        <v>50522</v>
      </c>
      <c r="CC15" s="106">
        <v>2</v>
      </c>
      <c r="CD15" s="106">
        <v>74</v>
      </c>
      <c r="CE15" s="106">
        <v>76</v>
      </c>
      <c r="CF15" s="106">
        <v>879</v>
      </c>
      <c r="CG15" s="106">
        <v>3204</v>
      </c>
      <c r="CH15" s="106">
        <v>1945</v>
      </c>
      <c r="CI15" s="106">
        <v>204</v>
      </c>
      <c r="CJ15" s="106">
        <v>-1</v>
      </c>
      <c r="CK15" s="106">
        <v>36</v>
      </c>
      <c r="CL15" s="106">
        <v>31</v>
      </c>
      <c r="CM15" s="106">
        <v>14077</v>
      </c>
      <c r="CN15" s="106">
        <v>3458</v>
      </c>
      <c r="CO15" s="106">
        <v>17535</v>
      </c>
      <c r="CP15" s="106">
        <v>2666</v>
      </c>
      <c r="CQ15" s="106">
        <v>1183</v>
      </c>
      <c r="CR15" s="106">
        <v>3849</v>
      </c>
      <c r="CS15" s="106">
        <v>12209</v>
      </c>
      <c r="CT15" s="106">
        <v>3880</v>
      </c>
      <c r="CU15" s="106">
        <v>16089</v>
      </c>
      <c r="CV15" s="106">
        <v>37473</v>
      </c>
      <c r="CW15" s="106">
        <v>600</v>
      </c>
      <c r="CX15" s="106">
        <v>3505</v>
      </c>
      <c r="CY15" s="106">
        <v>41578</v>
      </c>
      <c r="CZ15" s="106">
        <v>1223</v>
      </c>
      <c r="DA15" s="106">
        <v>424</v>
      </c>
      <c r="DB15" s="106">
        <v>1647</v>
      </c>
      <c r="DC15" s="106">
        <v>8925</v>
      </c>
      <c r="DD15" s="106">
        <v>1963</v>
      </c>
      <c r="DE15" s="106">
        <v>-1</v>
      </c>
      <c r="DF15" s="106">
        <v>2389</v>
      </c>
      <c r="DG15" s="106">
        <v>9</v>
      </c>
      <c r="DH15" s="106"/>
      <c r="DI15" s="106">
        <v>51692</v>
      </c>
      <c r="DJ15" s="106"/>
      <c r="DK15" s="106"/>
      <c r="DL15" s="106"/>
      <c r="DM15" s="106">
        <v>54114</v>
      </c>
      <c r="DN15" s="106">
        <v>1238</v>
      </c>
      <c r="DO15" s="106">
        <v>8183</v>
      </c>
      <c r="DP15" s="106">
        <v>2738</v>
      </c>
      <c r="DQ15" s="106">
        <v>10921</v>
      </c>
      <c r="DR15" s="106">
        <v>76884</v>
      </c>
      <c r="DS15" s="106">
        <v>50</v>
      </c>
      <c r="DT15" s="106">
        <v>71</v>
      </c>
      <c r="DU15" s="106">
        <v>115</v>
      </c>
      <c r="DV15" s="106">
        <v>2</v>
      </c>
      <c r="DW15" s="106">
        <v>58</v>
      </c>
      <c r="DX15" s="106">
        <v>0</v>
      </c>
      <c r="DY15" s="106">
        <v>296</v>
      </c>
      <c r="DZ15" s="106">
        <v>615</v>
      </c>
      <c r="EA15" s="106">
        <v>484</v>
      </c>
      <c r="EB15" s="106">
        <v>1099</v>
      </c>
      <c r="EC15" s="106">
        <v>3631</v>
      </c>
      <c r="ED15" s="106">
        <v>55</v>
      </c>
      <c r="EE15" s="106">
        <v>3686</v>
      </c>
      <c r="EF15" s="106">
        <v>399</v>
      </c>
      <c r="EG15" s="106">
        <v>-1</v>
      </c>
      <c r="EH15" s="106">
        <v>398</v>
      </c>
      <c r="EI15" s="106">
        <v>5183</v>
      </c>
      <c r="EJ15" s="106">
        <v>8</v>
      </c>
      <c r="EK15" s="106">
        <v>42</v>
      </c>
      <c r="EL15" s="106">
        <v>11</v>
      </c>
      <c r="EM15" s="106">
        <v>104</v>
      </c>
      <c r="EN15" s="106">
        <v>83</v>
      </c>
      <c r="EO15" s="106">
        <v>495</v>
      </c>
      <c r="EP15" s="106">
        <v>8539</v>
      </c>
      <c r="EQ15" s="106">
        <v>5836</v>
      </c>
      <c r="ER15" s="106">
        <v>924</v>
      </c>
      <c r="ES15" s="106">
        <v>3823</v>
      </c>
      <c r="ET15" s="106">
        <v>3822</v>
      </c>
      <c r="EU15" s="101" t="s">
        <v>497</v>
      </c>
      <c r="EV15" s="106">
        <v>9</v>
      </c>
      <c r="EW15" s="106">
        <v>32</v>
      </c>
      <c r="EX15" s="106">
        <v>12774</v>
      </c>
      <c r="EY15" s="106"/>
      <c r="EZ15" s="106">
        <v>1016</v>
      </c>
      <c r="FA15" s="101"/>
      <c r="FB15" s="107" t="s">
        <v>278</v>
      </c>
      <c r="FC15" s="101"/>
      <c r="FD15" s="101"/>
      <c r="FE15" s="101" t="s">
        <v>498</v>
      </c>
      <c r="FF15" s="101"/>
      <c r="FG15" s="101" t="s">
        <v>491</v>
      </c>
      <c r="FH15" s="101" t="s">
        <v>492</v>
      </c>
      <c r="FI15" s="101">
        <v>27379</v>
      </c>
      <c r="FJ15" s="101"/>
      <c r="FK15" s="101" t="s">
        <v>499</v>
      </c>
      <c r="FL15" s="101" t="s">
        <v>492</v>
      </c>
      <c r="FM15" s="101">
        <v>27379</v>
      </c>
      <c r="FN15" s="101"/>
      <c r="FO15" s="101" t="s">
        <v>490</v>
      </c>
      <c r="FP15" s="101">
        <v>7584</v>
      </c>
      <c r="FQ15" s="101">
        <v>6.02</v>
      </c>
      <c r="FR15" s="101" t="s">
        <v>493</v>
      </c>
      <c r="FS15" s="101">
        <v>2387</v>
      </c>
      <c r="FT15" s="101">
        <v>52</v>
      </c>
      <c r="FU15" s="101"/>
      <c r="FV15" s="101" t="s">
        <v>500</v>
      </c>
      <c r="FW15" s="101"/>
      <c r="FX15" s="101"/>
      <c r="FY15" s="102">
        <v>0</v>
      </c>
      <c r="FZ15" s="101" t="s">
        <v>501</v>
      </c>
      <c r="GA15" s="108">
        <v>0.31</v>
      </c>
      <c r="GB15" s="108">
        <v>4.7</v>
      </c>
      <c r="GC15" s="101"/>
      <c r="GD15" s="101" t="s">
        <v>284</v>
      </c>
      <c r="GE15" s="101" t="s">
        <v>501</v>
      </c>
      <c r="GF15" s="107" t="s">
        <v>286</v>
      </c>
      <c r="GG15" s="107" t="s">
        <v>287</v>
      </c>
      <c r="GH15" s="107" t="s">
        <v>502</v>
      </c>
      <c r="GI15" s="107" t="s">
        <v>289</v>
      </c>
      <c r="GJ15" s="107" t="s">
        <v>290</v>
      </c>
      <c r="GK15" s="107" t="s">
        <v>278</v>
      </c>
      <c r="GL15" s="106">
        <v>23844</v>
      </c>
      <c r="GM15" s="107" t="s">
        <v>291</v>
      </c>
      <c r="GN15" s="106">
        <v>368</v>
      </c>
      <c r="GO15" s="106">
        <v>16</v>
      </c>
      <c r="GP15" s="106">
        <v>836</v>
      </c>
      <c r="GQ15" s="106">
        <v>5052</v>
      </c>
      <c r="GR15" s="106">
        <v>51809</v>
      </c>
      <c r="GS15" s="106">
        <v>31</v>
      </c>
      <c r="GT15" s="106">
        <v>2</v>
      </c>
      <c r="GU15" s="106">
        <v>11</v>
      </c>
      <c r="GV15" s="106">
        <v>983</v>
      </c>
      <c r="GW15" s="106"/>
      <c r="GX15" s="106">
        <v>2</v>
      </c>
      <c r="GY15" s="106">
        <v>488</v>
      </c>
      <c r="GZ15" s="106">
        <v>6027</v>
      </c>
      <c r="HA15" s="106">
        <v>96417</v>
      </c>
      <c r="HB15" s="106">
        <v>9</v>
      </c>
      <c r="HC15" s="106"/>
      <c r="HD15" s="106">
        <v>-1</v>
      </c>
      <c r="HE15" s="106">
        <v>26725</v>
      </c>
      <c r="HF15" s="106">
        <v>23798</v>
      </c>
      <c r="HG15" s="106"/>
      <c r="HH15" s="106">
        <v>-1</v>
      </c>
      <c r="HI15" s="106">
        <v>2022</v>
      </c>
      <c r="HJ15" s="106">
        <v>1183</v>
      </c>
      <c r="HK15" s="106"/>
      <c r="HL15" s="106">
        <v>-1</v>
      </c>
      <c r="HM15" s="106">
        <v>0</v>
      </c>
      <c r="HN15" s="106">
        <v>205</v>
      </c>
      <c r="HO15" s="106"/>
      <c r="HP15" s="106">
        <v>-1</v>
      </c>
      <c r="HQ15" s="106">
        <v>54114</v>
      </c>
      <c r="HR15" s="106">
        <v>10572</v>
      </c>
      <c r="HS15" s="106">
        <v>2</v>
      </c>
      <c r="HT15" s="106">
        <v>55228</v>
      </c>
      <c r="HU15" s="106">
        <v>10147</v>
      </c>
      <c r="HV15" s="106">
        <v>65</v>
      </c>
      <c r="HW15" s="106">
        <v>1898</v>
      </c>
      <c r="HX15" s="106">
        <v>1</v>
      </c>
      <c r="HY15" s="106">
        <v>423</v>
      </c>
      <c r="HZ15" s="106">
        <v>0</v>
      </c>
      <c r="IA15" s="106">
        <v>3</v>
      </c>
      <c r="IB15" s="106">
        <v>77</v>
      </c>
      <c r="IC15" s="106">
        <v>-1</v>
      </c>
      <c r="ID15" s="106">
        <v>76</v>
      </c>
      <c r="IE15" s="106">
        <v>2465</v>
      </c>
      <c r="IF15" s="106">
        <v>1647</v>
      </c>
      <c r="IG15" s="106">
        <v>54190</v>
      </c>
      <c r="IH15" s="106">
        <v>19938</v>
      </c>
      <c r="II15" s="106">
        <v>121</v>
      </c>
      <c r="IJ15" s="106">
        <v>117</v>
      </c>
      <c r="IK15" s="106">
        <v>58</v>
      </c>
      <c r="IL15" s="105">
        <v>0.71</v>
      </c>
      <c r="IM15" s="105">
        <v>0.21</v>
      </c>
      <c r="IN15" s="106">
        <v>17.510000000000002</v>
      </c>
      <c r="IO15" s="106">
        <v>31.5</v>
      </c>
      <c r="IP15" s="106">
        <v>9.08</v>
      </c>
      <c r="IQ15" s="106">
        <v>223</v>
      </c>
      <c r="IR15" s="106">
        <v>4645</v>
      </c>
      <c r="IS15" s="106">
        <v>73</v>
      </c>
      <c r="IT15" s="106">
        <v>538</v>
      </c>
    </row>
    <row r="16" spans="1:254" s="78" customFormat="1" x14ac:dyDescent="0.2">
      <c r="A16" s="101" t="s">
        <v>504</v>
      </c>
      <c r="B16" s="101">
        <v>2016</v>
      </c>
      <c r="C16" s="101" t="s">
        <v>505</v>
      </c>
      <c r="D16" s="101" t="s">
        <v>506</v>
      </c>
      <c r="E16" s="101" t="s">
        <v>507</v>
      </c>
      <c r="F16" s="101">
        <v>28658</v>
      </c>
      <c r="G16" s="101">
        <v>3397</v>
      </c>
      <c r="H16" s="101" t="s">
        <v>506</v>
      </c>
      <c r="I16" s="101" t="s">
        <v>507</v>
      </c>
      <c r="J16" s="101">
        <v>28658</v>
      </c>
      <c r="K16" s="101"/>
      <c r="L16" s="101" t="s">
        <v>508</v>
      </c>
      <c r="M16" s="101" t="s">
        <v>509</v>
      </c>
      <c r="N16" s="101" t="s">
        <v>510</v>
      </c>
      <c r="O16" s="101" t="s">
        <v>511</v>
      </c>
      <c r="P16" s="101" t="s">
        <v>512</v>
      </c>
      <c r="Q16" s="101" t="s">
        <v>396</v>
      </c>
      <c r="R16" s="101" t="s">
        <v>509</v>
      </c>
      <c r="S16" s="101" t="s">
        <v>510</v>
      </c>
      <c r="T16" s="101" t="s">
        <v>511</v>
      </c>
      <c r="U16" s="102">
        <v>1</v>
      </c>
      <c r="V16" s="102">
        <v>6</v>
      </c>
      <c r="W16" s="102">
        <v>0</v>
      </c>
      <c r="X16" s="102">
        <v>0</v>
      </c>
      <c r="Y16" s="101">
        <v>16796</v>
      </c>
      <c r="Z16" s="101">
        <v>9</v>
      </c>
      <c r="AA16" s="101">
        <v>2</v>
      </c>
      <c r="AB16" s="101">
        <v>11</v>
      </c>
      <c r="AC16" s="101">
        <v>23.8</v>
      </c>
      <c r="AD16" s="101">
        <v>34.799999999999997</v>
      </c>
      <c r="AE16" s="101">
        <v>0.2586</v>
      </c>
      <c r="AF16" s="103">
        <v>81824</v>
      </c>
      <c r="AG16" s="101"/>
      <c r="AH16" s="101"/>
      <c r="AI16" s="103">
        <v>40214</v>
      </c>
      <c r="AJ16" s="104">
        <v>11.3</v>
      </c>
      <c r="AK16" s="104">
        <v>13.73</v>
      </c>
      <c r="AL16" s="104">
        <v>16.7</v>
      </c>
      <c r="AM16" s="103">
        <v>59024</v>
      </c>
      <c r="AN16" s="103">
        <v>2546325</v>
      </c>
      <c r="AO16" s="103">
        <v>2605349</v>
      </c>
      <c r="AP16" s="103">
        <v>150133</v>
      </c>
      <c r="AQ16" s="103">
        <v>0</v>
      </c>
      <c r="AR16" s="103">
        <v>150133</v>
      </c>
      <c r="AS16" s="103">
        <v>100208</v>
      </c>
      <c r="AT16" s="103">
        <v>19800</v>
      </c>
      <c r="AU16" s="103">
        <v>120008</v>
      </c>
      <c r="AV16" s="103">
        <v>68693</v>
      </c>
      <c r="AW16" s="103">
        <v>2944183</v>
      </c>
      <c r="AX16" s="103">
        <v>1400853</v>
      </c>
      <c r="AY16" s="103">
        <v>394358</v>
      </c>
      <c r="AZ16" s="103">
        <v>1795211</v>
      </c>
      <c r="BA16" s="103">
        <v>315801</v>
      </c>
      <c r="BB16" s="103">
        <v>36779</v>
      </c>
      <c r="BC16" s="103">
        <v>79687</v>
      </c>
      <c r="BD16" s="103">
        <v>432267</v>
      </c>
      <c r="BE16" s="103">
        <v>716705</v>
      </c>
      <c r="BF16" s="103">
        <v>2944183</v>
      </c>
      <c r="BG16" s="103">
        <v>0</v>
      </c>
      <c r="BH16" s="105">
        <v>0</v>
      </c>
      <c r="BI16" s="103">
        <v>0</v>
      </c>
      <c r="BJ16" s="103">
        <v>0</v>
      </c>
      <c r="BK16" s="103">
        <v>0</v>
      </c>
      <c r="BL16" s="103">
        <v>0</v>
      </c>
      <c r="BM16" s="103">
        <v>0</v>
      </c>
      <c r="BN16" s="103">
        <v>0</v>
      </c>
      <c r="BO16" s="106">
        <v>43891</v>
      </c>
      <c r="BP16" s="106">
        <v>36499</v>
      </c>
      <c r="BQ16" s="106">
        <v>80390</v>
      </c>
      <c r="BR16" s="106">
        <v>46063</v>
      </c>
      <c r="BS16" s="106">
        <v>15234</v>
      </c>
      <c r="BT16" s="106">
        <v>61297</v>
      </c>
      <c r="BU16" s="106">
        <v>8938</v>
      </c>
      <c r="BV16" s="106">
        <v>2327</v>
      </c>
      <c r="BW16" s="106">
        <v>11265</v>
      </c>
      <c r="BX16" s="106">
        <v>152952</v>
      </c>
      <c r="BY16" s="106"/>
      <c r="BZ16" s="106">
        <v>152952</v>
      </c>
      <c r="CA16" s="106">
        <v>0</v>
      </c>
      <c r="CB16" s="106">
        <v>61043</v>
      </c>
      <c r="CC16" s="106">
        <v>9</v>
      </c>
      <c r="CD16" s="106">
        <v>74</v>
      </c>
      <c r="CE16" s="106">
        <v>83</v>
      </c>
      <c r="CF16" s="106">
        <v>9365</v>
      </c>
      <c r="CG16" s="106">
        <v>15934</v>
      </c>
      <c r="CH16" s="106">
        <v>19917</v>
      </c>
      <c r="CI16" s="106">
        <v>370</v>
      </c>
      <c r="CJ16" s="106">
        <v>87</v>
      </c>
      <c r="CK16" s="106">
        <v>95</v>
      </c>
      <c r="CL16" s="106">
        <v>277</v>
      </c>
      <c r="CM16" s="106">
        <v>125557</v>
      </c>
      <c r="CN16" s="106">
        <v>30763</v>
      </c>
      <c r="CO16" s="106">
        <v>156320</v>
      </c>
      <c r="CP16" s="106">
        <v>18128</v>
      </c>
      <c r="CQ16" s="106">
        <v>1798</v>
      </c>
      <c r="CR16" s="106">
        <v>19926</v>
      </c>
      <c r="CS16" s="106">
        <v>120720</v>
      </c>
      <c r="CT16" s="106">
        <v>18662</v>
      </c>
      <c r="CU16" s="106">
        <v>139382</v>
      </c>
      <c r="CV16" s="106">
        <v>315628</v>
      </c>
      <c r="CW16" s="106">
        <v>5014</v>
      </c>
      <c r="CX16" s="106">
        <v>0</v>
      </c>
      <c r="CY16" s="106">
        <v>320642</v>
      </c>
      <c r="CZ16" s="106">
        <v>20763</v>
      </c>
      <c r="DA16" s="106">
        <v>24301</v>
      </c>
      <c r="DB16" s="106">
        <v>45064</v>
      </c>
      <c r="DC16" s="106">
        <v>164837</v>
      </c>
      <c r="DD16" s="106">
        <v>23793</v>
      </c>
      <c r="DE16" s="106">
        <v>518</v>
      </c>
      <c r="DF16" s="106">
        <v>50301</v>
      </c>
      <c r="DG16" s="106">
        <v>7513</v>
      </c>
      <c r="DH16" s="106"/>
      <c r="DI16" s="106">
        <v>200013</v>
      </c>
      <c r="DJ16" s="106">
        <v>355630</v>
      </c>
      <c r="DK16" s="106"/>
      <c r="DL16" s="106"/>
      <c r="DM16" s="106">
        <v>554854</v>
      </c>
      <c r="DN16" s="106">
        <v>7</v>
      </c>
      <c r="DO16" s="106">
        <v>69521</v>
      </c>
      <c r="DP16" s="106">
        <v>14672</v>
      </c>
      <c r="DQ16" s="106">
        <v>84193</v>
      </c>
      <c r="DR16" s="106">
        <v>408275</v>
      </c>
      <c r="DS16" s="106">
        <v>444</v>
      </c>
      <c r="DT16" s="106">
        <v>37</v>
      </c>
      <c r="DU16" s="106">
        <v>1131</v>
      </c>
      <c r="DV16" s="106">
        <v>75</v>
      </c>
      <c r="DW16" s="106">
        <v>20</v>
      </c>
      <c r="DX16" s="106">
        <v>2</v>
      </c>
      <c r="DY16" s="106">
        <v>1709</v>
      </c>
      <c r="DZ16" s="106">
        <v>4224</v>
      </c>
      <c r="EA16" s="106">
        <v>2301</v>
      </c>
      <c r="EB16" s="106">
        <v>6525</v>
      </c>
      <c r="EC16" s="106">
        <v>17624</v>
      </c>
      <c r="ED16" s="106">
        <v>5052</v>
      </c>
      <c r="EE16" s="106">
        <v>22676</v>
      </c>
      <c r="EF16" s="106">
        <v>248</v>
      </c>
      <c r="EG16" s="106">
        <v>360</v>
      </c>
      <c r="EH16" s="106">
        <v>608</v>
      </c>
      <c r="EI16" s="106">
        <v>29809</v>
      </c>
      <c r="EJ16" s="106">
        <v>35</v>
      </c>
      <c r="EK16" s="106">
        <v>332</v>
      </c>
      <c r="EL16" s="106">
        <v>171</v>
      </c>
      <c r="EM16" s="106">
        <v>326</v>
      </c>
      <c r="EN16" s="106">
        <v>380</v>
      </c>
      <c r="EO16" s="106">
        <v>14333</v>
      </c>
      <c r="EP16" s="106">
        <v>30805</v>
      </c>
      <c r="EQ16" s="106">
        <v>23210</v>
      </c>
      <c r="ER16" s="106">
        <v>4309</v>
      </c>
      <c r="ES16" s="106">
        <v>0</v>
      </c>
      <c r="ET16" s="106">
        <v>129</v>
      </c>
      <c r="EU16" s="101" t="s">
        <v>513</v>
      </c>
      <c r="EV16" s="106">
        <v>60</v>
      </c>
      <c r="EW16" s="106">
        <v>127</v>
      </c>
      <c r="EX16" s="106">
        <v>91049</v>
      </c>
      <c r="EY16" s="106">
        <v>94405</v>
      </c>
      <c r="EZ16" s="106"/>
      <c r="FA16" s="101"/>
      <c r="FB16" s="107" t="s">
        <v>278</v>
      </c>
      <c r="FC16" s="101"/>
      <c r="FD16" s="101"/>
      <c r="FE16" s="101" t="s">
        <v>504</v>
      </c>
      <c r="FF16" s="101" t="s">
        <v>307</v>
      </c>
      <c r="FG16" s="101" t="s">
        <v>506</v>
      </c>
      <c r="FH16" s="101" t="s">
        <v>507</v>
      </c>
      <c r="FI16" s="101">
        <v>28658</v>
      </c>
      <c r="FJ16" s="101">
        <v>3397</v>
      </c>
      <c r="FK16" s="101" t="s">
        <v>506</v>
      </c>
      <c r="FL16" s="101" t="s">
        <v>507</v>
      </c>
      <c r="FM16" s="101">
        <v>28658</v>
      </c>
      <c r="FN16" s="101">
        <v>3397</v>
      </c>
      <c r="FO16" s="101" t="s">
        <v>505</v>
      </c>
      <c r="FP16" s="101">
        <v>58075</v>
      </c>
      <c r="FQ16" s="101">
        <v>33.799999999999997</v>
      </c>
      <c r="FR16" s="101" t="s">
        <v>514</v>
      </c>
      <c r="FS16" s="101">
        <v>16796</v>
      </c>
      <c r="FT16" s="101">
        <v>364</v>
      </c>
      <c r="FU16" s="101"/>
      <c r="FV16" s="101" t="s">
        <v>515</v>
      </c>
      <c r="FW16" s="101"/>
      <c r="FX16" s="101"/>
      <c r="FY16" s="102">
        <v>0</v>
      </c>
      <c r="FZ16" s="101" t="s">
        <v>516</v>
      </c>
      <c r="GA16" s="108">
        <v>90.6</v>
      </c>
      <c r="GB16" s="108">
        <v>86.1</v>
      </c>
      <c r="GC16" s="101"/>
      <c r="GD16" s="101" t="s">
        <v>284</v>
      </c>
      <c r="GE16" s="101" t="s">
        <v>517</v>
      </c>
      <c r="GF16" s="107" t="s">
        <v>286</v>
      </c>
      <c r="GG16" s="107" t="s">
        <v>287</v>
      </c>
      <c r="GH16" s="107" t="s">
        <v>288</v>
      </c>
      <c r="GI16" s="107" t="s">
        <v>289</v>
      </c>
      <c r="GJ16" s="107" t="s">
        <v>417</v>
      </c>
      <c r="GK16" s="107" t="s">
        <v>278</v>
      </c>
      <c r="GL16" s="106">
        <v>115587</v>
      </c>
      <c r="GM16" s="107" t="s">
        <v>291</v>
      </c>
      <c r="GN16" s="106">
        <v>1334</v>
      </c>
      <c r="GO16" s="106">
        <v>167</v>
      </c>
      <c r="GP16" s="106">
        <v>3525</v>
      </c>
      <c r="GQ16" s="106">
        <v>32875</v>
      </c>
      <c r="GR16" s="106">
        <v>247707</v>
      </c>
      <c r="GS16" s="106">
        <v>372</v>
      </c>
      <c r="GT16" s="106">
        <v>12</v>
      </c>
      <c r="GU16" s="106">
        <v>150</v>
      </c>
      <c r="GV16" s="106">
        <v>5565</v>
      </c>
      <c r="GW16" s="106">
        <v>50110</v>
      </c>
      <c r="GX16" s="106">
        <v>7</v>
      </c>
      <c r="GY16" s="106">
        <v>3770</v>
      </c>
      <c r="GZ16" s="106">
        <v>45586</v>
      </c>
      <c r="HA16" s="106">
        <v>267541</v>
      </c>
      <c r="HB16" s="106">
        <v>7513</v>
      </c>
      <c r="HC16" s="106">
        <v>87</v>
      </c>
      <c r="HD16" s="106">
        <v>0</v>
      </c>
      <c r="HE16" s="106">
        <v>26725</v>
      </c>
      <c r="HF16" s="106"/>
      <c r="HG16" s="106">
        <v>34298</v>
      </c>
      <c r="HH16" s="106">
        <v>20</v>
      </c>
      <c r="HI16" s="106">
        <v>2022</v>
      </c>
      <c r="HJ16" s="106"/>
      <c r="HK16" s="106">
        <v>13913</v>
      </c>
      <c r="HL16" s="106">
        <v>-1</v>
      </c>
      <c r="HM16" s="106">
        <v>0</v>
      </c>
      <c r="HN16" s="106"/>
      <c r="HO16" s="106">
        <v>370</v>
      </c>
      <c r="HP16" s="106">
        <v>0</v>
      </c>
      <c r="HQ16" s="106">
        <v>554854</v>
      </c>
      <c r="HR16" s="106">
        <v>209901</v>
      </c>
      <c r="HS16" s="106">
        <v>0</v>
      </c>
      <c r="HT16" s="106">
        <v>504553</v>
      </c>
      <c r="HU16" s="106">
        <v>183911</v>
      </c>
      <c r="HV16" s="106">
        <v>72</v>
      </c>
      <c r="HW16" s="106">
        <v>23721</v>
      </c>
      <c r="HX16" s="106">
        <v>17</v>
      </c>
      <c r="HY16" s="106">
        <v>24284</v>
      </c>
      <c r="HZ16" s="106">
        <v>0</v>
      </c>
      <c r="IA16" s="106">
        <v>1689</v>
      </c>
      <c r="IB16" s="106">
        <v>20257</v>
      </c>
      <c r="IC16" s="106">
        <v>90875</v>
      </c>
      <c r="ID16" s="106">
        <v>111132</v>
      </c>
      <c r="IE16" s="106">
        <v>161433</v>
      </c>
      <c r="IF16" s="106">
        <v>45064</v>
      </c>
      <c r="IG16" s="106">
        <v>665986</v>
      </c>
      <c r="IH16" s="106">
        <v>149308</v>
      </c>
      <c r="II16" s="106">
        <v>481</v>
      </c>
      <c r="IJ16" s="106">
        <v>1206</v>
      </c>
      <c r="IK16" s="106">
        <v>22</v>
      </c>
      <c r="IL16" s="105">
        <v>0.76</v>
      </c>
      <c r="IM16" s="105">
        <v>0.22</v>
      </c>
      <c r="IN16" s="106">
        <v>17.440000000000001</v>
      </c>
      <c r="IO16" s="106">
        <v>18.8</v>
      </c>
      <c r="IP16" s="106">
        <v>13.57</v>
      </c>
      <c r="IQ16" s="106">
        <v>1595</v>
      </c>
      <c r="IR16" s="106">
        <v>22096</v>
      </c>
      <c r="IS16" s="106">
        <v>114</v>
      </c>
      <c r="IT16" s="106">
        <v>7713</v>
      </c>
    </row>
    <row r="17" spans="1:254" s="78" customFormat="1" x14ac:dyDescent="0.2">
      <c r="A17" s="109" t="s">
        <v>519</v>
      </c>
      <c r="B17" s="109">
        <v>2016</v>
      </c>
      <c r="C17" s="109" t="s">
        <v>520</v>
      </c>
      <c r="D17" s="109" t="s">
        <v>521</v>
      </c>
      <c r="E17" s="109" t="s">
        <v>522</v>
      </c>
      <c r="F17" s="109">
        <v>27514</v>
      </c>
      <c r="G17" s="109">
        <v>3649</v>
      </c>
      <c r="H17" s="109" t="s">
        <v>521</v>
      </c>
      <c r="I17" s="109" t="s">
        <v>522</v>
      </c>
      <c r="J17" s="109">
        <v>27514</v>
      </c>
      <c r="K17" s="109"/>
      <c r="L17" s="109" t="s">
        <v>523</v>
      </c>
      <c r="M17" s="109" t="s">
        <v>524</v>
      </c>
      <c r="N17" s="109" t="s">
        <v>525</v>
      </c>
      <c r="O17" s="109" t="s">
        <v>526</v>
      </c>
      <c r="P17" s="109" t="s">
        <v>527</v>
      </c>
      <c r="Q17" s="109" t="s">
        <v>528</v>
      </c>
      <c r="R17" s="109" t="s">
        <v>529</v>
      </c>
      <c r="S17" s="109" t="s">
        <v>525</v>
      </c>
      <c r="T17" s="109" t="s">
        <v>530</v>
      </c>
      <c r="U17" s="110">
        <v>1</v>
      </c>
      <c r="V17" s="110">
        <v>0</v>
      </c>
      <c r="W17" s="110">
        <v>0</v>
      </c>
      <c r="X17" s="110">
        <v>0</v>
      </c>
      <c r="Y17" s="109">
        <v>3233</v>
      </c>
      <c r="Z17" s="109">
        <v>10</v>
      </c>
      <c r="AA17" s="109">
        <v>0</v>
      </c>
      <c r="AB17" s="109">
        <v>10</v>
      </c>
      <c r="AC17" s="109">
        <v>24.38</v>
      </c>
      <c r="AD17" s="109">
        <v>34.380000000000003</v>
      </c>
      <c r="AE17" s="109">
        <v>0.29089999999999999</v>
      </c>
      <c r="AF17" s="111">
        <v>95464</v>
      </c>
      <c r="AG17" s="109"/>
      <c r="AH17" s="109"/>
      <c r="AI17" s="111">
        <v>47117</v>
      </c>
      <c r="AJ17" s="112">
        <v>12.75</v>
      </c>
      <c r="AK17" s="112"/>
      <c r="AL17" s="112">
        <v>33824</v>
      </c>
      <c r="AM17" s="111">
        <v>2077373</v>
      </c>
      <c r="AN17" s="111">
        <v>568139</v>
      </c>
      <c r="AO17" s="111">
        <v>2645512</v>
      </c>
      <c r="AP17" s="111">
        <v>29102</v>
      </c>
      <c r="AQ17" s="111">
        <v>0</v>
      </c>
      <c r="AR17" s="111">
        <v>29102</v>
      </c>
      <c r="AS17" s="111">
        <v>91152</v>
      </c>
      <c r="AT17" s="111">
        <v>0</v>
      </c>
      <c r="AU17" s="111">
        <v>91152</v>
      </c>
      <c r="AV17" s="111">
        <v>198842</v>
      </c>
      <c r="AW17" s="111">
        <v>2964608</v>
      </c>
      <c r="AX17" s="111">
        <v>1555052</v>
      </c>
      <c r="AY17" s="111">
        <v>490319</v>
      </c>
      <c r="AZ17" s="111">
        <v>2045371</v>
      </c>
      <c r="BA17" s="111">
        <v>132061</v>
      </c>
      <c r="BB17" s="111">
        <v>60700</v>
      </c>
      <c r="BC17" s="111">
        <v>46571</v>
      </c>
      <c r="BD17" s="111">
        <v>239332</v>
      </c>
      <c r="BE17" s="111">
        <v>588798</v>
      </c>
      <c r="BF17" s="111">
        <v>2873501</v>
      </c>
      <c r="BG17" s="111">
        <v>91107</v>
      </c>
      <c r="BH17" s="113">
        <v>3.0700000000000002E-2</v>
      </c>
      <c r="BI17" s="111">
        <v>0</v>
      </c>
      <c r="BJ17" s="111">
        <v>0</v>
      </c>
      <c r="BK17" s="111">
        <v>0</v>
      </c>
      <c r="BL17" s="111">
        <v>0</v>
      </c>
      <c r="BM17" s="111">
        <v>0</v>
      </c>
      <c r="BN17" s="111">
        <v>0</v>
      </c>
      <c r="BO17" s="114">
        <v>45729</v>
      </c>
      <c r="BP17" s="114">
        <v>42886</v>
      </c>
      <c r="BQ17" s="114">
        <v>88615</v>
      </c>
      <c r="BR17" s="114">
        <v>58694</v>
      </c>
      <c r="BS17" s="114">
        <v>20038</v>
      </c>
      <c r="BT17" s="114">
        <v>78732</v>
      </c>
      <c r="BU17" s="114">
        <v>8221</v>
      </c>
      <c r="BV17" s="114">
        <v>975</v>
      </c>
      <c r="BW17" s="114">
        <v>9196</v>
      </c>
      <c r="BX17" s="114">
        <v>176543</v>
      </c>
      <c r="BY17" s="114"/>
      <c r="BZ17" s="114">
        <v>176543</v>
      </c>
      <c r="CA17" s="114">
        <v>0</v>
      </c>
      <c r="CB17" s="114">
        <v>61647</v>
      </c>
      <c r="CC17" s="114">
        <v>7</v>
      </c>
      <c r="CD17" s="114">
        <v>74</v>
      </c>
      <c r="CE17" s="114">
        <v>81</v>
      </c>
      <c r="CF17" s="114">
        <v>12913</v>
      </c>
      <c r="CG17" s="114">
        <v>16112</v>
      </c>
      <c r="CH17" s="114">
        <v>10247</v>
      </c>
      <c r="CI17" s="114">
        <v>370</v>
      </c>
      <c r="CJ17" s="114">
        <v>150</v>
      </c>
      <c r="CK17" s="114">
        <v>72</v>
      </c>
      <c r="CL17" s="114">
        <v>163</v>
      </c>
      <c r="CM17" s="114">
        <v>180728</v>
      </c>
      <c r="CN17" s="114">
        <v>148163</v>
      </c>
      <c r="CO17" s="114">
        <v>328891</v>
      </c>
      <c r="CP17" s="114">
        <v>40590</v>
      </c>
      <c r="CQ17" s="114">
        <v>2704</v>
      </c>
      <c r="CR17" s="114">
        <v>43294</v>
      </c>
      <c r="CS17" s="114">
        <v>524432</v>
      </c>
      <c r="CT17" s="114">
        <v>110872</v>
      </c>
      <c r="CU17" s="114">
        <v>635304</v>
      </c>
      <c r="CV17" s="114">
        <v>1007489</v>
      </c>
      <c r="CW17" s="114">
        <v>4517</v>
      </c>
      <c r="CX17" s="114">
        <v>0</v>
      </c>
      <c r="CY17" s="114">
        <v>1012006</v>
      </c>
      <c r="CZ17" s="114">
        <v>92225</v>
      </c>
      <c r="DA17" s="114">
        <v>31098</v>
      </c>
      <c r="DB17" s="114">
        <v>123323</v>
      </c>
      <c r="DC17" s="114">
        <v>191958</v>
      </c>
      <c r="DD17" s="114">
        <v>52700</v>
      </c>
      <c r="DE17" s="114">
        <v>5585</v>
      </c>
      <c r="DF17" s="114">
        <v>89725</v>
      </c>
      <c r="DG17" s="114">
        <v>56</v>
      </c>
      <c r="DH17" s="114"/>
      <c r="DI17" s="114">
        <v>1385572</v>
      </c>
      <c r="DJ17" s="114"/>
      <c r="DK17" s="114"/>
      <c r="DL17" s="114"/>
      <c r="DM17" s="114">
        <v>1385572</v>
      </c>
      <c r="DN17" s="114">
        <v>600</v>
      </c>
      <c r="DO17" s="114">
        <v>32547</v>
      </c>
      <c r="DP17" s="114">
        <v>6795</v>
      </c>
      <c r="DQ17" s="114">
        <v>39342</v>
      </c>
      <c r="DR17" s="114">
        <v>657976</v>
      </c>
      <c r="DS17" s="114">
        <v>130</v>
      </c>
      <c r="DT17" s="114">
        <v>2</v>
      </c>
      <c r="DU17" s="114">
        <v>645</v>
      </c>
      <c r="DV17" s="114">
        <v>93</v>
      </c>
      <c r="DW17" s="114">
        <v>144</v>
      </c>
      <c r="DX17" s="114">
        <v>6</v>
      </c>
      <c r="DY17" s="114">
        <v>1020</v>
      </c>
      <c r="DZ17" s="114">
        <v>3275</v>
      </c>
      <c r="EA17" s="114">
        <v>52</v>
      </c>
      <c r="EB17" s="114">
        <v>3327</v>
      </c>
      <c r="EC17" s="114">
        <v>27624</v>
      </c>
      <c r="ED17" s="114">
        <v>4407</v>
      </c>
      <c r="EE17" s="114">
        <v>32031</v>
      </c>
      <c r="EF17" s="114">
        <v>1898</v>
      </c>
      <c r="EG17" s="114">
        <v>264</v>
      </c>
      <c r="EH17" s="114">
        <v>2162</v>
      </c>
      <c r="EI17" s="114">
        <v>37520</v>
      </c>
      <c r="EJ17" s="114">
        <v>19</v>
      </c>
      <c r="EK17" s="114">
        <v>121</v>
      </c>
      <c r="EL17" s="114">
        <v>60</v>
      </c>
      <c r="EM17" s="114">
        <v>566</v>
      </c>
      <c r="EN17" s="114">
        <v>2601</v>
      </c>
      <c r="EO17" s="114"/>
      <c r="EP17" s="114">
        <v>33228</v>
      </c>
      <c r="EQ17" s="114">
        <v>22880</v>
      </c>
      <c r="ER17" s="114">
        <v>4888</v>
      </c>
      <c r="ES17" s="114">
        <v>0</v>
      </c>
      <c r="ET17" s="114">
        <v>405</v>
      </c>
      <c r="EU17" s="109" t="s">
        <v>531</v>
      </c>
      <c r="EV17" s="114">
        <v>41</v>
      </c>
      <c r="EW17" s="114">
        <v>69</v>
      </c>
      <c r="EX17" s="114">
        <v>41976</v>
      </c>
      <c r="EY17" s="114">
        <v>438931</v>
      </c>
      <c r="EZ17" s="114">
        <v>18556</v>
      </c>
      <c r="FA17" s="109"/>
      <c r="FB17" s="115" t="s">
        <v>278</v>
      </c>
      <c r="FC17" s="109"/>
      <c r="FD17" s="109"/>
      <c r="FE17" s="109" t="s">
        <v>519</v>
      </c>
      <c r="FF17" s="109" t="s">
        <v>280</v>
      </c>
      <c r="FG17" s="109" t="s">
        <v>521</v>
      </c>
      <c r="FH17" s="109" t="s">
        <v>522</v>
      </c>
      <c r="FI17" s="109">
        <v>27514</v>
      </c>
      <c r="FJ17" s="109">
        <v>3640</v>
      </c>
      <c r="FK17" s="109" t="s">
        <v>521</v>
      </c>
      <c r="FL17" s="109" t="s">
        <v>522</v>
      </c>
      <c r="FM17" s="109">
        <v>27514</v>
      </c>
      <c r="FN17" s="109">
        <v>3640</v>
      </c>
      <c r="FO17" s="109" t="s">
        <v>520</v>
      </c>
      <c r="FP17" s="109">
        <v>63305</v>
      </c>
      <c r="FQ17" s="109">
        <v>34.28</v>
      </c>
      <c r="FR17" s="109" t="s">
        <v>523</v>
      </c>
      <c r="FS17" s="109">
        <v>3233</v>
      </c>
      <c r="FT17" s="109">
        <v>52</v>
      </c>
      <c r="FU17" s="109"/>
      <c r="FV17" s="109" t="s">
        <v>532</v>
      </c>
      <c r="FW17" s="109"/>
      <c r="FX17" s="109"/>
      <c r="FY17" s="110">
        <v>0</v>
      </c>
      <c r="FZ17" s="109" t="s">
        <v>533</v>
      </c>
      <c r="GA17" s="116">
        <v>36.5</v>
      </c>
      <c r="GB17" s="116">
        <v>86.8</v>
      </c>
      <c r="GC17" s="109"/>
      <c r="GD17" s="109" t="s">
        <v>284</v>
      </c>
      <c r="GE17" s="109" t="s">
        <v>534</v>
      </c>
      <c r="GF17" s="115" t="s">
        <v>286</v>
      </c>
      <c r="GG17" s="115" t="s">
        <v>535</v>
      </c>
      <c r="GH17" s="115" t="s">
        <v>502</v>
      </c>
      <c r="GI17" s="115" t="s">
        <v>289</v>
      </c>
      <c r="GJ17" s="115" t="s">
        <v>536</v>
      </c>
      <c r="GK17" s="115" t="s">
        <v>278</v>
      </c>
      <c r="GL17" s="114">
        <v>59653</v>
      </c>
      <c r="GM17" s="115" t="s">
        <v>291</v>
      </c>
      <c r="GN17" s="114">
        <v>2201</v>
      </c>
      <c r="GO17" s="114">
        <v>173</v>
      </c>
      <c r="GP17" s="114">
        <v>10358</v>
      </c>
      <c r="GQ17" s="114">
        <v>192262</v>
      </c>
      <c r="GR17" s="114">
        <v>1272120</v>
      </c>
      <c r="GS17" s="114">
        <v>428</v>
      </c>
      <c r="GT17" s="114">
        <v>41</v>
      </c>
      <c r="GU17" s="114">
        <v>313</v>
      </c>
      <c r="GV17" s="114">
        <v>17146</v>
      </c>
      <c r="GW17" s="114">
        <v>247380</v>
      </c>
      <c r="GX17" s="114">
        <v>1</v>
      </c>
      <c r="GY17" s="114">
        <v>1788</v>
      </c>
      <c r="GZ17" s="114">
        <v>39642</v>
      </c>
      <c r="HA17" s="114">
        <v>278282</v>
      </c>
      <c r="HB17" s="114">
        <v>56</v>
      </c>
      <c r="HC17" s="114">
        <v>87</v>
      </c>
      <c r="HD17" s="114">
        <v>63</v>
      </c>
      <c r="HE17" s="114">
        <v>26725</v>
      </c>
      <c r="HF17" s="114"/>
      <c r="HG17" s="114">
        <v>34298</v>
      </c>
      <c r="HH17" s="114">
        <v>624</v>
      </c>
      <c r="HI17" s="114">
        <v>2022</v>
      </c>
      <c r="HJ17" s="114"/>
      <c r="HK17" s="114">
        <v>13913</v>
      </c>
      <c r="HL17" s="114">
        <v>177</v>
      </c>
      <c r="HM17" s="114">
        <v>0</v>
      </c>
      <c r="HN17" s="114"/>
      <c r="HO17" s="114">
        <v>370</v>
      </c>
      <c r="HP17" s="114">
        <v>0</v>
      </c>
      <c r="HQ17" s="114">
        <v>1385572</v>
      </c>
      <c r="HR17" s="114">
        <v>315281</v>
      </c>
      <c r="HS17" s="114">
        <v>0</v>
      </c>
      <c r="HT17" s="114">
        <v>1295847</v>
      </c>
      <c r="HU17" s="114">
        <v>283841</v>
      </c>
      <c r="HV17" s="114">
        <v>76</v>
      </c>
      <c r="HW17" s="114">
        <v>52624</v>
      </c>
      <c r="HX17" s="114">
        <v>197</v>
      </c>
      <c r="HY17" s="114">
        <v>30901</v>
      </c>
      <c r="HZ17" s="114">
        <v>0</v>
      </c>
      <c r="IA17" s="114">
        <v>342</v>
      </c>
      <c r="IB17" s="114">
        <v>12947</v>
      </c>
      <c r="IC17" s="114">
        <v>87781</v>
      </c>
      <c r="ID17" s="114">
        <v>100728</v>
      </c>
      <c r="IE17" s="114">
        <v>190453</v>
      </c>
      <c r="IF17" s="114">
        <v>123323</v>
      </c>
      <c r="IG17" s="114">
        <v>1486300</v>
      </c>
      <c r="IH17" s="114">
        <v>901403</v>
      </c>
      <c r="II17" s="114">
        <v>132</v>
      </c>
      <c r="IJ17" s="114">
        <v>738</v>
      </c>
      <c r="IK17" s="114">
        <v>150</v>
      </c>
      <c r="IL17" s="113">
        <v>0.85</v>
      </c>
      <c r="IM17" s="113">
        <v>0.09</v>
      </c>
      <c r="IN17" s="114">
        <v>36.78</v>
      </c>
      <c r="IO17" s="114">
        <v>43.4</v>
      </c>
      <c r="IP17" s="114">
        <v>25.2</v>
      </c>
      <c r="IQ17" s="114">
        <v>919</v>
      </c>
      <c r="IR17" s="114">
        <v>32797</v>
      </c>
      <c r="IS17" s="114">
        <v>101</v>
      </c>
      <c r="IT17" s="114">
        <v>4723</v>
      </c>
    </row>
    <row r="18" spans="1:254" s="78" customFormat="1" x14ac:dyDescent="0.2">
      <c r="A18" s="101" t="s">
        <v>538</v>
      </c>
      <c r="B18" s="101">
        <v>2016</v>
      </c>
      <c r="C18" s="101" t="s">
        <v>539</v>
      </c>
      <c r="D18" s="101" t="s">
        <v>540</v>
      </c>
      <c r="E18" s="101" t="s">
        <v>541</v>
      </c>
      <c r="F18" s="101">
        <v>28202</v>
      </c>
      <c r="G18" s="101">
        <v>2139</v>
      </c>
      <c r="H18" s="101" t="s">
        <v>540</v>
      </c>
      <c r="I18" s="101" t="s">
        <v>541</v>
      </c>
      <c r="J18" s="101">
        <v>28202</v>
      </c>
      <c r="K18" s="101"/>
      <c r="L18" s="101" t="s">
        <v>542</v>
      </c>
      <c r="M18" s="101" t="s">
        <v>543</v>
      </c>
      <c r="N18" s="101" t="s">
        <v>544</v>
      </c>
      <c r="O18" s="101" t="s">
        <v>545</v>
      </c>
      <c r="P18" s="101" t="s">
        <v>546</v>
      </c>
      <c r="Q18" s="101" t="s">
        <v>547</v>
      </c>
      <c r="R18" s="101" t="s">
        <v>548</v>
      </c>
      <c r="S18" s="101" t="s">
        <v>544</v>
      </c>
      <c r="T18" s="101" t="s">
        <v>549</v>
      </c>
      <c r="U18" s="102">
        <v>1</v>
      </c>
      <c r="V18" s="102">
        <v>19</v>
      </c>
      <c r="W18" s="102">
        <v>0</v>
      </c>
      <c r="X18" s="102">
        <v>0</v>
      </c>
      <c r="Y18" s="101">
        <v>62576</v>
      </c>
      <c r="Z18" s="101">
        <v>121</v>
      </c>
      <c r="AA18" s="101">
        <v>1</v>
      </c>
      <c r="AB18" s="101">
        <v>122</v>
      </c>
      <c r="AC18" s="101">
        <v>294.38</v>
      </c>
      <c r="AD18" s="101">
        <v>416.38</v>
      </c>
      <c r="AE18" s="101">
        <v>0.29060000000000002</v>
      </c>
      <c r="AF18" s="103">
        <v>169070</v>
      </c>
      <c r="AG18" s="101"/>
      <c r="AH18" s="101"/>
      <c r="AI18" s="103">
        <v>43232</v>
      </c>
      <c r="AJ18" s="104">
        <v>10.4</v>
      </c>
      <c r="AK18" s="104">
        <v>11.84</v>
      </c>
      <c r="AL18" s="104">
        <v>14.38</v>
      </c>
      <c r="AM18" s="103">
        <v>2500</v>
      </c>
      <c r="AN18" s="103">
        <v>34671973</v>
      </c>
      <c r="AO18" s="103">
        <v>34674473</v>
      </c>
      <c r="AP18" s="103">
        <v>606135</v>
      </c>
      <c r="AQ18" s="103">
        <v>0</v>
      </c>
      <c r="AR18" s="103">
        <v>606135</v>
      </c>
      <c r="AS18" s="103">
        <v>118576</v>
      </c>
      <c r="AT18" s="103">
        <v>3848</v>
      </c>
      <c r="AU18" s="103">
        <v>122424</v>
      </c>
      <c r="AV18" s="103">
        <v>2995019</v>
      </c>
      <c r="AW18" s="103">
        <v>38398051</v>
      </c>
      <c r="AX18" s="103">
        <v>18725792</v>
      </c>
      <c r="AY18" s="103">
        <v>6839184</v>
      </c>
      <c r="AZ18" s="103">
        <v>25564976</v>
      </c>
      <c r="BA18" s="103">
        <v>2107567</v>
      </c>
      <c r="BB18" s="103">
        <v>977447</v>
      </c>
      <c r="BC18" s="103">
        <v>370909</v>
      </c>
      <c r="BD18" s="103">
        <v>3455923</v>
      </c>
      <c r="BE18" s="103">
        <v>9411711</v>
      </c>
      <c r="BF18" s="103">
        <v>38432610</v>
      </c>
      <c r="BG18" s="103">
        <v>-34559</v>
      </c>
      <c r="BH18" s="105">
        <v>-8.9999999999999998E-4</v>
      </c>
      <c r="BI18" s="103">
        <v>2226202</v>
      </c>
      <c r="BJ18" s="103">
        <v>0</v>
      </c>
      <c r="BK18" s="103">
        <v>0</v>
      </c>
      <c r="BL18" s="103">
        <v>0</v>
      </c>
      <c r="BM18" s="103">
        <v>2226202</v>
      </c>
      <c r="BN18" s="103">
        <v>2226202</v>
      </c>
      <c r="BO18" s="106">
        <v>197074</v>
      </c>
      <c r="BP18" s="106">
        <v>277557</v>
      </c>
      <c r="BQ18" s="106">
        <v>474631</v>
      </c>
      <c r="BR18" s="106">
        <v>256300</v>
      </c>
      <c r="BS18" s="106">
        <v>101594</v>
      </c>
      <c r="BT18" s="106">
        <v>357894</v>
      </c>
      <c r="BU18" s="106">
        <v>50347</v>
      </c>
      <c r="BV18" s="106">
        <v>17377</v>
      </c>
      <c r="BW18" s="106">
        <v>67724</v>
      </c>
      <c r="BX18" s="106">
        <v>900249</v>
      </c>
      <c r="BY18" s="106"/>
      <c r="BZ18" s="106">
        <v>900249</v>
      </c>
      <c r="CA18" s="106">
        <v>392</v>
      </c>
      <c r="CB18" s="106">
        <v>54762</v>
      </c>
      <c r="CC18" s="106">
        <v>24</v>
      </c>
      <c r="CD18" s="106">
        <v>74</v>
      </c>
      <c r="CE18" s="106">
        <v>98</v>
      </c>
      <c r="CF18" s="106">
        <v>54813</v>
      </c>
      <c r="CG18" s="106">
        <v>13864</v>
      </c>
      <c r="CH18" s="106">
        <v>32146</v>
      </c>
      <c r="CI18" s="106">
        <v>650</v>
      </c>
      <c r="CJ18" s="106">
        <v>206</v>
      </c>
      <c r="CK18" s="106">
        <v>142</v>
      </c>
      <c r="CL18" s="106">
        <v>1865</v>
      </c>
      <c r="CM18" s="106">
        <v>968035</v>
      </c>
      <c r="CN18" s="106">
        <v>680253</v>
      </c>
      <c r="CO18" s="106">
        <v>1648288</v>
      </c>
      <c r="CP18" s="106">
        <v>225211</v>
      </c>
      <c r="CQ18" s="106">
        <v>28966</v>
      </c>
      <c r="CR18" s="106">
        <v>254177</v>
      </c>
      <c r="CS18" s="106">
        <v>2132311</v>
      </c>
      <c r="CT18" s="106">
        <v>436954</v>
      </c>
      <c r="CU18" s="106">
        <v>2569265</v>
      </c>
      <c r="CV18" s="106">
        <v>4471730</v>
      </c>
      <c r="CW18" s="106">
        <v>0</v>
      </c>
      <c r="CX18" s="106">
        <v>0</v>
      </c>
      <c r="CY18" s="106">
        <v>4471730</v>
      </c>
      <c r="CZ18" s="106">
        <v>384069</v>
      </c>
      <c r="DA18" s="106">
        <v>160413</v>
      </c>
      <c r="DB18" s="106">
        <v>544482</v>
      </c>
      <c r="DC18" s="106">
        <v>593124</v>
      </c>
      <c r="DD18" s="106">
        <v>648188</v>
      </c>
      <c r="DE18" s="106">
        <v>49503</v>
      </c>
      <c r="DF18" s="106">
        <v>883089</v>
      </c>
      <c r="DG18" s="106">
        <v>82091</v>
      </c>
      <c r="DH18" s="106"/>
      <c r="DI18" s="106">
        <v>1080386</v>
      </c>
      <c r="DJ18" s="106">
        <v>5221992</v>
      </c>
      <c r="DK18" s="106"/>
      <c r="DL18" s="106">
        <v>4649</v>
      </c>
      <c r="DM18" s="106">
        <v>6307027</v>
      </c>
      <c r="DN18" s="106">
        <v>497</v>
      </c>
      <c r="DO18" s="106">
        <v>576228</v>
      </c>
      <c r="DP18" s="106">
        <v>353494</v>
      </c>
      <c r="DQ18" s="106">
        <v>929722</v>
      </c>
      <c r="DR18" s="106">
        <v>3391653</v>
      </c>
      <c r="DS18" s="106">
        <v>2897</v>
      </c>
      <c r="DT18" s="106">
        <v>714</v>
      </c>
      <c r="DU18" s="106">
        <v>13990</v>
      </c>
      <c r="DV18" s="106">
        <v>3395</v>
      </c>
      <c r="DW18" s="106">
        <v>3631</v>
      </c>
      <c r="DX18" s="106">
        <v>358</v>
      </c>
      <c r="DY18" s="106">
        <v>24985</v>
      </c>
      <c r="DZ18" s="106">
        <v>21912</v>
      </c>
      <c r="EA18" s="106">
        <v>13454</v>
      </c>
      <c r="EB18" s="106">
        <v>35366</v>
      </c>
      <c r="EC18" s="106">
        <v>234928</v>
      </c>
      <c r="ED18" s="106">
        <v>70830</v>
      </c>
      <c r="EE18" s="106">
        <v>305758</v>
      </c>
      <c r="EF18" s="106">
        <v>34173</v>
      </c>
      <c r="EG18" s="106">
        <v>13120</v>
      </c>
      <c r="EH18" s="106">
        <v>47293</v>
      </c>
      <c r="EI18" s="106">
        <v>388417</v>
      </c>
      <c r="EJ18" s="106">
        <v>425</v>
      </c>
      <c r="EK18" s="106">
        <v>3083</v>
      </c>
      <c r="EL18" s="106">
        <v>2147</v>
      </c>
      <c r="EM18" s="106">
        <v>5457</v>
      </c>
      <c r="EN18" s="106"/>
      <c r="EO18" s="106"/>
      <c r="EP18" s="106">
        <v>1181215</v>
      </c>
      <c r="EQ18" s="106">
        <v>250727</v>
      </c>
      <c r="ER18" s="106">
        <v>81623</v>
      </c>
      <c r="ES18" s="106">
        <v>3786</v>
      </c>
      <c r="ET18" s="106">
        <v>2392</v>
      </c>
      <c r="EU18" s="101" t="s">
        <v>550</v>
      </c>
      <c r="EV18" s="106">
        <v>483</v>
      </c>
      <c r="EW18" s="106">
        <v>912</v>
      </c>
      <c r="EX18" s="106">
        <v>758670</v>
      </c>
      <c r="EY18" s="106">
        <v>26994674</v>
      </c>
      <c r="EZ18" s="106">
        <v>602421</v>
      </c>
      <c r="FA18" s="101"/>
      <c r="FB18" s="107" t="s">
        <v>289</v>
      </c>
      <c r="FC18" s="101"/>
      <c r="FD18" s="101"/>
      <c r="FE18" s="101" t="s">
        <v>538</v>
      </c>
      <c r="FF18" s="101" t="s">
        <v>307</v>
      </c>
      <c r="FG18" s="101" t="s">
        <v>540</v>
      </c>
      <c r="FH18" s="101" t="s">
        <v>541</v>
      </c>
      <c r="FI18" s="101">
        <v>28202</v>
      </c>
      <c r="FJ18" s="101">
        <v>2139</v>
      </c>
      <c r="FK18" s="101" t="s">
        <v>540</v>
      </c>
      <c r="FL18" s="101" t="s">
        <v>541</v>
      </c>
      <c r="FM18" s="101">
        <v>28202</v>
      </c>
      <c r="FN18" s="101">
        <v>2139</v>
      </c>
      <c r="FO18" s="101" t="s">
        <v>539</v>
      </c>
      <c r="FP18" s="101">
        <v>526427</v>
      </c>
      <c r="FQ18" s="101">
        <v>416.42</v>
      </c>
      <c r="FR18" s="101" t="s">
        <v>551</v>
      </c>
      <c r="FS18" s="101">
        <v>62576</v>
      </c>
      <c r="FT18" s="101">
        <v>1040</v>
      </c>
      <c r="FU18" s="101"/>
      <c r="FV18" s="101" t="s">
        <v>552</v>
      </c>
      <c r="FW18" s="101"/>
      <c r="FX18" s="101"/>
      <c r="FY18" s="102">
        <v>0</v>
      </c>
      <c r="FZ18" s="101" t="s">
        <v>553</v>
      </c>
      <c r="GA18" s="108">
        <v>250</v>
      </c>
      <c r="GB18" s="108">
        <v>250</v>
      </c>
      <c r="GC18" s="101"/>
      <c r="GD18" s="101"/>
      <c r="GE18" s="101" t="s">
        <v>554</v>
      </c>
      <c r="GF18" s="107" t="s">
        <v>286</v>
      </c>
      <c r="GG18" s="107" t="s">
        <v>555</v>
      </c>
      <c r="GH18" s="107" t="s">
        <v>288</v>
      </c>
      <c r="GI18" s="107" t="s">
        <v>289</v>
      </c>
      <c r="GJ18" s="107" t="s">
        <v>290</v>
      </c>
      <c r="GK18" s="107" t="s">
        <v>278</v>
      </c>
      <c r="GL18" s="106">
        <v>1055791</v>
      </c>
      <c r="GM18" s="107" t="s">
        <v>291</v>
      </c>
      <c r="GN18" s="106">
        <v>15615</v>
      </c>
      <c r="GO18" s="106">
        <v>3759</v>
      </c>
      <c r="GP18" s="106">
        <v>79614</v>
      </c>
      <c r="GQ18" s="106">
        <v>690221</v>
      </c>
      <c r="GR18" s="106">
        <v>6689421</v>
      </c>
      <c r="GS18" s="106">
        <v>5768</v>
      </c>
      <c r="GT18" s="106">
        <v>823</v>
      </c>
      <c r="GU18" s="106">
        <v>7956</v>
      </c>
      <c r="GV18" s="106">
        <v>73448</v>
      </c>
      <c r="GW18" s="106">
        <v>3439846</v>
      </c>
      <c r="GX18" s="106">
        <v>20</v>
      </c>
      <c r="GY18" s="106">
        <v>59149</v>
      </c>
      <c r="GZ18" s="106">
        <v>101473</v>
      </c>
      <c r="HA18" s="106">
        <v>1141136</v>
      </c>
      <c r="HB18" s="106">
        <v>82091</v>
      </c>
      <c r="HC18" s="106"/>
      <c r="HD18" s="106">
        <v>206</v>
      </c>
      <c r="HE18" s="106">
        <v>26725</v>
      </c>
      <c r="HF18" s="106"/>
      <c r="HG18" s="106"/>
      <c r="HH18" s="106">
        <v>28037</v>
      </c>
      <c r="HI18" s="106">
        <v>2022</v>
      </c>
      <c r="HJ18" s="106"/>
      <c r="HK18" s="106"/>
      <c r="HL18" s="106">
        <v>11842</v>
      </c>
      <c r="HM18" s="106">
        <v>0</v>
      </c>
      <c r="HN18" s="106"/>
      <c r="HO18" s="106"/>
      <c r="HP18" s="106">
        <v>650</v>
      </c>
      <c r="HQ18" s="106">
        <v>6307027</v>
      </c>
      <c r="HR18" s="106">
        <v>1137606</v>
      </c>
      <c r="HS18" s="106">
        <v>0</v>
      </c>
      <c r="HT18" s="106">
        <v>5423938</v>
      </c>
      <c r="HU18" s="106">
        <v>952208</v>
      </c>
      <c r="HV18" s="106">
        <v>4316</v>
      </c>
      <c r="HW18" s="106">
        <v>643872</v>
      </c>
      <c r="HX18" s="106">
        <v>6594</v>
      </c>
      <c r="HY18" s="106">
        <v>153819</v>
      </c>
      <c r="HZ18" s="106">
        <v>0</v>
      </c>
      <c r="IA18" s="106">
        <v>24985</v>
      </c>
      <c r="IB18" s="106">
        <v>891115</v>
      </c>
      <c r="IC18" s="106">
        <v>929026</v>
      </c>
      <c r="ID18" s="106">
        <v>1820141</v>
      </c>
      <c r="IE18" s="106">
        <v>2703230</v>
      </c>
      <c r="IF18" s="106">
        <v>544482</v>
      </c>
      <c r="IG18" s="106">
        <v>8127168</v>
      </c>
      <c r="IH18" s="106">
        <v>2823442</v>
      </c>
      <c r="II18" s="106">
        <v>3611</v>
      </c>
      <c r="IJ18" s="106">
        <v>17385</v>
      </c>
      <c r="IK18" s="106">
        <v>3989</v>
      </c>
      <c r="IL18" s="105">
        <v>0.79</v>
      </c>
      <c r="IM18" s="105">
        <v>0.09</v>
      </c>
      <c r="IN18" s="106">
        <v>15.55</v>
      </c>
      <c r="IO18" s="106">
        <v>17.59</v>
      </c>
      <c r="IP18" s="106">
        <v>9.7899999999999991</v>
      </c>
      <c r="IQ18" s="106">
        <v>20518</v>
      </c>
      <c r="IR18" s="106">
        <v>291013</v>
      </c>
      <c r="IS18" s="106">
        <v>4467</v>
      </c>
      <c r="IT18" s="106">
        <v>97404</v>
      </c>
    </row>
    <row r="19" spans="1:254" s="78" customFormat="1" x14ac:dyDescent="0.2">
      <c r="A19" s="101" t="s">
        <v>557</v>
      </c>
      <c r="B19" s="101">
        <v>2016</v>
      </c>
      <c r="C19" s="101" t="s">
        <v>558</v>
      </c>
      <c r="D19" s="101" t="s">
        <v>559</v>
      </c>
      <c r="E19" s="101" t="s">
        <v>560</v>
      </c>
      <c r="F19" s="101">
        <v>27312</v>
      </c>
      <c r="G19" s="101">
        <v>9471</v>
      </c>
      <c r="H19" s="101" t="s">
        <v>559</v>
      </c>
      <c r="I19" s="101" t="s">
        <v>560</v>
      </c>
      <c r="J19" s="101">
        <v>27312</v>
      </c>
      <c r="K19" s="101"/>
      <c r="L19" s="101" t="s">
        <v>561</v>
      </c>
      <c r="M19" s="101" t="s">
        <v>562</v>
      </c>
      <c r="N19" s="101" t="s">
        <v>563</v>
      </c>
      <c r="O19" s="101" t="s">
        <v>564</v>
      </c>
      <c r="P19" s="101" t="s">
        <v>565</v>
      </c>
      <c r="Q19" s="101" t="s">
        <v>566</v>
      </c>
      <c r="R19" s="101" t="s">
        <v>567</v>
      </c>
      <c r="S19" s="101" t="s">
        <v>563</v>
      </c>
      <c r="T19" s="101" t="s">
        <v>568</v>
      </c>
      <c r="U19" s="102">
        <v>1</v>
      </c>
      <c r="V19" s="102">
        <v>2</v>
      </c>
      <c r="W19" s="102">
        <v>0</v>
      </c>
      <c r="X19" s="102">
        <v>0</v>
      </c>
      <c r="Y19" s="101">
        <v>7100</v>
      </c>
      <c r="Z19" s="101">
        <v>3</v>
      </c>
      <c r="AA19" s="101">
        <v>0</v>
      </c>
      <c r="AB19" s="101">
        <v>3</v>
      </c>
      <c r="AC19" s="101">
        <v>10.5</v>
      </c>
      <c r="AD19" s="101">
        <v>13.5</v>
      </c>
      <c r="AE19" s="101">
        <v>0.22220000000000001</v>
      </c>
      <c r="AF19" s="103">
        <v>78671</v>
      </c>
      <c r="AG19" s="101"/>
      <c r="AH19" s="101"/>
      <c r="AI19" s="103">
        <v>42894</v>
      </c>
      <c r="AJ19" s="104">
        <v>12.29</v>
      </c>
      <c r="AK19" s="104">
        <v>12.78</v>
      </c>
      <c r="AL19" s="104">
        <v>13.13</v>
      </c>
      <c r="AM19" s="103">
        <v>0</v>
      </c>
      <c r="AN19" s="103">
        <v>1895955</v>
      </c>
      <c r="AO19" s="103">
        <v>1895955</v>
      </c>
      <c r="AP19" s="103">
        <v>101940</v>
      </c>
      <c r="AQ19" s="103">
        <v>0</v>
      </c>
      <c r="AR19" s="103">
        <v>101940</v>
      </c>
      <c r="AS19" s="103">
        <v>0</v>
      </c>
      <c r="AT19" s="103">
        <v>0</v>
      </c>
      <c r="AU19" s="103">
        <v>0</v>
      </c>
      <c r="AV19" s="103">
        <v>127832</v>
      </c>
      <c r="AW19" s="103">
        <v>2125727</v>
      </c>
      <c r="AX19" s="103">
        <v>645327</v>
      </c>
      <c r="AY19" s="103">
        <v>242565</v>
      </c>
      <c r="AZ19" s="103">
        <v>887892</v>
      </c>
      <c r="BA19" s="103">
        <v>110811</v>
      </c>
      <c r="BB19" s="103">
        <v>35223</v>
      </c>
      <c r="BC19" s="103">
        <v>15579</v>
      </c>
      <c r="BD19" s="103">
        <v>161613</v>
      </c>
      <c r="BE19" s="103">
        <v>876662</v>
      </c>
      <c r="BF19" s="103">
        <v>1926167</v>
      </c>
      <c r="BG19" s="103">
        <v>199560</v>
      </c>
      <c r="BH19" s="105">
        <v>9.3899999999999997E-2</v>
      </c>
      <c r="BI19" s="103">
        <v>0</v>
      </c>
      <c r="BJ19" s="103">
        <v>0</v>
      </c>
      <c r="BK19" s="103">
        <v>0</v>
      </c>
      <c r="BL19" s="103">
        <v>0</v>
      </c>
      <c r="BM19" s="103">
        <v>0</v>
      </c>
      <c r="BN19" s="103">
        <v>0</v>
      </c>
      <c r="BO19" s="106">
        <v>26975</v>
      </c>
      <c r="BP19" s="106">
        <v>29594</v>
      </c>
      <c r="BQ19" s="106">
        <v>56569</v>
      </c>
      <c r="BR19" s="106">
        <v>21934</v>
      </c>
      <c r="BS19" s="106">
        <v>9580</v>
      </c>
      <c r="BT19" s="106">
        <v>31514</v>
      </c>
      <c r="BU19" s="106">
        <v>5448</v>
      </c>
      <c r="BV19" s="106">
        <v>933</v>
      </c>
      <c r="BW19" s="106">
        <v>6381</v>
      </c>
      <c r="BX19" s="106">
        <v>94464</v>
      </c>
      <c r="BY19" s="106"/>
      <c r="BZ19" s="106">
        <v>94464</v>
      </c>
      <c r="CA19" s="106">
        <v>98</v>
      </c>
      <c r="CB19" s="106">
        <v>50523</v>
      </c>
      <c r="CC19" s="106">
        <v>8</v>
      </c>
      <c r="CD19" s="106">
        <v>74</v>
      </c>
      <c r="CE19" s="106">
        <v>82</v>
      </c>
      <c r="CF19" s="106">
        <v>4287</v>
      </c>
      <c r="CG19" s="106">
        <v>3205</v>
      </c>
      <c r="CH19" s="106">
        <v>6492</v>
      </c>
      <c r="CI19" s="106">
        <v>205</v>
      </c>
      <c r="CJ19" s="106">
        <v>0</v>
      </c>
      <c r="CK19" s="106">
        <v>10</v>
      </c>
      <c r="CL19" s="106">
        <v>182</v>
      </c>
      <c r="CM19" s="106">
        <v>56137</v>
      </c>
      <c r="CN19" s="106">
        <v>26431</v>
      </c>
      <c r="CO19" s="106">
        <v>82568</v>
      </c>
      <c r="CP19" s="106">
        <v>8485</v>
      </c>
      <c r="CQ19" s="106">
        <v>72</v>
      </c>
      <c r="CR19" s="106">
        <v>8557</v>
      </c>
      <c r="CS19" s="106">
        <v>73826</v>
      </c>
      <c r="CT19" s="106">
        <v>15414</v>
      </c>
      <c r="CU19" s="106">
        <v>89240</v>
      </c>
      <c r="CV19" s="106">
        <v>180365</v>
      </c>
      <c r="CW19" s="106">
        <v>2225</v>
      </c>
      <c r="CX19" s="106">
        <v>0</v>
      </c>
      <c r="CY19" s="106">
        <v>182590</v>
      </c>
      <c r="CZ19" s="106">
        <v>12018</v>
      </c>
      <c r="DA19" s="106">
        <v>4295</v>
      </c>
      <c r="DB19" s="106">
        <v>16313</v>
      </c>
      <c r="DC19" s="106">
        <v>38153</v>
      </c>
      <c r="DD19" s="106">
        <v>29316</v>
      </c>
      <c r="DE19" s="106">
        <v>1275</v>
      </c>
      <c r="DF19" s="106">
        <v>34940</v>
      </c>
      <c r="DG19" s="106">
        <v>0</v>
      </c>
      <c r="DH19" s="106"/>
      <c r="DI19" s="106">
        <v>202631</v>
      </c>
      <c r="DJ19" s="106">
        <v>64387</v>
      </c>
      <c r="DK19" s="106"/>
      <c r="DL19" s="106"/>
      <c r="DM19" s="106">
        <v>267646</v>
      </c>
      <c r="DN19" s="106">
        <v>11</v>
      </c>
      <c r="DO19" s="106">
        <v>30845</v>
      </c>
      <c r="DP19" s="106">
        <v>4968</v>
      </c>
      <c r="DQ19" s="106">
        <v>35813</v>
      </c>
      <c r="DR19" s="106">
        <v>180771</v>
      </c>
      <c r="DS19" s="106">
        <v>248</v>
      </c>
      <c r="DT19" s="106">
        <v>12</v>
      </c>
      <c r="DU19" s="106">
        <v>438</v>
      </c>
      <c r="DV19" s="106">
        <v>151</v>
      </c>
      <c r="DW19" s="106">
        <v>26</v>
      </c>
      <c r="DX19" s="106">
        <v>9</v>
      </c>
      <c r="DY19" s="106">
        <v>884</v>
      </c>
      <c r="DZ19" s="106">
        <v>2880</v>
      </c>
      <c r="EA19" s="106">
        <v>62</v>
      </c>
      <c r="EB19" s="106">
        <v>2942</v>
      </c>
      <c r="EC19" s="106">
        <v>14736</v>
      </c>
      <c r="ED19" s="106">
        <v>3034</v>
      </c>
      <c r="EE19" s="106">
        <v>17770</v>
      </c>
      <c r="EF19" s="106">
        <v>600</v>
      </c>
      <c r="EG19" s="106">
        <v>125</v>
      </c>
      <c r="EH19" s="106">
        <v>725</v>
      </c>
      <c r="EI19" s="106">
        <v>21437</v>
      </c>
      <c r="EJ19" s="106">
        <v>42</v>
      </c>
      <c r="EK19" s="106">
        <v>69</v>
      </c>
      <c r="EL19" s="106">
        <v>52</v>
      </c>
      <c r="EM19" s="106">
        <v>313</v>
      </c>
      <c r="EN19" s="106">
        <v>346</v>
      </c>
      <c r="EO19" s="106">
        <v>5583</v>
      </c>
      <c r="EP19" s="106">
        <v>19855</v>
      </c>
      <c r="EQ19" s="106">
        <v>23466</v>
      </c>
      <c r="ER19" s="106">
        <v>913</v>
      </c>
      <c r="ES19" s="106">
        <v>2</v>
      </c>
      <c r="ET19" s="106">
        <v>253</v>
      </c>
      <c r="EU19" s="101" t="s">
        <v>569</v>
      </c>
      <c r="EV19" s="106">
        <v>24</v>
      </c>
      <c r="EW19" s="106">
        <v>57</v>
      </c>
      <c r="EX19" s="106">
        <v>30276</v>
      </c>
      <c r="EY19" s="106"/>
      <c r="EZ19" s="106"/>
      <c r="FA19" s="101"/>
      <c r="FB19" s="107" t="s">
        <v>278</v>
      </c>
      <c r="FC19" s="101"/>
      <c r="FD19" s="101"/>
      <c r="FE19" s="101" t="s">
        <v>570</v>
      </c>
      <c r="FF19" s="101" t="s">
        <v>280</v>
      </c>
      <c r="FG19" s="101" t="s">
        <v>571</v>
      </c>
      <c r="FH19" s="101" t="s">
        <v>572</v>
      </c>
      <c r="FI19" s="101">
        <v>27344</v>
      </c>
      <c r="FJ19" s="101">
        <v>3123</v>
      </c>
      <c r="FK19" s="101" t="s">
        <v>571</v>
      </c>
      <c r="FL19" s="101" t="s">
        <v>572</v>
      </c>
      <c r="FM19" s="101">
        <v>27344</v>
      </c>
      <c r="FN19" s="101">
        <v>3123</v>
      </c>
      <c r="FO19" s="101" t="s">
        <v>558</v>
      </c>
      <c r="FP19" s="101">
        <v>35000</v>
      </c>
      <c r="FQ19" s="101">
        <v>11.75</v>
      </c>
      <c r="FR19" s="101" t="s">
        <v>573</v>
      </c>
      <c r="FS19" s="101">
        <v>7100</v>
      </c>
      <c r="FT19" s="101">
        <v>156</v>
      </c>
      <c r="FU19" s="101"/>
      <c r="FV19" s="101">
        <v>2660</v>
      </c>
      <c r="FW19" s="101"/>
      <c r="FX19" s="101"/>
      <c r="FY19" s="102">
        <v>0</v>
      </c>
      <c r="FZ19" s="101" t="s">
        <v>574</v>
      </c>
      <c r="GA19" s="108">
        <v>1.6</v>
      </c>
      <c r="GB19" s="108">
        <v>15</v>
      </c>
      <c r="GC19" s="101"/>
      <c r="GD19" s="101"/>
      <c r="GE19" s="101" t="s">
        <v>575</v>
      </c>
      <c r="GF19" s="107" t="s">
        <v>286</v>
      </c>
      <c r="GG19" s="107" t="s">
        <v>287</v>
      </c>
      <c r="GH19" s="107" t="s">
        <v>288</v>
      </c>
      <c r="GI19" s="107" t="s">
        <v>289</v>
      </c>
      <c r="GJ19" s="107" t="s">
        <v>290</v>
      </c>
      <c r="GK19" s="107" t="s">
        <v>278</v>
      </c>
      <c r="GL19" s="106">
        <v>67620</v>
      </c>
      <c r="GM19" s="107" t="s">
        <v>291</v>
      </c>
      <c r="GN19" s="106">
        <v>604</v>
      </c>
      <c r="GO19" s="106">
        <v>147</v>
      </c>
      <c r="GP19" s="106">
        <v>5686</v>
      </c>
      <c r="GQ19" s="106">
        <v>27091</v>
      </c>
      <c r="GR19" s="106">
        <v>440850</v>
      </c>
      <c r="GS19" s="106">
        <v>135</v>
      </c>
      <c r="GT19" s="106">
        <v>6</v>
      </c>
      <c r="GU19" s="106">
        <v>126</v>
      </c>
      <c r="GV19" s="106">
        <v>2716</v>
      </c>
      <c r="GW19" s="106">
        <v>140850</v>
      </c>
      <c r="GX19" s="106">
        <v>3</v>
      </c>
      <c r="GY19" s="106">
        <v>0</v>
      </c>
      <c r="GZ19" s="106">
        <v>13984</v>
      </c>
      <c r="HA19" s="106">
        <v>159538</v>
      </c>
      <c r="HB19" s="106">
        <v>0</v>
      </c>
      <c r="HC19" s="106"/>
      <c r="HD19" s="106">
        <v>0</v>
      </c>
      <c r="HE19" s="106">
        <v>26725</v>
      </c>
      <c r="HF19" s="106">
        <v>23798</v>
      </c>
      <c r="HG19" s="106"/>
      <c r="HH19" s="106">
        <v>0</v>
      </c>
      <c r="HI19" s="106">
        <v>2022</v>
      </c>
      <c r="HJ19" s="106">
        <v>1183</v>
      </c>
      <c r="HK19" s="106"/>
      <c r="HL19" s="106">
        <v>0</v>
      </c>
      <c r="HM19" s="106">
        <v>0</v>
      </c>
      <c r="HN19" s="106">
        <v>205</v>
      </c>
      <c r="HO19" s="106"/>
      <c r="HP19" s="106">
        <v>0</v>
      </c>
      <c r="HQ19" s="106">
        <v>267646</v>
      </c>
      <c r="HR19" s="106">
        <v>54466</v>
      </c>
      <c r="HS19" s="106">
        <v>-1</v>
      </c>
      <c r="HT19" s="106">
        <v>232707</v>
      </c>
      <c r="HU19" s="106">
        <v>50116</v>
      </c>
      <c r="HV19" s="106">
        <v>190</v>
      </c>
      <c r="HW19" s="106">
        <v>29126</v>
      </c>
      <c r="HX19" s="106">
        <v>188</v>
      </c>
      <c r="HY19" s="106">
        <v>4107</v>
      </c>
      <c r="HZ19" s="106">
        <v>0</v>
      </c>
      <c r="IA19" s="106">
        <v>54</v>
      </c>
      <c r="IB19" s="106">
        <v>8013</v>
      </c>
      <c r="IC19" s="106">
        <v>0</v>
      </c>
      <c r="ID19" s="106">
        <v>8013</v>
      </c>
      <c r="IE19" s="106">
        <v>42953</v>
      </c>
      <c r="IF19" s="106">
        <v>16313</v>
      </c>
      <c r="IG19" s="106">
        <v>275659</v>
      </c>
      <c r="IH19" s="106">
        <v>97797</v>
      </c>
      <c r="II19" s="106">
        <v>260</v>
      </c>
      <c r="IJ19" s="106">
        <v>589</v>
      </c>
      <c r="IK19" s="106">
        <v>35</v>
      </c>
      <c r="IL19" s="105">
        <v>0.83</v>
      </c>
      <c r="IM19" s="105">
        <v>0.14000000000000001</v>
      </c>
      <c r="IN19" s="106">
        <v>24.25</v>
      </c>
      <c r="IO19" s="106">
        <v>30.17</v>
      </c>
      <c r="IP19" s="106">
        <v>11.32</v>
      </c>
      <c r="IQ19" s="106">
        <v>712</v>
      </c>
      <c r="IR19" s="106">
        <v>18216</v>
      </c>
      <c r="IS19" s="106">
        <v>172</v>
      </c>
      <c r="IT19" s="106">
        <v>3221</v>
      </c>
    </row>
    <row r="20" spans="1:254" s="78" customFormat="1" x14ac:dyDescent="0.2">
      <c r="A20" s="101" t="s">
        <v>577</v>
      </c>
      <c r="B20" s="101">
        <v>2016</v>
      </c>
      <c r="C20" s="101" t="s">
        <v>578</v>
      </c>
      <c r="D20" s="101" t="s">
        <v>579</v>
      </c>
      <c r="E20" s="101" t="s">
        <v>580</v>
      </c>
      <c r="F20" s="101">
        <v>28151</v>
      </c>
      <c r="G20" s="101">
        <v>1120</v>
      </c>
      <c r="H20" s="101" t="s">
        <v>581</v>
      </c>
      <c r="I20" s="101" t="s">
        <v>580</v>
      </c>
      <c r="J20" s="101">
        <v>28150</v>
      </c>
      <c r="K20" s="101"/>
      <c r="L20" s="101" t="s">
        <v>582</v>
      </c>
      <c r="M20" s="101" t="s">
        <v>583</v>
      </c>
      <c r="N20" s="101" t="s">
        <v>584</v>
      </c>
      <c r="O20" s="101" t="s">
        <v>585</v>
      </c>
      <c r="P20" s="101" t="s">
        <v>586</v>
      </c>
      <c r="Q20" s="101" t="s">
        <v>323</v>
      </c>
      <c r="R20" s="101" t="s">
        <v>583</v>
      </c>
      <c r="S20" s="101" t="s">
        <v>584</v>
      </c>
      <c r="T20" s="101" t="s">
        <v>585</v>
      </c>
      <c r="U20" s="102">
        <v>1</v>
      </c>
      <c r="V20" s="102">
        <v>1</v>
      </c>
      <c r="W20" s="102">
        <v>0</v>
      </c>
      <c r="X20" s="102">
        <v>1</v>
      </c>
      <c r="Y20" s="101">
        <v>3597</v>
      </c>
      <c r="Z20" s="101">
        <v>3</v>
      </c>
      <c r="AA20" s="101">
        <v>0</v>
      </c>
      <c r="AB20" s="101">
        <v>3</v>
      </c>
      <c r="AC20" s="101">
        <v>15.25</v>
      </c>
      <c r="AD20" s="101">
        <v>18.25</v>
      </c>
      <c r="AE20" s="101">
        <v>0.16439999999999999</v>
      </c>
      <c r="AF20" s="103">
        <v>67380</v>
      </c>
      <c r="AG20" s="101"/>
      <c r="AH20" s="101"/>
      <c r="AI20" s="103">
        <v>35820</v>
      </c>
      <c r="AJ20" s="104">
        <v>11.85</v>
      </c>
      <c r="AK20" s="104">
        <v>11.85</v>
      </c>
      <c r="AL20" s="104">
        <v>11.85</v>
      </c>
      <c r="AM20" s="103">
        <v>0</v>
      </c>
      <c r="AN20" s="103">
        <v>829625</v>
      </c>
      <c r="AO20" s="103">
        <v>829625</v>
      </c>
      <c r="AP20" s="103">
        <v>140195</v>
      </c>
      <c r="AQ20" s="103">
        <v>0</v>
      </c>
      <c r="AR20" s="103">
        <v>140195</v>
      </c>
      <c r="AS20" s="103">
        <v>68105</v>
      </c>
      <c r="AT20" s="103">
        <v>0</v>
      </c>
      <c r="AU20" s="103">
        <v>68105</v>
      </c>
      <c r="AV20" s="103">
        <v>52658</v>
      </c>
      <c r="AW20" s="103">
        <v>1090583</v>
      </c>
      <c r="AX20" s="103">
        <v>563665</v>
      </c>
      <c r="AY20" s="103">
        <v>212677</v>
      </c>
      <c r="AZ20" s="103">
        <v>776342</v>
      </c>
      <c r="BA20" s="103">
        <v>67227</v>
      </c>
      <c r="BB20" s="103">
        <v>6837</v>
      </c>
      <c r="BC20" s="103">
        <v>4765</v>
      </c>
      <c r="BD20" s="103">
        <v>78829</v>
      </c>
      <c r="BE20" s="103">
        <v>235412</v>
      </c>
      <c r="BF20" s="103">
        <v>1090583</v>
      </c>
      <c r="BG20" s="103">
        <v>0</v>
      </c>
      <c r="BH20" s="105">
        <v>0</v>
      </c>
      <c r="BI20" s="103">
        <v>17026</v>
      </c>
      <c r="BJ20" s="103">
        <v>0</v>
      </c>
      <c r="BK20" s="103">
        <v>68105</v>
      </c>
      <c r="BL20" s="103">
        <v>0</v>
      </c>
      <c r="BM20" s="103">
        <v>85131</v>
      </c>
      <c r="BN20" s="103">
        <v>85131</v>
      </c>
      <c r="BO20" s="106">
        <v>30469</v>
      </c>
      <c r="BP20" s="106">
        <v>31380</v>
      </c>
      <c r="BQ20" s="106">
        <v>61849</v>
      </c>
      <c r="BR20" s="106">
        <v>29418</v>
      </c>
      <c r="BS20" s="106">
        <v>9752</v>
      </c>
      <c r="BT20" s="106">
        <v>39170</v>
      </c>
      <c r="BU20" s="106">
        <v>3601</v>
      </c>
      <c r="BV20" s="106"/>
      <c r="BW20" s="106">
        <v>3601</v>
      </c>
      <c r="BX20" s="106">
        <v>104620</v>
      </c>
      <c r="BY20" s="106"/>
      <c r="BZ20" s="106">
        <v>104620</v>
      </c>
      <c r="CA20" s="106">
        <v>2051</v>
      </c>
      <c r="CB20" s="106">
        <v>50522</v>
      </c>
      <c r="CC20" s="106">
        <v>3</v>
      </c>
      <c r="CD20" s="106">
        <v>74</v>
      </c>
      <c r="CE20" s="106">
        <v>77</v>
      </c>
      <c r="CF20" s="106">
        <v>5430</v>
      </c>
      <c r="CG20" s="106">
        <v>3205</v>
      </c>
      <c r="CH20" s="106">
        <v>3364</v>
      </c>
      <c r="CI20" s="106">
        <v>205</v>
      </c>
      <c r="CJ20" s="106">
        <v>-1</v>
      </c>
      <c r="CK20" s="106">
        <v>29</v>
      </c>
      <c r="CL20" s="106">
        <v>91</v>
      </c>
      <c r="CM20" s="106">
        <v>59208</v>
      </c>
      <c r="CN20" s="106">
        <v>17372</v>
      </c>
      <c r="CO20" s="106">
        <v>76580</v>
      </c>
      <c r="CP20" s="106">
        <v>6701</v>
      </c>
      <c r="CQ20" s="106">
        <v>36</v>
      </c>
      <c r="CR20" s="106">
        <v>6737</v>
      </c>
      <c r="CS20" s="106">
        <v>50048</v>
      </c>
      <c r="CT20" s="106">
        <v>10381</v>
      </c>
      <c r="CU20" s="106">
        <v>60429</v>
      </c>
      <c r="CV20" s="106">
        <v>143746</v>
      </c>
      <c r="CW20" s="106">
        <v>8</v>
      </c>
      <c r="CX20" s="106">
        <v>387</v>
      </c>
      <c r="CY20" s="106">
        <v>144141</v>
      </c>
      <c r="CZ20" s="106">
        <v>25073</v>
      </c>
      <c r="DA20" s="106">
        <v>1651</v>
      </c>
      <c r="DB20" s="106">
        <v>26724</v>
      </c>
      <c r="DC20" s="106">
        <v>19028</v>
      </c>
      <c r="DD20" s="106">
        <v>12170</v>
      </c>
      <c r="DE20" s="106">
        <v>0</v>
      </c>
      <c r="DF20" s="106">
        <v>13867</v>
      </c>
      <c r="DG20" s="106">
        <v>2305</v>
      </c>
      <c r="DH20" s="106"/>
      <c r="DI20" s="106">
        <v>151197</v>
      </c>
      <c r="DJ20" s="106">
        <v>14458</v>
      </c>
      <c r="DK20" s="106">
        <v>19659</v>
      </c>
      <c r="DL20" s="106"/>
      <c r="DM20" s="106">
        <v>207441</v>
      </c>
      <c r="DN20" s="106">
        <v>-1</v>
      </c>
      <c r="DO20" s="106">
        <v>36641</v>
      </c>
      <c r="DP20" s="106"/>
      <c r="DQ20" s="106">
        <v>36641</v>
      </c>
      <c r="DR20" s="106">
        <v>162689</v>
      </c>
      <c r="DS20" s="106">
        <v>15</v>
      </c>
      <c r="DT20" s="106">
        <v>4</v>
      </c>
      <c r="DU20" s="106">
        <v>179</v>
      </c>
      <c r="DV20" s="106">
        <v>289</v>
      </c>
      <c r="DW20" s="106">
        <v>14</v>
      </c>
      <c r="DX20" s="106">
        <v>0</v>
      </c>
      <c r="DY20" s="106">
        <v>501</v>
      </c>
      <c r="DZ20" s="106">
        <v>531</v>
      </c>
      <c r="EA20" s="106">
        <v>615</v>
      </c>
      <c r="EB20" s="106">
        <v>1146</v>
      </c>
      <c r="EC20" s="106">
        <v>8429</v>
      </c>
      <c r="ED20" s="106">
        <v>6002</v>
      </c>
      <c r="EE20" s="106">
        <v>14431</v>
      </c>
      <c r="EF20" s="106">
        <v>171</v>
      </c>
      <c r="EG20" s="106">
        <v>0</v>
      </c>
      <c r="EH20" s="106">
        <v>171</v>
      </c>
      <c r="EI20" s="106">
        <v>15748</v>
      </c>
      <c r="EJ20" s="106">
        <v>0</v>
      </c>
      <c r="EK20" s="106">
        <v>0</v>
      </c>
      <c r="EL20" s="106">
        <v>2</v>
      </c>
      <c r="EM20" s="106">
        <v>28</v>
      </c>
      <c r="EN20" s="106">
        <v>593</v>
      </c>
      <c r="EO20" s="106">
        <v>7864</v>
      </c>
      <c r="EP20" s="106">
        <v>48998</v>
      </c>
      <c r="EQ20" s="106">
        <v>34654</v>
      </c>
      <c r="ER20" s="106">
        <v>14344</v>
      </c>
      <c r="ES20" s="106">
        <v>13963</v>
      </c>
      <c r="ET20" s="106">
        <v>14399</v>
      </c>
      <c r="EU20" s="101" t="s">
        <v>587</v>
      </c>
      <c r="EV20" s="106">
        <v>23</v>
      </c>
      <c r="EW20" s="106">
        <v>33</v>
      </c>
      <c r="EX20" s="106">
        <v>28580</v>
      </c>
      <c r="EY20" s="106">
        <v>123480</v>
      </c>
      <c r="EZ20" s="106"/>
      <c r="FA20" s="101"/>
      <c r="FB20" s="107" t="s">
        <v>278</v>
      </c>
      <c r="FC20" s="101"/>
      <c r="FD20" s="101"/>
      <c r="FE20" s="101" t="s">
        <v>577</v>
      </c>
      <c r="FF20" s="101" t="s">
        <v>381</v>
      </c>
      <c r="FG20" s="101" t="s">
        <v>579</v>
      </c>
      <c r="FH20" s="101" t="s">
        <v>580</v>
      </c>
      <c r="FI20" s="101">
        <v>28151</v>
      </c>
      <c r="FJ20" s="101">
        <v>1120</v>
      </c>
      <c r="FK20" s="101" t="s">
        <v>581</v>
      </c>
      <c r="FL20" s="101" t="s">
        <v>580</v>
      </c>
      <c r="FM20" s="101">
        <v>28150</v>
      </c>
      <c r="FN20" s="101">
        <v>5036</v>
      </c>
      <c r="FO20" s="101" t="s">
        <v>578</v>
      </c>
      <c r="FP20" s="101">
        <v>29000</v>
      </c>
      <c r="FQ20" s="101">
        <v>18.25</v>
      </c>
      <c r="FR20" s="101" t="s">
        <v>586</v>
      </c>
      <c r="FS20" s="101">
        <v>3597</v>
      </c>
      <c r="FT20" s="101">
        <v>104</v>
      </c>
      <c r="FU20" s="101"/>
      <c r="FV20" s="101" t="s">
        <v>588</v>
      </c>
      <c r="FW20" s="101"/>
      <c r="FX20" s="101"/>
      <c r="FY20" s="102">
        <v>0</v>
      </c>
      <c r="FZ20" s="101" t="s">
        <v>589</v>
      </c>
      <c r="GA20" s="108">
        <v>50</v>
      </c>
      <c r="GB20" s="108">
        <v>50</v>
      </c>
      <c r="GC20" s="101"/>
      <c r="GD20" s="101" t="s">
        <v>284</v>
      </c>
      <c r="GE20" s="101" t="s">
        <v>590</v>
      </c>
      <c r="GF20" s="107" t="s">
        <v>286</v>
      </c>
      <c r="GG20" s="107" t="s">
        <v>287</v>
      </c>
      <c r="GH20" s="107" t="s">
        <v>288</v>
      </c>
      <c r="GI20" s="107" t="s">
        <v>289</v>
      </c>
      <c r="GJ20" s="107" t="s">
        <v>417</v>
      </c>
      <c r="GK20" s="107" t="s">
        <v>278</v>
      </c>
      <c r="GL20" s="106">
        <v>87875</v>
      </c>
      <c r="GM20" s="107" t="s">
        <v>291</v>
      </c>
      <c r="GN20" s="106">
        <v>545</v>
      </c>
      <c r="GO20" s="106">
        <v>97</v>
      </c>
      <c r="GP20" s="106">
        <v>3858</v>
      </c>
      <c r="GQ20" s="106">
        <v>18243</v>
      </c>
      <c r="GR20" s="106">
        <v>3504736</v>
      </c>
      <c r="GS20" s="106">
        <v>145</v>
      </c>
      <c r="GT20" s="106">
        <v>18</v>
      </c>
      <c r="GU20" s="106">
        <v>271</v>
      </c>
      <c r="GV20" s="106">
        <v>1942</v>
      </c>
      <c r="GW20" s="106">
        <v>582600</v>
      </c>
      <c r="GX20" s="106">
        <v>3</v>
      </c>
      <c r="GY20" s="106">
        <v>2004</v>
      </c>
      <c r="GZ20" s="106">
        <v>11999</v>
      </c>
      <c r="HA20" s="106">
        <v>171869</v>
      </c>
      <c r="HB20" s="106">
        <v>2305</v>
      </c>
      <c r="HC20" s="106"/>
      <c r="HD20" s="106">
        <v>-1</v>
      </c>
      <c r="HE20" s="106">
        <v>26725</v>
      </c>
      <c r="HF20" s="106">
        <v>23798</v>
      </c>
      <c r="HG20" s="106"/>
      <c r="HH20" s="106">
        <v>-1</v>
      </c>
      <c r="HI20" s="106">
        <v>2022</v>
      </c>
      <c r="HJ20" s="106">
        <v>1183</v>
      </c>
      <c r="HK20" s="106"/>
      <c r="HL20" s="106">
        <v>0</v>
      </c>
      <c r="HM20" s="106">
        <v>0</v>
      </c>
      <c r="HN20" s="106">
        <v>205</v>
      </c>
      <c r="HO20" s="106"/>
      <c r="HP20" s="106">
        <v>0</v>
      </c>
      <c r="HQ20" s="106">
        <v>207441</v>
      </c>
      <c r="HR20" s="106">
        <v>45752</v>
      </c>
      <c r="HS20" s="106">
        <v>5378</v>
      </c>
      <c r="HT20" s="106">
        <v>188583</v>
      </c>
      <c r="HU20" s="106">
        <v>49433</v>
      </c>
      <c r="HV20" s="106">
        <v>56</v>
      </c>
      <c r="HW20" s="106">
        <v>12114</v>
      </c>
      <c r="HX20" s="106">
        <v>134</v>
      </c>
      <c r="HY20" s="106">
        <v>1517</v>
      </c>
      <c r="HZ20" s="106">
        <v>0</v>
      </c>
      <c r="IA20" s="106">
        <v>46</v>
      </c>
      <c r="IB20" s="106">
        <v>12068</v>
      </c>
      <c r="IC20" s="106">
        <v>10425</v>
      </c>
      <c r="ID20" s="106">
        <v>22493</v>
      </c>
      <c r="IE20" s="106">
        <v>36360</v>
      </c>
      <c r="IF20" s="106">
        <v>26724</v>
      </c>
      <c r="IG20" s="106">
        <v>229934</v>
      </c>
      <c r="IH20" s="106">
        <v>71333</v>
      </c>
      <c r="II20" s="106">
        <v>19</v>
      </c>
      <c r="IJ20" s="106">
        <v>468</v>
      </c>
      <c r="IK20" s="106">
        <v>14</v>
      </c>
      <c r="IL20" s="105">
        <v>0.92</v>
      </c>
      <c r="IM20" s="105">
        <v>7.0000000000000007E-2</v>
      </c>
      <c r="IN20" s="106">
        <v>31.43</v>
      </c>
      <c r="IO20" s="106">
        <v>30.84</v>
      </c>
      <c r="IP20" s="106">
        <v>60.32</v>
      </c>
      <c r="IQ20" s="106">
        <v>208</v>
      </c>
      <c r="IR20" s="106">
        <v>9131</v>
      </c>
      <c r="IS20" s="106">
        <v>293</v>
      </c>
      <c r="IT20" s="106">
        <v>6617</v>
      </c>
    </row>
    <row r="21" spans="1:254" s="78" customFormat="1" x14ac:dyDescent="0.2">
      <c r="A21" s="101" t="s">
        <v>592</v>
      </c>
      <c r="B21" s="101">
        <v>2016</v>
      </c>
      <c r="C21" s="101" t="s">
        <v>593</v>
      </c>
      <c r="D21" s="101" t="s">
        <v>594</v>
      </c>
      <c r="E21" s="101" t="s">
        <v>595</v>
      </c>
      <c r="F21" s="101">
        <v>28472</v>
      </c>
      <c r="G21" s="101">
        <v>3977</v>
      </c>
      <c r="H21" s="101" t="s">
        <v>594</v>
      </c>
      <c r="I21" s="101" t="s">
        <v>595</v>
      </c>
      <c r="J21" s="101">
        <v>28472</v>
      </c>
      <c r="K21" s="101"/>
      <c r="L21" s="101" t="s">
        <v>596</v>
      </c>
      <c r="M21" s="101" t="s">
        <v>597</v>
      </c>
      <c r="N21" s="101" t="s">
        <v>598</v>
      </c>
      <c r="O21" s="101" t="s">
        <v>599</v>
      </c>
      <c r="P21" s="101" t="s">
        <v>600</v>
      </c>
      <c r="Q21" s="101" t="s">
        <v>396</v>
      </c>
      <c r="R21" s="101" t="s">
        <v>601</v>
      </c>
      <c r="S21" s="101" t="s">
        <v>598</v>
      </c>
      <c r="T21" s="101" t="s">
        <v>602</v>
      </c>
      <c r="U21" s="102">
        <v>1</v>
      </c>
      <c r="V21" s="102">
        <v>5</v>
      </c>
      <c r="W21" s="102">
        <v>1</v>
      </c>
      <c r="X21" s="102">
        <v>2</v>
      </c>
      <c r="Y21" s="101">
        <v>13244</v>
      </c>
      <c r="Z21" s="101">
        <v>1</v>
      </c>
      <c r="AA21" s="101">
        <v>0</v>
      </c>
      <c r="AB21" s="101">
        <v>1</v>
      </c>
      <c r="AC21" s="101">
        <v>25</v>
      </c>
      <c r="AD21" s="101">
        <v>26</v>
      </c>
      <c r="AE21" s="101">
        <v>3.85E-2</v>
      </c>
      <c r="AF21" s="103">
        <v>54989</v>
      </c>
      <c r="AG21" s="101"/>
      <c r="AH21" s="101"/>
      <c r="AI21" s="103">
        <v>37125</v>
      </c>
      <c r="AJ21" s="104">
        <v>9.82</v>
      </c>
      <c r="AK21" s="104">
        <v>9.82</v>
      </c>
      <c r="AL21" s="104">
        <v>9.82</v>
      </c>
      <c r="AM21" s="103">
        <v>0</v>
      </c>
      <c r="AN21" s="103">
        <v>1287164</v>
      </c>
      <c r="AO21" s="103">
        <v>1287164</v>
      </c>
      <c r="AP21" s="103">
        <v>115602</v>
      </c>
      <c r="AQ21" s="103">
        <v>50000</v>
      </c>
      <c r="AR21" s="103">
        <v>165602</v>
      </c>
      <c r="AS21" s="103">
        <v>0</v>
      </c>
      <c r="AT21" s="103">
        <v>0</v>
      </c>
      <c r="AU21" s="103">
        <v>0</v>
      </c>
      <c r="AV21" s="103">
        <v>0</v>
      </c>
      <c r="AW21" s="103">
        <v>1452766</v>
      </c>
      <c r="AX21" s="103">
        <v>793086</v>
      </c>
      <c r="AY21" s="103">
        <v>360630</v>
      </c>
      <c r="AZ21" s="103">
        <v>1153716</v>
      </c>
      <c r="BA21" s="103">
        <v>91500</v>
      </c>
      <c r="BB21" s="103">
        <v>6000</v>
      </c>
      <c r="BC21" s="103">
        <v>6100</v>
      </c>
      <c r="BD21" s="103">
        <v>103600</v>
      </c>
      <c r="BE21" s="103">
        <v>145450</v>
      </c>
      <c r="BF21" s="103">
        <v>1402766</v>
      </c>
      <c r="BG21" s="103">
        <v>50000</v>
      </c>
      <c r="BH21" s="105">
        <v>3.44E-2</v>
      </c>
      <c r="BI21" s="103">
        <v>0</v>
      </c>
      <c r="BJ21" s="103">
        <v>0</v>
      </c>
      <c r="BK21" s="103">
        <v>0</v>
      </c>
      <c r="BL21" s="103">
        <v>0</v>
      </c>
      <c r="BM21" s="103">
        <v>0</v>
      </c>
      <c r="BN21" s="103">
        <v>0</v>
      </c>
      <c r="BO21" s="106">
        <v>66840</v>
      </c>
      <c r="BP21" s="106">
        <v>51772</v>
      </c>
      <c r="BQ21" s="106">
        <v>118612</v>
      </c>
      <c r="BR21" s="106">
        <v>38151</v>
      </c>
      <c r="BS21" s="106">
        <v>15285</v>
      </c>
      <c r="BT21" s="106">
        <v>53436</v>
      </c>
      <c r="BU21" s="106"/>
      <c r="BV21" s="106"/>
      <c r="BW21" s="106"/>
      <c r="BX21" s="106">
        <v>172048</v>
      </c>
      <c r="BY21" s="106"/>
      <c r="BZ21" s="106">
        <v>172048</v>
      </c>
      <c r="CA21" s="106">
        <v>0</v>
      </c>
      <c r="CB21" s="106">
        <v>50523</v>
      </c>
      <c r="CC21" s="106">
        <v>0</v>
      </c>
      <c r="CD21" s="106">
        <v>74</v>
      </c>
      <c r="CE21" s="106">
        <v>74</v>
      </c>
      <c r="CF21" s="106">
        <v>2086</v>
      </c>
      <c r="CG21" s="106">
        <v>3205</v>
      </c>
      <c r="CH21" s="106">
        <v>6318</v>
      </c>
      <c r="CI21" s="106">
        <v>205</v>
      </c>
      <c r="CJ21" s="106">
        <v>0</v>
      </c>
      <c r="CK21" s="106">
        <v>23</v>
      </c>
      <c r="CL21" s="106">
        <v>351</v>
      </c>
      <c r="CM21" s="106">
        <v>52500</v>
      </c>
      <c r="CN21" s="106">
        <v>12483</v>
      </c>
      <c r="CO21" s="106">
        <v>64983</v>
      </c>
      <c r="CP21" s="106"/>
      <c r="CQ21" s="106"/>
      <c r="CR21" s="106"/>
      <c r="CS21" s="106">
        <v>19728</v>
      </c>
      <c r="CT21" s="106">
        <v>4284</v>
      </c>
      <c r="CU21" s="106">
        <v>24012</v>
      </c>
      <c r="CV21" s="106">
        <v>88995</v>
      </c>
      <c r="CW21" s="106">
        <v>1810</v>
      </c>
      <c r="CX21" s="106">
        <v>0</v>
      </c>
      <c r="CY21" s="106">
        <v>90805</v>
      </c>
      <c r="CZ21" s="106">
        <v>2003</v>
      </c>
      <c r="DA21" s="106">
        <v>472</v>
      </c>
      <c r="DB21" s="106">
        <v>2475</v>
      </c>
      <c r="DC21" s="106">
        <v>11777</v>
      </c>
      <c r="DD21" s="106">
        <v>2537</v>
      </c>
      <c r="DE21" s="106">
        <v>0</v>
      </c>
      <c r="DF21" s="106">
        <v>3017</v>
      </c>
      <c r="DG21" s="106">
        <v>0</v>
      </c>
      <c r="DH21" s="106"/>
      <c r="DI21" s="106">
        <v>60410</v>
      </c>
      <c r="DJ21" s="106">
        <v>74248</v>
      </c>
      <c r="DK21" s="106">
        <v>16137</v>
      </c>
      <c r="DL21" s="106">
        <v>0</v>
      </c>
      <c r="DM21" s="106">
        <v>107594</v>
      </c>
      <c r="DN21" s="106">
        <v>0</v>
      </c>
      <c r="DO21" s="106">
        <v>29868</v>
      </c>
      <c r="DP21" s="106"/>
      <c r="DQ21" s="106">
        <v>29868</v>
      </c>
      <c r="DR21" s="106">
        <v>98644</v>
      </c>
      <c r="DS21" s="106">
        <v>26</v>
      </c>
      <c r="DT21" s="106">
        <v>15</v>
      </c>
      <c r="DU21" s="106">
        <v>127</v>
      </c>
      <c r="DV21" s="106">
        <v>743</v>
      </c>
      <c r="DW21" s="106">
        <v>27</v>
      </c>
      <c r="DX21" s="106">
        <v>16</v>
      </c>
      <c r="DY21" s="106">
        <v>954</v>
      </c>
      <c r="DZ21" s="106">
        <v>791</v>
      </c>
      <c r="EA21" s="106">
        <v>211</v>
      </c>
      <c r="EB21" s="106">
        <v>1002</v>
      </c>
      <c r="EC21" s="106">
        <v>1269</v>
      </c>
      <c r="ED21" s="106">
        <v>3381</v>
      </c>
      <c r="EE21" s="106">
        <v>4650</v>
      </c>
      <c r="EF21" s="106">
        <v>643</v>
      </c>
      <c r="EG21" s="106">
        <v>208</v>
      </c>
      <c r="EH21" s="106">
        <v>851</v>
      </c>
      <c r="EI21" s="106">
        <v>6503</v>
      </c>
      <c r="EJ21" s="106">
        <v>11</v>
      </c>
      <c r="EK21" s="106">
        <v>71</v>
      </c>
      <c r="EL21" s="106">
        <v>23</v>
      </c>
      <c r="EM21" s="106">
        <v>146</v>
      </c>
      <c r="EN21" s="106">
        <v>42</v>
      </c>
      <c r="EO21" s="106">
        <v>386</v>
      </c>
      <c r="EP21" s="106">
        <v>43078</v>
      </c>
      <c r="EQ21" s="106">
        <v>12851</v>
      </c>
      <c r="ER21" s="106">
        <v>3212</v>
      </c>
      <c r="ES21" s="106">
        <v>1</v>
      </c>
      <c r="ET21" s="106">
        <v>13</v>
      </c>
      <c r="EU21" s="101" t="s">
        <v>603</v>
      </c>
      <c r="EV21" s="106">
        <v>47</v>
      </c>
      <c r="EW21" s="106">
        <v>92</v>
      </c>
      <c r="EX21" s="106">
        <v>53287</v>
      </c>
      <c r="EY21" s="106"/>
      <c r="EZ21" s="106">
        <v>13380</v>
      </c>
      <c r="FA21" s="101"/>
      <c r="FB21" s="107" t="s">
        <v>289</v>
      </c>
      <c r="FC21" s="101"/>
      <c r="FD21" s="101"/>
      <c r="FE21" s="101" t="s">
        <v>592</v>
      </c>
      <c r="FF21" s="101" t="s">
        <v>307</v>
      </c>
      <c r="FG21" s="101" t="s">
        <v>594</v>
      </c>
      <c r="FH21" s="101" t="s">
        <v>595</v>
      </c>
      <c r="FI21" s="101">
        <v>28472</v>
      </c>
      <c r="FJ21" s="101">
        <v>3198</v>
      </c>
      <c r="FK21" s="101" t="s">
        <v>594</v>
      </c>
      <c r="FL21" s="101" t="s">
        <v>595</v>
      </c>
      <c r="FM21" s="101">
        <v>28472</v>
      </c>
      <c r="FN21" s="101">
        <v>3198</v>
      </c>
      <c r="FO21" s="101" t="s">
        <v>593</v>
      </c>
      <c r="FP21" s="101">
        <v>24466</v>
      </c>
      <c r="FQ21" s="101">
        <v>26.5</v>
      </c>
      <c r="FR21" s="101" t="s">
        <v>604</v>
      </c>
      <c r="FS21" s="101">
        <v>13244</v>
      </c>
      <c r="FT21" s="101">
        <v>364</v>
      </c>
      <c r="FU21" s="101"/>
      <c r="FV21" s="101" t="s">
        <v>605</v>
      </c>
      <c r="FW21" s="101"/>
      <c r="FX21" s="101"/>
      <c r="FY21" s="102">
        <v>0</v>
      </c>
      <c r="FZ21" s="101" t="s">
        <v>606</v>
      </c>
      <c r="GA21" s="108">
        <v>10</v>
      </c>
      <c r="GB21" s="108">
        <v>5</v>
      </c>
      <c r="GC21" s="101"/>
      <c r="GD21" s="101" t="s">
        <v>327</v>
      </c>
      <c r="GE21" s="101" t="s">
        <v>607</v>
      </c>
      <c r="GF21" s="107" t="s">
        <v>286</v>
      </c>
      <c r="GG21" s="107" t="s">
        <v>287</v>
      </c>
      <c r="GH21" s="107" t="s">
        <v>288</v>
      </c>
      <c r="GI21" s="107" t="s">
        <v>289</v>
      </c>
      <c r="GJ21" s="107" t="s">
        <v>290</v>
      </c>
      <c r="GK21" s="107" t="s">
        <v>278</v>
      </c>
      <c r="GL21" s="106">
        <v>57739</v>
      </c>
      <c r="GM21" s="107" t="s">
        <v>291</v>
      </c>
      <c r="GN21" s="106"/>
      <c r="GO21" s="106">
        <v>34</v>
      </c>
      <c r="GP21" s="106">
        <v>397</v>
      </c>
      <c r="GQ21" s="106">
        <v>-1</v>
      </c>
      <c r="GR21" s="106"/>
      <c r="GS21" s="106"/>
      <c r="GT21" s="106"/>
      <c r="GU21" s="106"/>
      <c r="GV21" s="106"/>
      <c r="GW21" s="106"/>
      <c r="GX21" s="106">
        <v>9</v>
      </c>
      <c r="GY21" s="106">
        <v>45</v>
      </c>
      <c r="GZ21" s="106">
        <v>11609</v>
      </c>
      <c r="HA21" s="106">
        <v>234810</v>
      </c>
      <c r="HB21" s="106">
        <v>0</v>
      </c>
      <c r="HC21" s="106"/>
      <c r="HD21" s="106">
        <v>0</v>
      </c>
      <c r="HE21" s="106">
        <v>26725</v>
      </c>
      <c r="HF21" s="106">
        <v>23798</v>
      </c>
      <c r="HG21" s="106"/>
      <c r="HH21" s="106">
        <v>0</v>
      </c>
      <c r="HI21" s="106">
        <v>2022</v>
      </c>
      <c r="HJ21" s="106">
        <v>1183</v>
      </c>
      <c r="HK21" s="106"/>
      <c r="HL21" s="106">
        <v>0</v>
      </c>
      <c r="HM21" s="106">
        <v>0</v>
      </c>
      <c r="HN21" s="106">
        <v>205</v>
      </c>
      <c r="HO21" s="106"/>
      <c r="HP21" s="106">
        <v>0</v>
      </c>
      <c r="HQ21" s="106">
        <v>107594</v>
      </c>
      <c r="HR21" s="106">
        <v>14252</v>
      </c>
      <c r="HS21" s="106">
        <v>0</v>
      </c>
      <c r="HT21" s="106">
        <v>104577</v>
      </c>
      <c r="HU21" s="106">
        <v>13772</v>
      </c>
      <c r="HV21" s="106">
        <v>10</v>
      </c>
      <c r="HW21" s="106">
        <v>2527</v>
      </c>
      <c r="HX21" s="106">
        <v>10</v>
      </c>
      <c r="HY21" s="106">
        <v>462</v>
      </c>
      <c r="HZ21" s="106">
        <v>0</v>
      </c>
      <c r="IA21" s="106">
        <v>8</v>
      </c>
      <c r="IB21" s="106">
        <v>3641</v>
      </c>
      <c r="IC21" s="106">
        <v>0</v>
      </c>
      <c r="ID21" s="106">
        <v>3641</v>
      </c>
      <c r="IE21" s="106">
        <v>6658</v>
      </c>
      <c r="IF21" s="106">
        <v>2475</v>
      </c>
      <c r="IG21" s="106">
        <v>111235</v>
      </c>
      <c r="IH21" s="106">
        <v>25501</v>
      </c>
      <c r="II21" s="106">
        <v>41</v>
      </c>
      <c r="IJ21" s="106">
        <v>870</v>
      </c>
      <c r="IK21" s="106">
        <v>43</v>
      </c>
      <c r="IL21" s="105">
        <v>0.72</v>
      </c>
      <c r="IM21" s="105">
        <v>0.15</v>
      </c>
      <c r="IN21" s="106">
        <v>6.82</v>
      </c>
      <c r="IO21" s="106">
        <v>5.34</v>
      </c>
      <c r="IP21" s="106">
        <v>24.44</v>
      </c>
      <c r="IQ21" s="106">
        <v>180</v>
      </c>
      <c r="IR21" s="106">
        <v>2703</v>
      </c>
      <c r="IS21" s="106">
        <v>774</v>
      </c>
      <c r="IT21" s="106">
        <v>3800</v>
      </c>
    </row>
    <row r="22" spans="1:254" s="78" customFormat="1" x14ac:dyDescent="0.2">
      <c r="A22" s="93" t="s">
        <v>609</v>
      </c>
      <c r="B22" s="93">
        <v>2016</v>
      </c>
      <c r="C22" s="93" t="s">
        <v>610</v>
      </c>
      <c r="D22" s="93" t="s">
        <v>611</v>
      </c>
      <c r="E22" s="93" t="s">
        <v>612</v>
      </c>
      <c r="F22" s="93">
        <v>28560</v>
      </c>
      <c r="G22" s="93">
        <v>4098</v>
      </c>
      <c r="H22" s="93" t="s">
        <v>611</v>
      </c>
      <c r="I22" s="93" t="s">
        <v>612</v>
      </c>
      <c r="J22" s="93">
        <v>28560</v>
      </c>
      <c r="K22" s="93"/>
      <c r="L22" s="93" t="s">
        <v>613</v>
      </c>
      <c r="M22" s="93" t="s">
        <v>614</v>
      </c>
      <c r="N22" s="93" t="s">
        <v>615</v>
      </c>
      <c r="O22" s="93" t="s">
        <v>616</v>
      </c>
      <c r="P22" s="93" t="s">
        <v>617</v>
      </c>
      <c r="Q22" s="93" t="s">
        <v>323</v>
      </c>
      <c r="R22" s="93" t="s">
        <v>614</v>
      </c>
      <c r="S22" s="93" t="s">
        <v>615</v>
      </c>
      <c r="T22" s="93" t="s">
        <v>616</v>
      </c>
      <c r="U22" s="94">
        <v>0</v>
      </c>
      <c r="V22" s="94">
        <v>10</v>
      </c>
      <c r="W22" s="94">
        <v>0</v>
      </c>
      <c r="X22" s="94">
        <v>2</v>
      </c>
      <c r="Y22" s="93">
        <v>25816</v>
      </c>
      <c r="Z22" s="93">
        <v>2.98</v>
      </c>
      <c r="AA22" s="93">
        <v>5</v>
      </c>
      <c r="AB22" s="93">
        <v>7.98</v>
      </c>
      <c r="AC22" s="93">
        <v>62.37</v>
      </c>
      <c r="AD22" s="93">
        <v>70.349999999999994</v>
      </c>
      <c r="AE22" s="93">
        <v>4.24E-2</v>
      </c>
      <c r="AF22" s="95">
        <v>84074</v>
      </c>
      <c r="AG22" s="93"/>
      <c r="AH22" s="93"/>
      <c r="AI22" s="95">
        <v>27851</v>
      </c>
      <c r="AJ22" s="96">
        <v>10.16</v>
      </c>
      <c r="AK22" s="96">
        <v>13.44</v>
      </c>
      <c r="AL22" s="96">
        <v>17.79</v>
      </c>
      <c r="AM22" s="95">
        <v>166965</v>
      </c>
      <c r="AN22" s="95">
        <v>2676331</v>
      </c>
      <c r="AO22" s="95">
        <v>2843296</v>
      </c>
      <c r="AP22" s="95">
        <v>382335</v>
      </c>
      <c r="AQ22" s="95">
        <v>37000</v>
      </c>
      <c r="AR22" s="95">
        <v>419335</v>
      </c>
      <c r="AS22" s="95">
        <v>4499</v>
      </c>
      <c r="AT22" s="95">
        <v>0</v>
      </c>
      <c r="AU22" s="95">
        <v>4499</v>
      </c>
      <c r="AV22" s="95">
        <v>474732</v>
      </c>
      <c r="AW22" s="95">
        <v>3741862</v>
      </c>
      <c r="AX22" s="95">
        <v>1781176</v>
      </c>
      <c r="AY22" s="95">
        <v>619846</v>
      </c>
      <c r="AZ22" s="95">
        <v>2401022</v>
      </c>
      <c r="BA22" s="95">
        <v>185533</v>
      </c>
      <c r="BB22" s="95">
        <v>26283</v>
      </c>
      <c r="BC22" s="95">
        <v>38598</v>
      </c>
      <c r="BD22" s="95">
        <v>250414</v>
      </c>
      <c r="BE22" s="95">
        <v>611879</v>
      </c>
      <c r="BF22" s="95">
        <v>3263315</v>
      </c>
      <c r="BG22" s="95">
        <v>478547</v>
      </c>
      <c r="BH22" s="97">
        <v>0.12790000000000001</v>
      </c>
      <c r="BI22" s="95">
        <v>0</v>
      </c>
      <c r="BJ22" s="95">
        <v>0</v>
      </c>
      <c r="BK22" s="95">
        <v>0</v>
      </c>
      <c r="BL22" s="95">
        <v>0</v>
      </c>
      <c r="BM22" s="95">
        <v>0</v>
      </c>
      <c r="BN22" s="95">
        <v>0</v>
      </c>
      <c r="BO22" s="98">
        <v>99745</v>
      </c>
      <c r="BP22" s="98">
        <v>99517</v>
      </c>
      <c r="BQ22" s="98">
        <v>199262</v>
      </c>
      <c r="BR22" s="98">
        <v>62476</v>
      </c>
      <c r="BS22" s="98">
        <v>34155</v>
      </c>
      <c r="BT22" s="98">
        <v>96631</v>
      </c>
      <c r="BU22" s="98">
        <v>9188</v>
      </c>
      <c r="BV22" s="98">
        <v>4221</v>
      </c>
      <c r="BW22" s="98">
        <v>13409</v>
      </c>
      <c r="BX22" s="98">
        <v>309302</v>
      </c>
      <c r="BY22" s="98"/>
      <c r="BZ22" s="98">
        <v>309302</v>
      </c>
      <c r="CA22" s="98">
        <v>6957</v>
      </c>
      <c r="CB22" s="98">
        <v>27229</v>
      </c>
      <c r="CC22" s="98">
        <v>13</v>
      </c>
      <c r="CD22" s="98">
        <v>74</v>
      </c>
      <c r="CE22" s="98">
        <v>87</v>
      </c>
      <c r="CF22" s="98">
        <v>12061</v>
      </c>
      <c r="CG22" s="98">
        <v>10536</v>
      </c>
      <c r="CH22" s="98">
        <v>13833</v>
      </c>
      <c r="CI22" s="98">
        <v>0</v>
      </c>
      <c r="CJ22" s="98">
        <v>2</v>
      </c>
      <c r="CK22" s="98">
        <v>125</v>
      </c>
      <c r="CL22" s="98">
        <v>429</v>
      </c>
      <c r="CM22" s="98">
        <v>181858</v>
      </c>
      <c r="CN22" s="98">
        <v>56133</v>
      </c>
      <c r="CO22" s="98">
        <v>237991</v>
      </c>
      <c r="CP22" s="98">
        <v>13968</v>
      </c>
      <c r="CQ22" s="98">
        <v>4481</v>
      </c>
      <c r="CR22" s="98">
        <v>18449</v>
      </c>
      <c r="CS22" s="98">
        <v>123483</v>
      </c>
      <c r="CT22" s="98">
        <v>30320</v>
      </c>
      <c r="CU22" s="98">
        <v>153803</v>
      </c>
      <c r="CV22" s="98">
        <v>410243</v>
      </c>
      <c r="CW22" s="98">
        <v>7057</v>
      </c>
      <c r="CX22" s="98">
        <v>23899</v>
      </c>
      <c r="CY22" s="98">
        <v>441199</v>
      </c>
      <c r="CZ22" s="98">
        <v>30201</v>
      </c>
      <c r="DA22" s="98">
        <v>10038</v>
      </c>
      <c r="DB22" s="98">
        <v>40239</v>
      </c>
      <c r="DC22" s="98">
        <v>20293</v>
      </c>
      <c r="DD22" s="98">
        <v>2790</v>
      </c>
      <c r="DE22" s="98">
        <v>0</v>
      </c>
      <c r="DF22" s="98">
        <v>12828</v>
      </c>
      <c r="DG22" s="98">
        <v>1468</v>
      </c>
      <c r="DH22" s="98"/>
      <c r="DI22" s="98">
        <v>0</v>
      </c>
      <c r="DJ22" s="98">
        <v>508158</v>
      </c>
      <c r="DK22" s="98">
        <v>0</v>
      </c>
      <c r="DL22" s="98">
        <v>0</v>
      </c>
      <c r="DM22" s="98">
        <v>507754</v>
      </c>
      <c r="DN22" s="98">
        <v>406</v>
      </c>
      <c r="DO22" s="98">
        <v>64640</v>
      </c>
      <c r="DP22" s="98">
        <v>14138</v>
      </c>
      <c r="DQ22" s="98">
        <v>78778</v>
      </c>
      <c r="DR22" s="98">
        <v>612486</v>
      </c>
      <c r="DS22" s="98">
        <v>545</v>
      </c>
      <c r="DT22" s="98">
        <v>24</v>
      </c>
      <c r="DU22" s="98">
        <v>1300</v>
      </c>
      <c r="DV22" s="98">
        <v>129</v>
      </c>
      <c r="DW22" s="98">
        <v>288</v>
      </c>
      <c r="DX22" s="98">
        <v>5</v>
      </c>
      <c r="DY22" s="98">
        <v>2291</v>
      </c>
      <c r="DZ22" s="98">
        <v>8948</v>
      </c>
      <c r="EA22" s="98">
        <v>563</v>
      </c>
      <c r="EB22" s="98">
        <v>9511</v>
      </c>
      <c r="EC22" s="98">
        <v>30494</v>
      </c>
      <c r="ED22" s="98">
        <v>8454</v>
      </c>
      <c r="EE22" s="98">
        <v>38948</v>
      </c>
      <c r="EF22" s="98">
        <v>3175</v>
      </c>
      <c r="EG22" s="98">
        <v>18</v>
      </c>
      <c r="EH22" s="98">
        <v>3193</v>
      </c>
      <c r="EI22" s="98">
        <v>51652</v>
      </c>
      <c r="EJ22" s="98">
        <v>2</v>
      </c>
      <c r="EK22" s="98">
        <v>12</v>
      </c>
      <c r="EL22" s="98">
        <v>85</v>
      </c>
      <c r="EM22" s="98">
        <v>329</v>
      </c>
      <c r="EN22" s="98">
        <v>821</v>
      </c>
      <c r="EO22" s="98">
        <v>5516</v>
      </c>
      <c r="EP22" s="98">
        <v>88634</v>
      </c>
      <c r="EQ22" s="98">
        <v>30472</v>
      </c>
      <c r="ER22" s="98">
        <v>8944</v>
      </c>
      <c r="ES22" s="98">
        <v>250</v>
      </c>
      <c r="ET22" s="98">
        <v>348</v>
      </c>
      <c r="EU22" s="93" t="s">
        <v>618</v>
      </c>
      <c r="EV22" s="98">
        <v>72</v>
      </c>
      <c r="EW22" s="98">
        <v>132</v>
      </c>
      <c r="EX22" s="98">
        <v>113897</v>
      </c>
      <c r="EY22" s="98">
        <v>236752</v>
      </c>
      <c r="EZ22" s="98">
        <v>30075</v>
      </c>
      <c r="FA22" s="93"/>
      <c r="FB22" s="99" t="s">
        <v>289</v>
      </c>
      <c r="FC22" s="93"/>
      <c r="FD22" s="93"/>
      <c r="FE22" s="93" t="s">
        <v>619</v>
      </c>
      <c r="FF22" s="93" t="s">
        <v>307</v>
      </c>
      <c r="FG22" s="93" t="s">
        <v>620</v>
      </c>
      <c r="FH22" s="93" t="s">
        <v>621</v>
      </c>
      <c r="FI22" s="93">
        <v>28512</v>
      </c>
      <c r="FJ22" s="93">
        <v>6122</v>
      </c>
      <c r="FK22" s="93" t="s">
        <v>620</v>
      </c>
      <c r="FL22" s="93" t="s">
        <v>621</v>
      </c>
      <c r="FM22" s="93">
        <v>28512</v>
      </c>
      <c r="FN22" s="93">
        <v>6122</v>
      </c>
      <c r="FO22" s="93" t="s">
        <v>622</v>
      </c>
      <c r="FP22" s="93">
        <v>79691</v>
      </c>
      <c r="FQ22" s="93">
        <v>70.349999999999994</v>
      </c>
      <c r="FR22" s="93" t="s">
        <v>623</v>
      </c>
      <c r="FS22" s="93">
        <v>25816</v>
      </c>
      <c r="FT22" s="93">
        <v>520</v>
      </c>
      <c r="FU22" s="93"/>
      <c r="FV22" s="93" t="s">
        <v>624</v>
      </c>
      <c r="FW22" s="93"/>
      <c r="FX22" s="93"/>
      <c r="FY22" s="94">
        <v>0</v>
      </c>
      <c r="FZ22" s="93" t="s">
        <v>625</v>
      </c>
      <c r="GA22" s="100">
        <v>4.2300000000000004</v>
      </c>
      <c r="GB22" s="100">
        <v>89.94</v>
      </c>
      <c r="GC22" s="93"/>
      <c r="GD22" s="93" t="s">
        <v>284</v>
      </c>
      <c r="GE22" s="93" t="s">
        <v>626</v>
      </c>
      <c r="GF22" s="99" t="s">
        <v>286</v>
      </c>
      <c r="GG22" s="99" t="s">
        <v>312</v>
      </c>
      <c r="GH22" s="99" t="s">
        <v>288</v>
      </c>
      <c r="GI22" s="99" t="s">
        <v>289</v>
      </c>
      <c r="GJ22" s="99" t="s">
        <v>313</v>
      </c>
      <c r="GK22" s="99" t="s">
        <v>278</v>
      </c>
      <c r="GL22" s="98">
        <v>183118</v>
      </c>
      <c r="GM22" s="99" t="s">
        <v>291</v>
      </c>
      <c r="GN22" s="98">
        <v>1667</v>
      </c>
      <c r="GO22" s="98">
        <v>247</v>
      </c>
      <c r="GP22" s="98">
        <v>8358</v>
      </c>
      <c r="GQ22" s="98">
        <v>46473</v>
      </c>
      <c r="GR22" s="98">
        <v>931220</v>
      </c>
      <c r="GS22" s="98">
        <v>218</v>
      </c>
      <c r="GT22" s="98">
        <v>62</v>
      </c>
      <c r="GU22" s="98">
        <v>427</v>
      </c>
      <c r="GV22" s="98">
        <v>6099</v>
      </c>
      <c r="GW22" s="98">
        <v>185194</v>
      </c>
      <c r="GX22" s="98">
        <v>12</v>
      </c>
      <c r="GY22" s="98">
        <v>4915</v>
      </c>
      <c r="GZ22" s="98">
        <v>36430</v>
      </c>
      <c r="HA22" s="98">
        <v>381904</v>
      </c>
      <c r="HB22" s="98">
        <v>1468</v>
      </c>
      <c r="HC22" s="98"/>
      <c r="HD22" s="98">
        <v>2</v>
      </c>
      <c r="HE22" s="98">
        <v>26725</v>
      </c>
      <c r="HF22" s="98"/>
      <c r="HG22" s="98"/>
      <c r="HH22" s="98">
        <v>504</v>
      </c>
      <c r="HI22" s="98">
        <v>2022</v>
      </c>
      <c r="HJ22" s="98"/>
      <c r="HK22" s="98"/>
      <c r="HL22" s="98">
        <v>8514</v>
      </c>
      <c r="HM22" s="98">
        <v>0</v>
      </c>
      <c r="HN22" s="98"/>
      <c r="HO22" s="98"/>
      <c r="HP22" s="98">
        <v>0</v>
      </c>
      <c r="HQ22" s="98">
        <v>507754</v>
      </c>
      <c r="HR22" s="98">
        <v>60532</v>
      </c>
      <c r="HS22" s="98">
        <v>3233</v>
      </c>
      <c r="HT22" s="98">
        <v>515592</v>
      </c>
      <c r="HU22" s="98">
        <v>53727</v>
      </c>
      <c r="HV22" s="98">
        <v>404</v>
      </c>
      <c r="HW22" s="98">
        <v>2386</v>
      </c>
      <c r="HX22" s="98">
        <v>2086</v>
      </c>
      <c r="HY22" s="98">
        <v>7952</v>
      </c>
      <c r="HZ22" s="98">
        <v>0</v>
      </c>
      <c r="IA22" s="98">
        <v>0</v>
      </c>
      <c r="IB22" s="98">
        <v>34160</v>
      </c>
      <c r="IC22" s="98">
        <v>66689</v>
      </c>
      <c r="ID22" s="98">
        <v>100849</v>
      </c>
      <c r="IE22" s="98">
        <v>113677</v>
      </c>
      <c r="IF22" s="98">
        <v>40239</v>
      </c>
      <c r="IG22" s="98">
        <v>608603</v>
      </c>
      <c r="IH22" s="98">
        <v>172252</v>
      </c>
      <c r="II22" s="98">
        <v>569</v>
      </c>
      <c r="IJ22" s="98">
        <v>1429</v>
      </c>
      <c r="IK22" s="98">
        <v>293</v>
      </c>
      <c r="IL22" s="97">
        <v>0.75</v>
      </c>
      <c r="IM22" s="97">
        <v>0.18</v>
      </c>
      <c r="IN22" s="98">
        <v>22.55</v>
      </c>
      <c r="IO22" s="98">
        <v>27.26</v>
      </c>
      <c r="IP22" s="98">
        <v>16.72</v>
      </c>
      <c r="IQ22" s="98">
        <v>2133</v>
      </c>
      <c r="IR22" s="98">
        <v>42617</v>
      </c>
      <c r="IS22" s="98">
        <v>158</v>
      </c>
      <c r="IT22" s="98">
        <v>9035</v>
      </c>
    </row>
    <row r="23" spans="1:254" s="78" customFormat="1" x14ac:dyDescent="0.2">
      <c r="A23" s="101" t="s">
        <v>628</v>
      </c>
      <c r="B23" s="101">
        <v>2016</v>
      </c>
      <c r="C23" s="101" t="s">
        <v>629</v>
      </c>
      <c r="D23" s="101" t="s">
        <v>630</v>
      </c>
      <c r="E23" s="101" t="s">
        <v>631</v>
      </c>
      <c r="F23" s="101">
        <v>28301</v>
      </c>
      <c r="G23" s="101">
        <v>5032</v>
      </c>
      <c r="H23" s="101" t="s">
        <v>632</v>
      </c>
      <c r="I23" s="101" t="s">
        <v>631</v>
      </c>
      <c r="J23" s="101">
        <v>28301</v>
      </c>
      <c r="K23" s="101"/>
      <c r="L23" s="101" t="s">
        <v>633</v>
      </c>
      <c r="M23" s="101" t="s">
        <v>634</v>
      </c>
      <c r="N23" s="101" t="s">
        <v>635</v>
      </c>
      <c r="O23" s="101" t="s">
        <v>636</v>
      </c>
      <c r="P23" s="101" t="s">
        <v>633</v>
      </c>
      <c r="Q23" s="101" t="s">
        <v>323</v>
      </c>
      <c r="R23" s="101" t="s">
        <v>634</v>
      </c>
      <c r="S23" s="101" t="s">
        <v>635</v>
      </c>
      <c r="T23" s="101" t="s">
        <v>636</v>
      </c>
      <c r="U23" s="102">
        <v>1</v>
      </c>
      <c r="V23" s="102">
        <v>8</v>
      </c>
      <c r="W23" s="102">
        <v>0</v>
      </c>
      <c r="X23" s="102">
        <v>2</v>
      </c>
      <c r="Y23" s="101">
        <v>30108</v>
      </c>
      <c r="Z23" s="101">
        <v>47</v>
      </c>
      <c r="AA23" s="101">
        <v>0</v>
      </c>
      <c r="AB23" s="101">
        <v>47</v>
      </c>
      <c r="AC23" s="101">
        <v>136.80000000000001</v>
      </c>
      <c r="AD23" s="101">
        <v>183.8</v>
      </c>
      <c r="AE23" s="101">
        <v>0.25569999999999998</v>
      </c>
      <c r="AF23" s="103">
        <v>105318</v>
      </c>
      <c r="AG23" s="101"/>
      <c r="AH23" s="101"/>
      <c r="AI23" s="103"/>
      <c r="AJ23" s="104">
        <v>23795</v>
      </c>
      <c r="AK23" s="104">
        <v>24876</v>
      </c>
      <c r="AL23" s="104">
        <v>32731</v>
      </c>
      <c r="AM23" s="103">
        <v>0</v>
      </c>
      <c r="AN23" s="103">
        <v>10343815</v>
      </c>
      <c r="AO23" s="103">
        <v>10343815</v>
      </c>
      <c r="AP23" s="103">
        <v>311976</v>
      </c>
      <c r="AQ23" s="103">
        <v>170618</v>
      </c>
      <c r="AR23" s="103">
        <v>482594</v>
      </c>
      <c r="AS23" s="103">
        <v>40484</v>
      </c>
      <c r="AT23" s="103">
        <v>0</v>
      </c>
      <c r="AU23" s="103">
        <v>40484</v>
      </c>
      <c r="AV23" s="103">
        <v>116852</v>
      </c>
      <c r="AW23" s="103">
        <v>10983745</v>
      </c>
      <c r="AX23" s="103">
        <v>6284300</v>
      </c>
      <c r="AY23" s="103">
        <v>2172622</v>
      </c>
      <c r="AZ23" s="103">
        <v>8456922</v>
      </c>
      <c r="BA23" s="103">
        <v>824801</v>
      </c>
      <c r="BB23" s="103">
        <v>281839</v>
      </c>
      <c r="BC23" s="103">
        <v>30065</v>
      </c>
      <c r="BD23" s="103">
        <v>1136705</v>
      </c>
      <c r="BE23" s="103">
        <v>1363884</v>
      </c>
      <c r="BF23" s="103">
        <v>10957511</v>
      </c>
      <c r="BG23" s="103">
        <v>26234</v>
      </c>
      <c r="BH23" s="105">
        <v>2.3999999999999998E-3</v>
      </c>
      <c r="BI23" s="103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6">
        <v>115772</v>
      </c>
      <c r="BP23" s="106">
        <v>130678</v>
      </c>
      <c r="BQ23" s="106">
        <v>246450</v>
      </c>
      <c r="BR23" s="106">
        <v>133491</v>
      </c>
      <c r="BS23" s="106">
        <v>56713</v>
      </c>
      <c r="BT23" s="106">
        <v>190204</v>
      </c>
      <c r="BU23" s="106">
        <v>33676</v>
      </c>
      <c r="BV23" s="106">
        <v>1537</v>
      </c>
      <c r="BW23" s="106">
        <v>35213</v>
      </c>
      <c r="BX23" s="106">
        <v>471867</v>
      </c>
      <c r="BY23" s="106"/>
      <c r="BZ23" s="106">
        <v>471867</v>
      </c>
      <c r="CA23" s="106">
        <v>6437</v>
      </c>
      <c r="CB23" s="106">
        <v>61095</v>
      </c>
      <c r="CC23" s="106">
        <v>18</v>
      </c>
      <c r="CD23" s="106">
        <v>74</v>
      </c>
      <c r="CE23" s="106">
        <v>92</v>
      </c>
      <c r="CF23" s="106">
        <v>28369</v>
      </c>
      <c r="CG23" s="106">
        <v>22873</v>
      </c>
      <c r="CH23" s="106">
        <v>29825</v>
      </c>
      <c r="CI23" s="106">
        <v>370</v>
      </c>
      <c r="CJ23" s="106">
        <v>162</v>
      </c>
      <c r="CK23" s="106">
        <v>254</v>
      </c>
      <c r="CL23" s="106">
        <v>700</v>
      </c>
      <c r="CM23" s="106">
        <v>288729</v>
      </c>
      <c r="CN23" s="106">
        <v>175866</v>
      </c>
      <c r="CO23" s="106">
        <v>464595</v>
      </c>
      <c r="CP23" s="106">
        <v>85437</v>
      </c>
      <c r="CQ23" s="106">
        <v>2304</v>
      </c>
      <c r="CR23" s="106">
        <v>87741</v>
      </c>
      <c r="CS23" s="106">
        <v>476457</v>
      </c>
      <c r="CT23" s="106">
        <v>112717</v>
      </c>
      <c r="CU23" s="106">
        <v>589174</v>
      </c>
      <c r="CV23" s="106">
        <v>1141510</v>
      </c>
      <c r="CW23" s="106">
        <v>13488</v>
      </c>
      <c r="CX23" s="106">
        <v>6040</v>
      </c>
      <c r="CY23" s="106">
        <v>1161038</v>
      </c>
      <c r="CZ23" s="106">
        <v>82171</v>
      </c>
      <c r="DA23" s="106">
        <v>35277</v>
      </c>
      <c r="DB23" s="106">
        <v>117448</v>
      </c>
      <c r="DC23" s="106">
        <v>253441</v>
      </c>
      <c r="DD23" s="106">
        <v>91437</v>
      </c>
      <c r="DE23" s="106">
        <v>5129</v>
      </c>
      <c r="DF23" s="106">
        <v>132248</v>
      </c>
      <c r="DG23" s="106">
        <v>37</v>
      </c>
      <c r="DH23" s="106"/>
      <c r="DI23" s="106"/>
      <c r="DJ23" s="106"/>
      <c r="DK23" s="106"/>
      <c r="DL23" s="106">
        <v>15671</v>
      </c>
      <c r="DM23" s="106">
        <v>1628493</v>
      </c>
      <c r="DN23" s="106">
        <v>22116</v>
      </c>
      <c r="DO23" s="106">
        <v>179165</v>
      </c>
      <c r="DP23" s="106">
        <v>27429</v>
      </c>
      <c r="DQ23" s="106">
        <v>206594</v>
      </c>
      <c r="DR23" s="106">
        <v>1262216</v>
      </c>
      <c r="DS23" s="106">
        <v>1058</v>
      </c>
      <c r="DT23" s="106">
        <v>34</v>
      </c>
      <c r="DU23" s="106">
        <v>1944</v>
      </c>
      <c r="DV23" s="106">
        <v>561</v>
      </c>
      <c r="DW23" s="106">
        <v>643</v>
      </c>
      <c r="DX23" s="106">
        <v>54</v>
      </c>
      <c r="DY23" s="106">
        <v>4294</v>
      </c>
      <c r="DZ23" s="106">
        <v>15757</v>
      </c>
      <c r="EA23" s="106">
        <v>807</v>
      </c>
      <c r="EB23" s="106">
        <v>16564</v>
      </c>
      <c r="EC23" s="106">
        <v>53295</v>
      </c>
      <c r="ED23" s="106">
        <v>21375</v>
      </c>
      <c r="EE23" s="106">
        <v>74670</v>
      </c>
      <c r="EF23" s="106">
        <v>19092</v>
      </c>
      <c r="EG23" s="106">
        <v>3157</v>
      </c>
      <c r="EH23" s="106">
        <v>22249</v>
      </c>
      <c r="EI23" s="106">
        <v>113483</v>
      </c>
      <c r="EJ23" s="106">
        <v>233</v>
      </c>
      <c r="EK23" s="106">
        <v>4005</v>
      </c>
      <c r="EL23" s="106">
        <v>210</v>
      </c>
      <c r="EM23" s="106">
        <v>1398</v>
      </c>
      <c r="EN23" s="106">
        <v>11409</v>
      </c>
      <c r="EO23" s="106">
        <v>65193</v>
      </c>
      <c r="EP23" s="106">
        <v>236732</v>
      </c>
      <c r="EQ23" s="106">
        <v>110738</v>
      </c>
      <c r="ER23" s="106">
        <v>7147</v>
      </c>
      <c r="ES23" s="106">
        <v>36302</v>
      </c>
      <c r="ET23" s="106">
        <v>28814</v>
      </c>
      <c r="EU23" s="101" t="s">
        <v>637</v>
      </c>
      <c r="EV23" s="106">
        <v>227</v>
      </c>
      <c r="EW23" s="106">
        <v>427</v>
      </c>
      <c r="EX23" s="106">
        <v>350665</v>
      </c>
      <c r="EY23" s="106">
        <v>475322</v>
      </c>
      <c r="EZ23" s="106">
        <v>608189</v>
      </c>
      <c r="FA23" s="101"/>
      <c r="FB23" s="107" t="s">
        <v>278</v>
      </c>
      <c r="FC23" s="101"/>
      <c r="FD23" s="101"/>
      <c r="FE23" s="101" t="s">
        <v>628</v>
      </c>
      <c r="FF23" s="101" t="s">
        <v>307</v>
      </c>
      <c r="FG23" s="101" t="s">
        <v>630</v>
      </c>
      <c r="FH23" s="101" t="s">
        <v>631</v>
      </c>
      <c r="FI23" s="101">
        <v>28301</v>
      </c>
      <c r="FJ23" s="101">
        <v>5032</v>
      </c>
      <c r="FK23" s="101" t="s">
        <v>632</v>
      </c>
      <c r="FL23" s="101" t="s">
        <v>631</v>
      </c>
      <c r="FM23" s="101">
        <v>28301</v>
      </c>
      <c r="FN23" s="101">
        <v>5032</v>
      </c>
      <c r="FO23" s="101" t="s">
        <v>629</v>
      </c>
      <c r="FP23" s="101">
        <v>192169</v>
      </c>
      <c r="FQ23" s="101">
        <v>183.82</v>
      </c>
      <c r="FR23" s="101" t="s">
        <v>638</v>
      </c>
      <c r="FS23" s="101">
        <v>30108</v>
      </c>
      <c r="FT23" s="101">
        <v>468</v>
      </c>
      <c r="FU23" s="101"/>
      <c r="FV23" s="101" t="s">
        <v>639</v>
      </c>
      <c r="FW23" s="101"/>
      <c r="FX23" s="101"/>
      <c r="FY23" s="102">
        <v>0</v>
      </c>
      <c r="FZ23" s="101" t="s">
        <v>640</v>
      </c>
      <c r="GA23" s="108">
        <v>354.91</v>
      </c>
      <c r="GB23" s="108">
        <v>213.35</v>
      </c>
      <c r="GC23" s="101"/>
      <c r="GD23" s="101" t="s">
        <v>284</v>
      </c>
      <c r="GE23" s="101" t="s">
        <v>641</v>
      </c>
      <c r="GF23" s="107" t="s">
        <v>286</v>
      </c>
      <c r="GG23" s="107" t="s">
        <v>287</v>
      </c>
      <c r="GH23" s="107" t="s">
        <v>288</v>
      </c>
      <c r="GI23" s="107" t="s">
        <v>289</v>
      </c>
      <c r="GJ23" s="107" t="s">
        <v>290</v>
      </c>
      <c r="GK23" s="107" t="s">
        <v>278</v>
      </c>
      <c r="GL23" s="106">
        <v>332553</v>
      </c>
      <c r="GM23" s="107" t="s">
        <v>291</v>
      </c>
      <c r="GN23" s="106">
        <v>2519</v>
      </c>
      <c r="GO23" s="106">
        <v>693</v>
      </c>
      <c r="GP23" s="106">
        <v>21756</v>
      </c>
      <c r="GQ23" s="106">
        <v>151615</v>
      </c>
      <c r="GR23" s="106">
        <v>2083231</v>
      </c>
      <c r="GS23" s="106">
        <v>498</v>
      </c>
      <c r="GT23" s="106">
        <v>111</v>
      </c>
      <c r="GU23" s="106">
        <v>1450</v>
      </c>
      <c r="GV23" s="106">
        <v>27692</v>
      </c>
      <c r="GW23" s="106">
        <v>334057</v>
      </c>
      <c r="GX23" s="106">
        <v>11</v>
      </c>
      <c r="GY23" s="106">
        <v>3624</v>
      </c>
      <c r="GZ23" s="106">
        <v>81437</v>
      </c>
      <c r="HA23" s="106">
        <v>621827</v>
      </c>
      <c r="HB23" s="106">
        <v>37</v>
      </c>
      <c r="HC23" s="106">
        <v>87</v>
      </c>
      <c r="HD23" s="106">
        <v>75</v>
      </c>
      <c r="HE23" s="106">
        <v>26725</v>
      </c>
      <c r="HF23" s="106"/>
      <c r="HG23" s="106">
        <v>34298</v>
      </c>
      <c r="HH23" s="106">
        <v>72</v>
      </c>
      <c r="HI23" s="106">
        <v>2022</v>
      </c>
      <c r="HJ23" s="106"/>
      <c r="HK23" s="106">
        <v>13913</v>
      </c>
      <c r="HL23" s="106">
        <v>6938</v>
      </c>
      <c r="HM23" s="106">
        <v>0</v>
      </c>
      <c r="HN23" s="106"/>
      <c r="HO23" s="106">
        <v>370</v>
      </c>
      <c r="HP23" s="106">
        <v>0</v>
      </c>
      <c r="HQ23" s="106">
        <v>1628493</v>
      </c>
      <c r="HR23" s="106">
        <v>370889</v>
      </c>
      <c r="HS23" s="106">
        <v>0</v>
      </c>
      <c r="HT23" s="106">
        <v>1502285</v>
      </c>
      <c r="HU23" s="106">
        <v>335207</v>
      </c>
      <c r="HV23" s="106">
        <v>316</v>
      </c>
      <c r="HW23" s="106">
        <v>91121</v>
      </c>
      <c r="HX23" s="106">
        <v>2017</v>
      </c>
      <c r="HY23" s="106">
        <v>33260</v>
      </c>
      <c r="HZ23" s="106">
        <v>0</v>
      </c>
      <c r="IA23" s="106">
        <v>405</v>
      </c>
      <c r="IB23" s="106">
        <v>57980</v>
      </c>
      <c r="IC23" s="106">
        <v>237255</v>
      </c>
      <c r="ID23" s="106">
        <v>295235</v>
      </c>
      <c r="IE23" s="106">
        <v>427483</v>
      </c>
      <c r="IF23" s="106">
        <v>117448</v>
      </c>
      <c r="IG23" s="106">
        <v>1923728</v>
      </c>
      <c r="IH23" s="106">
        <v>738163</v>
      </c>
      <c r="II23" s="106">
        <v>1092</v>
      </c>
      <c r="IJ23" s="106">
        <v>2505</v>
      </c>
      <c r="IK23" s="106">
        <v>697</v>
      </c>
      <c r="IL23" s="105">
        <v>0.66</v>
      </c>
      <c r="IM23" s="105">
        <v>0.15</v>
      </c>
      <c r="IN23" s="106">
        <v>26.43</v>
      </c>
      <c r="IO23" s="106">
        <v>29.81</v>
      </c>
      <c r="IP23" s="106">
        <v>15.17</v>
      </c>
      <c r="IQ23" s="106">
        <v>3645</v>
      </c>
      <c r="IR23" s="106">
        <v>88144</v>
      </c>
      <c r="IS23" s="106">
        <v>649</v>
      </c>
      <c r="IT23" s="106">
        <v>25339</v>
      </c>
    </row>
    <row r="24" spans="1:254" s="78" customFormat="1" x14ac:dyDescent="0.2">
      <c r="A24" s="101" t="s">
        <v>643</v>
      </c>
      <c r="B24" s="101">
        <v>2016</v>
      </c>
      <c r="C24" s="101" t="s">
        <v>644</v>
      </c>
      <c r="D24" s="101" t="s">
        <v>645</v>
      </c>
      <c r="E24" s="101" t="s">
        <v>646</v>
      </c>
      <c r="F24" s="101">
        <v>27292</v>
      </c>
      <c r="G24" s="101">
        <v>3239</v>
      </c>
      <c r="H24" s="101" t="s">
        <v>645</v>
      </c>
      <c r="I24" s="101" t="s">
        <v>646</v>
      </c>
      <c r="J24" s="101">
        <v>27292</v>
      </c>
      <c r="K24" s="101"/>
      <c r="L24" s="101" t="s">
        <v>647</v>
      </c>
      <c r="M24" s="101" t="s">
        <v>648</v>
      </c>
      <c r="N24" s="101" t="s">
        <v>649</v>
      </c>
      <c r="O24" s="101" t="s">
        <v>650</v>
      </c>
      <c r="P24" s="101" t="s">
        <v>651</v>
      </c>
      <c r="Q24" s="101" t="s">
        <v>652</v>
      </c>
      <c r="R24" s="101" t="s">
        <v>653</v>
      </c>
      <c r="S24" s="101" t="s">
        <v>649</v>
      </c>
      <c r="T24" s="101" t="s">
        <v>654</v>
      </c>
      <c r="U24" s="102">
        <v>1</v>
      </c>
      <c r="V24" s="102">
        <v>4</v>
      </c>
      <c r="W24" s="102">
        <v>1</v>
      </c>
      <c r="X24" s="102">
        <v>0</v>
      </c>
      <c r="Y24" s="101">
        <v>16068</v>
      </c>
      <c r="Z24" s="101">
        <v>7.5</v>
      </c>
      <c r="AA24" s="101">
        <v>0</v>
      </c>
      <c r="AB24" s="101">
        <v>7.5</v>
      </c>
      <c r="AC24" s="101">
        <v>50.98</v>
      </c>
      <c r="AD24" s="101">
        <v>58.48</v>
      </c>
      <c r="AE24" s="101">
        <v>0.12820000000000001</v>
      </c>
      <c r="AF24" s="103">
        <v>71097</v>
      </c>
      <c r="AG24" s="101"/>
      <c r="AH24" s="101"/>
      <c r="AI24" s="103">
        <v>40658</v>
      </c>
      <c r="AJ24" s="104">
        <v>12.17</v>
      </c>
      <c r="AK24" s="104">
        <v>12.8</v>
      </c>
      <c r="AL24" s="104">
        <v>15.59</v>
      </c>
      <c r="AM24" s="103">
        <v>0</v>
      </c>
      <c r="AN24" s="103">
        <v>3280820</v>
      </c>
      <c r="AO24" s="103">
        <v>3280820</v>
      </c>
      <c r="AP24" s="103">
        <v>186015</v>
      </c>
      <c r="AQ24" s="103">
        <v>0</v>
      </c>
      <c r="AR24" s="103">
        <v>186015</v>
      </c>
      <c r="AS24" s="103">
        <v>5750</v>
      </c>
      <c r="AT24" s="103">
        <v>1000</v>
      </c>
      <c r="AU24" s="103">
        <v>6750</v>
      </c>
      <c r="AV24" s="103">
        <v>107146</v>
      </c>
      <c r="AW24" s="103">
        <v>3580731</v>
      </c>
      <c r="AX24" s="103">
        <v>1726943</v>
      </c>
      <c r="AY24" s="103">
        <v>634829</v>
      </c>
      <c r="AZ24" s="103">
        <v>2361772</v>
      </c>
      <c r="BA24" s="103">
        <v>240286</v>
      </c>
      <c r="BB24" s="103">
        <v>97349</v>
      </c>
      <c r="BC24" s="103">
        <v>14936</v>
      </c>
      <c r="BD24" s="103">
        <v>352571</v>
      </c>
      <c r="BE24" s="103">
        <v>775156</v>
      </c>
      <c r="BF24" s="103">
        <v>3489499</v>
      </c>
      <c r="BG24" s="103">
        <v>91232</v>
      </c>
      <c r="BH24" s="105">
        <v>2.5499999999999998E-2</v>
      </c>
      <c r="BI24" s="103">
        <v>38585</v>
      </c>
      <c r="BJ24" s="103">
        <v>0</v>
      </c>
      <c r="BK24" s="103">
        <v>0</v>
      </c>
      <c r="BL24" s="103">
        <v>0</v>
      </c>
      <c r="BM24" s="103">
        <v>38585</v>
      </c>
      <c r="BN24" s="103">
        <v>38585</v>
      </c>
      <c r="BO24" s="106">
        <v>110019</v>
      </c>
      <c r="BP24" s="106">
        <v>96905</v>
      </c>
      <c r="BQ24" s="106">
        <v>206924</v>
      </c>
      <c r="BR24" s="106">
        <v>59229</v>
      </c>
      <c r="BS24" s="106">
        <v>24166</v>
      </c>
      <c r="BT24" s="106">
        <v>83395</v>
      </c>
      <c r="BU24" s="106">
        <v>15610</v>
      </c>
      <c r="BV24" s="106">
        <v>4437</v>
      </c>
      <c r="BW24" s="106">
        <v>20047</v>
      </c>
      <c r="BX24" s="106">
        <v>310366</v>
      </c>
      <c r="BY24" s="106"/>
      <c r="BZ24" s="106">
        <v>310366</v>
      </c>
      <c r="CA24" s="106">
        <v>1974</v>
      </c>
      <c r="CB24" s="106">
        <v>61719</v>
      </c>
      <c r="CC24" s="106">
        <v>22</v>
      </c>
      <c r="CD24" s="106">
        <v>74</v>
      </c>
      <c r="CE24" s="106">
        <v>96</v>
      </c>
      <c r="CF24" s="106">
        <v>13400</v>
      </c>
      <c r="CG24" s="106">
        <v>23264</v>
      </c>
      <c r="CH24" s="106">
        <v>16163</v>
      </c>
      <c r="CI24" s="106">
        <v>486</v>
      </c>
      <c r="CJ24" s="106">
        <v>236</v>
      </c>
      <c r="CK24" s="106">
        <v>100</v>
      </c>
      <c r="CL24" s="106">
        <v>1618</v>
      </c>
      <c r="CM24" s="106">
        <v>156583</v>
      </c>
      <c r="CN24" s="106">
        <v>35246</v>
      </c>
      <c r="CO24" s="106">
        <v>191829</v>
      </c>
      <c r="CP24" s="106">
        <v>17119</v>
      </c>
      <c r="CQ24" s="106">
        <v>1462</v>
      </c>
      <c r="CR24" s="106">
        <v>18581</v>
      </c>
      <c r="CS24" s="106">
        <v>110631</v>
      </c>
      <c r="CT24" s="106">
        <v>21124</v>
      </c>
      <c r="CU24" s="106">
        <v>131755</v>
      </c>
      <c r="CV24" s="106">
        <v>342165</v>
      </c>
      <c r="CW24" s="106">
        <v>819</v>
      </c>
      <c r="CX24" s="106">
        <v>2973</v>
      </c>
      <c r="CY24" s="106">
        <v>345957</v>
      </c>
      <c r="CZ24" s="106">
        <v>18214</v>
      </c>
      <c r="DA24" s="106">
        <v>13256</v>
      </c>
      <c r="DB24" s="106">
        <v>31470</v>
      </c>
      <c r="DC24" s="106">
        <v>105020</v>
      </c>
      <c r="DD24" s="106">
        <v>59477</v>
      </c>
      <c r="DE24" s="106">
        <v>2522</v>
      </c>
      <c r="DF24" s="106">
        <v>75933</v>
      </c>
      <c r="DG24" s="106">
        <v>265</v>
      </c>
      <c r="DH24" s="106"/>
      <c r="DI24" s="106">
        <v>148382</v>
      </c>
      <c r="DJ24" s="106">
        <v>307104</v>
      </c>
      <c r="DK24" s="106">
        <v>11614</v>
      </c>
      <c r="DL24" s="106">
        <v>1971</v>
      </c>
      <c r="DM24" s="106">
        <v>544510</v>
      </c>
      <c r="DN24" s="106">
        <v>4908</v>
      </c>
      <c r="DO24" s="106">
        <v>69759</v>
      </c>
      <c r="DP24" s="106">
        <v>32389</v>
      </c>
      <c r="DQ24" s="106">
        <v>102148</v>
      </c>
      <c r="DR24" s="106">
        <v>516959</v>
      </c>
      <c r="DS24" s="106">
        <v>1592</v>
      </c>
      <c r="DT24" s="106">
        <v>22</v>
      </c>
      <c r="DU24" s="106">
        <v>1355</v>
      </c>
      <c r="DV24" s="106">
        <v>613</v>
      </c>
      <c r="DW24" s="106">
        <v>338</v>
      </c>
      <c r="DX24" s="106">
        <v>76</v>
      </c>
      <c r="DY24" s="106">
        <v>3996</v>
      </c>
      <c r="DZ24" s="106">
        <v>21135</v>
      </c>
      <c r="EA24" s="106">
        <v>629</v>
      </c>
      <c r="EB24" s="106">
        <v>21764</v>
      </c>
      <c r="EC24" s="106">
        <v>23292</v>
      </c>
      <c r="ED24" s="106">
        <v>25580</v>
      </c>
      <c r="EE24" s="106">
        <v>48872</v>
      </c>
      <c r="EF24" s="106">
        <v>2213</v>
      </c>
      <c r="EG24" s="106">
        <v>3029</v>
      </c>
      <c r="EH24" s="106">
        <v>5242</v>
      </c>
      <c r="EI24" s="106">
        <v>75878</v>
      </c>
      <c r="EJ24" s="106">
        <v>32</v>
      </c>
      <c r="EK24" s="106">
        <v>141</v>
      </c>
      <c r="EL24" s="106">
        <v>908</v>
      </c>
      <c r="EM24" s="106">
        <v>1241</v>
      </c>
      <c r="EN24" s="106">
        <v>1449</v>
      </c>
      <c r="EO24" s="106">
        <v>13437</v>
      </c>
      <c r="EP24" s="106">
        <v>101198</v>
      </c>
      <c r="EQ24" s="106">
        <v>95737</v>
      </c>
      <c r="ER24" s="106">
        <v>5461</v>
      </c>
      <c r="ES24" s="106">
        <v>32971</v>
      </c>
      <c r="ET24" s="106">
        <v>33201</v>
      </c>
      <c r="EU24" s="101" t="s">
        <v>655</v>
      </c>
      <c r="EV24" s="106">
        <v>73</v>
      </c>
      <c r="EW24" s="106">
        <v>126</v>
      </c>
      <c r="EX24" s="106">
        <v>72101</v>
      </c>
      <c r="EY24" s="106">
        <v>135599</v>
      </c>
      <c r="EZ24" s="106">
        <v>-1</v>
      </c>
      <c r="FA24" s="101"/>
      <c r="FB24" s="107" t="s">
        <v>289</v>
      </c>
      <c r="FC24" s="101"/>
      <c r="FD24" s="101"/>
      <c r="FE24" s="101" t="s">
        <v>656</v>
      </c>
      <c r="FF24" s="101" t="s">
        <v>307</v>
      </c>
      <c r="FG24" s="101" t="s">
        <v>645</v>
      </c>
      <c r="FH24" s="101" t="s">
        <v>646</v>
      </c>
      <c r="FI24" s="101">
        <v>27292</v>
      </c>
      <c r="FJ24" s="101">
        <v>3239</v>
      </c>
      <c r="FK24" s="101" t="s">
        <v>645</v>
      </c>
      <c r="FL24" s="101" t="s">
        <v>646</v>
      </c>
      <c r="FM24" s="101">
        <v>27292</v>
      </c>
      <c r="FN24" s="101">
        <v>3239</v>
      </c>
      <c r="FO24" s="101" t="s">
        <v>644</v>
      </c>
      <c r="FP24" s="101">
        <v>69384</v>
      </c>
      <c r="FQ24" s="101">
        <v>55.54</v>
      </c>
      <c r="FR24" s="101" t="s">
        <v>657</v>
      </c>
      <c r="FS24" s="101">
        <v>16068</v>
      </c>
      <c r="FT24" s="101">
        <v>312</v>
      </c>
      <c r="FU24" s="101"/>
      <c r="FV24" s="101" t="s">
        <v>658</v>
      </c>
      <c r="FW24" s="101"/>
      <c r="FX24" s="101"/>
      <c r="FY24" s="102">
        <v>0</v>
      </c>
      <c r="FZ24" s="101" t="s">
        <v>659</v>
      </c>
      <c r="GA24" s="108">
        <v>86.52</v>
      </c>
      <c r="GB24" s="108">
        <v>58.63</v>
      </c>
      <c r="GC24" s="101"/>
      <c r="GD24" s="101" t="s">
        <v>284</v>
      </c>
      <c r="GE24" s="101" t="s">
        <v>660</v>
      </c>
      <c r="GF24" s="107" t="s">
        <v>286</v>
      </c>
      <c r="GG24" s="107" t="s">
        <v>287</v>
      </c>
      <c r="GH24" s="107" t="s">
        <v>288</v>
      </c>
      <c r="GI24" s="107" t="s">
        <v>289</v>
      </c>
      <c r="GJ24" s="107" t="s">
        <v>417</v>
      </c>
      <c r="GK24" s="107" t="s">
        <v>278</v>
      </c>
      <c r="GL24" s="106">
        <v>162878</v>
      </c>
      <c r="GM24" s="107" t="s">
        <v>291</v>
      </c>
      <c r="GN24" s="106">
        <v>985</v>
      </c>
      <c r="GO24" s="106">
        <v>211</v>
      </c>
      <c r="GP24" s="106">
        <v>6097</v>
      </c>
      <c r="GQ24" s="106">
        <v>43223</v>
      </c>
      <c r="GR24" s="106">
        <v>498628</v>
      </c>
      <c r="GS24" s="106">
        <v>166</v>
      </c>
      <c r="GT24" s="106">
        <v>64</v>
      </c>
      <c r="GU24" s="106">
        <v>483</v>
      </c>
      <c r="GV24" s="106">
        <v>6673</v>
      </c>
      <c r="GW24" s="106">
        <v>112380</v>
      </c>
      <c r="GX24" s="106">
        <v>6</v>
      </c>
      <c r="GY24" s="106">
        <v>2665</v>
      </c>
      <c r="GZ24" s="106">
        <v>53313</v>
      </c>
      <c r="HA24" s="106">
        <v>429587</v>
      </c>
      <c r="HB24" s="106">
        <v>265</v>
      </c>
      <c r="HC24" s="106">
        <v>87</v>
      </c>
      <c r="HD24" s="106">
        <v>149</v>
      </c>
      <c r="HE24" s="106">
        <v>26725</v>
      </c>
      <c r="HF24" s="106"/>
      <c r="HG24" s="106">
        <v>34298</v>
      </c>
      <c r="HH24" s="106">
        <v>696</v>
      </c>
      <c r="HI24" s="106">
        <v>2022</v>
      </c>
      <c r="HJ24" s="106"/>
      <c r="HK24" s="106">
        <v>13913</v>
      </c>
      <c r="HL24" s="106">
        <v>7329</v>
      </c>
      <c r="HM24" s="106">
        <v>0</v>
      </c>
      <c r="HN24" s="106"/>
      <c r="HO24" s="106">
        <v>370</v>
      </c>
      <c r="HP24" s="106">
        <v>116</v>
      </c>
      <c r="HQ24" s="106">
        <v>544510</v>
      </c>
      <c r="HR24" s="106">
        <v>136490</v>
      </c>
      <c r="HS24" s="106">
        <v>64</v>
      </c>
      <c r="HT24" s="106">
        <v>471486</v>
      </c>
      <c r="HU24" s="106">
        <v>122620</v>
      </c>
      <c r="HV24" s="106">
        <v>47</v>
      </c>
      <c r="HW24" s="106">
        <v>59430</v>
      </c>
      <c r="HX24" s="106">
        <v>194</v>
      </c>
      <c r="HY24" s="106">
        <v>13062</v>
      </c>
      <c r="HZ24" s="106">
        <v>0</v>
      </c>
      <c r="IA24" s="106">
        <v>678</v>
      </c>
      <c r="IB24" s="106">
        <v>31371</v>
      </c>
      <c r="IC24" s="106"/>
      <c r="ID24" s="106">
        <v>31371</v>
      </c>
      <c r="IE24" s="106">
        <v>107304</v>
      </c>
      <c r="IF24" s="106">
        <v>31470</v>
      </c>
      <c r="IG24" s="106">
        <v>575881</v>
      </c>
      <c r="IH24" s="106">
        <v>161030</v>
      </c>
      <c r="II24" s="106">
        <v>1614</v>
      </c>
      <c r="IJ24" s="106">
        <v>1968</v>
      </c>
      <c r="IK24" s="106">
        <v>414</v>
      </c>
      <c r="IL24" s="105">
        <v>0.64</v>
      </c>
      <c r="IM24" s="105">
        <v>0.28999999999999998</v>
      </c>
      <c r="IN24" s="106">
        <v>18.989999999999998</v>
      </c>
      <c r="IO24" s="106">
        <v>24.83</v>
      </c>
      <c r="IP24" s="106">
        <v>13.48</v>
      </c>
      <c r="IQ24" s="106">
        <v>3285</v>
      </c>
      <c r="IR24" s="106">
        <v>46640</v>
      </c>
      <c r="IS24" s="106">
        <v>711</v>
      </c>
      <c r="IT24" s="106">
        <v>29238</v>
      </c>
    </row>
    <row r="25" spans="1:254" s="78" customFormat="1" x14ac:dyDescent="0.2">
      <c r="A25" s="101" t="s">
        <v>662</v>
      </c>
      <c r="B25" s="101">
        <v>2016</v>
      </c>
      <c r="C25" s="101" t="s">
        <v>663</v>
      </c>
      <c r="D25" s="101" t="s">
        <v>664</v>
      </c>
      <c r="E25" s="101" t="s">
        <v>665</v>
      </c>
      <c r="F25" s="101">
        <v>27028</v>
      </c>
      <c r="G25" s="101">
        <v>2115</v>
      </c>
      <c r="H25" s="101" t="s">
        <v>664</v>
      </c>
      <c r="I25" s="101" t="s">
        <v>665</v>
      </c>
      <c r="J25" s="101">
        <v>27028</v>
      </c>
      <c r="K25" s="101"/>
      <c r="L25" s="101" t="s">
        <v>666</v>
      </c>
      <c r="M25" s="101" t="s">
        <v>667</v>
      </c>
      <c r="N25" s="101" t="s">
        <v>668</v>
      </c>
      <c r="O25" s="101" t="s">
        <v>669</v>
      </c>
      <c r="P25" s="101" t="s">
        <v>666</v>
      </c>
      <c r="Q25" s="101" t="s">
        <v>323</v>
      </c>
      <c r="R25" s="101" t="s">
        <v>667</v>
      </c>
      <c r="S25" s="101" t="s">
        <v>668</v>
      </c>
      <c r="T25" s="101" t="s">
        <v>669</v>
      </c>
      <c r="U25" s="102">
        <v>1</v>
      </c>
      <c r="V25" s="102">
        <v>1</v>
      </c>
      <c r="W25" s="102">
        <v>0</v>
      </c>
      <c r="X25" s="102">
        <v>1</v>
      </c>
      <c r="Y25" s="101">
        <v>4640</v>
      </c>
      <c r="Z25" s="101">
        <v>1.88</v>
      </c>
      <c r="AA25" s="101">
        <v>0.94</v>
      </c>
      <c r="AB25" s="101">
        <v>2.82</v>
      </c>
      <c r="AC25" s="101">
        <v>7.2</v>
      </c>
      <c r="AD25" s="101">
        <v>10.02</v>
      </c>
      <c r="AE25" s="101">
        <v>0.18759999999999999</v>
      </c>
      <c r="AF25" s="103">
        <v>61021</v>
      </c>
      <c r="AG25" s="101"/>
      <c r="AH25" s="101"/>
      <c r="AI25" s="103">
        <v>38851</v>
      </c>
      <c r="AJ25" s="104">
        <v>8.82</v>
      </c>
      <c r="AK25" s="104">
        <v>12.34</v>
      </c>
      <c r="AL25" s="104">
        <v>14.43</v>
      </c>
      <c r="AM25" s="103">
        <v>49831</v>
      </c>
      <c r="AN25" s="103">
        <v>448125</v>
      </c>
      <c r="AO25" s="103">
        <v>497956</v>
      </c>
      <c r="AP25" s="103">
        <v>91007</v>
      </c>
      <c r="AQ25" s="103">
        <v>0</v>
      </c>
      <c r="AR25" s="103">
        <v>91007</v>
      </c>
      <c r="AS25" s="103">
        <v>750</v>
      </c>
      <c r="AT25" s="103">
        <v>0</v>
      </c>
      <c r="AU25" s="103">
        <v>750</v>
      </c>
      <c r="AV25" s="103">
        <v>59814</v>
      </c>
      <c r="AW25" s="103">
        <v>649527</v>
      </c>
      <c r="AX25" s="103">
        <v>337199</v>
      </c>
      <c r="AY25" s="103">
        <v>100183</v>
      </c>
      <c r="AZ25" s="103">
        <v>437382</v>
      </c>
      <c r="BA25" s="103">
        <v>85117</v>
      </c>
      <c r="BB25" s="103">
        <v>17558</v>
      </c>
      <c r="BC25" s="103">
        <v>14809</v>
      </c>
      <c r="BD25" s="103">
        <v>117484</v>
      </c>
      <c r="BE25" s="103">
        <v>94661</v>
      </c>
      <c r="BF25" s="103">
        <v>649527</v>
      </c>
      <c r="BG25" s="103">
        <v>0</v>
      </c>
      <c r="BH25" s="105">
        <v>0</v>
      </c>
      <c r="BI25" s="103">
        <v>8085</v>
      </c>
      <c r="BJ25" s="103">
        <v>0</v>
      </c>
      <c r="BK25" s="103">
        <v>0</v>
      </c>
      <c r="BL25" s="103">
        <v>0</v>
      </c>
      <c r="BM25" s="103">
        <v>8085</v>
      </c>
      <c r="BN25" s="103">
        <v>8085</v>
      </c>
      <c r="BO25" s="106">
        <v>21669</v>
      </c>
      <c r="BP25" s="106">
        <v>21845</v>
      </c>
      <c r="BQ25" s="106">
        <v>43514</v>
      </c>
      <c r="BR25" s="106">
        <v>16867</v>
      </c>
      <c r="BS25" s="106">
        <v>9733</v>
      </c>
      <c r="BT25" s="106">
        <v>26600</v>
      </c>
      <c r="BU25" s="106">
        <v>2883</v>
      </c>
      <c r="BV25" s="106">
        <v>546</v>
      </c>
      <c r="BW25" s="106">
        <v>3429</v>
      </c>
      <c r="BX25" s="106">
        <v>73543</v>
      </c>
      <c r="BY25" s="106"/>
      <c r="BZ25" s="106">
        <v>73543</v>
      </c>
      <c r="CA25" s="106">
        <v>195</v>
      </c>
      <c r="CB25" s="106">
        <v>50803</v>
      </c>
      <c r="CC25" s="106">
        <v>9</v>
      </c>
      <c r="CD25" s="106">
        <v>74</v>
      </c>
      <c r="CE25" s="106">
        <v>83</v>
      </c>
      <c r="CF25" s="106">
        <v>4067</v>
      </c>
      <c r="CG25" s="106">
        <v>3207</v>
      </c>
      <c r="CH25" s="106">
        <v>2331</v>
      </c>
      <c r="CI25" s="106">
        <v>205</v>
      </c>
      <c r="CJ25" s="106">
        <v>-1</v>
      </c>
      <c r="CK25" s="106">
        <v>35</v>
      </c>
      <c r="CL25" s="106">
        <v>80</v>
      </c>
      <c r="CM25" s="106">
        <v>25756</v>
      </c>
      <c r="CN25" s="106">
        <v>6733</v>
      </c>
      <c r="CO25" s="106">
        <v>32489</v>
      </c>
      <c r="CP25" s="106">
        <v>3101</v>
      </c>
      <c r="CQ25" s="106">
        <v>195</v>
      </c>
      <c r="CR25" s="106">
        <v>3296</v>
      </c>
      <c r="CS25" s="106">
        <v>26771</v>
      </c>
      <c r="CT25" s="106">
        <v>5650</v>
      </c>
      <c r="CU25" s="106">
        <v>32421</v>
      </c>
      <c r="CV25" s="106">
        <v>68206</v>
      </c>
      <c r="CW25" s="106">
        <v>292</v>
      </c>
      <c r="CX25" s="106">
        <v>1160</v>
      </c>
      <c r="CY25" s="106">
        <v>69658</v>
      </c>
      <c r="CZ25" s="106">
        <v>4965</v>
      </c>
      <c r="DA25" s="106">
        <v>786</v>
      </c>
      <c r="DB25" s="106">
        <v>5751</v>
      </c>
      <c r="DC25" s="106">
        <v>7635</v>
      </c>
      <c r="DD25" s="106">
        <v>9372</v>
      </c>
      <c r="DE25" s="106">
        <v>0</v>
      </c>
      <c r="DF25" s="106">
        <v>10185</v>
      </c>
      <c r="DG25" s="106">
        <v>57</v>
      </c>
      <c r="DH25" s="106"/>
      <c r="DI25" s="106">
        <v>78647</v>
      </c>
      <c r="DJ25" s="106">
        <v>4734</v>
      </c>
      <c r="DK25" s="106"/>
      <c r="DL25" s="106">
        <v>5330</v>
      </c>
      <c r="DM25" s="106">
        <v>93917</v>
      </c>
      <c r="DN25" s="106">
        <v>557</v>
      </c>
      <c r="DO25" s="106">
        <v>16050</v>
      </c>
      <c r="DP25" s="106">
        <v>5459</v>
      </c>
      <c r="DQ25" s="106">
        <v>21509</v>
      </c>
      <c r="DR25" s="106">
        <v>60961</v>
      </c>
      <c r="DS25" s="106">
        <v>107</v>
      </c>
      <c r="DT25" s="106">
        <v>12</v>
      </c>
      <c r="DU25" s="106">
        <v>167</v>
      </c>
      <c r="DV25" s="106">
        <v>624</v>
      </c>
      <c r="DW25" s="106">
        <v>100</v>
      </c>
      <c r="DX25" s="106">
        <v>10</v>
      </c>
      <c r="DY25" s="106">
        <v>1020</v>
      </c>
      <c r="DZ25" s="106">
        <v>625</v>
      </c>
      <c r="EA25" s="106">
        <v>70</v>
      </c>
      <c r="EB25" s="106">
        <v>695</v>
      </c>
      <c r="EC25" s="106">
        <v>4044</v>
      </c>
      <c r="ED25" s="106">
        <v>20239</v>
      </c>
      <c r="EE25" s="106">
        <v>24283</v>
      </c>
      <c r="EF25" s="106">
        <v>747</v>
      </c>
      <c r="EG25" s="106">
        <v>100</v>
      </c>
      <c r="EH25" s="106">
        <v>847</v>
      </c>
      <c r="EI25" s="106">
        <v>25825</v>
      </c>
      <c r="EJ25" s="106">
        <v>90</v>
      </c>
      <c r="EK25" s="106">
        <v>150</v>
      </c>
      <c r="EL25" s="106">
        <v>11</v>
      </c>
      <c r="EM25" s="106">
        <v>25</v>
      </c>
      <c r="EN25" s="106">
        <v>992</v>
      </c>
      <c r="EO25" s="106">
        <v>7586</v>
      </c>
      <c r="EP25" s="106">
        <v>3981</v>
      </c>
      <c r="EQ25" s="106">
        <v>1563</v>
      </c>
      <c r="ER25" s="106">
        <v>327</v>
      </c>
      <c r="ES25" s="106">
        <v>6682</v>
      </c>
      <c r="ET25" s="106">
        <v>6320</v>
      </c>
      <c r="EU25" s="101" t="s">
        <v>670</v>
      </c>
      <c r="EV25" s="106">
        <v>15</v>
      </c>
      <c r="EW25" s="106">
        <v>37</v>
      </c>
      <c r="EX25" s="106">
        <v>11146</v>
      </c>
      <c r="EY25" s="106">
        <v>15723</v>
      </c>
      <c r="EZ25" s="106">
        <v>4153</v>
      </c>
      <c r="FA25" s="101"/>
      <c r="FB25" s="107" t="s">
        <v>289</v>
      </c>
      <c r="FC25" s="101"/>
      <c r="FD25" s="101"/>
      <c r="FE25" s="101" t="s">
        <v>662</v>
      </c>
      <c r="FF25" s="101" t="s">
        <v>307</v>
      </c>
      <c r="FG25" s="101" t="s">
        <v>664</v>
      </c>
      <c r="FH25" s="101" t="s">
        <v>665</v>
      </c>
      <c r="FI25" s="101">
        <v>27028</v>
      </c>
      <c r="FJ25" s="101">
        <v>2115</v>
      </c>
      <c r="FK25" s="101" t="s">
        <v>664</v>
      </c>
      <c r="FL25" s="101" t="s">
        <v>665</v>
      </c>
      <c r="FM25" s="101">
        <v>27028</v>
      </c>
      <c r="FN25" s="101">
        <v>2115</v>
      </c>
      <c r="FO25" s="101" t="s">
        <v>663</v>
      </c>
      <c r="FP25" s="101">
        <v>18120</v>
      </c>
      <c r="FQ25" s="101">
        <v>10.01</v>
      </c>
      <c r="FR25" s="101" t="s">
        <v>671</v>
      </c>
      <c r="FS25" s="101">
        <v>4640</v>
      </c>
      <c r="FT25" s="101">
        <v>104</v>
      </c>
      <c r="FU25" s="101"/>
      <c r="FV25" s="101" t="s">
        <v>672</v>
      </c>
      <c r="FW25" s="101"/>
      <c r="FX25" s="101"/>
      <c r="FY25" s="102">
        <v>0</v>
      </c>
      <c r="FZ25" s="101" t="s">
        <v>673</v>
      </c>
      <c r="GA25" s="108">
        <v>5.2</v>
      </c>
      <c r="GB25" s="108">
        <v>17.28</v>
      </c>
      <c r="GC25" s="101"/>
      <c r="GD25" s="101" t="s">
        <v>284</v>
      </c>
      <c r="GE25" s="101" t="s">
        <v>674</v>
      </c>
      <c r="GF25" s="107" t="s">
        <v>286</v>
      </c>
      <c r="GG25" s="107" t="s">
        <v>287</v>
      </c>
      <c r="GH25" s="107" t="s">
        <v>288</v>
      </c>
      <c r="GI25" s="107" t="s">
        <v>289</v>
      </c>
      <c r="GJ25" s="107" t="s">
        <v>290</v>
      </c>
      <c r="GK25" s="107" t="s">
        <v>278</v>
      </c>
      <c r="GL25" s="106">
        <v>41507</v>
      </c>
      <c r="GM25" s="107" t="s">
        <v>291</v>
      </c>
      <c r="GN25" s="106">
        <v>240</v>
      </c>
      <c r="GO25" s="106">
        <v>63</v>
      </c>
      <c r="GP25" s="106">
        <v>1652</v>
      </c>
      <c r="GQ25" s="106">
        <v>11291</v>
      </c>
      <c r="GR25" s="106">
        <v>229680</v>
      </c>
      <c r="GS25" s="106">
        <v>35</v>
      </c>
      <c r="GT25" s="106">
        <v>88</v>
      </c>
      <c r="GU25" s="106">
        <v>349</v>
      </c>
      <c r="GV25" s="106">
        <v>1182</v>
      </c>
      <c r="GW25" s="106">
        <v>46260</v>
      </c>
      <c r="GX25" s="106">
        <v>3</v>
      </c>
      <c r="GY25" s="106">
        <v>1999</v>
      </c>
      <c r="GZ25" s="106">
        <v>9605</v>
      </c>
      <c r="HA25" s="106">
        <v>134570</v>
      </c>
      <c r="HB25" s="106">
        <v>57</v>
      </c>
      <c r="HC25" s="106"/>
      <c r="HD25" s="106">
        <v>-1</v>
      </c>
      <c r="HE25" s="106">
        <v>26725</v>
      </c>
      <c r="HF25" s="106">
        <v>23798</v>
      </c>
      <c r="HG25" s="106"/>
      <c r="HH25" s="106">
        <v>280</v>
      </c>
      <c r="HI25" s="106">
        <v>2022</v>
      </c>
      <c r="HJ25" s="106">
        <v>1183</v>
      </c>
      <c r="HK25" s="106"/>
      <c r="HL25" s="106">
        <v>2</v>
      </c>
      <c r="HM25" s="106">
        <v>0</v>
      </c>
      <c r="HN25" s="106">
        <v>205</v>
      </c>
      <c r="HO25" s="106"/>
      <c r="HP25" s="106">
        <v>0</v>
      </c>
      <c r="HQ25" s="106">
        <v>93917</v>
      </c>
      <c r="HR25" s="106">
        <v>13386</v>
      </c>
      <c r="HS25" s="106">
        <v>1501</v>
      </c>
      <c r="HT25" s="106">
        <v>83391</v>
      </c>
      <c r="HU25" s="106">
        <v>14074</v>
      </c>
      <c r="HV25" s="106">
        <v>6</v>
      </c>
      <c r="HW25" s="106">
        <v>9366</v>
      </c>
      <c r="HX25" s="106">
        <v>5</v>
      </c>
      <c r="HY25" s="106">
        <v>781</v>
      </c>
      <c r="HZ25" s="106">
        <v>0</v>
      </c>
      <c r="IA25" s="106">
        <v>27</v>
      </c>
      <c r="IB25" s="106">
        <v>7314</v>
      </c>
      <c r="IC25" s="106">
        <v>9762</v>
      </c>
      <c r="ID25" s="106">
        <v>17076</v>
      </c>
      <c r="IE25" s="106">
        <v>27261</v>
      </c>
      <c r="IF25" s="106">
        <v>5751</v>
      </c>
      <c r="IG25" s="106">
        <v>110993</v>
      </c>
      <c r="IH25" s="106">
        <v>35717</v>
      </c>
      <c r="II25" s="106">
        <v>119</v>
      </c>
      <c r="IJ25" s="106">
        <v>791</v>
      </c>
      <c r="IK25" s="106">
        <v>110</v>
      </c>
      <c r="IL25" s="105">
        <v>0.94</v>
      </c>
      <c r="IM25" s="105">
        <v>0.03</v>
      </c>
      <c r="IN25" s="106">
        <v>25.32</v>
      </c>
      <c r="IO25" s="106">
        <v>30.7</v>
      </c>
      <c r="IP25" s="106">
        <v>5.84</v>
      </c>
      <c r="IQ25" s="106">
        <v>374</v>
      </c>
      <c r="IR25" s="106">
        <v>5416</v>
      </c>
      <c r="IS25" s="106">
        <v>646</v>
      </c>
      <c r="IT25" s="106">
        <v>20409</v>
      </c>
    </row>
    <row r="26" spans="1:254" s="78" customFormat="1" x14ac:dyDescent="0.2">
      <c r="A26" s="101" t="s">
        <v>676</v>
      </c>
      <c r="B26" s="101">
        <v>2016</v>
      </c>
      <c r="C26" s="101" t="s">
        <v>677</v>
      </c>
      <c r="D26" s="101" t="s">
        <v>678</v>
      </c>
      <c r="E26" s="101" t="s">
        <v>679</v>
      </c>
      <c r="F26" s="101">
        <v>28349</v>
      </c>
      <c r="G26" s="101">
        <v>930</v>
      </c>
      <c r="H26" s="101" t="s">
        <v>680</v>
      </c>
      <c r="I26" s="101" t="s">
        <v>679</v>
      </c>
      <c r="J26" s="101">
        <v>28349</v>
      </c>
      <c r="K26" s="101"/>
      <c r="L26" s="101" t="s">
        <v>681</v>
      </c>
      <c r="M26" s="101" t="s">
        <v>682</v>
      </c>
      <c r="N26" s="101" t="s">
        <v>683</v>
      </c>
      <c r="O26" s="101" t="s">
        <v>684</v>
      </c>
      <c r="P26" s="101" t="s">
        <v>681</v>
      </c>
      <c r="Q26" s="101" t="s">
        <v>396</v>
      </c>
      <c r="R26" s="101" t="s">
        <v>682</v>
      </c>
      <c r="S26" s="101" t="s">
        <v>683</v>
      </c>
      <c r="T26" s="101" t="s">
        <v>684</v>
      </c>
      <c r="U26" s="102">
        <v>1</v>
      </c>
      <c r="V26" s="102">
        <v>5</v>
      </c>
      <c r="W26" s="102">
        <v>0</v>
      </c>
      <c r="X26" s="102">
        <v>0</v>
      </c>
      <c r="Y26" s="101">
        <v>7496</v>
      </c>
      <c r="Z26" s="101">
        <v>1</v>
      </c>
      <c r="AA26" s="101">
        <v>0</v>
      </c>
      <c r="AB26" s="101">
        <v>1</v>
      </c>
      <c r="AC26" s="101">
        <v>9.35</v>
      </c>
      <c r="AD26" s="101">
        <v>10.35</v>
      </c>
      <c r="AE26" s="101">
        <v>9.6600000000000005E-2</v>
      </c>
      <c r="AF26" s="103">
        <v>61556</v>
      </c>
      <c r="AG26" s="101"/>
      <c r="AH26" s="101"/>
      <c r="AI26" s="103">
        <v>44839</v>
      </c>
      <c r="AJ26" s="104">
        <v>9.76</v>
      </c>
      <c r="AK26" s="104">
        <v>11.44</v>
      </c>
      <c r="AL26" s="104">
        <v>11.44</v>
      </c>
      <c r="AM26" s="103">
        <v>36880</v>
      </c>
      <c r="AN26" s="103">
        <v>480946</v>
      </c>
      <c r="AO26" s="103">
        <v>517826</v>
      </c>
      <c r="AP26" s="103">
        <v>124675</v>
      </c>
      <c r="AQ26" s="103">
        <v>0</v>
      </c>
      <c r="AR26" s="103">
        <v>124675</v>
      </c>
      <c r="AS26" s="103">
        <v>0</v>
      </c>
      <c r="AT26" s="103">
        <v>0</v>
      </c>
      <c r="AU26" s="103">
        <v>0</v>
      </c>
      <c r="AV26" s="103">
        <v>0</v>
      </c>
      <c r="AW26" s="103">
        <v>642501</v>
      </c>
      <c r="AX26" s="103">
        <v>239868</v>
      </c>
      <c r="AY26" s="103">
        <v>80426</v>
      </c>
      <c r="AZ26" s="103">
        <v>320294</v>
      </c>
      <c r="BA26" s="103">
        <v>93847</v>
      </c>
      <c r="BB26" s="103">
        <v>6000</v>
      </c>
      <c r="BC26" s="103">
        <v>26369</v>
      </c>
      <c r="BD26" s="103">
        <v>126216</v>
      </c>
      <c r="BE26" s="103">
        <v>133278</v>
      </c>
      <c r="BF26" s="103">
        <v>579788</v>
      </c>
      <c r="BG26" s="103">
        <v>62713</v>
      </c>
      <c r="BH26" s="105">
        <v>9.7600000000000006E-2</v>
      </c>
      <c r="BI26" s="103">
        <v>0</v>
      </c>
      <c r="BJ26" s="103">
        <v>0</v>
      </c>
      <c r="BK26" s="103">
        <v>0</v>
      </c>
      <c r="BL26" s="103">
        <v>0</v>
      </c>
      <c r="BM26" s="103">
        <v>0</v>
      </c>
      <c r="BN26" s="103">
        <v>0</v>
      </c>
      <c r="BO26" s="106">
        <v>26884</v>
      </c>
      <c r="BP26" s="106">
        <v>18256</v>
      </c>
      <c r="BQ26" s="106">
        <v>45140</v>
      </c>
      <c r="BR26" s="106">
        <v>19571</v>
      </c>
      <c r="BS26" s="106">
        <v>11369</v>
      </c>
      <c r="BT26" s="106">
        <v>30940</v>
      </c>
      <c r="BU26" s="106">
        <v>762</v>
      </c>
      <c r="BV26" s="106">
        <v>0</v>
      </c>
      <c r="BW26" s="106">
        <v>762</v>
      </c>
      <c r="BX26" s="106">
        <v>76842</v>
      </c>
      <c r="BY26" s="106"/>
      <c r="BZ26" s="106">
        <v>76842</v>
      </c>
      <c r="CA26" s="106">
        <v>2</v>
      </c>
      <c r="CB26" s="106">
        <v>50523</v>
      </c>
      <c r="CC26" s="106">
        <v>0</v>
      </c>
      <c r="CD26" s="106">
        <v>74</v>
      </c>
      <c r="CE26" s="106">
        <v>74</v>
      </c>
      <c r="CF26" s="106">
        <v>2668</v>
      </c>
      <c r="CG26" s="106">
        <v>3205</v>
      </c>
      <c r="CH26" s="106">
        <v>4135</v>
      </c>
      <c r="CI26" s="106">
        <v>205</v>
      </c>
      <c r="CJ26" s="106">
        <v>0</v>
      </c>
      <c r="CK26" s="106">
        <v>9</v>
      </c>
      <c r="CL26" s="106">
        <v>45</v>
      </c>
      <c r="CM26" s="106">
        <v>20641</v>
      </c>
      <c r="CN26" s="106">
        <v>6415</v>
      </c>
      <c r="CO26" s="106">
        <v>27056</v>
      </c>
      <c r="CP26" s="106">
        <v>791</v>
      </c>
      <c r="CQ26" s="106">
        <v>0</v>
      </c>
      <c r="CR26" s="106">
        <v>791</v>
      </c>
      <c r="CS26" s="106">
        <v>12840</v>
      </c>
      <c r="CT26" s="106">
        <v>3375</v>
      </c>
      <c r="CU26" s="106">
        <v>16215</v>
      </c>
      <c r="CV26" s="106">
        <v>44062</v>
      </c>
      <c r="CW26" s="106">
        <v>148</v>
      </c>
      <c r="CX26" s="106">
        <v>0</v>
      </c>
      <c r="CY26" s="106">
        <v>44210</v>
      </c>
      <c r="CZ26" s="106">
        <v>2058</v>
      </c>
      <c r="DA26" s="106">
        <v>181</v>
      </c>
      <c r="DB26" s="106">
        <v>2239</v>
      </c>
      <c r="DC26" s="106">
        <v>8594</v>
      </c>
      <c r="DD26" s="106">
        <v>3699</v>
      </c>
      <c r="DE26" s="106">
        <v>0</v>
      </c>
      <c r="DF26" s="106">
        <v>3886</v>
      </c>
      <c r="DG26" s="106">
        <v>808</v>
      </c>
      <c r="DH26" s="106"/>
      <c r="DI26" s="106">
        <v>26656</v>
      </c>
      <c r="DJ26" s="106">
        <v>32086</v>
      </c>
      <c r="DK26" s="106"/>
      <c r="DL26" s="106"/>
      <c r="DM26" s="106">
        <v>58742</v>
      </c>
      <c r="DN26" s="106">
        <v>-1</v>
      </c>
      <c r="DO26" s="106">
        <v>3481</v>
      </c>
      <c r="DP26" s="106">
        <v>1177</v>
      </c>
      <c r="DQ26" s="106">
        <v>4658</v>
      </c>
      <c r="DR26" s="106">
        <v>36864</v>
      </c>
      <c r="DS26" s="106">
        <v>2</v>
      </c>
      <c r="DT26" s="106">
        <v>1</v>
      </c>
      <c r="DU26" s="106">
        <v>92</v>
      </c>
      <c r="DV26" s="106">
        <v>6</v>
      </c>
      <c r="DW26" s="106">
        <v>0</v>
      </c>
      <c r="DX26" s="106">
        <v>0</v>
      </c>
      <c r="DY26" s="106">
        <v>101</v>
      </c>
      <c r="DZ26" s="106">
        <v>19</v>
      </c>
      <c r="EA26" s="106">
        <v>30</v>
      </c>
      <c r="EB26" s="106">
        <v>49</v>
      </c>
      <c r="EC26" s="106">
        <v>2346</v>
      </c>
      <c r="ED26" s="106">
        <v>814</v>
      </c>
      <c r="EE26" s="106">
        <v>3160</v>
      </c>
      <c r="EF26" s="106">
        <v>0</v>
      </c>
      <c r="EG26" s="106">
        <v>0</v>
      </c>
      <c r="EH26" s="106">
        <v>0</v>
      </c>
      <c r="EI26" s="106">
        <v>3209</v>
      </c>
      <c r="EJ26" s="106">
        <v>0</v>
      </c>
      <c r="EK26" s="106">
        <v>0</v>
      </c>
      <c r="EL26" s="106">
        <v>0</v>
      </c>
      <c r="EM26" s="106">
        <v>0</v>
      </c>
      <c r="EN26" s="106">
        <v>146</v>
      </c>
      <c r="EO26" s="106">
        <v>928</v>
      </c>
      <c r="EP26" s="106">
        <v>5268</v>
      </c>
      <c r="EQ26" s="106">
        <v>2208</v>
      </c>
      <c r="ER26" s="106">
        <v>234</v>
      </c>
      <c r="ES26" s="106">
        <v>10</v>
      </c>
      <c r="ET26" s="106">
        <v>267</v>
      </c>
      <c r="EU26" s="101" t="s">
        <v>685</v>
      </c>
      <c r="EV26" s="106">
        <v>13</v>
      </c>
      <c r="EW26" s="106">
        <v>42</v>
      </c>
      <c r="EX26" s="106">
        <v>8560</v>
      </c>
      <c r="EY26" s="106"/>
      <c r="EZ26" s="106"/>
      <c r="FA26" s="101"/>
      <c r="FB26" s="107" t="s">
        <v>278</v>
      </c>
      <c r="FC26" s="101"/>
      <c r="FD26" s="101"/>
      <c r="FE26" s="101" t="s">
        <v>686</v>
      </c>
      <c r="FF26" s="101" t="s">
        <v>307</v>
      </c>
      <c r="FG26" s="101" t="s">
        <v>678</v>
      </c>
      <c r="FH26" s="101" t="s">
        <v>679</v>
      </c>
      <c r="FI26" s="101">
        <v>28349</v>
      </c>
      <c r="FJ26" s="101">
        <v>930</v>
      </c>
      <c r="FK26" s="101" t="s">
        <v>680</v>
      </c>
      <c r="FL26" s="101" t="s">
        <v>679</v>
      </c>
      <c r="FM26" s="101">
        <v>28349</v>
      </c>
      <c r="FN26" s="101">
        <v>930</v>
      </c>
      <c r="FO26" s="101" t="s">
        <v>677</v>
      </c>
      <c r="FP26" s="101">
        <v>14634</v>
      </c>
      <c r="FQ26" s="101">
        <v>10.35</v>
      </c>
      <c r="FR26" s="101" t="s">
        <v>681</v>
      </c>
      <c r="FS26" s="101">
        <v>7496</v>
      </c>
      <c r="FT26" s="101">
        <v>300</v>
      </c>
      <c r="FU26" s="101"/>
      <c r="FV26" s="101" t="s">
        <v>687</v>
      </c>
      <c r="FW26" s="101"/>
      <c r="FX26" s="101"/>
      <c r="FY26" s="102">
        <v>0</v>
      </c>
      <c r="FZ26" s="101" t="s">
        <v>688</v>
      </c>
      <c r="GA26" s="108">
        <v>30.43</v>
      </c>
      <c r="GB26" s="108">
        <v>29.44</v>
      </c>
      <c r="GC26" s="101"/>
      <c r="GD26" s="101" t="s">
        <v>284</v>
      </c>
      <c r="GE26" s="101" t="s">
        <v>689</v>
      </c>
      <c r="GF26" s="107" t="s">
        <v>286</v>
      </c>
      <c r="GG26" s="107" t="s">
        <v>287</v>
      </c>
      <c r="GH26" s="107" t="s">
        <v>288</v>
      </c>
      <c r="GI26" s="107" t="s">
        <v>289</v>
      </c>
      <c r="GJ26" s="107" t="s">
        <v>290</v>
      </c>
      <c r="GK26" s="107" t="s">
        <v>278</v>
      </c>
      <c r="GL26" s="106">
        <v>59882</v>
      </c>
      <c r="GM26" s="107" t="s">
        <v>291</v>
      </c>
      <c r="GN26" s="106">
        <v>173</v>
      </c>
      <c r="GO26" s="106">
        <v>21</v>
      </c>
      <c r="GP26" s="106">
        <v>561</v>
      </c>
      <c r="GQ26" s="106">
        <v>7583</v>
      </c>
      <c r="GR26" s="106">
        <v>26715</v>
      </c>
      <c r="GS26" s="106">
        <v>0</v>
      </c>
      <c r="GT26" s="106">
        <v>0</v>
      </c>
      <c r="GU26" s="106">
        <v>0</v>
      </c>
      <c r="GV26" s="106">
        <v>0</v>
      </c>
      <c r="GW26" s="106">
        <v>0</v>
      </c>
      <c r="GX26" s="106">
        <v>6</v>
      </c>
      <c r="GY26" s="106">
        <v>0</v>
      </c>
      <c r="GZ26" s="106">
        <v>10008</v>
      </c>
      <c r="HA26" s="106">
        <v>138507</v>
      </c>
      <c r="HB26" s="106">
        <v>808</v>
      </c>
      <c r="HC26" s="106"/>
      <c r="HD26" s="106">
        <v>0</v>
      </c>
      <c r="HE26" s="106">
        <v>26725</v>
      </c>
      <c r="HF26" s="106">
        <v>23798</v>
      </c>
      <c r="HG26" s="106"/>
      <c r="HH26" s="106">
        <v>0</v>
      </c>
      <c r="HI26" s="106">
        <v>2022</v>
      </c>
      <c r="HJ26" s="106">
        <v>1183</v>
      </c>
      <c r="HK26" s="106"/>
      <c r="HL26" s="106">
        <v>0</v>
      </c>
      <c r="HM26" s="106">
        <v>0</v>
      </c>
      <c r="HN26" s="106">
        <v>205</v>
      </c>
      <c r="HO26" s="106"/>
      <c r="HP26" s="106">
        <v>0</v>
      </c>
      <c r="HQ26" s="106">
        <v>58742</v>
      </c>
      <c r="HR26" s="106">
        <v>10833</v>
      </c>
      <c r="HS26" s="106">
        <v>0</v>
      </c>
      <c r="HT26" s="106">
        <v>54856</v>
      </c>
      <c r="HU26" s="106">
        <v>10646</v>
      </c>
      <c r="HV26" s="106">
        <v>35</v>
      </c>
      <c r="HW26" s="106">
        <v>3664</v>
      </c>
      <c r="HX26" s="106">
        <v>1</v>
      </c>
      <c r="HY26" s="106">
        <v>180</v>
      </c>
      <c r="HZ26" s="106">
        <v>0</v>
      </c>
      <c r="IA26" s="106">
        <v>6</v>
      </c>
      <c r="IB26" s="106">
        <v>1971</v>
      </c>
      <c r="IC26" s="106">
        <v>0</v>
      </c>
      <c r="ID26" s="106">
        <v>1971</v>
      </c>
      <c r="IE26" s="106">
        <v>5857</v>
      </c>
      <c r="IF26" s="106">
        <v>2239</v>
      </c>
      <c r="IG26" s="106">
        <v>60713</v>
      </c>
      <c r="IH26" s="106">
        <v>18864</v>
      </c>
      <c r="II26" s="106">
        <v>3</v>
      </c>
      <c r="IJ26" s="106">
        <v>98</v>
      </c>
      <c r="IK26" s="106">
        <v>0</v>
      </c>
      <c r="IL26" s="105">
        <v>0.98</v>
      </c>
      <c r="IM26" s="105">
        <v>0.02</v>
      </c>
      <c r="IN26" s="106">
        <v>31.77</v>
      </c>
      <c r="IO26" s="106">
        <v>32.24</v>
      </c>
      <c r="IP26" s="106">
        <v>16.329999999999998</v>
      </c>
      <c r="IQ26" s="106">
        <v>94</v>
      </c>
      <c r="IR26" s="106">
        <v>2365</v>
      </c>
      <c r="IS26" s="106">
        <v>7</v>
      </c>
      <c r="IT26" s="106">
        <v>844</v>
      </c>
    </row>
    <row r="27" spans="1:254" s="78" customFormat="1" x14ac:dyDescent="0.2">
      <c r="A27" s="101" t="s">
        <v>691</v>
      </c>
      <c r="B27" s="101">
        <v>2016</v>
      </c>
      <c r="C27" s="101" t="s">
        <v>692</v>
      </c>
      <c r="D27" s="101" t="s">
        <v>693</v>
      </c>
      <c r="E27" s="101" t="s">
        <v>692</v>
      </c>
      <c r="F27" s="101">
        <v>27702</v>
      </c>
      <c r="G27" s="101">
        <v>3809</v>
      </c>
      <c r="H27" s="101" t="s">
        <v>694</v>
      </c>
      <c r="I27" s="101" t="s">
        <v>692</v>
      </c>
      <c r="J27" s="101">
        <v>27701</v>
      </c>
      <c r="K27" s="101"/>
      <c r="L27" s="101" t="s">
        <v>695</v>
      </c>
      <c r="M27" s="101" t="s">
        <v>696</v>
      </c>
      <c r="N27" s="101" t="s">
        <v>697</v>
      </c>
      <c r="O27" s="101" t="s">
        <v>698</v>
      </c>
      <c r="P27" s="101" t="s">
        <v>699</v>
      </c>
      <c r="Q27" s="101" t="s">
        <v>700</v>
      </c>
      <c r="R27" s="101" t="s">
        <v>701</v>
      </c>
      <c r="S27" s="101" t="s">
        <v>702</v>
      </c>
      <c r="T27" s="101" t="s">
        <v>703</v>
      </c>
      <c r="U27" s="102">
        <v>1</v>
      </c>
      <c r="V27" s="102">
        <v>6</v>
      </c>
      <c r="W27" s="102">
        <v>1</v>
      </c>
      <c r="X27" s="102">
        <v>2</v>
      </c>
      <c r="Y27" s="101">
        <v>19018</v>
      </c>
      <c r="Z27" s="101">
        <v>50.77</v>
      </c>
      <c r="AA27" s="101">
        <v>0</v>
      </c>
      <c r="AB27" s="101">
        <v>50.77</v>
      </c>
      <c r="AC27" s="101">
        <v>78.03</v>
      </c>
      <c r="AD27" s="101">
        <v>128.80000000000001</v>
      </c>
      <c r="AE27" s="101">
        <v>0.39419999999999999</v>
      </c>
      <c r="AF27" s="103">
        <v>121944</v>
      </c>
      <c r="AG27" s="101"/>
      <c r="AH27" s="101"/>
      <c r="AI27" s="103">
        <v>36472</v>
      </c>
      <c r="AJ27" s="104">
        <v>13.65</v>
      </c>
      <c r="AK27" s="104">
        <v>15.02</v>
      </c>
      <c r="AL27" s="104">
        <v>16.52</v>
      </c>
      <c r="AM27" s="103">
        <v>0</v>
      </c>
      <c r="AN27" s="103">
        <v>11122872</v>
      </c>
      <c r="AO27" s="103">
        <v>11122872</v>
      </c>
      <c r="AP27" s="103">
        <v>234962</v>
      </c>
      <c r="AQ27" s="103">
        <v>0</v>
      </c>
      <c r="AR27" s="103">
        <v>234962</v>
      </c>
      <c r="AS27" s="103">
        <v>70557</v>
      </c>
      <c r="AT27" s="103">
        <v>10000</v>
      </c>
      <c r="AU27" s="103">
        <v>80557</v>
      </c>
      <c r="AV27" s="103">
        <v>14783</v>
      </c>
      <c r="AW27" s="103">
        <v>11453174</v>
      </c>
      <c r="AX27" s="103">
        <v>5688675</v>
      </c>
      <c r="AY27" s="103">
        <v>1882094</v>
      </c>
      <c r="AZ27" s="103">
        <v>7570769</v>
      </c>
      <c r="BA27" s="103">
        <v>997810</v>
      </c>
      <c r="BB27" s="103">
        <v>386760</v>
      </c>
      <c r="BC27" s="103">
        <v>233447</v>
      </c>
      <c r="BD27" s="103">
        <v>1618017</v>
      </c>
      <c r="BE27" s="103">
        <v>1382673</v>
      </c>
      <c r="BF27" s="103">
        <v>10571459</v>
      </c>
      <c r="BG27" s="103">
        <v>881715</v>
      </c>
      <c r="BH27" s="105">
        <v>7.6999999999999999E-2</v>
      </c>
      <c r="BI27" s="103">
        <v>255292</v>
      </c>
      <c r="BJ27" s="103">
        <v>0</v>
      </c>
      <c r="BK27" s="103">
        <v>0</v>
      </c>
      <c r="BL27" s="103">
        <v>0</v>
      </c>
      <c r="BM27" s="103">
        <v>255292</v>
      </c>
      <c r="BN27" s="103">
        <v>513064</v>
      </c>
      <c r="BO27" s="106">
        <v>176307</v>
      </c>
      <c r="BP27" s="106">
        <v>148826</v>
      </c>
      <c r="BQ27" s="106">
        <v>325133</v>
      </c>
      <c r="BR27" s="106">
        <v>156985</v>
      </c>
      <c r="BS27" s="106">
        <v>65329</v>
      </c>
      <c r="BT27" s="106">
        <v>222314</v>
      </c>
      <c r="BU27" s="106">
        <v>23358</v>
      </c>
      <c r="BV27" s="106">
        <v>3229</v>
      </c>
      <c r="BW27" s="106">
        <v>26587</v>
      </c>
      <c r="BX27" s="106">
        <v>574034</v>
      </c>
      <c r="BY27" s="106"/>
      <c r="BZ27" s="106">
        <v>574034</v>
      </c>
      <c r="CA27" s="106">
        <v>0</v>
      </c>
      <c r="CB27" s="106">
        <v>38955</v>
      </c>
      <c r="CC27" s="106">
        <v>13</v>
      </c>
      <c r="CD27" s="106">
        <v>74</v>
      </c>
      <c r="CE27" s="106">
        <v>87</v>
      </c>
      <c r="CF27" s="106">
        <v>47072</v>
      </c>
      <c r="CG27" s="106">
        <v>5188</v>
      </c>
      <c r="CH27" s="106">
        <v>49404</v>
      </c>
      <c r="CI27" s="106">
        <v>0</v>
      </c>
      <c r="CJ27" s="106">
        <v>112</v>
      </c>
      <c r="CK27" s="106">
        <v>136</v>
      </c>
      <c r="CL27" s="106">
        <v>490</v>
      </c>
      <c r="CM27" s="106">
        <v>454110</v>
      </c>
      <c r="CN27" s="106">
        <v>357654</v>
      </c>
      <c r="CO27" s="106">
        <v>811764</v>
      </c>
      <c r="CP27" s="106">
        <v>74836</v>
      </c>
      <c r="CQ27" s="106">
        <v>5144</v>
      </c>
      <c r="CR27" s="106">
        <v>79980</v>
      </c>
      <c r="CS27" s="106">
        <v>852266</v>
      </c>
      <c r="CT27" s="106">
        <v>176769</v>
      </c>
      <c r="CU27" s="106">
        <v>1029035</v>
      </c>
      <c r="CV27" s="106">
        <v>1920779</v>
      </c>
      <c r="CW27" s="106">
        <v>0</v>
      </c>
      <c r="CX27" s="106">
        <v>0</v>
      </c>
      <c r="CY27" s="106">
        <v>1920779</v>
      </c>
      <c r="CZ27" s="106">
        <v>180494</v>
      </c>
      <c r="DA27" s="106">
        <v>45467</v>
      </c>
      <c r="DB27" s="106">
        <v>225961</v>
      </c>
      <c r="DC27" s="106">
        <v>589035</v>
      </c>
      <c r="DD27" s="106">
        <v>107910</v>
      </c>
      <c r="DE27" s="106">
        <v>16771</v>
      </c>
      <c r="DF27" s="106">
        <v>197387</v>
      </c>
      <c r="DG27" s="106">
        <v>4005</v>
      </c>
      <c r="DH27" s="106"/>
      <c r="DI27" s="106">
        <v>676416</v>
      </c>
      <c r="DJ27" s="106">
        <v>2236735</v>
      </c>
      <c r="DK27" s="106">
        <v>27175</v>
      </c>
      <c r="DL27" s="106">
        <v>12609</v>
      </c>
      <c r="DM27" s="106">
        <v>2881590</v>
      </c>
      <c r="DN27" s="106">
        <v>0</v>
      </c>
      <c r="DO27" s="106">
        <v>162784</v>
      </c>
      <c r="DP27" s="106">
        <v>53645</v>
      </c>
      <c r="DQ27" s="106">
        <v>216429</v>
      </c>
      <c r="DR27" s="106">
        <v>1106403</v>
      </c>
      <c r="DS27" s="106">
        <v>1768</v>
      </c>
      <c r="DT27" s="106">
        <v>114</v>
      </c>
      <c r="DU27" s="106">
        <v>3060</v>
      </c>
      <c r="DV27" s="106">
        <v>156</v>
      </c>
      <c r="DW27" s="106">
        <v>1105</v>
      </c>
      <c r="DX27" s="106">
        <v>183</v>
      </c>
      <c r="DY27" s="106">
        <v>6386</v>
      </c>
      <c r="DZ27" s="106">
        <v>14013</v>
      </c>
      <c r="EA27" s="106">
        <v>2578</v>
      </c>
      <c r="EB27" s="106">
        <v>16591</v>
      </c>
      <c r="EC27" s="106">
        <v>85960</v>
      </c>
      <c r="ED27" s="106">
        <v>6539</v>
      </c>
      <c r="EE27" s="106">
        <v>92499</v>
      </c>
      <c r="EF27" s="106">
        <v>10145</v>
      </c>
      <c r="EG27" s="106">
        <v>801</v>
      </c>
      <c r="EH27" s="106">
        <v>10946</v>
      </c>
      <c r="EI27" s="106">
        <v>120036</v>
      </c>
      <c r="EJ27" s="106">
        <v>13</v>
      </c>
      <c r="EK27" s="106">
        <v>66</v>
      </c>
      <c r="EL27" s="106">
        <v>221</v>
      </c>
      <c r="EM27" s="106">
        <v>948</v>
      </c>
      <c r="EN27" s="106">
        <v>11637</v>
      </c>
      <c r="EO27" s="106">
        <v>46365</v>
      </c>
      <c r="EP27" s="106">
        <v>178152</v>
      </c>
      <c r="EQ27" s="106">
        <v>82732</v>
      </c>
      <c r="ER27" s="106">
        <v>121732</v>
      </c>
      <c r="ES27" s="106">
        <v>1141</v>
      </c>
      <c r="ET27" s="106">
        <v>2524</v>
      </c>
      <c r="EU27" s="101" t="s">
        <v>704</v>
      </c>
      <c r="EV27" s="106">
        <v>159</v>
      </c>
      <c r="EW27" s="106">
        <v>236</v>
      </c>
      <c r="EX27" s="106">
        <v>320315</v>
      </c>
      <c r="EY27" s="106">
        <v>1350913</v>
      </c>
      <c r="EZ27" s="106"/>
      <c r="FA27" s="101"/>
      <c r="FB27" s="107" t="s">
        <v>289</v>
      </c>
      <c r="FC27" s="101"/>
      <c r="FD27" s="101"/>
      <c r="FE27" s="101" t="s">
        <v>691</v>
      </c>
      <c r="FF27" s="101" t="s">
        <v>307</v>
      </c>
      <c r="FG27" s="101" t="s">
        <v>693</v>
      </c>
      <c r="FH27" s="101" t="s">
        <v>692</v>
      </c>
      <c r="FI27" s="101">
        <v>27702</v>
      </c>
      <c r="FJ27" s="101">
        <v>3809</v>
      </c>
      <c r="FK27" s="101" t="s">
        <v>694</v>
      </c>
      <c r="FL27" s="101" t="s">
        <v>692</v>
      </c>
      <c r="FM27" s="101">
        <v>27701</v>
      </c>
      <c r="FN27" s="101">
        <v>3414</v>
      </c>
      <c r="FO27" s="101" t="s">
        <v>692</v>
      </c>
      <c r="FP27" s="101">
        <v>179952</v>
      </c>
      <c r="FQ27" s="101">
        <v>120.92</v>
      </c>
      <c r="FR27" s="101" t="s">
        <v>705</v>
      </c>
      <c r="FS27" s="101">
        <v>19018</v>
      </c>
      <c r="FT27" s="101">
        <v>364</v>
      </c>
      <c r="FU27" s="101"/>
      <c r="FV27" s="101" t="s">
        <v>706</v>
      </c>
      <c r="FW27" s="101"/>
      <c r="FX27" s="101"/>
      <c r="FY27" s="102">
        <v>1</v>
      </c>
      <c r="FZ27" s="101" t="s">
        <v>707</v>
      </c>
      <c r="GA27" s="108">
        <v>66.150000000000006</v>
      </c>
      <c r="GB27" s="108">
        <v>94.87</v>
      </c>
      <c r="GC27" s="101"/>
      <c r="GD27" s="101" t="s">
        <v>284</v>
      </c>
      <c r="GE27" s="101" t="s">
        <v>708</v>
      </c>
      <c r="GF27" s="107" t="s">
        <v>286</v>
      </c>
      <c r="GG27" s="107" t="s">
        <v>287</v>
      </c>
      <c r="GH27" s="107" t="s">
        <v>288</v>
      </c>
      <c r="GI27" s="107" t="s">
        <v>289</v>
      </c>
      <c r="GJ27" s="107" t="s">
        <v>417</v>
      </c>
      <c r="GK27" s="107" t="s">
        <v>278</v>
      </c>
      <c r="GL27" s="106">
        <v>282763</v>
      </c>
      <c r="GM27" s="107" t="s">
        <v>291</v>
      </c>
      <c r="GN27" s="106">
        <v>3839</v>
      </c>
      <c r="GO27" s="106">
        <v>576</v>
      </c>
      <c r="GP27" s="106">
        <v>24340</v>
      </c>
      <c r="GQ27" s="106">
        <v>287035</v>
      </c>
      <c r="GR27" s="106">
        <v>1704349</v>
      </c>
      <c r="GS27" s="106">
        <v>806</v>
      </c>
      <c r="GT27" s="106">
        <v>37</v>
      </c>
      <c r="GU27" s="106">
        <v>361</v>
      </c>
      <c r="GV27" s="106">
        <v>24922</v>
      </c>
      <c r="GW27" s="106">
        <v>230260</v>
      </c>
      <c r="GX27" s="106">
        <v>10</v>
      </c>
      <c r="GY27" s="106">
        <v>31532</v>
      </c>
      <c r="GZ27" s="106">
        <v>101664</v>
      </c>
      <c r="HA27" s="106">
        <v>719347</v>
      </c>
      <c r="HB27" s="106">
        <v>4005</v>
      </c>
      <c r="HC27" s="106"/>
      <c r="HD27" s="106">
        <v>112</v>
      </c>
      <c r="HE27" s="106">
        <v>26725</v>
      </c>
      <c r="HF27" s="106"/>
      <c r="HG27" s="106"/>
      <c r="HH27" s="106">
        <v>12230</v>
      </c>
      <c r="HI27" s="106">
        <v>2022</v>
      </c>
      <c r="HJ27" s="106"/>
      <c r="HK27" s="106"/>
      <c r="HL27" s="106">
        <v>3166</v>
      </c>
      <c r="HM27" s="106">
        <v>0</v>
      </c>
      <c r="HN27" s="106"/>
      <c r="HO27" s="106"/>
      <c r="HP27" s="106">
        <v>0</v>
      </c>
      <c r="HQ27" s="106">
        <v>2881590</v>
      </c>
      <c r="HR27" s="106">
        <v>814996</v>
      </c>
      <c r="HS27" s="106">
        <v>21134</v>
      </c>
      <c r="HT27" s="106">
        <v>2663069</v>
      </c>
      <c r="HU27" s="106">
        <v>763424</v>
      </c>
      <c r="HV27" s="106">
        <v>449</v>
      </c>
      <c r="HW27" s="106">
        <v>107461</v>
      </c>
      <c r="HX27" s="106">
        <v>1694</v>
      </c>
      <c r="HY27" s="106">
        <v>43773</v>
      </c>
      <c r="HZ27" s="106">
        <v>0</v>
      </c>
      <c r="IA27" s="106">
        <v>27239</v>
      </c>
      <c r="IB27" s="106">
        <v>110604</v>
      </c>
      <c r="IC27" s="106">
        <v>110684</v>
      </c>
      <c r="ID27" s="106">
        <v>221288</v>
      </c>
      <c r="IE27" s="106">
        <v>418675</v>
      </c>
      <c r="IF27" s="106">
        <v>225961</v>
      </c>
      <c r="IG27" s="106">
        <v>3102878</v>
      </c>
      <c r="IH27" s="106">
        <v>1358304</v>
      </c>
      <c r="II27" s="106">
        <v>1882</v>
      </c>
      <c r="IJ27" s="106">
        <v>3216</v>
      </c>
      <c r="IK27" s="106">
        <v>1288</v>
      </c>
      <c r="IL27" s="105">
        <v>0.77</v>
      </c>
      <c r="IM27" s="105">
        <v>0.14000000000000001</v>
      </c>
      <c r="IN27" s="106">
        <v>18.8</v>
      </c>
      <c r="IO27" s="106">
        <v>28.76</v>
      </c>
      <c r="IP27" s="106">
        <v>8.82</v>
      </c>
      <c r="IQ27" s="106">
        <v>5933</v>
      </c>
      <c r="IR27" s="106">
        <v>110118</v>
      </c>
      <c r="IS27" s="106">
        <v>453</v>
      </c>
      <c r="IT27" s="106">
        <v>9918</v>
      </c>
    </row>
    <row r="28" spans="1:254" s="78" customFormat="1" x14ac:dyDescent="0.2">
      <c r="A28" s="93" t="s">
        <v>710</v>
      </c>
      <c r="B28" s="93">
        <v>2016</v>
      </c>
      <c r="C28" s="93" t="s">
        <v>711</v>
      </c>
      <c r="D28" s="93" t="s">
        <v>712</v>
      </c>
      <c r="E28" s="93" t="s">
        <v>713</v>
      </c>
      <c r="F28" s="93">
        <v>27909</v>
      </c>
      <c r="G28" s="93"/>
      <c r="H28" s="93" t="s">
        <v>712</v>
      </c>
      <c r="I28" s="93" t="s">
        <v>713</v>
      </c>
      <c r="J28" s="93">
        <v>27909</v>
      </c>
      <c r="K28" s="93"/>
      <c r="L28" s="93" t="s">
        <v>714</v>
      </c>
      <c r="M28" s="93" t="s">
        <v>715</v>
      </c>
      <c r="N28" s="93" t="s">
        <v>716</v>
      </c>
      <c r="O28" s="93" t="s">
        <v>717</v>
      </c>
      <c r="P28" s="93" t="s">
        <v>714</v>
      </c>
      <c r="Q28" s="93" t="s">
        <v>323</v>
      </c>
      <c r="R28" s="93" t="s">
        <v>718</v>
      </c>
      <c r="S28" s="93" t="s">
        <v>719</v>
      </c>
      <c r="T28" s="93" t="s">
        <v>717</v>
      </c>
      <c r="U28" s="94">
        <v>1</v>
      </c>
      <c r="V28" s="94">
        <v>7</v>
      </c>
      <c r="W28" s="94">
        <v>1</v>
      </c>
      <c r="X28" s="94">
        <v>2</v>
      </c>
      <c r="Y28" s="93">
        <v>19640</v>
      </c>
      <c r="Z28" s="93">
        <v>5.69</v>
      </c>
      <c r="AA28" s="93">
        <v>0</v>
      </c>
      <c r="AB28" s="93">
        <v>5.69</v>
      </c>
      <c r="AC28" s="93">
        <v>39.200000000000003</v>
      </c>
      <c r="AD28" s="93">
        <v>44.89</v>
      </c>
      <c r="AE28" s="93">
        <v>0.1268</v>
      </c>
      <c r="AF28" s="95">
        <v>65267</v>
      </c>
      <c r="AG28" s="93"/>
      <c r="AH28" s="93"/>
      <c r="AI28" s="95">
        <v>37500</v>
      </c>
      <c r="AJ28" s="96">
        <v>11.19</v>
      </c>
      <c r="AK28" s="96">
        <v>11.19</v>
      </c>
      <c r="AL28" s="96">
        <v>13.05</v>
      </c>
      <c r="AM28" s="95">
        <v>800</v>
      </c>
      <c r="AN28" s="95">
        <v>2301572</v>
      </c>
      <c r="AO28" s="95">
        <v>2302372</v>
      </c>
      <c r="AP28" s="95">
        <v>391261</v>
      </c>
      <c r="AQ28" s="95">
        <v>0</v>
      </c>
      <c r="AR28" s="95">
        <v>391261</v>
      </c>
      <c r="AS28" s="95">
        <v>0</v>
      </c>
      <c r="AT28" s="95">
        <v>0</v>
      </c>
      <c r="AU28" s="95">
        <v>0</v>
      </c>
      <c r="AV28" s="95">
        <v>81124</v>
      </c>
      <c r="AW28" s="95">
        <v>2774757</v>
      </c>
      <c r="AX28" s="95">
        <v>1475117</v>
      </c>
      <c r="AY28" s="95">
        <v>595950</v>
      </c>
      <c r="AZ28" s="95">
        <v>2071067</v>
      </c>
      <c r="BA28" s="95">
        <v>116542</v>
      </c>
      <c r="BB28" s="95">
        <v>31373</v>
      </c>
      <c r="BC28" s="95">
        <v>21183</v>
      </c>
      <c r="BD28" s="95">
        <v>169098</v>
      </c>
      <c r="BE28" s="95">
        <v>470995</v>
      </c>
      <c r="BF28" s="95">
        <v>2711160</v>
      </c>
      <c r="BG28" s="95">
        <v>63597</v>
      </c>
      <c r="BH28" s="97">
        <v>2.29E-2</v>
      </c>
      <c r="BI28" s="95">
        <v>0</v>
      </c>
      <c r="BJ28" s="95">
        <v>0</v>
      </c>
      <c r="BK28" s="95">
        <v>0</v>
      </c>
      <c r="BL28" s="95">
        <v>0</v>
      </c>
      <c r="BM28" s="95">
        <v>0</v>
      </c>
      <c r="BN28" s="95">
        <v>26543</v>
      </c>
      <c r="BO28" s="98">
        <v>72774</v>
      </c>
      <c r="BP28" s="98">
        <v>71644</v>
      </c>
      <c r="BQ28" s="98">
        <v>144418</v>
      </c>
      <c r="BR28" s="98">
        <v>52385</v>
      </c>
      <c r="BS28" s="98">
        <v>18635</v>
      </c>
      <c r="BT28" s="98">
        <v>71020</v>
      </c>
      <c r="BU28" s="98">
        <v>7215</v>
      </c>
      <c r="BV28" s="98">
        <v>1373</v>
      </c>
      <c r="BW28" s="98">
        <v>8588</v>
      </c>
      <c r="BX28" s="98">
        <v>224026</v>
      </c>
      <c r="BY28" s="98"/>
      <c r="BZ28" s="98">
        <v>224026</v>
      </c>
      <c r="CA28" s="98">
        <v>2000</v>
      </c>
      <c r="CB28" s="98">
        <v>28588</v>
      </c>
      <c r="CC28" s="98">
        <v>8</v>
      </c>
      <c r="CD28" s="98">
        <v>74</v>
      </c>
      <c r="CE28" s="98">
        <v>82</v>
      </c>
      <c r="CF28" s="98">
        <v>7994</v>
      </c>
      <c r="CG28" s="98">
        <v>2022</v>
      </c>
      <c r="CH28" s="98">
        <v>17595</v>
      </c>
      <c r="CI28" s="98">
        <v>0</v>
      </c>
      <c r="CJ28" s="98">
        <v>29</v>
      </c>
      <c r="CK28" s="98">
        <v>53</v>
      </c>
      <c r="CL28" s="98">
        <v>121</v>
      </c>
      <c r="CM28" s="98">
        <v>123051</v>
      </c>
      <c r="CN28" s="98">
        <v>40649</v>
      </c>
      <c r="CO28" s="98">
        <v>163700</v>
      </c>
      <c r="CP28" s="98">
        <v>9360</v>
      </c>
      <c r="CQ28" s="98">
        <v>971</v>
      </c>
      <c r="CR28" s="98">
        <v>10331</v>
      </c>
      <c r="CS28" s="98">
        <v>113154</v>
      </c>
      <c r="CT28" s="98">
        <v>18291</v>
      </c>
      <c r="CU28" s="98">
        <v>131445</v>
      </c>
      <c r="CV28" s="98">
        <v>305476</v>
      </c>
      <c r="CW28" s="98">
        <v>2579</v>
      </c>
      <c r="CX28" s="98">
        <v>6596</v>
      </c>
      <c r="CY28" s="98">
        <v>314651</v>
      </c>
      <c r="CZ28" s="98">
        <v>21436</v>
      </c>
      <c r="DA28" s="98">
        <v>952</v>
      </c>
      <c r="DB28" s="98">
        <v>22388</v>
      </c>
      <c r="DC28" s="98">
        <v>78209</v>
      </c>
      <c r="DD28" s="98">
        <v>17818</v>
      </c>
      <c r="DE28" s="98">
        <v>311</v>
      </c>
      <c r="DF28" s="98">
        <v>19081</v>
      </c>
      <c r="DG28" s="98">
        <v>1290</v>
      </c>
      <c r="DH28" s="98"/>
      <c r="DI28" s="98">
        <v>95742</v>
      </c>
      <c r="DJ28" s="98">
        <v>329524</v>
      </c>
      <c r="DK28" s="98">
        <v>3462</v>
      </c>
      <c r="DL28" s="98"/>
      <c r="DM28" s="98">
        <v>433593</v>
      </c>
      <c r="DN28" s="98">
        <v>23</v>
      </c>
      <c r="DO28" s="98">
        <v>36303</v>
      </c>
      <c r="DP28" s="98">
        <v>13391</v>
      </c>
      <c r="DQ28" s="98">
        <v>49694</v>
      </c>
      <c r="DR28" s="98">
        <v>340821</v>
      </c>
      <c r="DS28" s="98">
        <v>348</v>
      </c>
      <c r="DT28" s="98">
        <v>4</v>
      </c>
      <c r="DU28" s="98">
        <v>901</v>
      </c>
      <c r="DV28" s="98">
        <v>284</v>
      </c>
      <c r="DW28" s="98">
        <v>19</v>
      </c>
      <c r="DX28" s="98">
        <v>0</v>
      </c>
      <c r="DY28" s="98">
        <v>1556</v>
      </c>
      <c r="DZ28" s="98">
        <v>4326</v>
      </c>
      <c r="EA28" s="98">
        <v>241</v>
      </c>
      <c r="EB28" s="98">
        <v>4567</v>
      </c>
      <c r="EC28" s="98">
        <v>15651</v>
      </c>
      <c r="ED28" s="98">
        <v>5962</v>
      </c>
      <c r="EE28" s="98">
        <v>21613</v>
      </c>
      <c r="EF28" s="98">
        <v>141</v>
      </c>
      <c r="EG28" s="98">
        <v>0</v>
      </c>
      <c r="EH28" s="98">
        <v>141</v>
      </c>
      <c r="EI28" s="98">
        <v>26321</v>
      </c>
      <c r="EJ28" s="98">
        <v>3</v>
      </c>
      <c r="EK28" s="98">
        <v>35</v>
      </c>
      <c r="EL28" s="98">
        <v>189</v>
      </c>
      <c r="EM28" s="98">
        <v>521</v>
      </c>
      <c r="EN28" s="98">
        <v>1397</v>
      </c>
      <c r="EO28" s="98">
        <v>19336</v>
      </c>
      <c r="EP28" s="98">
        <v>43142</v>
      </c>
      <c r="EQ28" s="98">
        <v>12487</v>
      </c>
      <c r="ER28" s="98">
        <v>5311</v>
      </c>
      <c r="ES28" s="98">
        <v>507</v>
      </c>
      <c r="ET28" s="98">
        <v>1465</v>
      </c>
      <c r="EU28" s="93" t="s">
        <v>720</v>
      </c>
      <c r="EV28" s="98">
        <v>59</v>
      </c>
      <c r="EW28" s="98">
        <v>101</v>
      </c>
      <c r="EX28" s="98">
        <v>73483</v>
      </c>
      <c r="EY28" s="98">
        <v>213255</v>
      </c>
      <c r="EZ28" s="98">
        <v>31925</v>
      </c>
      <c r="FA28" s="93"/>
      <c r="FB28" s="99" t="s">
        <v>289</v>
      </c>
      <c r="FC28" s="93"/>
      <c r="FD28" s="93"/>
      <c r="FE28" s="93" t="s">
        <v>721</v>
      </c>
      <c r="FF28" s="93" t="s">
        <v>307</v>
      </c>
      <c r="FG28" s="93" t="s">
        <v>712</v>
      </c>
      <c r="FH28" s="93" t="s">
        <v>713</v>
      </c>
      <c r="FI28" s="93">
        <v>27909</v>
      </c>
      <c r="FJ28" s="93">
        <v>4423</v>
      </c>
      <c r="FK28" s="93" t="s">
        <v>712</v>
      </c>
      <c r="FL28" s="93" t="s">
        <v>713</v>
      </c>
      <c r="FM28" s="93">
        <v>27909</v>
      </c>
      <c r="FN28" s="93">
        <v>4423</v>
      </c>
      <c r="FO28" s="93" t="s">
        <v>711</v>
      </c>
      <c r="FP28" s="93">
        <v>70176</v>
      </c>
      <c r="FQ28" s="93">
        <v>43.37</v>
      </c>
      <c r="FR28" s="93" t="s">
        <v>722</v>
      </c>
      <c r="FS28" s="93">
        <v>19640</v>
      </c>
      <c r="FT28" s="93">
        <v>466</v>
      </c>
      <c r="FU28" s="93"/>
      <c r="FV28" s="93" t="s">
        <v>723</v>
      </c>
      <c r="FW28" s="93"/>
      <c r="FX28" s="93"/>
      <c r="FY28" s="94">
        <v>0</v>
      </c>
      <c r="FZ28" s="93" t="s">
        <v>724</v>
      </c>
      <c r="GA28" s="100">
        <v>4.0999999999999996</v>
      </c>
      <c r="GB28" s="100">
        <v>3.7</v>
      </c>
      <c r="GC28" s="93"/>
      <c r="GD28" s="93" t="s">
        <v>284</v>
      </c>
      <c r="GE28" s="93" t="s">
        <v>725</v>
      </c>
      <c r="GF28" s="99" t="s">
        <v>286</v>
      </c>
      <c r="GG28" s="99" t="s">
        <v>312</v>
      </c>
      <c r="GH28" s="99" t="s">
        <v>288</v>
      </c>
      <c r="GI28" s="99" t="s">
        <v>289</v>
      </c>
      <c r="GJ28" s="99" t="s">
        <v>313</v>
      </c>
      <c r="GK28" s="99" t="s">
        <v>278</v>
      </c>
      <c r="GL28" s="98">
        <v>109411</v>
      </c>
      <c r="GM28" s="99" t="s">
        <v>291</v>
      </c>
      <c r="GN28" s="98">
        <v>796</v>
      </c>
      <c r="GO28" s="98">
        <v>138</v>
      </c>
      <c r="GP28" s="98">
        <v>4191</v>
      </c>
      <c r="GQ28" s="98">
        <v>40775</v>
      </c>
      <c r="GR28" s="98">
        <v>182544</v>
      </c>
      <c r="GS28" s="98">
        <v>86</v>
      </c>
      <c r="GT28" s="98">
        <v>14</v>
      </c>
      <c r="GU28" s="98">
        <v>111</v>
      </c>
      <c r="GV28" s="98">
        <v>3759</v>
      </c>
      <c r="GW28" s="98">
        <v>35713</v>
      </c>
      <c r="GX28" s="98">
        <v>11</v>
      </c>
      <c r="GY28" s="98">
        <v>2243</v>
      </c>
      <c r="GZ28" s="98">
        <v>27611</v>
      </c>
      <c r="HA28" s="98">
        <v>283747</v>
      </c>
      <c r="HB28" s="98">
        <v>1290</v>
      </c>
      <c r="HC28" s="98"/>
      <c r="HD28" s="98">
        <v>29</v>
      </c>
      <c r="HE28" s="98">
        <v>26725</v>
      </c>
      <c r="HF28" s="98"/>
      <c r="HG28" s="98"/>
      <c r="HH28" s="98">
        <v>1863</v>
      </c>
      <c r="HI28" s="98">
        <v>2022</v>
      </c>
      <c r="HJ28" s="98"/>
      <c r="HK28" s="98"/>
      <c r="HL28" s="98">
        <v>0</v>
      </c>
      <c r="HM28" s="98">
        <v>0</v>
      </c>
      <c r="HN28" s="98"/>
      <c r="HO28" s="98"/>
      <c r="HP28" s="98">
        <v>0</v>
      </c>
      <c r="HQ28" s="98">
        <v>433593</v>
      </c>
      <c r="HR28" s="98">
        <v>100597</v>
      </c>
      <c r="HS28" s="98">
        <v>216</v>
      </c>
      <c r="HT28" s="98">
        <v>420892</v>
      </c>
      <c r="HU28" s="98">
        <v>99861</v>
      </c>
      <c r="HV28" s="98">
        <v>89</v>
      </c>
      <c r="HW28" s="98">
        <v>17729</v>
      </c>
      <c r="HX28" s="98">
        <v>952</v>
      </c>
      <c r="HY28" s="98">
        <v>0</v>
      </c>
      <c r="HZ28" s="98">
        <v>0</v>
      </c>
      <c r="IA28" s="98">
        <v>0</v>
      </c>
      <c r="IB28" s="98">
        <v>14088</v>
      </c>
      <c r="IC28" s="98">
        <v>26856</v>
      </c>
      <c r="ID28" s="98">
        <v>40944</v>
      </c>
      <c r="IE28" s="98">
        <v>60025</v>
      </c>
      <c r="IF28" s="98">
        <v>22388</v>
      </c>
      <c r="IG28" s="98">
        <v>474537</v>
      </c>
      <c r="IH28" s="98">
        <v>168224</v>
      </c>
      <c r="II28" s="98">
        <v>352</v>
      </c>
      <c r="IJ28" s="98">
        <v>1185</v>
      </c>
      <c r="IK28" s="98">
        <v>19</v>
      </c>
      <c r="IL28" s="97">
        <v>0.82</v>
      </c>
      <c r="IM28" s="97">
        <v>0.17</v>
      </c>
      <c r="IN28" s="98">
        <v>16.920000000000002</v>
      </c>
      <c r="IO28" s="98">
        <v>18.239999999999998</v>
      </c>
      <c r="IP28" s="98">
        <v>12.97</v>
      </c>
      <c r="IQ28" s="98">
        <v>1268</v>
      </c>
      <c r="IR28" s="98">
        <v>20118</v>
      </c>
      <c r="IS28" s="98">
        <v>288</v>
      </c>
      <c r="IT28" s="98">
        <v>6203</v>
      </c>
    </row>
    <row r="29" spans="1:254" s="78" customFormat="1" x14ac:dyDescent="0.2">
      <c r="A29" s="101" t="s">
        <v>727</v>
      </c>
      <c r="B29" s="101">
        <v>2016</v>
      </c>
      <c r="C29" s="101" t="s">
        <v>728</v>
      </c>
      <c r="D29" s="101" t="s">
        <v>729</v>
      </c>
      <c r="E29" s="101" t="s">
        <v>730</v>
      </c>
      <c r="F29" s="101">
        <v>27886</v>
      </c>
      <c r="G29" s="101">
        <v>3818</v>
      </c>
      <c r="H29" s="101" t="s">
        <v>729</v>
      </c>
      <c r="I29" s="101" t="s">
        <v>730</v>
      </c>
      <c r="J29" s="101">
        <v>27886</v>
      </c>
      <c r="K29" s="101"/>
      <c r="L29" s="101" t="s">
        <v>731</v>
      </c>
      <c r="M29" s="101" t="s">
        <v>732</v>
      </c>
      <c r="N29" s="101" t="s">
        <v>733</v>
      </c>
      <c r="O29" s="101" t="s">
        <v>734</v>
      </c>
      <c r="P29" s="101" t="s">
        <v>735</v>
      </c>
      <c r="Q29" s="101" t="s">
        <v>528</v>
      </c>
      <c r="R29" s="101" t="s">
        <v>732</v>
      </c>
      <c r="S29" s="101" t="s">
        <v>733</v>
      </c>
      <c r="T29" s="101" t="s">
        <v>736</v>
      </c>
      <c r="U29" s="102">
        <v>1</v>
      </c>
      <c r="V29" s="102">
        <v>1</v>
      </c>
      <c r="W29" s="102">
        <v>0</v>
      </c>
      <c r="X29" s="102">
        <v>1</v>
      </c>
      <c r="Y29" s="101">
        <v>4750</v>
      </c>
      <c r="Z29" s="101">
        <v>2</v>
      </c>
      <c r="AA29" s="101">
        <v>0</v>
      </c>
      <c r="AB29" s="101">
        <v>2</v>
      </c>
      <c r="AC29" s="101">
        <v>12.9</v>
      </c>
      <c r="AD29" s="101">
        <v>14.9</v>
      </c>
      <c r="AE29" s="101">
        <v>0.13420000000000001</v>
      </c>
      <c r="AF29" s="103">
        <v>51600</v>
      </c>
      <c r="AG29" s="101"/>
      <c r="AH29" s="101"/>
      <c r="AI29" s="103">
        <v>39000</v>
      </c>
      <c r="AJ29" s="104">
        <v>8.5</v>
      </c>
      <c r="AK29" s="104">
        <v>8.5</v>
      </c>
      <c r="AL29" s="104">
        <v>8.5</v>
      </c>
      <c r="AM29" s="103">
        <v>146528</v>
      </c>
      <c r="AN29" s="103">
        <v>373850</v>
      </c>
      <c r="AO29" s="103">
        <v>520378</v>
      </c>
      <c r="AP29" s="103">
        <v>119067</v>
      </c>
      <c r="AQ29" s="103">
        <v>0</v>
      </c>
      <c r="AR29" s="103">
        <v>119067</v>
      </c>
      <c r="AS29" s="103">
        <v>2223</v>
      </c>
      <c r="AT29" s="103">
        <v>0</v>
      </c>
      <c r="AU29" s="103">
        <v>2223</v>
      </c>
      <c r="AV29" s="103">
        <v>127862</v>
      </c>
      <c r="AW29" s="103">
        <v>769530</v>
      </c>
      <c r="AX29" s="103">
        <v>326587</v>
      </c>
      <c r="AY29" s="103">
        <v>123715</v>
      </c>
      <c r="AZ29" s="103">
        <v>450302</v>
      </c>
      <c r="BA29" s="103">
        <v>51413</v>
      </c>
      <c r="BB29" s="103">
        <v>3288</v>
      </c>
      <c r="BC29" s="103">
        <v>322</v>
      </c>
      <c r="BD29" s="103">
        <v>55023</v>
      </c>
      <c r="BE29" s="103">
        <v>196122</v>
      </c>
      <c r="BF29" s="103">
        <v>701447</v>
      </c>
      <c r="BG29" s="103">
        <v>68083</v>
      </c>
      <c r="BH29" s="105">
        <v>8.8499999999999995E-2</v>
      </c>
      <c r="BI29" s="103">
        <v>0</v>
      </c>
      <c r="BJ29" s="103">
        <v>0</v>
      </c>
      <c r="BK29" s="103">
        <v>0</v>
      </c>
      <c r="BL29" s="103">
        <v>0</v>
      </c>
      <c r="BM29" s="103">
        <v>0</v>
      </c>
      <c r="BN29" s="103">
        <v>0</v>
      </c>
      <c r="BO29" s="106">
        <v>36886</v>
      </c>
      <c r="BP29" s="106">
        <v>34367</v>
      </c>
      <c r="BQ29" s="106">
        <v>71253</v>
      </c>
      <c r="BR29" s="106">
        <v>17188</v>
      </c>
      <c r="BS29" s="106">
        <v>14640</v>
      </c>
      <c r="BT29" s="106">
        <v>31828</v>
      </c>
      <c r="BU29" s="106">
        <v>1705</v>
      </c>
      <c r="BV29" s="106">
        <v>568</v>
      </c>
      <c r="BW29" s="106">
        <v>2273</v>
      </c>
      <c r="BX29" s="106">
        <v>105354</v>
      </c>
      <c r="BY29" s="106"/>
      <c r="BZ29" s="106">
        <v>105354</v>
      </c>
      <c r="CA29" s="106">
        <v>602</v>
      </c>
      <c r="CB29" s="106">
        <v>26886</v>
      </c>
      <c r="CC29" s="106">
        <v>1</v>
      </c>
      <c r="CD29" s="106">
        <v>74</v>
      </c>
      <c r="CE29" s="106">
        <v>75</v>
      </c>
      <c r="CF29" s="106">
        <v>1423</v>
      </c>
      <c r="CG29" s="106">
        <v>2221</v>
      </c>
      <c r="CH29" s="106">
        <v>491</v>
      </c>
      <c r="CI29" s="106">
        <v>0</v>
      </c>
      <c r="CJ29" s="106">
        <v>0</v>
      </c>
      <c r="CK29" s="106">
        <v>39</v>
      </c>
      <c r="CL29" s="106">
        <v>99</v>
      </c>
      <c r="CM29" s="106">
        <v>27795</v>
      </c>
      <c r="CN29" s="106">
        <v>6264</v>
      </c>
      <c r="CO29" s="106">
        <v>34059</v>
      </c>
      <c r="CP29" s="106">
        <v>1177</v>
      </c>
      <c r="CQ29" s="106">
        <v>1087</v>
      </c>
      <c r="CR29" s="106">
        <v>2264</v>
      </c>
      <c r="CS29" s="106">
        <v>15694</v>
      </c>
      <c r="CT29" s="106">
        <v>4505</v>
      </c>
      <c r="CU29" s="106">
        <v>20199</v>
      </c>
      <c r="CV29" s="106">
        <v>56522</v>
      </c>
      <c r="CW29" s="106">
        <v>119</v>
      </c>
      <c r="CX29" s="106">
        <v>0</v>
      </c>
      <c r="CY29" s="106">
        <v>56641</v>
      </c>
      <c r="CZ29" s="106">
        <v>1034</v>
      </c>
      <c r="DA29" s="106">
        <v>137</v>
      </c>
      <c r="DB29" s="106">
        <v>1171</v>
      </c>
      <c r="DC29" s="106">
        <v>807</v>
      </c>
      <c r="DD29" s="106">
        <v>328</v>
      </c>
      <c r="DE29" s="106">
        <v>0</v>
      </c>
      <c r="DF29" s="106">
        <v>465</v>
      </c>
      <c r="DG29" s="106">
        <v>445</v>
      </c>
      <c r="DH29" s="106"/>
      <c r="DI29" s="106">
        <v>45995</v>
      </c>
      <c r="DJ29" s="106">
        <v>10547</v>
      </c>
      <c r="DK29" s="106">
        <v>0</v>
      </c>
      <c r="DL29" s="106">
        <v>1949</v>
      </c>
      <c r="DM29" s="106">
        <v>58947</v>
      </c>
      <c r="DN29" s="106">
        <v>123</v>
      </c>
      <c r="DO29" s="106">
        <v>12895</v>
      </c>
      <c r="DP29" s="106">
        <v>3975</v>
      </c>
      <c r="DQ29" s="106">
        <v>16870</v>
      </c>
      <c r="DR29" s="106">
        <v>133051</v>
      </c>
      <c r="DS29" s="106">
        <v>43</v>
      </c>
      <c r="DT29" s="106">
        <v>14</v>
      </c>
      <c r="DU29" s="106">
        <v>77</v>
      </c>
      <c r="DV29" s="106">
        <v>414</v>
      </c>
      <c r="DW29" s="106">
        <v>0</v>
      </c>
      <c r="DX29" s="106">
        <v>0</v>
      </c>
      <c r="DY29" s="106">
        <v>548</v>
      </c>
      <c r="DZ29" s="106">
        <v>480</v>
      </c>
      <c r="EA29" s="106">
        <v>297</v>
      </c>
      <c r="EB29" s="106">
        <v>777</v>
      </c>
      <c r="EC29" s="106">
        <v>2310</v>
      </c>
      <c r="ED29" s="106">
        <v>9050</v>
      </c>
      <c r="EE29" s="106">
        <v>11360</v>
      </c>
      <c r="EF29" s="106">
        <v>0</v>
      </c>
      <c r="EG29" s="106">
        <v>0</v>
      </c>
      <c r="EH29" s="106">
        <v>0</v>
      </c>
      <c r="EI29" s="106">
        <v>12137</v>
      </c>
      <c r="EJ29" s="106">
        <v>0</v>
      </c>
      <c r="EK29" s="106">
        <v>0</v>
      </c>
      <c r="EL29" s="106">
        <v>2</v>
      </c>
      <c r="EM29" s="106">
        <v>14</v>
      </c>
      <c r="EN29" s="106">
        <v>400</v>
      </c>
      <c r="EO29" s="106">
        <v>2550</v>
      </c>
      <c r="EP29" s="106">
        <v>6808</v>
      </c>
      <c r="EQ29" s="106">
        <v>4360</v>
      </c>
      <c r="ER29" s="106">
        <v>705</v>
      </c>
      <c r="ES29" s="106">
        <v>41</v>
      </c>
      <c r="ET29" s="106">
        <v>30</v>
      </c>
      <c r="EU29" s="101" t="s">
        <v>737</v>
      </c>
      <c r="EV29" s="106">
        <v>18</v>
      </c>
      <c r="EW29" s="106">
        <v>34</v>
      </c>
      <c r="EX29" s="106">
        <v>32121</v>
      </c>
      <c r="EY29" s="106">
        <v>48602</v>
      </c>
      <c r="EZ29" s="106">
        <v>19504</v>
      </c>
      <c r="FA29" s="101"/>
      <c r="FB29" s="107" t="s">
        <v>289</v>
      </c>
      <c r="FC29" s="101"/>
      <c r="FD29" s="101"/>
      <c r="FE29" s="101" t="s">
        <v>727</v>
      </c>
      <c r="FF29" s="101" t="s">
        <v>414</v>
      </c>
      <c r="FG29" s="101" t="s">
        <v>729</v>
      </c>
      <c r="FH29" s="101" t="s">
        <v>730</v>
      </c>
      <c r="FI29" s="101">
        <v>27886</v>
      </c>
      <c r="FJ29" s="101">
        <v>3818</v>
      </c>
      <c r="FK29" s="101" t="s">
        <v>729</v>
      </c>
      <c r="FL29" s="101" t="s">
        <v>730</v>
      </c>
      <c r="FM29" s="101">
        <v>27886</v>
      </c>
      <c r="FN29" s="101">
        <v>3818</v>
      </c>
      <c r="FO29" s="101" t="s">
        <v>728</v>
      </c>
      <c r="FP29" s="101">
        <v>23450</v>
      </c>
      <c r="FQ29" s="101">
        <v>14.9</v>
      </c>
      <c r="FR29" s="101" t="s">
        <v>731</v>
      </c>
      <c r="FS29" s="101">
        <v>4750</v>
      </c>
      <c r="FT29" s="101">
        <v>104</v>
      </c>
      <c r="FU29" s="101"/>
      <c r="FV29" s="101" t="s">
        <v>738</v>
      </c>
      <c r="FW29" s="101"/>
      <c r="FX29" s="101"/>
      <c r="FY29" s="102">
        <v>0</v>
      </c>
      <c r="FZ29" s="101" t="s">
        <v>739</v>
      </c>
      <c r="GA29" s="108">
        <v>93.05</v>
      </c>
      <c r="GB29" s="108">
        <v>94.79</v>
      </c>
      <c r="GC29" s="101"/>
      <c r="GD29" s="101" t="s">
        <v>284</v>
      </c>
      <c r="GE29" s="101" t="s">
        <v>740</v>
      </c>
      <c r="GF29" s="107" t="s">
        <v>286</v>
      </c>
      <c r="GG29" s="107" t="s">
        <v>555</v>
      </c>
      <c r="GH29" s="107" t="s">
        <v>288</v>
      </c>
      <c r="GI29" s="107" t="s">
        <v>289</v>
      </c>
      <c r="GJ29" s="107" t="s">
        <v>290</v>
      </c>
      <c r="GK29" s="107" t="s">
        <v>278</v>
      </c>
      <c r="GL29" s="106">
        <v>55704</v>
      </c>
      <c r="GM29" s="107" t="s">
        <v>291</v>
      </c>
      <c r="GN29" s="106">
        <v>527</v>
      </c>
      <c r="GO29" s="106">
        <v>159</v>
      </c>
      <c r="GP29" s="106">
        <v>3402</v>
      </c>
      <c r="GQ29" s="106">
        <v>4575</v>
      </c>
      <c r="GR29" s="106">
        <v>6800</v>
      </c>
      <c r="GS29" s="106">
        <v>174</v>
      </c>
      <c r="GT29" s="106">
        <v>159</v>
      </c>
      <c r="GU29" s="106">
        <v>3402</v>
      </c>
      <c r="GV29" s="106">
        <v>968</v>
      </c>
      <c r="GW29" s="106">
        <v>2980</v>
      </c>
      <c r="GX29" s="106">
        <v>3</v>
      </c>
      <c r="GY29" s="106">
        <v>283</v>
      </c>
      <c r="GZ29" s="106">
        <v>4135</v>
      </c>
      <c r="HA29" s="106">
        <v>137596</v>
      </c>
      <c r="HB29" s="106">
        <v>445</v>
      </c>
      <c r="HC29" s="106"/>
      <c r="HD29" s="106">
        <v>0</v>
      </c>
      <c r="HE29" s="106">
        <v>26725</v>
      </c>
      <c r="HF29" s="106"/>
      <c r="HG29" s="106"/>
      <c r="HH29" s="106">
        <v>161</v>
      </c>
      <c r="HI29" s="106">
        <v>2022</v>
      </c>
      <c r="HJ29" s="106"/>
      <c r="HK29" s="106"/>
      <c r="HL29" s="106">
        <v>199</v>
      </c>
      <c r="HM29" s="106">
        <v>0</v>
      </c>
      <c r="HN29" s="106"/>
      <c r="HO29" s="106"/>
      <c r="HP29" s="106">
        <v>0</v>
      </c>
      <c r="HQ29" s="106">
        <v>58947</v>
      </c>
      <c r="HR29" s="106">
        <v>1978</v>
      </c>
      <c r="HS29" s="106">
        <v>0</v>
      </c>
      <c r="HT29" s="106">
        <v>58482</v>
      </c>
      <c r="HU29" s="106">
        <v>1841</v>
      </c>
      <c r="HV29" s="106">
        <v>46</v>
      </c>
      <c r="HW29" s="106">
        <v>282</v>
      </c>
      <c r="HX29" s="106">
        <v>137</v>
      </c>
      <c r="HY29" s="106">
        <v>0</v>
      </c>
      <c r="HZ29" s="106">
        <v>0</v>
      </c>
      <c r="IA29" s="106">
        <v>0</v>
      </c>
      <c r="IB29" s="106">
        <v>3556</v>
      </c>
      <c r="IC29" s="106">
        <v>11710</v>
      </c>
      <c r="ID29" s="106">
        <v>15266</v>
      </c>
      <c r="IE29" s="106">
        <v>15731</v>
      </c>
      <c r="IF29" s="106">
        <v>1171</v>
      </c>
      <c r="IG29" s="106">
        <v>74213</v>
      </c>
      <c r="IH29" s="106">
        <v>22463</v>
      </c>
      <c r="II29" s="106">
        <v>57</v>
      </c>
      <c r="IJ29" s="106">
        <v>491</v>
      </c>
      <c r="IK29" s="106">
        <v>0</v>
      </c>
      <c r="IL29" s="105">
        <v>0.94</v>
      </c>
      <c r="IM29" s="105">
        <v>0.06</v>
      </c>
      <c r="IN29" s="106">
        <v>22.15</v>
      </c>
      <c r="IO29" s="106">
        <v>23.14</v>
      </c>
      <c r="IP29" s="106">
        <v>13.63</v>
      </c>
      <c r="IQ29" s="106">
        <v>120</v>
      </c>
      <c r="IR29" s="106">
        <v>2790</v>
      </c>
      <c r="IS29" s="106">
        <v>428</v>
      </c>
      <c r="IT29" s="106">
        <v>9347</v>
      </c>
    </row>
    <row r="30" spans="1:254" s="78" customFormat="1" x14ac:dyDescent="0.2">
      <c r="A30" s="109" t="s">
        <v>742</v>
      </c>
      <c r="B30" s="109">
        <v>2016</v>
      </c>
      <c r="C30" s="109" t="s">
        <v>743</v>
      </c>
      <c r="D30" s="109" t="s">
        <v>744</v>
      </c>
      <c r="E30" s="109" t="s">
        <v>745</v>
      </c>
      <c r="F30" s="109">
        <v>27828</v>
      </c>
      <c r="G30" s="109"/>
      <c r="H30" s="109" t="s">
        <v>744</v>
      </c>
      <c r="I30" s="109" t="s">
        <v>745</v>
      </c>
      <c r="J30" s="109">
        <v>27828</v>
      </c>
      <c r="K30" s="109"/>
      <c r="L30" s="109" t="s">
        <v>746</v>
      </c>
      <c r="M30" s="109" t="s">
        <v>747</v>
      </c>
      <c r="N30" s="109"/>
      <c r="O30" s="109" t="s">
        <v>748</v>
      </c>
      <c r="P30" s="109" t="s">
        <v>746</v>
      </c>
      <c r="Q30" s="109" t="s">
        <v>396</v>
      </c>
      <c r="R30" s="109" t="s">
        <v>747</v>
      </c>
      <c r="S30" s="109"/>
      <c r="T30" s="109" t="s">
        <v>748</v>
      </c>
      <c r="U30" s="110">
        <v>1</v>
      </c>
      <c r="V30" s="110">
        <v>0</v>
      </c>
      <c r="W30" s="110">
        <v>0</v>
      </c>
      <c r="X30" s="110">
        <v>0</v>
      </c>
      <c r="Y30" s="109">
        <v>2652</v>
      </c>
      <c r="Z30" s="109">
        <v>1</v>
      </c>
      <c r="AA30" s="109">
        <v>1</v>
      </c>
      <c r="AB30" s="109">
        <v>2</v>
      </c>
      <c r="AC30" s="109">
        <v>2</v>
      </c>
      <c r="AD30" s="109">
        <v>4</v>
      </c>
      <c r="AE30" s="109">
        <v>0.25</v>
      </c>
      <c r="AF30" s="111">
        <v>45240</v>
      </c>
      <c r="AG30" s="109"/>
      <c r="AH30" s="109"/>
      <c r="AI30" s="111">
        <v>41005</v>
      </c>
      <c r="AJ30" s="112">
        <v>13.1</v>
      </c>
      <c r="AK30" s="112">
        <v>15.1</v>
      </c>
      <c r="AL30" s="112">
        <v>16.600000000000001</v>
      </c>
      <c r="AM30" s="111">
        <v>299091</v>
      </c>
      <c r="AN30" s="111">
        <v>5000</v>
      </c>
      <c r="AO30" s="111">
        <v>304091</v>
      </c>
      <c r="AP30" s="111">
        <v>4465</v>
      </c>
      <c r="AQ30" s="111">
        <v>0</v>
      </c>
      <c r="AR30" s="111">
        <v>4465</v>
      </c>
      <c r="AS30" s="111">
        <v>750</v>
      </c>
      <c r="AT30" s="111">
        <v>0</v>
      </c>
      <c r="AU30" s="111">
        <v>750</v>
      </c>
      <c r="AV30" s="111">
        <v>0</v>
      </c>
      <c r="AW30" s="111">
        <v>309306</v>
      </c>
      <c r="AX30" s="111">
        <v>154575</v>
      </c>
      <c r="AY30" s="111">
        <v>75076</v>
      </c>
      <c r="AZ30" s="111">
        <v>229651</v>
      </c>
      <c r="BA30" s="111">
        <v>20725</v>
      </c>
      <c r="BB30" s="111">
        <v>3626</v>
      </c>
      <c r="BC30" s="111">
        <v>2662</v>
      </c>
      <c r="BD30" s="111">
        <v>27013</v>
      </c>
      <c r="BE30" s="111">
        <v>52642</v>
      </c>
      <c r="BF30" s="111">
        <v>309306</v>
      </c>
      <c r="BG30" s="111">
        <v>0</v>
      </c>
      <c r="BH30" s="113">
        <v>0</v>
      </c>
      <c r="BI30" s="111">
        <v>0</v>
      </c>
      <c r="BJ30" s="111">
        <v>0</v>
      </c>
      <c r="BK30" s="111">
        <v>0</v>
      </c>
      <c r="BL30" s="111">
        <v>0</v>
      </c>
      <c r="BM30" s="111">
        <v>0</v>
      </c>
      <c r="BN30" s="111">
        <v>0</v>
      </c>
      <c r="BO30" s="114">
        <v>6130</v>
      </c>
      <c r="BP30" s="114">
        <v>9890</v>
      </c>
      <c r="BQ30" s="114">
        <v>16020</v>
      </c>
      <c r="BR30" s="114">
        <v>8459</v>
      </c>
      <c r="BS30" s="114">
        <v>4182</v>
      </c>
      <c r="BT30" s="114">
        <v>12641</v>
      </c>
      <c r="BU30" s="114">
        <v>1474</v>
      </c>
      <c r="BV30" s="114">
        <v>1334</v>
      </c>
      <c r="BW30" s="114">
        <v>2808</v>
      </c>
      <c r="BX30" s="114">
        <v>31469</v>
      </c>
      <c r="BY30" s="114"/>
      <c r="BZ30" s="114">
        <v>31469</v>
      </c>
      <c r="CA30" s="114">
        <v>539</v>
      </c>
      <c r="CB30" s="114">
        <v>50613</v>
      </c>
      <c r="CC30" s="114">
        <v>2</v>
      </c>
      <c r="CD30" s="114">
        <v>74</v>
      </c>
      <c r="CE30" s="114">
        <v>76</v>
      </c>
      <c r="CF30" s="114">
        <v>8459</v>
      </c>
      <c r="CG30" s="114">
        <v>3205</v>
      </c>
      <c r="CH30" s="114">
        <v>892</v>
      </c>
      <c r="CI30" s="114">
        <v>205</v>
      </c>
      <c r="CJ30" s="114">
        <v>50</v>
      </c>
      <c r="CK30" s="114">
        <v>20</v>
      </c>
      <c r="CL30" s="114">
        <v>90</v>
      </c>
      <c r="CM30" s="114">
        <v>6748</v>
      </c>
      <c r="CN30" s="114">
        <v>1835</v>
      </c>
      <c r="CO30" s="114">
        <v>8583</v>
      </c>
      <c r="CP30" s="114">
        <v>681</v>
      </c>
      <c r="CQ30" s="114">
        <v>98</v>
      </c>
      <c r="CR30" s="114">
        <v>779</v>
      </c>
      <c r="CS30" s="114">
        <v>4487</v>
      </c>
      <c r="CT30" s="114">
        <v>639</v>
      </c>
      <c r="CU30" s="114">
        <v>5126</v>
      </c>
      <c r="CV30" s="114">
        <v>14488</v>
      </c>
      <c r="CW30" s="114">
        <v>772</v>
      </c>
      <c r="CX30" s="114">
        <v>5065</v>
      </c>
      <c r="CY30" s="114">
        <v>20325</v>
      </c>
      <c r="CZ30" s="114">
        <v>298</v>
      </c>
      <c r="DA30" s="114">
        <v>303</v>
      </c>
      <c r="DB30" s="114">
        <v>601</v>
      </c>
      <c r="DC30" s="114">
        <v>936</v>
      </c>
      <c r="DD30" s="114">
        <v>1543</v>
      </c>
      <c r="DE30" s="114">
        <v>120</v>
      </c>
      <c r="DF30" s="114">
        <v>1983</v>
      </c>
      <c r="DG30" s="114">
        <v>0</v>
      </c>
      <c r="DH30" s="114"/>
      <c r="DI30" s="114">
        <v>16489</v>
      </c>
      <c r="DJ30" s="114"/>
      <c r="DK30" s="114"/>
      <c r="DL30" s="114"/>
      <c r="DM30" s="114">
        <v>23525</v>
      </c>
      <c r="DN30" s="114">
        <v>275</v>
      </c>
      <c r="DO30" s="114">
        <v>8771</v>
      </c>
      <c r="DP30" s="114">
        <v>2247</v>
      </c>
      <c r="DQ30" s="114">
        <v>11018</v>
      </c>
      <c r="DR30" s="114">
        <v>34327</v>
      </c>
      <c r="DS30" s="114">
        <v>52</v>
      </c>
      <c r="DT30" s="114">
        <v>12</v>
      </c>
      <c r="DU30" s="114">
        <v>232</v>
      </c>
      <c r="DV30" s="114">
        <v>40</v>
      </c>
      <c r="DW30" s="114">
        <v>2</v>
      </c>
      <c r="DX30" s="114">
        <v>0</v>
      </c>
      <c r="DY30" s="114">
        <v>338</v>
      </c>
      <c r="DZ30" s="114">
        <v>790</v>
      </c>
      <c r="EA30" s="114">
        <v>72</v>
      </c>
      <c r="EB30" s="114">
        <v>862</v>
      </c>
      <c r="EC30" s="114">
        <v>3603</v>
      </c>
      <c r="ED30" s="114">
        <v>300</v>
      </c>
      <c r="EE30" s="114">
        <v>3903</v>
      </c>
      <c r="EF30" s="114">
        <v>2</v>
      </c>
      <c r="EG30" s="114">
        <v>0</v>
      </c>
      <c r="EH30" s="114">
        <v>2</v>
      </c>
      <c r="EI30" s="114">
        <v>4767</v>
      </c>
      <c r="EJ30" s="114">
        <v>0</v>
      </c>
      <c r="EK30" s="114">
        <v>0</v>
      </c>
      <c r="EL30" s="114">
        <v>12</v>
      </c>
      <c r="EM30" s="114">
        <v>57</v>
      </c>
      <c r="EN30" s="114">
        <v>52</v>
      </c>
      <c r="EO30" s="114"/>
      <c r="EP30" s="114">
        <v>15168</v>
      </c>
      <c r="EQ30" s="114">
        <v>3358</v>
      </c>
      <c r="ER30" s="114">
        <v>16</v>
      </c>
      <c r="ES30" s="114">
        <v>2660</v>
      </c>
      <c r="ET30" s="114">
        <v>2592</v>
      </c>
      <c r="EU30" s="109" t="s">
        <v>749</v>
      </c>
      <c r="EV30" s="114">
        <v>7</v>
      </c>
      <c r="EW30" s="114">
        <v>20</v>
      </c>
      <c r="EX30" s="114">
        <v>10863</v>
      </c>
      <c r="EY30" s="114">
        <v>34067</v>
      </c>
      <c r="EZ30" s="114">
        <v>1712</v>
      </c>
      <c r="FA30" s="109"/>
      <c r="FB30" s="115" t="s">
        <v>278</v>
      </c>
      <c r="FC30" s="109"/>
      <c r="FD30" s="109"/>
      <c r="FE30" s="109" t="s">
        <v>742</v>
      </c>
      <c r="FF30" s="109" t="s">
        <v>280</v>
      </c>
      <c r="FG30" s="109" t="s">
        <v>744</v>
      </c>
      <c r="FH30" s="109" t="s">
        <v>745</v>
      </c>
      <c r="FI30" s="109">
        <v>27828</v>
      </c>
      <c r="FJ30" s="109">
        <v>1621</v>
      </c>
      <c r="FK30" s="109" t="s">
        <v>744</v>
      </c>
      <c r="FL30" s="109" t="s">
        <v>745</v>
      </c>
      <c r="FM30" s="109">
        <v>27828</v>
      </c>
      <c r="FN30" s="109">
        <v>1621</v>
      </c>
      <c r="FO30" s="109" t="s">
        <v>743</v>
      </c>
      <c r="FP30" s="109">
        <v>9366</v>
      </c>
      <c r="FQ30" s="109">
        <v>4</v>
      </c>
      <c r="FR30" s="109" t="s">
        <v>746</v>
      </c>
      <c r="FS30" s="109">
        <v>2652</v>
      </c>
      <c r="FT30" s="109">
        <v>52</v>
      </c>
      <c r="FU30" s="109"/>
      <c r="FV30" s="109" t="s">
        <v>750</v>
      </c>
      <c r="FW30" s="109"/>
      <c r="FX30" s="109"/>
      <c r="FY30" s="110">
        <v>0</v>
      </c>
      <c r="FZ30" s="109" t="s">
        <v>751</v>
      </c>
      <c r="GA30" s="116">
        <v>20</v>
      </c>
      <c r="GB30" s="116">
        <v>300</v>
      </c>
      <c r="GC30" s="109"/>
      <c r="GD30" s="109" t="s">
        <v>284</v>
      </c>
      <c r="GE30" s="109" t="s">
        <v>752</v>
      </c>
      <c r="GF30" s="115" t="s">
        <v>286</v>
      </c>
      <c r="GG30" s="115" t="s">
        <v>535</v>
      </c>
      <c r="GH30" s="115" t="s">
        <v>502</v>
      </c>
      <c r="GI30" s="115" t="s">
        <v>289</v>
      </c>
      <c r="GJ30" s="115" t="s">
        <v>536</v>
      </c>
      <c r="GK30" s="115" t="s">
        <v>278</v>
      </c>
      <c r="GL30" s="114">
        <v>4716</v>
      </c>
      <c r="GM30" s="115" t="s">
        <v>291</v>
      </c>
      <c r="GN30" s="114">
        <v>85</v>
      </c>
      <c r="GO30" s="114">
        <v>57</v>
      </c>
      <c r="GP30" s="114">
        <v>610</v>
      </c>
      <c r="GQ30" s="114">
        <v>1750</v>
      </c>
      <c r="GR30" s="114"/>
      <c r="GS30" s="114">
        <v>3</v>
      </c>
      <c r="GT30" s="114">
        <v>2</v>
      </c>
      <c r="GU30" s="114">
        <v>-1</v>
      </c>
      <c r="GV30" s="114">
        <v>304</v>
      </c>
      <c r="GW30" s="114"/>
      <c r="GX30" s="114">
        <v>1</v>
      </c>
      <c r="GY30" s="114">
        <v>225</v>
      </c>
      <c r="GZ30" s="114">
        <v>12556</v>
      </c>
      <c r="HA30" s="114">
        <v>95598</v>
      </c>
      <c r="HB30" s="114">
        <v>0</v>
      </c>
      <c r="HC30" s="114"/>
      <c r="HD30" s="114">
        <v>50</v>
      </c>
      <c r="HE30" s="114">
        <v>26725</v>
      </c>
      <c r="HF30" s="114">
        <v>23798</v>
      </c>
      <c r="HG30" s="114"/>
      <c r="HH30" s="114">
        <v>90</v>
      </c>
      <c r="HI30" s="114">
        <v>2022</v>
      </c>
      <c r="HJ30" s="114">
        <v>1183</v>
      </c>
      <c r="HK30" s="114"/>
      <c r="HL30" s="114">
        <v>0</v>
      </c>
      <c r="HM30" s="114">
        <v>0</v>
      </c>
      <c r="HN30" s="114">
        <v>205</v>
      </c>
      <c r="HO30" s="114"/>
      <c r="HP30" s="114">
        <v>0</v>
      </c>
      <c r="HQ30" s="114">
        <v>23525</v>
      </c>
      <c r="HR30" s="114">
        <v>1537</v>
      </c>
      <c r="HS30" s="114">
        <v>0</v>
      </c>
      <c r="HT30" s="114">
        <v>26607</v>
      </c>
      <c r="HU30" s="114">
        <v>1217</v>
      </c>
      <c r="HV30" s="114">
        <v>37</v>
      </c>
      <c r="HW30" s="114">
        <v>1506</v>
      </c>
      <c r="HX30" s="114">
        <v>33</v>
      </c>
      <c r="HY30" s="114">
        <v>270</v>
      </c>
      <c r="HZ30" s="114">
        <v>0</v>
      </c>
      <c r="IA30" s="114">
        <v>17</v>
      </c>
      <c r="IB30" s="114">
        <v>5033</v>
      </c>
      <c r="IC30" s="114">
        <v>5650</v>
      </c>
      <c r="ID30" s="114">
        <v>10683</v>
      </c>
      <c r="IE30" s="114">
        <v>12666</v>
      </c>
      <c r="IF30" s="114">
        <v>601</v>
      </c>
      <c r="IG30" s="114">
        <v>34208</v>
      </c>
      <c r="IH30" s="114">
        <v>6185</v>
      </c>
      <c r="II30" s="114">
        <v>64</v>
      </c>
      <c r="IJ30" s="114">
        <v>272</v>
      </c>
      <c r="IK30" s="114">
        <v>2</v>
      </c>
      <c r="IL30" s="113">
        <v>0.82</v>
      </c>
      <c r="IM30" s="113">
        <v>0.18</v>
      </c>
      <c r="IN30" s="114">
        <v>14.1</v>
      </c>
      <c r="IO30" s="114">
        <v>14.35</v>
      </c>
      <c r="IP30" s="114">
        <v>13.47</v>
      </c>
      <c r="IQ30" s="114">
        <v>286</v>
      </c>
      <c r="IR30" s="114">
        <v>4395</v>
      </c>
      <c r="IS30" s="114">
        <v>52</v>
      </c>
      <c r="IT30" s="114">
        <v>372</v>
      </c>
    </row>
    <row r="31" spans="1:254" s="78" customFormat="1" x14ac:dyDescent="0.2">
      <c r="A31" s="93" t="s">
        <v>754</v>
      </c>
      <c r="B31" s="93">
        <v>2016</v>
      </c>
      <c r="C31" s="93" t="s">
        <v>755</v>
      </c>
      <c r="D31" s="93" t="s">
        <v>756</v>
      </c>
      <c r="E31" s="93" t="s">
        <v>757</v>
      </c>
      <c r="F31" s="93">
        <v>28713</v>
      </c>
      <c r="G31" s="93">
        <v>5667</v>
      </c>
      <c r="H31" s="93" t="s">
        <v>756</v>
      </c>
      <c r="I31" s="93" t="s">
        <v>757</v>
      </c>
      <c r="J31" s="93">
        <v>28713</v>
      </c>
      <c r="K31" s="93"/>
      <c r="L31" s="93" t="s">
        <v>758</v>
      </c>
      <c r="M31" s="93" t="s">
        <v>759</v>
      </c>
      <c r="N31" s="93" t="s">
        <v>760</v>
      </c>
      <c r="O31" s="93" t="s">
        <v>761</v>
      </c>
      <c r="P31" s="93" t="s">
        <v>762</v>
      </c>
      <c r="Q31" s="93" t="s">
        <v>763</v>
      </c>
      <c r="R31" s="93" t="s">
        <v>764</v>
      </c>
      <c r="S31" s="93" t="s">
        <v>760</v>
      </c>
      <c r="T31" s="93" t="s">
        <v>765</v>
      </c>
      <c r="U31" s="94">
        <v>0</v>
      </c>
      <c r="V31" s="94">
        <v>6</v>
      </c>
      <c r="W31" s="94">
        <v>0</v>
      </c>
      <c r="X31" s="94">
        <v>1</v>
      </c>
      <c r="Y31" s="93">
        <v>12845</v>
      </c>
      <c r="Z31" s="93">
        <v>7</v>
      </c>
      <c r="AA31" s="93">
        <v>0</v>
      </c>
      <c r="AB31" s="93">
        <v>7</v>
      </c>
      <c r="AC31" s="93">
        <v>53.93</v>
      </c>
      <c r="AD31" s="93">
        <v>60.93</v>
      </c>
      <c r="AE31" s="93">
        <v>0.1149</v>
      </c>
      <c r="AF31" s="95">
        <v>79466</v>
      </c>
      <c r="AG31" s="93"/>
      <c r="AH31" s="93"/>
      <c r="AI31" s="95">
        <v>35048</v>
      </c>
      <c r="AJ31" s="96">
        <v>9.0500000000000007</v>
      </c>
      <c r="AK31" s="96">
        <v>12.2</v>
      </c>
      <c r="AL31" s="96">
        <v>16.850000000000001</v>
      </c>
      <c r="AM31" s="95">
        <v>21000</v>
      </c>
      <c r="AN31" s="95">
        <v>2227821</v>
      </c>
      <c r="AO31" s="95">
        <v>2248821</v>
      </c>
      <c r="AP31" s="95">
        <v>327021</v>
      </c>
      <c r="AQ31" s="95">
        <v>54408</v>
      </c>
      <c r="AR31" s="95">
        <v>381429</v>
      </c>
      <c r="AS31" s="95">
        <v>114800</v>
      </c>
      <c r="AT31" s="95">
        <v>0</v>
      </c>
      <c r="AU31" s="95">
        <v>114800</v>
      </c>
      <c r="AV31" s="95">
        <v>518808</v>
      </c>
      <c r="AW31" s="95">
        <v>3263858</v>
      </c>
      <c r="AX31" s="95">
        <v>1644109</v>
      </c>
      <c r="AY31" s="95">
        <v>617500</v>
      </c>
      <c r="AZ31" s="95">
        <v>2261609</v>
      </c>
      <c r="BA31" s="95">
        <v>189928</v>
      </c>
      <c r="BB31" s="95">
        <v>29595</v>
      </c>
      <c r="BC31" s="95">
        <v>47771</v>
      </c>
      <c r="BD31" s="95">
        <v>267294</v>
      </c>
      <c r="BE31" s="95">
        <v>608048</v>
      </c>
      <c r="BF31" s="95">
        <v>3136951</v>
      </c>
      <c r="BG31" s="95">
        <v>126907</v>
      </c>
      <c r="BH31" s="97">
        <v>3.8899999999999997E-2</v>
      </c>
      <c r="BI31" s="95">
        <v>0</v>
      </c>
      <c r="BJ31" s="95">
        <v>0</v>
      </c>
      <c r="BK31" s="95">
        <v>0</v>
      </c>
      <c r="BL31" s="95">
        <v>0</v>
      </c>
      <c r="BM31" s="95">
        <v>0</v>
      </c>
      <c r="BN31" s="95">
        <v>110951</v>
      </c>
      <c r="BO31" s="98">
        <v>82990</v>
      </c>
      <c r="BP31" s="98">
        <v>58632</v>
      </c>
      <c r="BQ31" s="98">
        <v>141622</v>
      </c>
      <c r="BR31" s="98">
        <v>52560</v>
      </c>
      <c r="BS31" s="98">
        <v>20779</v>
      </c>
      <c r="BT31" s="98">
        <v>73339</v>
      </c>
      <c r="BU31" s="98">
        <v>5029</v>
      </c>
      <c r="BV31" s="98">
        <v>1023</v>
      </c>
      <c r="BW31" s="98">
        <v>6052</v>
      </c>
      <c r="BX31" s="98">
        <v>221013</v>
      </c>
      <c r="BY31" s="98"/>
      <c r="BZ31" s="98">
        <v>221013</v>
      </c>
      <c r="CA31" s="98">
        <v>10170</v>
      </c>
      <c r="CB31" s="98">
        <v>51152</v>
      </c>
      <c r="CC31" s="98">
        <v>0</v>
      </c>
      <c r="CD31" s="98">
        <v>74</v>
      </c>
      <c r="CE31" s="98">
        <v>74</v>
      </c>
      <c r="CF31" s="98">
        <v>10492</v>
      </c>
      <c r="CG31" s="98">
        <v>10225</v>
      </c>
      <c r="CH31" s="98">
        <v>15981</v>
      </c>
      <c r="CI31" s="98">
        <v>205</v>
      </c>
      <c r="CJ31" s="98">
        <v>454</v>
      </c>
      <c r="CK31" s="98">
        <v>147</v>
      </c>
      <c r="CL31" s="98">
        <v>457</v>
      </c>
      <c r="CM31" s="98">
        <v>129897</v>
      </c>
      <c r="CN31" s="98">
        <v>42767</v>
      </c>
      <c r="CO31" s="98">
        <v>172664</v>
      </c>
      <c r="CP31" s="98">
        <v>7359</v>
      </c>
      <c r="CQ31" s="98">
        <v>1787</v>
      </c>
      <c r="CR31" s="98">
        <v>9146</v>
      </c>
      <c r="CS31" s="98">
        <v>87249</v>
      </c>
      <c r="CT31" s="98">
        <v>21281</v>
      </c>
      <c r="CU31" s="98">
        <v>108530</v>
      </c>
      <c r="CV31" s="98">
        <v>290340</v>
      </c>
      <c r="CW31" s="98">
        <v>5401</v>
      </c>
      <c r="CX31" s="98">
        <v>0</v>
      </c>
      <c r="CY31" s="98">
        <v>295741</v>
      </c>
      <c r="CZ31" s="98">
        <v>25148</v>
      </c>
      <c r="DA31" s="98">
        <v>5764</v>
      </c>
      <c r="DB31" s="98">
        <v>30912</v>
      </c>
      <c r="DC31" s="98">
        <v>34957</v>
      </c>
      <c r="DD31" s="98">
        <v>42077</v>
      </c>
      <c r="DE31" s="98">
        <v>1537</v>
      </c>
      <c r="DF31" s="98">
        <v>49456</v>
      </c>
      <c r="DG31" s="98">
        <v>2335</v>
      </c>
      <c r="DH31" s="98"/>
      <c r="DI31" s="98">
        <v>0</v>
      </c>
      <c r="DJ31" s="98">
        <v>398207</v>
      </c>
      <c r="DK31" s="98"/>
      <c r="DL31" s="98">
        <v>7017</v>
      </c>
      <c r="DM31" s="98">
        <v>407576</v>
      </c>
      <c r="DN31" s="98">
        <v>7930</v>
      </c>
      <c r="DO31" s="98">
        <v>63001</v>
      </c>
      <c r="DP31" s="98">
        <v>8833</v>
      </c>
      <c r="DQ31" s="98">
        <v>71834</v>
      </c>
      <c r="DR31" s="98">
        <v>434545</v>
      </c>
      <c r="DS31" s="98">
        <v>593</v>
      </c>
      <c r="DT31" s="98">
        <v>3</v>
      </c>
      <c r="DU31" s="98">
        <v>1002</v>
      </c>
      <c r="DV31" s="98">
        <v>961</v>
      </c>
      <c r="DW31" s="98">
        <v>129</v>
      </c>
      <c r="DX31" s="98">
        <v>2</v>
      </c>
      <c r="DY31" s="98">
        <v>2690</v>
      </c>
      <c r="DZ31" s="98">
        <v>11022</v>
      </c>
      <c r="EA31" s="98">
        <v>1537</v>
      </c>
      <c r="EB31" s="98">
        <v>12559</v>
      </c>
      <c r="EC31" s="98">
        <v>20765</v>
      </c>
      <c r="ED31" s="98">
        <v>18476</v>
      </c>
      <c r="EE31" s="98">
        <v>39241</v>
      </c>
      <c r="EF31" s="98">
        <v>1555</v>
      </c>
      <c r="EG31" s="98">
        <v>315</v>
      </c>
      <c r="EH31" s="98">
        <v>1870</v>
      </c>
      <c r="EI31" s="98">
        <v>53670</v>
      </c>
      <c r="EJ31" s="98">
        <v>0</v>
      </c>
      <c r="EK31" s="98">
        <v>0</v>
      </c>
      <c r="EL31" s="98">
        <v>95</v>
      </c>
      <c r="EM31" s="98">
        <v>513</v>
      </c>
      <c r="EN31" s="98">
        <v>7470</v>
      </c>
      <c r="EO31" s="98">
        <v>29675</v>
      </c>
      <c r="EP31" s="98">
        <v>124762</v>
      </c>
      <c r="EQ31" s="98">
        <v>40929</v>
      </c>
      <c r="ER31" s="98">
        <v>731</v>
      </c>
      <c r="ES31" s="98">
        <v>31044</v>
      </c>
      <c r="ET31" s="98">
        <v>30386</v>
      </c>
      <c r="EU31" s="93" t="s">
        <v>766</v>
      </c>
      <c r="EV31" s="98">
        <v>96</v>
      </c>
      <c r="EW31" s="98">
        <v>126</v>
      </c>
      <c r="EX31" s="98">
        <v>48743</v>
      </c>
      <c r="EY31" s="98">
        <v>75246</v>
      </c>
      <c r="EZ31" s="98">
        <v>88596</v>
      </c>
      <c r="FA31" s="93"/>
      <c r="FB31" s="99" t="s">
        <v>289</v>
      </c>
      <c r="FC31" s="93"/>
      <c r="FD31" s="93"/>
      <c r="FE31" s="93" t="s">
        <v>767</v>
      </c>
      <c r="FF31" s="93" t="s">
        <v>307</v>
      </c>
      <c r="FG31" s="93" t="s">
        <v>768</v>
      </c>
      <c r="FH31" s="93" t="s">
        <v>769</v>
      </c>
      <c r="FI31" s="93">
        <v>28717</v>
      </c>
      <c r="FJ31" s="93">
        <v>2194</v>
      </c>
      <c r="FK31" s="93" t="s">
        <v>770</v>
      </c>
      <c r="FL31" s="93" t="s">
        <v>769</v>
      </c>
      <c r="FM31" s="93">
        <v>28717</v>
      </c>
      <c r="FN31" s="93"/>
      <c r="FO31" s="93" t="s">
        <v>771</v>
      </c>
      <c r="FP31" s="93">
        <v>84456</v>
      </c>
      <c r="FQ31" s="93">
        <v>54.53</v>
      </c>
      <c r="FR31" s="93" t="s">
        <v>772</v>
      </c>
      <c r="FS31" s="93">
        <v>12845</v>
      </c>
      <c r="FT31" s="93">
        <v>312</v>
      </c>
      <c r="FU31" s="93"/>
      <c r="FV31" s="93" t="s">
        <v>773</v>
      </c>
      <c r="FW31" s="93"/>
      <c r="FX31" s="93"/>
      <c r="FY31" s="94">
        <v>0</v>
      </c>
      <c r="FZ31" s="93" t="s">
        <v>774</v>
      </c>
      <c r="GA31" s="100">
        <v>91.96</v>
      </c>
      <c r="GB31" s="100">
        <v>83.67</v>
      </c>
      <c r="GC31" s="93"/>
      <c r="GD31" s="93" t="s">
        <v>284</v>
      </c>
      <c r="GE31" s="93" t="s">
        <v>775</v>
      </c>
      <c r="GF31" s="99" t="s">
        <v>286</v>
      </c>
      <c r="GG31" s="99" t="s">
        <v>312</v>
      </c>
      <c r="GH31" s="99" t="s">
        <v>288</v>
      </c>
      <c r="GI31" s="99" t="s">
        <v>289</v>
      </c>
      <c r="GJ31" s="99" t="s">
        <v>313</v>
      </c>
      <c r="GK31" s="99" t="s">
        <v>278</v>
      </c>
      <c r="GL31" s="98">
        <v>89551</v>
      </c>
      <c r="GM31" s="99" t="s">
        <v>291</v>
      </c>
      <c r="GN31" s="98">
        <v>1315</v>
      </c>
      <c r="GO31" s="98">
        <v>312</v>
      </c>
      <c r="GP31" s="98">
        <v>8029</v>
      </c>
      <c r="GQ31" s="98">
        <v>34793</v>
      </c>
      <c r="GR31" s="98">
        <v>604702</v>
      </c>
      <c r="GS31" s="98">
        <v>155</v>
      </c>
      <c r="GT31" s="98">
        <v>98</v>
      </c>
      <c r="GU31" s="98">
        <v>2610</v>
      </c>
      <c r="GV31" s="98">
        <v>3225</v>
      </c>
      <c r="GW31" s="98">
        <v>187333</v>
      </c>
      <c r="GX31" s="98">
        <v>7</v>
      </c>
      <c r="GY31" s="98">
        <v>5861</v>
      </c>
      <c r="GZ31" s="98">
        <v>36698</v>
      </c>
      <c r="HA31" s="98">
        <v>322558</v>
      </c>
      <c r="HB31" s="98">
        <v>2335</v>
      </c>
      <c r="HC31" s="98"/>
      <c r="HD31" s="98">
        <v>454</v>
      </c>
      <c r="HE31" s="98">
        <v>26725</v>
      </c>
      <c r="HF31" s="98">
        <v>23798</v>
      </c>
      <c r="HG31" s="98"/>
      <c r="HH31" s="98">
        <v>629</v>
      </c>
      <c r="HI31" s="98">
        <v>2022</v>
      </c>
      <c r="HJ31" s="98">
        <v>1183</v>
      </c>
      <c r="HK31" s="98"/>
      <c r="HL31" s="98">
        <v>7020</v>
      </c>
      <c r="HM31" s="98">
        <v>0</v>
      </c>
      <c r="HN31" s="98">
        <v>205</v>
      </c>
      <c r="HO31" s="98"/>
      <c r="HP31" s="98">
        <v>0</v>
      </c>
      <c r="HQ31" s="98">
        <v>407576</v>
      </c>
      <c r="HR31" s="98">
        <v>65869</v>
      </c>
      <c r="HS31" s="98">
        <v>2352</v>
      </c>
      <c r="HT31" s="98">
        <v>355768</v>
      </c>
      <c r="HU31" s="98">
        <v>62379</v>
      </c>
      <c r="HV31" s="98">
        <v>108</v>
      </c>
      <c r="HW31" s="98">
        <v>41969</v>
      </c>
      <c r="HX31" s="98">
        <v>396</v>
      </c>
      <c r="HY31" s="98">
        <v>5368</v>
      </c>
      <c r="HZ31" s="98">
        <v>0</v>
      </c>
      <c r="IA31" s="98">
        <v>78</v>
      </c>
      <c r="IB31" s="98">
        <v>8924</v>
      </c>
      <c r="IC31" s="98">
        <v>0</v>
      </c>
      <c r="ID31" s="98">
        <v>8924</v>
      </c>
      <c r="IE31" s="98">
        <v>58380</v>
      </c>
      <c r="IF31" s="98">
        <v>30912</v>
      </c>
      <c r="IG31" s="98">
        <v>416500</v>
      </c>
      <c r="IH31" s="98">
        <v>127553</v>
      </c>
      <c r="II31" s="98">
        <v>596</v>
      </c>
      <c r="IJ31" s="98">
        <v>1963</v>
      </c>
      <c r="IK31" s="98">
        <v>131</v>
      </c>
      <c r="IL31" s="97">
        <v>0.73</v>
      </c>
      <c r="IM31" s="97">
        <v>0.23</v>
      </c>
      <c r="IN31" s="98">
        <v>19.95</v>
      </c>
      <c r="IO31" s="98">
        <v>19.989999999999998</v>
      </c>
      <c r="IP31" s="98">
        <v>21.07</v>
      </c>
      <c r="IQ31" s="98">
        <v>1724</v>
      </c>
      <c r="IR31" s="98">
        <v>33342</v>
      </c>
      <c r="IS31" s="98">
        <v>966</v>
      </c>
      <c r="IT31" s="98">
        <v>20328</v>
      </c>
    </row>
    <row r="32" spans="1:254" s="78" customFormat="1" x14ac:dyDescent="0.2">
      <c r="A32" s="101" t="s">
        <v>777</v>
      </c>
      <c r="B32" s="101">
        <v>2016</v>
      </c>
      <c r="C32" s="101" t="s">
        <v>778</v>
      </c>
      <c r="D32" s="101" t="s">
        <v>779</v>
      </c>
      <c r="E32" s="101" t="s">
        <v>780</v>
      </c>
      <c r="F32" s="101">
        <v>27101</v>
      </c>
      <c r="G32" s="101">
        <v>4120</v>
      </c>
      <c r="H32" s="101" t="s">
        <v>781</v>
      </c>
      <c r="I32" s="101" t="s">
        <v>780</v>
      </c>
      <c r="J32" s="101">
        <v>27101</v>
      </c>
      <c r="K32" s="101"/>
      <c r="L32" s="101" t="s">
        <v>782</v>
      </c>
      <c r="M32" s="101" t="s">
        <v>783</v>
      </c>
      <c r="N32" s="101" t="s">
        <v>784</v>
      </c>
      <c r="O32" s="101" t="s">
        <v>785</v>
      </c>
      <c r="P32" s="101" t="s">
        <v>782</v>
      </c>
      <c r="Q32" s="101" t="s">
        <v>396</v>
      </c>
      <c r="R32" s="101" t="s">
        <v>783</v>
      </c>
      <c r="S32" s="101"/>
      <c r="T32" s="101" t="s">
        <v>786</v>
      </c>
      <c r="U32" s="102">
        <v>1</v>
      </c>
      <c r="V32" s="102">
        <v>11</v>
      </c>
      <c r="W32" s="102">
        <v>2</v>
      </c>
      <c r="X32" s="102">
        <v>4</v>
      </c>
      <c r="Y32" s="101">
        <v>32164</v>
      </c>
      <c r="Z32" s="101">
        <v>46.5</v>
      </c>
      <c r="AA32" s="101">
        <v>1</v>
      </c>
      <c r="AB32" s="101">
        <v>47.5</v>
      </c>
      <c r="AC32" s="101">
        <v>56.3</v>
      </c>
      <c r="AD32" s="101">
        <v>103.8</v>
      </c>
      <c r="AE32" s="101">
        <v>0.44800000000000001</v>
      </c>
      <c r="AF32" s="103">
        <v>130607</v>
      </c>
      <c r="AG32" s="101"/>
      <c r="AH32" s="101"/>
      <c r="AI32" s="103">
        <v>34216</v>
      </c>
      <c r="AJ32" s="104">
        <v>12.28</v>
      </c>
      <c r="AK32" s="104">
        <v>12.45</v>
      </c>
      <c r="AL32" s="104">
        <v>15.43</v>
      </c>
      <c r="AM32" s="103">
        <v>0</v>
      </c>
      <c r="AN32" s="103">
        <v>7547345</v>
      </c>
      <c r="AO32" s="103">
        <v>7547345</v>
      </c>
      <c r="AP32" s="103">
        <v>294157</v>
      </c>
      <c r="AQ32" s="103">
        <v>0</v>
      </c>
      <c r="AR32" s="103">
        <v>294157</v>
      </c>
      <c r="AS32" s="103">
        <v>39822</v>
      </c>
      <c r="AT32" s="103">
        <v>0</v>
      </c>
      <c r="AU32" s="103">
        <v>39822</v>
      </c>
      <c r="AV32" s="103">
        <v>496955</v>
      </c>
      <c r="AW32" s="103">
        <v>8378279</v>
      </c>
      <c r="AX32" s="103">
        <v>3493647</v>
      </c>
      <c r="AY32" s="103">
        <v>1359025</v>
      </c>
      <c r="AZ32" s="103">
        <v>4852672</v>
      </c>
      <c r="BA32" s="103">
        <v>541594</v>
      </c>
      <c r="BB32" s="103">
        <v>327183</v>
      </c>
      <c r="BC32" s="103">
        <v>102454</v>
      </c>
      <c r="BD32" s="103">
        <v>971231</v>
      </c>
      <c r="BE32" s="103">
        <v>2554376</v>
      </c>
      <c r="BF32" s="103">
        <v>8378279</v>
      </c>
      <c r="BG32" s="103">
        <v>0</v>
      </c>
      <c r="BH32" s="105">
        <v>0</v>
      </c>
      <c r="BI32" s="103">
        <v>0</v>
      </c>
      <c r="BJ32" s="103">
        <v>0</v>
      </c>
      <c r="BK32" s="103">
        <v>0</v>
      </c>
      <c r="BL32" s="103">
        <v>0</v>
      </c>
      <c r="BM32" s="103">
        <v>0</v>
      </c>
      <c r="BN32" s="103">
        <v>0</v>
      </c>
      <c r="BO32" s="106">
        <v>212930</v>
      </c>
      <c r="BP32" s="106">
        <v>167150</v>
      </c>
      <c r="BQ32" s="106">
        <v>380080</v>
      </c>
      <c r="BR32" s="106">
        <v>141243</v>
      </c>
      <c r="BS32" s="106">
        <v>76547</v>
      </c>
      <c r="BT32" s="106">
        <v>217790</v>
      </c>
      <c r="BU32" s="106">
        <v>17173</v>
      </c>
      <c r="BV32" s="106">
        <v>2760</v>
      </c>
      <c r="BW32" s="106">
        <v>19933</v>
      </c>
      <c r="BX32" s="106">
        <v>617803</v>
      </c>
      <c r="BY32" s="106"/>
      <c r="BZ32" s="106">
        <v>617803</v>
      </c>
      <c r="CA32" s="106">
        <v>19576</v>
      </c>
      <c r="CB32" s="106">
        <v>99326</v>
      </c>
      <c r="CC32" s="106">
        <v>28</v>
      </c>
      <c r="CD32" s="106">
        <v>74</v>
      </c>
      <c r="CE32" s="106">
        <v>102</v>
      </c>
      <c r="CF32" s="106">
        <v>33182</v>
      </c>
      <c r="CG32" s="106">
        <v>35429</v>
      </c>
      <c r="CH32" s="106">
        <v>30103</v>
      </c>
      <c r="CI32" s="106">
        <v>713</v>
      </c>
      <c r="CJ32" s="106">
        <v>1264</v>
      </c>
      <c r="CK32" s="106">
        <v>128</v>
      </c>
      <c r="CL32" s="106">
        <v>1528</v>
      </c>
      <c r="CM32" s="106">
        <v>415696</v>
      </c>
      <c r="CN32" s="106">
        <v>94089</v>
      </c>
      <c r="CO32" s="106">
        <v>509785</v>
      </c>
      <c r="CP32" s="106">
        <v>37437</v>
      </c>
      <c r="CQ32" s="106">
        <v>2288</v>
      </c>
      <c r="CR32" s="106">
        <v>39725</v>
      </c>
      <c r="CS32" s="106">
        <v>338441</v>
      </c>
      <c r="CT32" s="106">
        <v>76026</v>
      </c>
      <c r="CU32" s="106">
        <v>414467</v>
      </c>
      <c r="CV32" s="106">
        <v>963977</v>
      </c>
      <c r="CW32" s="106">
        <v>18149</v>
      </c>
      <c r="CX32" s="106">
        <v>100810</v>
      </c>
      <c r="CY32" s="106">
        <v>1082936</v>
      </c>
      <c r="CZ32" s="106">
        <v>81883</v>
      </c>
      <c r="DA32" s="106">
        <v>58882</v>
      </c>
      <c r="DB32" s="106">
        <v>140765</v>
      </c>
      <c r="DC32" s="106">
        <v>196005</v>
      </c>
      <c r="DD32" s="106">
        <v>113073</v>
      </c>
      <c r="DE32" s="106">
        <v>2070</v>
      </c>
      <c r="DF32" s="106">
        <v>174756</v>
      </c>
      <c r="DG32" s="106">
        <v>3886</v>
      </c>
      <c r="DH32" s="106"/>
      <c r="DI32" s="106">
        <v>86</v>
      </c>
      <c r="DJ32" s="106">
        <v>1347365</v>
      </c>
      <c r="DK32" s="106">
        <v>13409</v>
      </c>
      <c r="DL32" s="106">
        <v>18064</v>
      </c>
      <c r="DM32" s="106">
        <v>1534877</v>
      </c>
      <c r="DN32" s="106">
        <v>901</v>
      </c>
      <c r="DO32" s="106">
        <v>146991</v>
      </c>
      <c r="DP32" s="106">
        <v>38538</v>
      </c>
      <c r="DQ32" s="106">
        <v>185529</v>
      </c>
      <c r="DR32" s="106">
        <v>1051020</v>
      </c>
      <c r="DS32" s="106">
        <v>2108</v>
      </c>
      <c r="DT32" s="106">
        <v>408</v>
      </c>
      <c r="DU32" s="106">
        <v>2277</v>
      </c>
      <c r="DV32" s="106">
        <v>29</v>
      </c>
      <c r="DW32" s="106">
        <v>321</v>
      </c>
      <c r="DX32" s="106">
        <v>29</v>
      </c>
      <c r="DY32" s="106">
        <v>5172</v>
      </c>
      <c r="DZ32" s="106">
        <v>27317</v>
      </c>
      <c r="EA32" s="106">
        <v>5763</v>
      </c>
      <c r="EB32" s="106">
        <v>33080</v>
      </c>
      <c r="EC32" s="106">
        <v>50531</v>
      </c>
      <c r="ED32" s="106">
        <v>19797</v>
      </c>
      <c r="EE32" s="106">
        <v>70328</v>
      </c>
      <c r="EF32" s="106">
        <v>1870</v>
      </c>
      <c r="EG32" s="106">
        <v>645</v>
      </c>
      <c r="EH32" s="106">
        <v>2515</v>
      </c>
      <c r="EI32" s="106">
        <v>105923</v>
      </c>
      <c r="EJ32" s="106">
        <v>461</v>
      </c>
      <c r="EK32" s="106">
        <v>1958</v>
      </c>
      <c r="EL32" s="106">
        <v>683</v>
      </c>
      <c r="EM32" s="106">
        <v>1646</v>
      </c>
      <c r="EN32" s="106">
        <v>3794</v>
      </c>
      <c r="EO32" s="106">
        <v>47185</v>
      </c>
      <c r="EP32" s="106">
        <v>317518</v>
      </c>
      <c r="EQ32" s="106">
        <v>89117</v>
      </c>
      <c r="ER32" s="106">
        <v>17765</v>
      </c>
      <c r="ES32" s="106">
        <v>418</v>
      </c>
      <c r="ET32" s="106">
        <v>855</v>
      </c>
      <c r="EU32" s="101" t="s">
        <v>787</v>
      </c>
      <c r="EV32" s="106">
        <v>113</v>
      </c>
      <c r="EW32" s="106">
        <v>140</v>
      </c>
      <c r="EX32" s="106">
        <v>282920</v>
      </c>
      <c r="EY32" s="106">
        <v>1071084</v>
      </c>
      <c r="EZ32" s="106"/>
      <c r="FA32" s="101"/>
      <c r="FB32" s="107" t="s">
        <v>278</v>
      </c>
      <c r="FC32" s="101"/>
      <c r="FD32" s="101"/>
      <c r="FE32" s="101" t="s">
        <v>777</v>
      </c>
      <c r="FF32" s="101" t="s">
        <v>307</v>
      </c>
      <c r="FG32" s="101" t="s">
        <v>788</v>
      </c>
      <c r="FH32" s="101" t="s">
        <v>780</v>
      </c>
      <c r="FI32" s="101">
        <v>27101</v>
      </c>
      <c r="FJ32" s="101">
        <v>4120</v>
      </c>
      <c r="FK32" s="101" t="s">
        <v>789</v>
      </c>
      <c r="FL32" s="101" t="s">
        <v>780</v>
      </c>
      <c r="FM32" s="101">
        <v>27101</v>
      </c>
      <c r="FN32" s="101">
        <v>2705</v>
      </c>
      <c r="FO32" s="101" t="s">
        <v>778</v>
      </c>
      <c r="FP32" s="101">
        <v>181447</v>
      </c>
      <c r="FQ32" s="101">
        <v>103.8</v>
      </c>
      <c r="FR32" s="101" t="s">
        <v>790</v>
      </c>
      <c r="FS32" s="101">
        <v>32164</v>
      </c>
      <c r="FT32" s="101">
        <v>664</v>
      </c>
      <c r="FU32" s="101"/>
      <c r="FV32" s="101" t="s">
        <v>791</v>
      </c>
      <c r="FW32" s="101"/>
      <c r="FX32" s="101"/>
      <c r="FY32" s="102">
        <v>0</v>
      </c>
      <c r="FZ32" s="101" t="s">
        <v>792</v>
      </c>
      <c r="GA32" s="108"/>
      <c r="GB32" s="108"/>
      <c r="GC32" s="101"/>
      <c r="GD32" s="101" t="s">
        <v>284</v>
      </c>
      <c r="GE32" s="101" t="s">
        <v>793</v>
      </c>
      <c r="GF32" s="107" t="s">
        <v>286</v>
      </c>
      <c r="GG32" s="107" t="s">
        <v>287</v>
      </c>
      <c r="GH32" s="107" t="s">
        <v>288</v>
      </c>
      <c r="GI32" s="107" t="s">
        <v>289</v>
      </c>
      <c r="GJ32" s="107" t="s">
        <v>417</v>
      </c>
      <c r="GK32" s="107" t="s">
        <v>278</v>
      </c>
      <c r="GL32" s="106">
        <v>360463</v>
      </c>
      <c r="GM32" s="107" t="s">
        <v>291</v>
      </c>
      <c r="GN32" s="106">
        <v>974</v>
      </c>
      <c r="GO32" s="106">
        <v>350</v>
      </c>
      <c r="GP32" s="106">
        <v>14954</v>
      </c>
      <c r="GQ32" s="106">
        <v>115003</v>
      </c>
      <c r="GR32" s="106">
        <v>2288</v>
      </c>
      <c r="GS32" s="106">
        <v>1693</v>
      </c>
      <c r="GT32" s="106">
        <v>36</v>
      </c>
      <c r="GU32" s="106">
        <v>436</v>
      </c>
      <c r="GV32" s="106">
        <v>11327</v>
      </c>
      <c r="GW32" s="106">
        <v>7104</v>
      </c>
      <c r="GX32" s="106">
        <v>18</v>
      </c>
      <c r="GY32" s="106">
        <v>17434</v>
      </c>
      <c r="GZ32" s="106">
        <v>99427</v>
      </c>
      <c r="HA32" s="106">
        <v>842912</v>
      </c>
      <c r="HB32" s="106">
        <v>3886</v>
      </c>
      <c r="HC32" s="106">
        <v>87</v>
      </c>
      <c r="HD32" s="106">
        <v>1177</v>
      </c>
      <c r="HE32" s="106">
        <v>26725</v>
      </c>
      <c r="HF32" s="106"/>
      <c r="HG32" s="106">
        <v>34298</v>
      </c>
      <c r="HH32" s="106">
        <v>38303</v>
      </c>
      <c r="HI32" s="106">
        <v>2022</v>
      </c>
      <c r="HJ32" s="106"/>
      <c r="HK32" s="106">
        <v>13913</v>
      </c>
      <c r="HL32" s="106">
        <v>19494</v>
      </c>
      <c r="HM32" s="106">
        <v>0</v>
      </c>
      <c r="HN32" s="106"/>
      <c r="HO32" s="106">
        <v>370</v>
      </c>
      <c r="HP32" s="106">
        <v>343</v>
      </c>
      <c r="HQ32" s="106">
        <v>1534877</v>
      </c>
      <c r="HR32" s="106">
        <v>336770</v>
      </c>
      <c r="HS32" s="106">
        <v>28</v>
      </c>
      <c r="HT32" s="106">
        <v>1460903</v>
      </c>
      <c r="HU32" s="106">
        <v>277185</v>
      </c>
      <c r="HV32" s="106">
        <v>409</v>
      </c>
      <c r="HW32" s="106">
        <v>112664</v>
      </c>
      <c r="HX32" s="106">
        <v>1117</v>
      </c>
      <c r="HY32" s="106">
        <v>57765</v>
      </c>
      <c r="HZ32" s="106">
        <v>0</v>
      </c>
      <c r="IA32" s="106">
        <v>731</v>
      </c>
      <c r="IB32" s="106">
        <v>456325</v>
      </c>
      <c r="IC32" s="106"/>
      <c r="ID32" s="106">
        <v>456325</v>
      </c>
      <c r="IE32" s="106">
        <v>631081</v>
      </c>
      <c r="IF32" s="106">
        <v>140765</v>
      </c>
      <c r="IG32" s="106">
        <v>1991202</v>
      </c>
      <c r="IH32" s="106">
        <v>453576</v>
      </c>
      <c r="II32" s="106">
        <v>2516</v>
      </c>
      <c r="IJ32" s="106">
        <v>2306</v>
      </c>
      <c r="IK32" s="106">
        <v>350</v>
      </c>
      <c r="IL32" s="105">
        <v>0.66</v>
      </c>
      <c r="IM32" s="105">
        <v>0.31</v>
      </c>
      <c r="IN32" s="106">
        <v>20.48</v>
      </c>
      <c r="IO32" s="106">
        <v>30.5</v>
      </c>
      <c r="IP32" s="106">
        <v>13.15</v>
      </c>
      <c r="IQ32" s="106">
        <v>4706</v>
      </c>
      <c r="IR32" s="106">
        <v>79718</v>
      </c>
      <c r="IS32" s="106">
        <v>466</v>
      </c>
      <c r="IT32" s="106">
        <v>26205</v>
      </c>
    </row>
    <row r="33" spans="1:254" s="78" customFormat="1" x14ac:dyDescent="0.2">
      <c r="A33" s="101" t="s">
        <v>795</v>
      </c>
      <c r="B33" s="101">
        <v>2016</v>
      </c>
      <c r="C33" s="101" t="s">
        <v>796</v>
      </c>
      <c r="D33" s="101" t="s">
        <v>797</v>
      </c>
      <c r="E33" s="101" t="s">
        <v>798</v>
      </c>
      <c r="F33" s="101">
        <v>27549</v>
      </c>
      <c r="G33" s="101">
        <v>1217</v>
      </c>
      <c r="H33" s="101" t="s">
        <v>797</v>
      </c>
      <c r="I33" s="101" t="s">
        <v>798</v>
      </c>
      <c r="J33" s="101">
        <v>27549</v>
      </c>
      <c r="K33" s="101"/>
      <c r="L33" s="101" t="s">
        <v>799</v>
      </c>
      <c r="M33" s="101" t="s">
        <v>800</v>
      </c>
      <c r="N33" s="101" t="s">
        <v>801</v>
      </c>
      <c r="O33" s="101" t="s">
        <v>802</v>
      </c>
      <c r="P33" s="101" t="s">
        <v>803</v>
      </c>
      <c r="Q33" s="101" t="s">
        <v>804</v>
      </c>
      <c r="R33" s="101" t="s">
        <v>800</v>
      </c>
      <c r="S33" s="101" t="s">
        <v>801</v>
      </c>
      <c r="T33" s="101" t="s">
        <v>805</v>
      </c>
      <c r="U33" s="102">
        <v>1</v>
      </c>
      <c r="V33" s="102">
        <v>3</v>
      </c>
      <c r="W33" s="102">
        <v>1</v>
      </c>
      <c r="X33" s="102">
        <v>0</v>
      </c>
      <c r="Y33" s="101">
        <v>9450</v>
      </c>
      <c r="Z33" s="101">
        <v>3</v>
      </c>
      <c r="AA33" s="101">
        <v>0</v>
      </c>
      <c r="AB33" s="101">
        <v>3</v>
      </c>
      <c r="AC33" s="101">
        <v>9.57</v>
      </c>
      <c r="AD33" s="101">
        <v>12.57</v>
      </c>
      <c r="AE33" s="101">
        <v>0.2387</v>
      </c>
      <c r="AF33" s="103">
        <v>68194</v>
      </c>
      <c r="AG33" s="101"/>
      <c r="AH33" s="101"/>
      <c r="AI33" s="103">
        <v>36242</v>
      </c>
      <c r="AJ33" s="104">
        <v>10.71</v>
      </c>
      <c r="AK33" s="104">
        <v>10.71</v>
      </c>
      <c r="AL33" s="104">
        <v>10.71</v>
      </c>
      <c r="AM33" s="103">
        <v>3000</v>
      </c>
      <c r="AN33" s="103">
        <v>745640</v>
      </c>
      <c r="AO33" s="103">
        <v>748640</v>
      </c>
      <c r="AP33" s="103">
        <v>114987</v>
      </c>
      <c r="AQ33" s="103">
        <v>0</v>
      </c>
      <c r="AR33" s="103">
        <v>114987</v>
      </c>
      <c r="AS33" s="103">
        <v>750</v>
      </c>
      <c r="AT33" s="103">
        <v>0</v>
      </c>
      <c r="AU33" s="103">
        <v>750</v>
      </c>
      <c r="AV33" s="103">
        <v>0</v>
      </c>
      <c r="AW33" s="103">
        <v>864377</v>
      </c>
      <c r="AX33" s="103">
        <v>510866</v>
      </c>
      <c r="AY33" s="103">
        <v>166288</v>
      </c>
      <c r="AZ33" s="103">
        <v>677154</v>
      </c>
      <c r="BA33" s="103">
        <v>62867</v>
      </c>
      <c r="BB33" s="103">
        <v>6000</v>
      </c>
      <c r="BC33" s="103">
        <v>6005</v>
      </c>
      <c r="BD33" s="103">
        <v>74872</v>
      </c>
      <c r="BE33" s="103">
        <v>132350</v>
      </c>
      <c r="BF33" s="103">
        <v>884376</v>
      </c>
      <c r="BG33" s="103">
        <v>-19999</v>
      </c>
      <c r="BH33" s="105">
        <v>-2.3099999999999999E-2</v>
      </c>
      <c r="BI33" s="103">
        <v>0</v>
      </c>
      <c r="BJ33" s="103">
        <v>0</v>
      </c>
      <c r="BK33" s="103">
        <v>0</v>
      </c>
      <c r="BL33" s="103">
        <v>0</v>
      </c>
      <c r="BM33" s="103">
        <v>0</v>
      </c>
      <c r="BN33" s="103">
        <v>0</v>
      </c>
      <c r="BO33" s="106">
        <v>36721</v>
      </c>
      <c r="BP33" s="106">
        <v>22430</v>
      </c>
      <c r="BQ33" s="106">
        <v>59151</v>
      </c>
      <c r="BR33" s="106">
        <v>24783</v>
      </c>
      <c r="BS33" s="106">
        <v>10862</v>
      </c>
      <c r="BT33" s="106">
        <v>35645</v>
      </c>
      <c r="BU33" s="106">
        <v>2827</v>
      </c>
      <c r="BV33" s="106">
        <v>585</v>
      </c>
      <c r="BW33" s="106"/>
      <c r="BX33" s="106">
        <v>98208</v>
      </c>
      <c r="BY33" s="106"/>
      <c r="BZ33" s="106">
        <v>98208</v>
      </c>
      <c r="CA33" s="106">
        <v>331</v>
      </c>
      <c r="CB33" s="106">
        <v>50523</v>
      </c>
      <c r="CC33" s="106">
        <v>3</v>
      </c>
      <c r="CD33" s="106">
        <v>74</v>
      </c>
      <c r="CE33" s="106">
        <v>77</v>
      </c>
      <c r="CF33" s="106">
        <v>4862</v>
      </c>
      <c r="CG33" s="106">
        <v>3205</v>
      </c>
      <c r="CH33" s="106">
        <v>3526</v>
      </c>
      <c r="CI33" s="106">
        <v>205</v>
      </c>
      <c r="CJ33" s="106">
        <v>0</v>
      </c>
      <c r="CK33" s="106">
        <v>21</v>
      </c>
      <c r="CL33" s="106">
        <v>107</v>
      </c>
      <c r="CM33" s="106">
        <v>40296</v>
      </c>
      <c r="CN33" s="106">
        <v>8178</v>
      </c>
      <c r="CO33" s="106">
        <v>48474</v>
      </c>
      <c r="CP33" s="106">
        <v>4400</v>
      </c>
      <c r="CQ33" s="106">
        <v>718</v>
      </c>
      <c r="CR33" s="106"/>
      <c r="CS33" s="106">
        <v>40960</v>
      </c>
      <c r="CT33" s="106">
        <v>9904</v>
      </c>
      <c r="CU33" s="106">
        <v>50864</v>
      </c>
      <c r="CV33" s="106">
        <v>104456</v>
      </c>
      <c r="CW33" s="106">
        <v>1821</v>
      </c>
      <c r="CX33" s="106">
        <v>503</v>
      </c>
      <c r="CY33" s="106">
        <v>106780</v>
      </c>
      <c r="CZ33" s="106">
        <v>14701</v>
      </c>
      <c r="DA33" s="106">
        <v>1048</v>
      </c>
      <c r="DB33" s="106">
        <v>15749</v>
      </c>
      <c r="DC33" s="106">
        <v>15564</v>
      </c>
      <c r="DD33" s="106">
        <v>6462</v>
      </c>
      <c r="DE33" s="106">
        <v>0</v>
      </c>
      <c r="DF33" s="106">
        <v>7532</v>
      </c>
      <c r="DG33" s="106">
        <v>45</v>
      </c>
      <c r="DH33" s="106"/>
      <c r="DI33" s="106">
        <v>49366</v>
      </c>
      <c r="DJ33" s="106">
        <v>94104</v>
      </c>
      <c r="DK33" s="106">
        <v>6359</v>
      </c>
      <c r="DL33" s="106"/>
      <c r="DM33" s="106">
        <v>172279</v>
      </c>
      <c r="DN33" s="106">
        <v>0</v>
      </c>
      <c r="DO33" s="106">
        <v>25258</v>
      </c>
      <c r="DP33" s="106">
        <v>8927</v>
      </c>
      <c r="DQ33" s="106">
        <v>34185</v>
      </c>
      <c r="DR33" s="106">
        <v>213050</v>
      </c>
      <c r="DS33" s="106">
        <v>2</v>
      </c>
      <c r="DT33" s="106">
        <v>0</v>
      </c>
      <c r="DU33" s="106">
        <v>262</v>
      </c>
      <c r="DV33" s="106">
        <v>6</v>
      </c>
      <c r="DW33" s="106">
        <v>0</v>
      </c>
      <c r="DX33" s="106">
        <v>0</v>
      </c>
      <c r="DY33" s="106">
        <v>270</v>
      </c>
      <c r="DZ33" s="106">
        <v>16</v>
      </c>
      <c r="EA33" s="106">
        <v>0</v>
      </c>
      <c r="EB33" s="106">
        <v>16</v>
      </c>
      <c r="EC33" s="106">
        <v>3293</v>
      </c>
      <c r="ED33" s="106">
        <v>325</v>
      </c>
      <c r="EE33" s="106">
        <v>3618</v>
      </c>
      <c r="EF33" s="106">
        <v>0</v>
      </c>
      <c r="EG33" s="106">
        <v>0</v>
      </c>
      <c r="EH33" s="106">
        <v>0</v>
      </c>
      <c r="EI33" s="106">
        <v>3634</v>
      </c>
      <c r="EJ33" s="106">
        <v>0</v>
      </c>
      <c r="EK33" s="106">
        <v>0</v>
      </c>
      <c r="EL33" s="106">
        <v>2</v>
      </c>
      <c r="EM33" s="106">
        <v>16</v>
      </c>
      <c r="EN33" s="106">
        <v>610</v>
      </c>
      <c r="EO33" s="106">
        <v>6363</v>
      </c>
      <c r="EP33" s="106">
        <v>12240</v>
      </c>
      <c r="EQ33" s="106">
        <v>5600</v>
      </c>
      <c r="ER33" s="106">
        <v>2150</v>
      </c>
      <c r="ES33" s="106">
        <v>10484</v>
      </c>
      <c r="ET33" s="106">
        <v>10338</v>
      </c>
      <c r="EU33" s="101" t="s">
        <v>806</v>
      </c>
      <c r="EV33" s="106">
        <v>19</v>
      </c>
      <c r="EW33" s="106">
        <v>35</v>
      </c>
      <c r="EX33" s="106">
        <v>27283</v>
      </c>
      <c r="EY33" s="106">
        <v>18135</v>
      </c>
      <c r="EZ33" s="106">
        <v>3137</v>
      </c>
      <c r="FA33" s="101"/>
      <c r="FB33" s="107" t="s">
        <v>289</v>
      </c>
      <c r="FC33" s="101"/>
      <c r="FD33" s="101"/>
      <c r="FE33" s="101" t="s">
        <v>795</v>
      </c>
      <c r="FF33" s="101" t="s">
        <v>307</v>
      </c>
      <c r="FG33" s="101" t="s">
        <v>797</v>
      </c>
      <c r="FH33" s="101" t="s">
        <v>798</v>
      </c>
      <c r="FI33" s="101">
        <v>27549</v>
      </c>
      <c r="FJ33" s="101">
        <v>2199</v>
      </c>
      <c r="FK33" s="101" t="s">
        <v>797</v>
      </c>
      <c r="FL33" s="101" t="s">
        <v>798</v>
      </c>
      <c r="FM33" s="101">
        <v>27549</v>
      </c>
      <c r="FN33" s="101">
        <v>2199</v>
      </c>
      <c r="FO33" s="101" t="s">
        <v>796</v>
      </c>
      <c r="FP33" s="101">
        <v>16520</v>
      </c>
      <c r="FQ33" s="101">
        <v>12.57</v>
      </c>
      <c r="FR33" s="101" t="s">
        <v>799</v>
      </c>
      <c r="FS33" s="101">
        <v>9450</v>
      </c>
      <c r="FT33" s="101">
        <v>250</v>
      </c>
      <c r="FU33" s="101"/>
      <c r="FV33" s="101" t="s">
        <v>807</v>
      </c>
      <c r="FW33" s="101"/>
      <c r="FX33" s="101"/>
      <c r="FY33" s="102">
        <v>0</v>
      </c>
      <c r="FZ33" s="101" t="s">
        <v>808</v>
      </c>
      <c r="GA33" s="108">
        <v>5</v>
      </c>
      <c r="GB33" s="108">
        <v>35</v>
      </c>
      <c r="GC33" s="101"/>
      <c r="GD33" s="101" t="s">
        <v>284</v>
      </c>
      <c r="GE33" s="101" t="s">
        <v>809</v>
      </c>
      <c r="GF33" s="107" t="s">
        <v>286</v>
      </c>
      <c r="GG33" s="107" t="s">
        <v>287</v>
      </c>
      <c r="GH33" s="107" t="s">
        <v>288</v>
      </c>
      <c r="GI33" s="107" t="s">
        <v>289</v>
      </c>
      <c r="GJ33" s="107" t="s">
        <v>290</v>
      </c>
      <c r="GK33" s="107" t="s">
        <v>278</v>
      </c>
      <c r="GL33" s="106">
        <v>62697</v>
      </c>
      <c r="GM33" s="107" t="s">
        <v>329</v>
      </c>
      <c r="GN33" s="106"/>
      <c r="GO33" s="106">
        <v>76</v>
      </c>
      <c r="GP33" s="106">
        <v>1058</v>
      </c>
      <c r="GQ33" s="106">
        <v>16777</v>
      </c>
      <c r="GR33" s="106"/>
      <c r="GS33" s="106"/>
      <c r="GT33" s="106"/>
      <c r="GU33" s="106"/>
      <c r="GV33" s="106">
        <v>2317</v>
      </c>
      <c r="GW33" s="106"/>
      <c r="GX33" s="106">
        <v>5</v>
      </c>
      <c r="GY33" s="106"/>
      <c r="GZ33" s="106">
        <v>11593</v>
      </c>
      <c r="HA33" s="106">
        <v>161089</v>
      </c>
      <c r="HB33" s="106">
        <v>45</v>
      </c>
      <c r="HC33" s="106"/>
      <c r="HD33" s="106">
        <v>0</v>
      </c>
      <c r="HE33" s="106">
        <v>26725</v>
      </c>
      <c r="HF33" s="106">
        <v>23798</v>
      </c>
      <c r="HG33" s="106"/>
      <c r="HH33" s="106">
        <v>0</v>
      </c>
      <c r="HI33" s="106">
        <v>2022</v>
      </c>
      <c r="HJ33" s="106">
        <v>1183</v>
      </c>
      <c r="HK33" s="106"/>
      <c r="HL33" s="106">
        <v>0</v>
      </c>
      <c r="HM33" s="106">
        <v>0</v>
      </c>
      <c r="HN33" s="106">
        <v>205</v>
      </c>
      <c r="HO33" s="106"/>
      <c r="HP33" s="106">
        <v>0</v>
      </c>
      <c r="HQ33" s="106">
        <v>172279</v>
      </c>
      <c r="HR33" s="106">
        <v>31313</v>
      </c>
      <c r="HS33" s="106">
        <v>27724</v>
      </c>
      <c r="HT33" s="106">
        <v>137526</v>
      </c>
      <c r="HU33" s="106">
        <v>57967</v>
      </c>
      <c r="HV33" s="106">
        <v>50</v>
      </c>
      <c r="HW33" s="106">
        <v>6412</v>
      </c>
      <c r="HX33" s="106">
        <v>69</v>
      </c>
      <c r="HY33" s="106">
        <v>979</v>
      </c>
      <c r="HZ33" s="106">
        <v>0</v>
      </c>
      <c r="IA33" s="106">
        <v>22</v>
      </c>
      <c r="IB33" s="106">
        <v>7324</v>
      </c>
      <c r="IC33" s="106">
        <v>0</v>
      </c>
      <c r="ID33" s="106">
        <v>7324</v>
      </c>
      <c r="IE33" s="106">
        <v>14856</v>
      </c>
      <c r="IF33" s="106">
        <v>15749</v>
      </c>
      <c r="IG33" s="106">
        <v>179603</v>
      </c>
      <c r="IH33" s="106">
        <v>53655</v>
      </c>
      <c r="II33" s="106">
        <v>2</v>
      </c>
      <c r="IJ33" s="106">
        <v>268</v>
      </c>
      <c r="IK33" s="106">
        <v>0</v>
      </c>
      <c r="IL33" s="105">
        <v>1</v>
      </c>
      <c r="IM33" s="105">
        <v>0</v>
      </c>
      <c r="IN33" s="106">
        <v>13.46</v>
      </c>
      <c r="IO33" s="106">
        <v>13.5</v>
      </c>
      <c r="IP33" s="106">
        <v>8</v>
      </c>
      <c r="IQ33" s="106">
        <v>264</v>
      </c>
      <c r="IR33" s="106">
        <v>3309</v>
      </c>
      <c r="IS33" s="106">
        <v>6</v>
      </c>
      <c r="IT33" s="106">
        <v>325</v>
      </c>
    </row>
    <row r="34" spans="1:254" s="78" customFormat="1" x14ac:dyDescent="0.2">
      <c r="A34" s="101" t="s">
        <v>811</v>
      </c>
      <c r="B34" s="101">
        <v>2016</v>
      </c>
      <c r="C34" s="101" t="s">
        <v>812</v>
      </c>
      <c r="D34" s="101" t="s">
        <v>813</v>
      </c>
      <c r="E34" s="101" t="s">
        <v>814</v>
      </c>
      <c r="F34" s="101">
        <v>28054</v>
      </c>
      <c r="G34" s="101">
        <v>5156</v>
      </c>
      <c r="H34" s="101" t="s">
        <v>813</v>
      </c>
      <c r="I34" s="101" t="s">
        <v>815</v>
      </c>
      <c r="J34" s="101">
        <v>28054</v>
      </c>
      <c r="K34" s="101"/>
      <c r="L34" s="101" t="s">
        <v>816</v>
      </c>
      <c r="M34" s="101" t="s">
        <v>817</v>
      </c>
      <c r="N34" s="101" t="s">
        <v>818</v>
      </c>
      <c r="O34" s="101" t="s">
        <v>819</v>
      </c>
      <c r="P34" s="101" t="s">
        <v>816</v>
      </c>
      <c r="Q34" s="101" t="s">
        <v>396</v>
      </c>
      <c r="R34" s="101" t="s">
        <v>817</v>
      </c>
      <c r="S34" s="101" t="s">
        <v>818</v>
      </c>
      <c r="T34" s="101" t="s">
        <v>819</v>
      </c>
      <c r="U34" s="102">
        <v>1</v>
      </c>
      <c r="V34" s="102">
        <v>9</v>
      </c>
      <c r="W34" s="102">
        <v>0</v>
      </c>
      <c r="X34" s="102">
        <v>0</v>
      </c>
      <c r="Y34" s="101">
        <v>20436</v>
      </c>
      <c r="Z34" s="101">
        <v>13.5</v>
      </c>
      <c r="AA34" s="101">
        <v>8.5</v>
      </c>
      <c r="AB34" s="101">
        <v>22</v>
      </c>
      <c r="AC34" s="101">
        <v>34</v>
      </c>
      <c r="AD34" s="101">
        <v>56</v>
      </c>
      <c r="AE34" s="101">
        <v>0.24110000000000001</v>
      </c>
      <c r="AF34" s="103">
        <v>103010</v>
      </c>
      <c r="AG34" s="101"/>
      <c r="AH34" s="101"/>
      <c r="AI34" s="103">
        <v>37843</v>
      </c>
      <c r="AJ34" s="104">
        <v>10.82</v>
      </c>
      <c r="AK34" s="104">
        <v>13.58</v>
      </c>
      <c r="AL34" s="104">
        <v>17.05</v>
      </c>
      <c r="AM34" s="103">
        <v>0</v>
      </c>
      <c r="AN34" s="103">
        <v>3913352</v>
      </c>
      <c r="AO34" s="103">
        <v>3913352</v>
      </c>
      <c r="AP34" s="103">
        <v>224550</v>
      </c>
      <c r="AQ34" s="103">
        <v>0</v>
      </c>
      <c r="AR34" s="103">
        <v>224550</v>
      </c>
      <c r="AS34" s="103">
        <v>19134</v>
      </c>
      <c r="AT34" s="103">
        <v>0</v>
      </c>
      <c r="AU34" s="103">
        <v>19134</v>
      </c>
      <c r="AV34" s="103">
        <v>0</v>
      </c>
      <c r="AW34" s="103">
        <v>4157036</v>
      </c>
      <c r="AX34" s="103">
        <v>1970737</v>
      </c>
      <c r="AY34" s="103">
        <v>803261</v>
      </c>
      <c r="AZ34" s="103">
        <v>2773998</v>
      </c>
      <c r="BA34" s="103">
        <v>282399</v>
      </c>
      <c r="BB34" s="103">
        <v>60592</v>
      </c>
      <c r="BC34" s="103">
        <v>85184</v>
      </c>
      <c r="BD34" s="103">
        <v>428175</v>
      </c>
      <c r="BE34" s="103">
        <v>539302</v>
      </c>
      <c r="BF34" s="103">
        <v>3741475</v>
      </c>
      <c r="BG34" s="103">
        <v>415561</v>
      </c>
      <c r="BH34" s="105">
        <v>0.1</v>
      </c>
      <c r="BI34" s="103">
        <v>0</v>
      </c>
      <c r="BJ34" s="103">
        <v>0</v>
      </c>
      <c r="BK34" s="103">
        <v>0</v>
      </c>
      <c r="BL34" s="103">
        <v>5000</v>
      </c>
      <c r="BM34" s="103">
        <v>5000</v>
      </c>
      <c r="BN34" s="103">
        <v>57446</v>
      </c>
      <c r="BO34" s="106">
        <v>106377</v>
      </c>
      <c r="BP34" s="106">
        <v>171984</v>
      </c>
      <c r="BQ34" s="106">
        <v>278361</v>
      </c>
      <c r="BR34" s="106">
        <v>92714</v>
      </c>
      <c r="BS34" s="106">
        <v>52165</v>
      </c>
      <c r="BT34" s="106">
        <v>144879</v>
      </c>
      <c r="BU34" s="106">
        <v>20765</v>
      </c>
      <c r="BV34" s="106">
        <v>0</v>
      </c>
      <c r="BW34" s="106">
        <v>20765</v>
      </c>
      <c r="BX34" s="106">
        <v>444005</v>
      </c>
      <c r="BY34" s="106"/>
      <c r="BZ34" s="106">
        <v>444005</v>
      </c>
      <c r="CA34" s="106">
        <v>3208</v>
      </c>
      <c r="CB34" s="106">
        <v>61700</v>
      </c>
      <c r="CC34" s="106">
        <v>10</v>
      </c>
      <c r="CD34" s="106">
        <v>74</v>
      </c>
      <c r="CE34" s="106">
        <v>84</v>
      </c>
      <c r="CF34" s="106">
        <v>14010</v>
      </c>
      <c r="CG34" s="106">
        <v>16055</v>
      </c>
      <c r="CH34" s="106">
        <v>24600</v>
      </c>
      <c r="CI34" s="106">
        <v>385</v>
      </c>
      <c r="CJ34" s="106">
        <v>149</v>
      </c>
      <c r="CK34" s="106">
        <v>917</v>
      </c>
      <c r="CL34" s="106">
        <v>276</v>
      </c>
      <c r="CM34" s="106">
        <v>252928</v>
      </c>
      <c r="CN34" s="106">
        <v>97430</v>
      </c>
      <c r="CO34" s="106">
        <v>350358</v>
      </c>
      <c r="CP34" s="106">
        <v>43516</v>
      </c>
      <c r="CQ34" s="106">
        <v>0</v>
      </c>
      <c r="CR34" s="106">
        <v>43516</v>
      </c>
      <c r="CS34" s="106">
        <v>288953</v>
      </c>
      <c r="CT34" s="106">
        <v>67660</v>
      </c>
      <c r="CU34" s="106">
        <v>356613</v>
      </c>
      <c r="CV34" s="106">
        <v>750487</v>
      </c>
      <c r="CW34" s="106">
        <v>0</v>
      </c>
      <c r="CX34" s="106">
        <v>0</v>
      </c>
      <c r="CY34" s="106">
        <v>750487</v>
      </c>
      <c r="CZ34" s="106">
        <v>41978</v>
      </c>
      <c r="DA34" s="106">
        <v>22813</v>
      </c>
      <c r="DB34" s="106">
        <v>64791</v>
      </c>
      <c r="DC34" s="106">
        <v>192849</v>
      </c>
      <c r="DD34" s="106">
        <v>48469</v>
      </c>
      <c r="DE34" s="106">
        <v>2556</v>
      </c>
      <c r="DF34" s="106">
        <v>74110</v>
      </c>
      <c r="DG34" s="106">
        <v>882</v>
      </c>
      <c r="DH34" s="106"/>
      <c r="DI34" s="106">
        <v>664051</v>
      </c>
      <c r="DJ34" s="106">
        <v>380881</v>
      </c>
      <c r="DK34" s="106">
        <v>0</v>
      </c>
      <c r="DL34" s="106">
        <v>0</v>
      </c>
      <c r="DM34" s="106">
        <v>1062174</v>
      </c>
      <c r="DN34" s="106">
        <v>188</v>
      </c>
      <c r="DO34" s="106">
        <v>73389</v>
      </c>
      <c r="DP34" s="106">
        <v>22700</v>
      </c>
      <c r="DQ34" s="106">
        <v>96089</v>
      </c>
      <c r="DR34" s="106">
        <v>530498</v>
      </c>
      <c r="DS34" s="106">
        <v>3238</v>
      </c>
      <c r="DT34" s="106">
        <v>167</v>
      </c>
      <c r="DU34" s="106">
        <v>2553</v>
      </c>
      <c r="DV34" s="106">
        <v>381</v>
      </c>
      <c r="DW34" s="106">
        <v>588</v>
      </c>
      <c r="DX34" s="106">
        <v>28</v>
      </c>
      <c r="DY34" s="106">
        <v>6955</v>
      </c>
      <c r="DZ34" s="106">
        <v>12972</v>
      </c>
      <c r="EA34" s="106">
        <v>3540</v>
      </c>
      <c r="EB34" s="106">
        <v>16512</v>
      </c>
      <c r="EC34" s="106">
        <v>59627</v>
      </c>
      <c r="ED34" s="106">
        <v>28472</v>
      </c>
      <c r="EE34" s="106">
        <v>88099</v>
      </c>
      <c r="EF34" s="106">
        <v>4874</v>
      </c>
      <c r="EG34" s="106">
        <v>1593</v>
      </c>
      <c r="EH34" s="106">
        <v>6467</v>
      </c>
      <c r="EI34" s="106">
        <v>111078</v>
      </c>
      <c r="EJ34" s="106">
        <v>379</v>
      </c>
      <c r="EK34" s="106">
        <v>415</v>
      </c>
      <c r="EL34" s="106">
        <v>2616</v>
      </c>
      <c r="EM34" s="106">
        <v>3379</v>
      </c>
      <c r="EN34" s="106">
        <v>405</v>
      </c>
      <c r="EO34" s="106">
        <v>6936</v>
      </c>
      <c r="EP34" s="106">
        <v>126932</v>
      </c>
      <c r="EQ34" s="106">
        <v>50388</v>
      </c>
      <c r="ER34" s="106">
        <v>3900</v>
      </c>
      <c r="ES34" s="106">
        <v>291</v>
      </c>
      <c r="ET34" s="106">
        <v>1543</v>
      </c>
      <c r="EU34" s="101" t="s">
        <v>820</v>
      </c>
      <c r="EV34" s="106">
        <v>62</v>
      </c>
      <c r="EW34" s="106">
        <v>77</v>
      </c>
      <c r="EX34" s="106">
        <v>111582</v>
      </c>
      <c r="EY34" s="106">
        <v>234051</v>
      </c>
      <c r="EZ34" s="106">
        <v>94800</v>
      </c>
      <c r="FA34" s="101"/>
      <c r="FB34" s="107"/>
      <c r="FC34" s="101"/>
      <c r="FD34" s="101"/>
      <c r="FE34" s="101" t="s">
        <v>821</v>
      </c>
      <c r="FF34" s="101" t="s">
        <v>307</v>
      </c>
      <c r="FG34" s="101" t="s">
        <v>822</v>
      </c>
      <c r="FH34" s="101" t="s">
        <v>814</v>
      </c>
      <c r="FI34" s="101">
        <v>28054</v>
      </c>
      <c r="FJ34" s="101">
        <v>5156</v>
      </c>
      <c r="FK34" s="101" t="s">
        <v>823</v>
      </c>
      <c r="FL34" s="101" t="s">
        <v>815</v>
      </c>
      <c r="FM34" s="101">
        <v>28054</v>
      </c>
      <c r="FN34" s="101">
        <v>5156</v>
      </c>
      <c r="FO34" s="101" t="s">
        <v>824</v>
      </c>
      <c r="FP34" s="101">
        <v>92233</v>
      </c>
      <c r="FQ34" s="101">
        <v>56</v>
      </c>
      <c r="FR34" s="101" t="s">
        <v>825</v>
      </c>
      <c r="FS34" s="101">
        <v>20436</v>
      </c>
      <c r="FT34" s="101">
        <v>520</v>
      </c>
      <c r="FU34" s="101"/>
      <c r="FV34" s="101" t="s">
        <v>826</v>
      </c>
      <c r="FW34" s="101"/>
      <c r="FX34" s="101"/>
      <c r="FY34" s="102">
        <v>0</v>
      </c>
      <c r="FZ34" s="101" t="s">
        <v>827</v>
      </c>
      <c r="GA34" s="108">
        <v>13.15</v>
      </c>
      <c r="GB34" s="108">
        <v>19.46</v>
      </c>
      <c r="GC34" s="101"/>
      <c r="GD34" s="101" t="s">
        <v>327</v>
      </c>
      <c r="GE34" s="101" t="s">
        <v>828</v>
      </c>
      <c r="GF34" s="107" t="s">
        <v>286</v>
      </c>
      <c r="GG34" s="107" t="s">
        <v>312</v>
      </c>
      <c r="GH34" s="107" t="s">
        <v>288</v>
      </c>
      <c r="GI34" s="107" t="s">
        <v>289</v>
      </c>
      <c r="GJ34" s="107" t="s">
        <v>313</v>
      </c>
      <c r="GK34" s="107" t="s">
        <v>278</v>
      </c>
      <c r="GL34" s="106">
        <v>208510</v>
      </c>
      <c r="GM34" s="107"/>
      <c r="GN34" s="106">
        <v>3841</v>
      </c>
      <c r="GO34" s="106">
        <v>999</v>
      </c>
      <c r="GP34" s="106">
        <v>32400</v>
      </c>
      <c r="GQ34" s="106">
        <v>104469</v>
      </c>
      <c r="GR34" s="106">
        <v>845278</v>
      </c>
      <c r="GS34" s="106">
        <v>957</v>
      </c>
      <c r="GT34" s="106">
        <v>325</v>
      </c>
      <c r="GU34" s="106">
        <v>2423</v>
      </c>
      <c r="GV34" s="106">
        <v>13652</v>
      </c>
      <c r="GW34" s="106">
        <v>195800</v>
      </c>
      <c r="GX34" s="106">
        <v>10</v>
      </c>
      <c r="GY34" s="106">
        <v>2898</v>
      </c>
      <c r="GZ34" s="106">
        <v>55050</v>
      </c>
      <c r="HA34" s="106">
        <v>565354</v>
      </c>
      <c r="HB34" s="106">
        <v>882</v>
      </c>
      <c r="HC34" s="106">
        <v>87</v>
      </c>
      <c r="HD34" s="106">
        <v>62</v>
      </c>
      <c r="HE34" s="106">
        <v>26725</v>
      </c>
      <c r="HF34" s="106"/>
      <c r="HG34" s="106">
        <v>34298</v>
      </c>
      <c r="HH34" s="106">
        <v>677</v>
      </c>
      <c r="HI34" s="106">
        <v>2022</v>
      </c>
      <c r="HJ34" s="106"/>
      <c r="HK34" s="106">
        <v>13913</v>
      </c>
      <c r="HL34" s="106">
        <v>120</v>
      </c>
      <c r="HM34" s="106">
        <v>0</v>
      </c>
      <c r="HN34" s="106"/>
      <c r="HO34" s="106">
        <v>370</v>
      </c>
      <c r="HP34" s="106">
        <v>15</v>
      </c>
      <c r="HQ34" s="106">
        <v>1062174</v>
      </c>
      <c r="HR34" s="106">
        <v>257640</v>
      </c>
      <c r="HS34" s="106">
        <v>3022</v>
      </c>
      <c r="HT34" s="106">
        <v>985042</v>
      </c>
      <c r="HU34" s="106">
        <v>237577</v>
      </c>
      <c r="HV34" s="106">
        <v>373</v>
      </c>
      <c r="HW34" s="106">
        <v>48096</v>
      </c>
      <c r="HX34" s="106">
        <v>468</v>
      </c>
      <c r="HY34" s="106">
        <v>22345</v>
      </c>
      <c r="HZ34" s="106">
        <v>0</v>
      </c>
      <c r="IA34" s="106">
        <v>272</v>
      </c>
      <c r="IB34" s="106">
        <v>14395</v>
      </c>
      <c r="IC34" s="106">
        <v>119805</v>
      </c>
      <c r="ID34" s="106">
        <v>134200</v>
      </c>
      <c r="IE34" s="106">
        <v>208310</v>
      </c>
      <c r="IF34" s="106">
        <v>64791</v>
      </c>
      <c r="IG34" s="106">
        <v>1196374</v>
      </c>
      <c r="IH34" s="106">
        <v>453058</v>
      </c>
      <c r="II34" s="106">
        <v>3405</v>
      </c>
      <c r="IJ34" s="106">
        <v>2934</v>
      </c>
      <c r="IK34" s="106">
        <v>616</v>
      </c>
      <c r="IL34" s="105">
        <v>0.79</v>
      </c>
      <c r="IM34" s="105">
        <v>0.15</v>
      </c>
      <c r="IN34" s="106">
        <v>15.97</v>
      </c>
      <c r="IO34" s="106">
        <v>30.03</v>
      </c>
      <c r="IP34" s="106">
        <v>4.8499999999999996</v>
      </c>
      <c r="IQ34" s="106">
        <v>6379</v>
      </c>
      <c r="IR34" s="106">
        <v>77473</v>
      </c>
      <c r="IS34" s="106">
        <v>576</v>
      </c>
      <c r="IT34" s="106">
        <v>33605</v>
      </c>
    </row>
    <row r="35" spans="1:254" s="78" customFormat="1" x14ac:dyDescent="0.2">
      <c r="A35" s="109" t="s">
        <v>830</v>
      </c>
      <c r="B35" s="109">
        <v>2016</v>
      </c>
      <c r="C35" s="109" t="s">
        <v>372</v>
      </c>
      <c r="D35" s="109" t="s">
        <v>831</v>
      </c>
      <c r="E35" s="109" t="s">
        <v>374</v>
      </c>
      <c r="F35" s="109">
        <v>27889</v>
      </c>
      <c r="G35" s="109">
        <v>4847</v>
      </c>
      <c r="H35" s="109" t="s">
        <v>831</v>
      </c>
      <c r="I35" s="109" t="s">
        <v>374</v>
      </c>
      <c r="J35" s="109">
        <v>27889</v>
      </c>
      <c r="K35" s="109"/>
      <c r="L35" s="109" t="s">
        <v>832</v>
      </c>
      <c r="M35" s="109" t="s">
        <v>833</v>
      </c>
      <c r="N35" s="109" t="s">
        <v>834</v>
      </c>
      <c r="O35" s="109" t="s">
        <v>835</v>
      </c>
      <c r="P35" s="109" t="s">
        <v>836</v>
      </c>
      <c r="Q35" s="109" t="s">
        <v>396</v>
      </c>
      <c r="R35" s="109" t="s">
        <v>833</v>
      </c>
      <c r="S35" s="109"/>
      <c r="T35" s="109" t="s">
        <v>837</v>
      </c>
      <c r="U35" s="110">
        <v>1</v>
      </c>
      <c r="V35" s="110">
        <v>0</v>
      </c>
      <c r="W35" s="110">
        <v>0</v>
      </c>
      <c r="X35" s="110">
        <v>0</v>
      </c>
      <c r="Y35" s="109">
        <v>2860</v>
      </c>
      <c r="Z35" s="109">
        <v>1</v>
      </c>
      <c r="AA35" s="109">
        <v>0</v>
      </c>
      <c r="AB35" s="109">
        <v>1</v>
      </c>
      <c r="AC35" s="109">
        <v>10</v>
      </c>
      <c r="AD35" s="109">
        <v>7</v>
      </c>
      <c r="AE35" s="109">
        <v>9.0899999999999995E-2</v>
      </c>
      <c r="AF35" s="111">
        <v>63994</v>
      </c>
      <c r="AG35" s="109"/>
      <c r="AH35" s="109"/>
      <c r="AI35" s="111">
        <v>49851</v>
      </c>
      <c r="AJ35" s="112">
        <v>10.98</v>
      </c>
      <c r="AK35" s="112">
        <v>14.01</v>
      </c>
      <c r="AL35" s="112"/>
      <c r="AM35" s="111">
        <v>410814</v>
      </c>
      <c r="AN35" s="111">
        <v>7800</v>
      </c>
      <c r="AO35" s="111">
        <v>418614</v>
      </c>
      <c r="AP35" s="111">
        <v>9327</v>
      </c>
      <c r="AQ35" s="111">
        <v>4566</v>
      </c>
      <c r="AR35" s="111">
        <v>13893</v>
      </c>
      <c r="AS35" s="111">
        <v>750</v>
      </c>
      <c r="AT35" s="111">
        <v>0</v>
      </c>
      <c r="AU35" s="111">
        <v>750</v>
      </c>
      <c r="AV35" s="111">
        <v>21500</v>
      </c>
      <c r="AW35" s="111">
        <v>454757</v>
      </c>
      <c r="AX35" s="111">
        <v>214383</v>
      </c>
      <c r="AY35" s="111">
        <v>68681</v>
      </c>
      <c r="AZ35" s="111">
        <v>283064</v>
      </c>
      <c r="BA35" s="111">
        <v>45137</v>
      </c>
      <c r="BB35" s="111">
        <v>9300</v>
      </c>
      <c r="BC35" s="111">
        <v>7570</v>
      </c>
      <c r="BD35" s="111">
        <v>62007</v>
      </c>
      <c r="BE35" s="111">
        <v>73543</v>
      </c>
      <c r="BF35" s="111">
        <v>418614</v>
      </c>
      <c r="BG35" s="111">
        <v>36143</v>
      </c>
      <c r="BH35" s="113">
        <v>7.9500000000000001E-2</v>
      </c>
      <c r="BI35" s="111">
        <v>0</v>
      </c>
      <c r="BJ35" s="111">
        <v>0</v>
      </c>
      <c r="BK35" s="111">
        <v>0</v>
      </c>
      <c r="BL35" s="111">
        <v>0</v>
      </c>
      <c r="BM35" s="111">
        <v>0</v>
      </c>
      <c r="BN35" s="111">
        <v>0</v>
      </c>
      <c r="BO35" s="114">
        <v>18375</v>
      </c>
      <c r="BP35" s="114">
        <v>17644</v>
      </c>
      <c r="BQ35" s="114">
        <v>36019</v>
      </c>
      <c r="BR35" s="114">
        <v>10462</v>
      </c>
      <c r="BS35" s="114">
        <v>4967</v>
      </c>
      <c r="BT35" s="114">
        <v>15429</v>
      </c>
      <c r="BU35" s="114">
        <v>2335</v>
      </c>
      <c r="BV35" s="114">
        <v>489</v>
      </c>
      <c r="BW35" s="114">
        <v>2824</v>
      </c>
      <c r="BX35" s="114">
        <v>54272</v>
      </c>
      <c r="BY35" s="114"/>
      <c r="BZ35" s="114">
        <v>54272</v>
      </c>
      <c r="CA35" s="114">
        <v>541</v>
      </c>
      <c r="CB35" s="114">
        <v>50523</v>
      </c>
      <c r="CC35" s="114">
        <v>1</v>
      </c>
      <c r="CD35" s="114">
        <v>74</v>
      </c>
      <c r="CE35" s="114">
        <v>75</v>
      </c>
      <c r="CF35" s="114">
        <v>3117</v>
      </c>
      <c r="CG35" s="114">
        <v>3205</v>
      </c>
      <c r="CH35" s="114">
        <v>4102</v>
      </c>
      <c r="CI35" s="114">
        <v>205</v>
      </c>
      <c r="CJ35" s="114">
        <v>0</v>
      </c>
      <c r="CK35" s="114">
        <v>28</v>
      </c>
      <c r="CL35" s="114">
        <v>26</v>
      </c>
      <c r="CM35" s="114">
        <v>46877</v>
      </c>
      <c r="CN35" s="114">
        <v>7891</v>
      </c>
      <c r="CO35" s="114">
        <v>54768</v>
      </c>
      <c r="CP35" s="114">
        <v>5367</v>
      </c>
      <c r="CQ35" s="114">
        <v>276</v>
      </c>
      <c r="CR35" s="114">
        <v>5643</v>
      </c>
      <c r="CS35" s="114">
        <v>17177</v>
      </c>
      <c r="CT35" s="114">
        <v>4662</v>
      </c>
      <c r="CU35" s="114">
        <v>21839</v>
      </c>
      <c r="CV35" s="114">
        <v>82250</v>
      </c>
      <c r="CW35" s="114">
        <v>2160</v>
      </c>
      <c r="CX35" s="114">
        <v>0</v>
      </c>
      <c r="CY35" s="114">
        <v>84410</v>
      </c>
      <c r="CZ35" s="114">
        <v>7998</v>
      </c>
      <c r="DA35" s="114">
        <v>398</v>
      </c>
      <c r="DB35" s="114">
        <v>8396</v>
      </c>
      <c r="DC35" s="114">
        <v>27487</v>
      </c>
      <c r="DD35" s="114">
        <v>6498</v>
      </c>
      <c r="DE35" s="114">
        <v>0</v>
      </c>
      <c r="DF35" s="114">
        <v>6912</v>
      </c>
      <c r="DG35" s="114">
        <v>5899</v>
      </c>
      <c r="DH35" s="114"/>
      <c r="DI35" s="114">
        <v>95418</v>
      </c>
      <c r="DJ35" s="114"/>
      <c r="DK35" s="114"/>
      <c r="DL35" s="114"/>
      <c r="DM35" s="114">
        <v>128566</v>
      </c>
      <c r="DN35" s="114">
        <v>446</v>
      </c>
      <c r="DO35" s="114">
        <v>13443</v>
      </c>
      <c r="DP35" s="114">
        <v>3449</v>
      </c>
      <c r="DQ35" s="114">
        <v>16892</v>
      </c>
      <c r="DR35" s="114">
        <v>101471</v>
      </c>
      <c r="DS35" s="114">
        <v>9</v>
      </c>
      <c r="DT35" s="114">
        <v>1</v>
      </c>
      <c r="DU35" s="114">
        <v>109</v>
      </c>
      <c r="DV35" s="114">
        <v>6</v>
      </c>
      <c r="DW35" s="114">
        <v>13</v>
      </c>
      <c r="DX35" s="114">
        <v>0</v>
      </c>
      <c r="DY35" s="114">
        <v>138</v>
      </c>
      <c r="DZ35" s="114">
        <v>160</v>
      </c>
      <c r="EA35" s="114">
        <v>25</v>
      </c>
      <c r="EB35" s="114">
        <v>185</v>
      </c>
      <c r="EC35" s="114">
        <v>1890</v>
      </c>
      <c r="ED35" s="114">
        <v>125</v>
      </c>
      <c r="EE35" s="114">
        <v>2015</v>
      </c>
      <c r="EF35" s="114">
        <v>446</v>
      </c>
      <c r="EG35" s="114">
        <v>0</v>
      </c>
      <c r="EH35" s="114">
        <v>446</v>
      </c>
      <c r="EI35" s="114">
        <v>2646</v>
      </c>
      <c r="EJ35" s="114">
        <v>0</v>
      </c>
      <c r="EK35" s="114">
        <v>0</v>
      </c>
      <c r="EL35" s="114">
        <v>6</v>
      </c>
      <c r="EM35" s="114">
        <v>21</v>
      </c>
      <c r="EN35" s="114">
        <v>584</v>
      </c>
      <c r="EO35" s="114">
        <v>2655</v>
      </c>
      <c r="EP35" s="114">
        <v>20650</v>
      </c>
      <c r="EQ35" s="114">
        <v>2536</v>
      </c>
      <c r="ER35" s="114">
        <v>1103</v>
      </c>
      <c r="ES35" s="114">
        <v>6401</v>
      </c>
      <c r="ET35" s="114">
        <v>6538</v>
      </c>
      <c r="EU35" s="109" t="s">
        <v>838</v>
      </c>
      <c r="EV35" s="114">
        <v>11</v>
      </c>
      <c r="EW35" s="114">
        <v>22</v>
      </c>
      <c r="EX35" s="114">
        <v>7445</v>
      </c>
      <c r="EY35" s="114">
        <v>1824</v>
      </c>
      <c r="EZ35" s="114">
        <v>10950</v>
      </c>
      <c r="FA35" s="109"/>
      <c r="FB35" s="115" t="s">
        <v>278</v>
      </c>
      <c r="FC35" s="109"/>
      <c r="FD35" s="109"/>
      <c r="FE35" s="109" t="s">
        <v>830</v>
      </c>
      <c r="FF35" s="109" t="s">
        <v>280</v>
      </c>
      <c r="FG35" s="109" t="s">
        <v>831</v>
      </c>
      <c r="FH35" s="109" t="s">
        <v>374</v>
      </c>
      <c r="FI35" s="109">
        <v>27889</v>
      </c>
      <c r="FJ35" s="109">
        <v>4847</v>
      </c>
      <c r="FK35" s="109" t="s">
        <v>831</v>
      </c>
      <c r="FL35" s="109" t="s">
        <v>374</v>
      </c>
      <c r="FM35" s="109">
        <v>27889</v>
      </c>
      <c r="FN35" s="109">
        <v>4847</v>
      </c>
      <c r="FO35" s="109" t="s">
        <v>372</v>
      </c>
      <c r="FP35" s="109">
        <v>12000</v>
      </c>
      <c r="FQ35" s="109">
        <v>7</v>
      </c>
      <c r="FR35" s="109" t="s">
        <v>839</v>
      </c>
      <c r="FS35" s="109">
        <v>2860</v>
      </c>
      <c r="FT35" s="109">
        <v>52</v>
      </c>
      <c r="FU35" s="109"/>
      <c r="FV35" s="109" t="s">
        <v>840</v>
      </c>
      <c r="FW35" s="109"/>
      <c r="FX35" s="109"/>
      <c r="FY35" s="110">
        <v>0</v>
      </c>
      <c r="FZ35" s="109" t="s">
        <v>841</v>
      </c>
      <c r="GA35" s="116">
        <v>10</v>
      </c>
      <c r="GB35" s="116">
        <v>100</v>
      </c>
      <c r="GC35" s="109"/>
      <c r="GD35" s="109" t="s">
        <v>327</v>
      </c>
      <c r="GE35" s="109" t="s">
        <v>842</v>
      </c>
      <c r="GF35" s="115" t="s">
        <v>286</v>
      </c>
      <c r="GG35" s="115" t="s">
        <v>535</v>
      </c>
      <c r="GH35" s="115" t="s">
        <v>502</v>
      </c>
      <c r="GI35" s="115" t="s">
        <v>289</v>
      </c>
      <c r="GJ35" s="115" t="s">
        <v>536</v>
      </c>
      <c r="GK35" s="115" t="s">
        <v>278</v>
      </c>
      <c r="GL35" s="114">
        <v>9688</v>
      </c>
      <c r="GM35" s="115" t="s">
        <v>291</v>
      </c>
      <c r="GN35" s="114">
        <v>290</v>
      </c>
      <c r="GO35" s="114">
        <v>24</v>
      </c>
      <c r="GP35" s="114">
        <v>877</v>
      </c>
      <c r="GQ35" s="114">
        <v>10066</v>
      </c>
      <c r="GR35" s="114"/>
      <c r="GS35" s="114">
        <v>43</v>
      </c>
      <c r="GT35" s="114">
        <v>7</v>
      </c>
      <c r="GU35" s="114">
        <v>193</v>
      </c>
      <c r="GV35" s="114">
        <v>2103</v>
      </c>
      <c r="GW35" s="114"/>
      <c r="GX35" s="114">
        <v>1</v>
      </c>
      <c r="GY35" s="114">
        <v>485</v>
      </c>
      <c r="GZ35" s="114">
        <v>10424</v>
      </c>
      <c r="HA35" s="114">
        <v>121965</v>
      </c>
      <c r="HB35" s="114">
        <v>5899</v>
      </c>
      <c r="HC35" s="114"/>
      <c r="HD35" s="114">
        <v>0</v>
      </c>
      <c r="HE35" s="114">
        <v>26725</v>
      </c>
      <c r="HF35" s="114">
        <v>23798</v>
      </c>
      <c r="HG35" s="114"/>
      <c r="HH35" s="114">
        <v>620</v>
      </c>
      <c r="HI35" s="114">
        <v>2022</v>
      </c>
      <c r="HJ35" s="114">
        <v>1183</v>
      </c>
      <c r="HK35" s="114"/>
      <c r="HL35" s="114">
        <v>0</v>
      </c>
      <c r="HM35" s="114">
        <v>0</v>
      </c>
      <c r="HN35" s="114">
        <v>205</v>
      </c>
      <c r="HO35" s="114"/>
      <c r="HP35" s="114">
        <v>0</v>
      </c>
      <c r="HQ35" s="114">
        <v>128566</v>
      </c>
      <c r="HR35" s="114">
        <v>35883</v>
      </c>
      <c r="HS35" s="114">
        <v>1775</v>
      </c>
      <c r="HT35" s="114">
        <v>119879</v>
      </c>
      <c r="HU35" s="114">
        <v>37244</v>
      </c>
      <c r="HV35" s="114">
        <v>2</v>
      </c>
      <c r="HW35" s="114">
        <v>6496</v>
      </c>
      <c r="HX35" s="114">
        <v>2</v>
      </c>
      <c r="HY35" s="114">
        <v>396</v>
      </c>
      <c r="HZ35" s="114">
        <v>0</v>
      </c>
      <c r="IA35" s="114">
        <v>16</v>
      </c>
      <c r="IB35" s="114">
        <v>104</v>
      </c>
      <c r="IC35" s="114"/>
      <c r="ID35" s="114">
        <v>104</v>
      </c>
      <c r="IE35" s="114">
        <v>7016</v>
      </c>
      <c r="IF35" s="114">
        <v>8396</v>
      </c>
      <c r="IG35" s="114">
        <v>128670</v>
      </c>
      <c r="IH35" s="114">
        <v>31801</v>
      </c>
      <c r="II35" s="114">
        <v>10</v>
      </c>
      <c r="IJ35" s="114">
        <v>115</v>
      </c>
      <c r="IK35" s="114">
        <v>13</v>
      </c>
      <c r="IL35" s="113">
        <v>0.76</v>
      </c>
      <c r="IM35" s="113">
        <v>7.0000000000000007E-2</v>
      </c>
      <c r="IN35" s="114">
        <v>19.170000000000002</v>
      </c>
      <c r="IO35" s="114">
        <v>17.52</v>
      </c>
      <c r="IP35" s="114">
        <v>18.5</v>
      </c>
      <c r="IQ35" s="114">
        <v>131</v>
      </c>
      <c r="IR35" s="114">
        <v>2496</v>
      </c>
      <c r="IS35" s="114">
        <v>7</v>
      </c>
      <c r="IT35" s="114">
        <v>150</v>
      </c>
    </row>
    <row r="36" spans="1:254" s="78" customFormat="1" x14ac:dyDescent="0.2">
      <c r="A36" s="101" t="s">
        <v>844</v>
      </c>
      <c r="B36" s="101">
        <v>2016</v>
      </c>
      <c r="C36" s="101" t="s">
        <v>845</v>
      </c>
      <c r="D36" s="101" t="s">
        <v>846</v>
      </c>
      <c r="E36" s="101" t="s">
        <v>847</v>
      </c>
      <c r="F36" s="101">
        <v>27565</v>
      </c>
      <c r="G36" s="101">
        <v>339</v>
      </c>
      <c r="H36" s="101" t="s">
        <v>848</v>
      </c>
      <c r="I36" s="101" t="s">
        <v>847</v>
      </c>
      <c r="J36" s="101">
        <v>27565</v>
      </c>
      <c r="K36" s="101"/>
      <c r="L36" s="101" t="s">
        <v>849</v>
      </c>
      <c r="M36" s="101" t="s">
        <v>850</v>
      </c>
      <c r="N36" s="101" t="s">
        <v>851</v>
      </c>
      <c r="O36" s="101" t="s">
        <v>852</v>
      </c>
      <c r="P36" s="101" t="s">
        <v>849</v>
      </c>
      <c r="Q36" s="101" t="s">
        <v>323</v>
      </c>
      <c r="R36" s="101" t="s">
        <v>850</v>
      </c>
      <c r="S36" s="101" t="s">
        <v>851</v>
      </c>
      <c r="T36" s="101" t="s">
        <v>852</v>
      </c>
      <c r="U36" s="102">
        <v>1</v>
      </c>
      <c r="V36" s="102">
        <v>3</v>
      </c>
      <c r="W36" s="102">
        <v>0</v>
      </c>
      <c r="X36" s="102">
        <v>0</v>
      </c>
      <c r="Y36" s="101">
        <v>7644</v>
      </c>
      <c r="Z36" s="101">
        <v>5</v>
      </c>
      <c r="AA36" s="101">
        <v>0</v>
      </c>
      <c r="AB36" s="101">
        <v>5</v>
      </c>
      <c r="AC36" s="101">
        <v>18.5</v>
      </c>
      <c r="AD36" s="101">
        <v>23.5</v>
      </c>
      <c r="AE36" s="101">
        <v>0.21279999999999999</v>
      </c>
      <c r="AF36" s="103">
        <v>71400</v>
      </c>
      <c r="AG36" s="101"/>
      <c r="AH36" s="101"/>
      <c r="AI36" s="103">
        <v>32000</v>
      </c>
      <c r="AJ36" s="104">
        <v>9</v>
      </c>
      <c r="AK36" s="104">
        <v>9</v>
      </c>
      <c r="AL36" s="104">
        <v>9</v>
      </c>
      <c r="AM36" s="103">
        <v>0</v>
      </c>
      <c r="AN36" s="103">
        <v>1671280</v>
      </c>
      <c r="AO36" s="103">
        <v>1671280</v>
      </c>
      <c r="AP36" s="103">
        <v>108926</v>
      </c>
      <c r="AQ36" s="103">
        <v>0</v>
      </c>
      <c r="AR36" s="103">
        <v>108926</v>
      </c>
      <c r="AS36" s="103">
        <v>0</v>
      </c>
      <c r="AT36" s="103">
        <v>0</v>
      </c>
      <c r="AU36" s="103">
        <v>0</v>
      </c>
      <c r="AV36" s="103">
        <v>23985</v>
      </c>
      <c r="AW36" s="103">
        <v>1804191</v>
      </c>
      <c r="AX36" s="103">
        <v>525328</v>
      </c>
      <c r="AY36" s="103">
        <v>152094</v>
      </c>
      <c r="AZ36" s="103">
        <v>677422</v>
      </c>
      <c r="BA36" s="103">
        <v>132015</v>
      </c>
      <c r="BB36" s="103">
        <v>30438</v>
      </c>
      <c r="BC36" s="103">
        <v>14651</v>
      </c>
      <c r="BD36" s="103">
        <v>177104</v>
      </c>
      <c r="BE36" s="103">
        <v>130017</v>
      </c>
      <c r="BF36" s="103">
        <v>984543</v>
      </c>
      <c r="BG36" s="103">
        <v>819648</v>
      </c>
      <c r="BH36" s="105">
        <v>0.45429999999999998</v>
      </c>
      <c r="BI36" s="103">
        <v>0</v>
      </c>
      <c r="BJ36" s="103">
        <v>0</v>
      </c>
      <c r="BK36" s="103">
        <v>0</v>
      </c>
      <c r="BL36" s="103">
        <v>0</v>
      </c>
      <c r="BM36" s="103">
        <v>0</v>
      </c>
      <c r="BN36" s="103">
        <v>0</v>
      </c>
      <c r="BO36" s="106">
        <v>54260</v>
      </c>
      <c r="BP36" s="106">
        <v>36238</v>
      </c>
      <c r="BQ36" s="106">
        <v>90498</v>
      </c>
      <c r="BR36" s="106">
        <v>28355</v>
      </c>
      <c r="BS36" s="106">
        <v>12104</v>
      </c>
      <c r="BT36" s="106">
        <v>40459</v>
      </c>
      <c r="BU36" s="106">
        <v>8383</v>
      </c>
      <c r="BV36" s="106">
        <v>1562</v>
      </c>
      <c r="BW36" s="106">
        <v>9945</v>
      </c>
      <c r="BX36" s="106">
        <v>140902</v>
      </c>
      <c r="BY36" s="106"/>
      <c r="BZ36" s="106">
        <v>140902</v>
      </c>
      <c r="CA36" s="106">
        <v>970</v>
      </c>
      <c r="CB36" s="106">
        <v>50523</v>
      </c>
      <c r="CC36" s="106">
        <v>5</v>
      </c>
      <c r="CD36" s="106">
        <v>74</v>
      </c>
      <c r="CE36" s="106">
        <v>79</v>
      </c>
      <c r="CF36" s="106">
        <v>4951</v>
      </c>
      <c r="CG36" s="106">
        <v>8406</v>
      </c>
      <c r="CH36" s="106">
        <v>8195</v>
      </c>
      <c r="CI36" s="106">
        <v>205</v>
      </c>
      <c r="CJ36" s="106">
        <v>0</v>
      </c>
      <c r="CK36" s="106">
        <v>12</v>
      </c>
      <c r="CL36" s="106">
        <v>172</v>
      </c>
      <c r="CM36" s="106">
        <v>41924</v>
      </c>
      <c r="CN36" s="106">
        <v>11196</v>
      </c>
      <c r="CO36" s="106">
        <v>53120</v>
      </c>
      <c r="CP36" s="106">
        <v>6021</v>
      </c>
      <c r="CQ36" s="106">
        <v>415</v>
      </c>
      <c r="CR36" s="106">
        <v>6436</v>
      </c>
      <c r="CS36" s="106">
        <v>38850</v>
      </c>
      <c r="CT36" s="106">
        <v>9361</v>
      </c>
      <c r="CU36" s="106">
        <v>48211</v>
      </c>
      <c r="CV36" s="106">
        <v>107767</v>
      </c>
      <c r="CW36" s="106">
        <v>1286</v>
      </c>
      <c r="CX36" s="106">
        <v>0</v>
      </c>
      <c r="CY36" s="106">
        <v>109053</v>
      </c>
      <c r="CZ36" s="106">
        <v>3762</v>
      </c>
      <c r="DA36" s="106">
        <v>1102</v>
      </c>
      <c r="DB36" s="106">
        <v>4864</v>
      </c>
      <c r="DC36" s="106">
        <v>23001</v>
      </c>
      <c r="DD36" s="106">
        <v>10908</v>
      </c>
      <c r="DE36" s="106">
        <v>0</v>
      </c>
      <c r="DF36" s="106">
        <v>12016</v>
      </c>
      <c r="DG36" s="106">
        <v>0</v>
      </c>
      <c r="DH36" s="106"/>
      <c r="DI36" s="106">
        <v>75174</v>
      </c>
      <c r="DJ36" s="106">
        <v>60983</v>
      </c>
      <c r="DK36" s="106"/>
      <c r="DL36" s="106">
        <v>0</v>
      </c>
      <c r="DM36" s="106">
        <v>148860</v>
      </c>
      <c r="DN36" s="106">
        <v>0</v>
      </c>
      <c r="DO36" s="106">
        <v>28905</v>
      </c>
      <c r="DP36" s="106">
        <v>11179</v>
      </c>
      <c r="DQ36" s="106">
        <v>40084</v>
      </c>
      <c r="DR36" s="106">
        <v>186749</v>
      </c>
      <c r="DS36" s="106">
        <v>73</v>
      </c>
      <c r="DT36" s="106">
        <v>7</v>
      </c>
      <c r="DU36" s="106">
        <v>210</v>
      </c>
      <c r="DV36" s="106">
        <v>3</v>
      </c>
      <c r="DW36" s="106">
        <v>52</v>
      </c>
      <c r="DX36" s="106">
        <v>3</v>
      </c>
      <c r="DY36" s="106">
        <v>348</v>
      </c>
      <c r="DZ36" s="106">
        <v>1315</v>
      </c>
      <c r="EA36" s="106">
        <v>12</v>
      </c>
      <c r="EB36" s="106">
        <v>1327</v>
      </c>
      <c r="EC36" s="106">
        <v>4210</v>
      </c>
      <c r="ED36" s="106">
        <v>406</v>
      </c>
      <c r="EE36" s="106">
        <v>4616</v>
      </c>
      <c r="EF36" s="106">
        <v>983</v>
      </c>
      <c r="EG36" s="106">
        <v>96</v>
      </c>
      <c r="EH36" s="106">
        <v>1079</v>
      </c>
      <c r="EI36" s="106">
        <v>7022</v>
      </c>
      <c r="EJ36" s="106">
        <v>230</v>
      </c>
      <c r="EK36" s="106">
        <v>9001</v>
      </c>
      <c r="EL36" s="106">
        <v>12</v>
      </c>
      <c r="EM36" s="106">
        <v>120</v>
      </c>
      <c r="EN36" s="106">
        <v>300</v>
      </c>
      <c r="EO36" s="106">
        <v>7400</v>
      </c>
      <c r="EP36" s="106">
        <v>23714</v>
      </c>
      <c r="EQ36" s="106">
        <v>9847</v>
      </c>
      <c r="ER36" s="106">
        <v>857</v>
      </c>
      <c r="ES36" s="106">
        <v>26</v>
      </c>
      <c r="ET36" s="106">
        <v>76</v>
      </c>
      <c r="EU36" s="101" t="s">
        <v>853</v>
      </c>
      <c r="EV36" s="106">
        <v>22</v>
      </c>
      <c r="EW36" s="106">
        <v>46</v>
      </c>
      <c r="EX36" s="106">
        <v>54850</v>
      </c>
      <c r="EY36" s="106"/>
      <c r="EZ36" s="106"/>
      <c r="FA36" s="101"/>
      <c r="FB36" s="107" t="s">
        <v>278</v>
      </c>
      <c r="FC36" s="101"/>
      <c r="FD36" s="101"/>
      <c r="FE36" s="101" t="s">
        <v>854</v>
      </c>
      <c r="FF36" s="101" t="s">
        <v>307</v>
      </c>
      <c r="FG36" s="101" t="s">
        <v>846</v>
      </c>
      <c r="FH36" s="101" t="s">
        <v>847</v>
      </c>
      <c r="FI36" s="101">
        <v>27565</v>
      </c>
      <c r="FJ36" s="101">
        <v>339</v>
      </c>
      <c r="FK36" s="101" t="s">
        <v>848</v>
      </c>
      <c r="FL36" s="101" t="s">
        <v>847</v>
      </c>
      <c r="FM36" s="101">
        <v>27565</v>
      </c>
      <c r="FN36" s="101">
        <v>339</v>
      </c>
      <c r="FO36" s="101" t="s">
        <v>845</v>
      </c>
      <c r="FP36" s="101">
        <v>31653</v>
      </c>
      <c r="FQ36" s="101">
        <v>18</v>
      </c>
      <c r="FR36" s="101" t="s">
        <v>855</v>
      </c>
      <c r="FS36" s="101">
        <v>7644</v>
      </c>
      <c r="FT36" s="101">
        <v>208</v>
      </c>
      <c r="FU36" s="101"/>
      <c r="FV36" s="101" t="s">
        <v>856</v>
      </c>
      <c r="FW36" s="101"/>
      <c r="FX36" s="101"/>
      <c r="FY36" s="102">
        <v>0</v>
      </c>
      <c r="FZ36" s="101" t="s">
        <v>857</v>
      </c>
      <c r="GA36" s="108">
        <v>1.4</v>
      </c>
      <c r="GB36" s="108">
        <v>1.6</v>
      </c>
      <c r="GC36" s="101"/>
      <c r="GD36" s="101" t="s">
        <v>327</v>
      </c>
      <c r="GE36" s="101" t="s">
        <v>858</v>
      </c>
      <c r="GF36" s="107" t="s">
        <v>286</v>
      </c>
      <c r="GG36" s="107" t="s">
        <v>287</v>
      </c>
      <c r="GH36" s="107" t="s">
        <v>288</v>
      </c>
      <c r="GI36" s="107" t="s">
        <v>289</v>
      </c>
      <c r="GJ36" s="107" t="s">
        <v>290</v>
      </c>
      <c r="GK36" s="107" t="s">
        <v>278</v>
      </c>
      <c r="GL36" s="106">
        <v>57910</v>
      </c>
      <c r="GM36" s="107" t="s">
        <v>291</v>
      </c>
      <c r="GN36" s="106">
        <v>334</v>
      </c>
      <c r="GO36" s="106">
        <v>32</v>
      </c>
      <c r="GP36" s="106">
        <v>1676</v>
      </c>
      <c r="GQ36" s="106">
        <v>13972</v>
      </c>
      <c r="GR36" s="106">
        <v>51053</v>
      </c>
      <c r="GS36" s="106">
        <v>91</v>
      </c>
      <c r="GT36" s="106">
        <v>17</v>
      </c>
      <c r="GU36" s="106">
        <v>123</v>
      </c>
      <c r="GV36" s="106">
        <v>2152</v>
      </c>
      <c r="GW36" s="106"/>
      <c r="GX36" s="106">
        <v>4</v>
      </c>
      <c r="GY36" s="106">
        <v>3000</v>
      </c>
      <c r="GZ36" s="106">
        <v>21552</v>
      </c>
      <c r="HA36" s="106">
        <v>214403</v>
      </c>
      <c r="HB36" s="106">
        <v>0</v>
      </c>
      <c r="HC36" s="106"/>
      <c r="HD36" s="106">
        <v>0</v>
      </c>
      <c r="HE36" s="106">
        <v>26725</v>
      </c>
      <c r="HF36" s="106">
        <v>23798</v>
      </c>
      <c r="HG36" s="106"/>
      <c r="HH36" s="106">
        <v>0</v>
      </c>
      <c r="HI36" s="106">
        <v>2022</v>
      </c>
      <c r="HJ36" s="106">
        <v>1183</v>
      </c>
      <c r="HK36" s="106"/>
      <c r="HL36" s="106">
        <v>5201</v>
      </c>
      <c r="HM36" s="106">
        <v>0</v>
      </c>
      <c r="HN36" s="106">
        <v>205</v>
      </c>
      <c r="HO36" s="106">
        <v>0</v>
      </c>
      <c r="HP36" s="106">
        <v>0</v>
      </c>
      <c r="HQ36" s="106">
        <v>148860</v>
      </c>
      <c r="HR36" s="106">
        <v>27865</v>
      </c>
      <c r="HS36" s="106">
        <v>1034</v>
      </c>
      <c r="HT36" s="106">
        <v>135810</v>
      </c>
      <c r="HU36" s="106">
        <v>27791</v>
      </c>
      <c r="HV36" s="106">
        <v>48</v>
      </c>
      <c r="HW36" s="106">
        <v>10860</v>
      </c>
      <c r="HX36" s="106">
        <v>467</v>
      </c>
      <c r="HY36" s="106">
        <v>635</v>
      </c>
      <c r="HZ36" s="106">
        <v>0</v>
      </c>
      <c r="IA36" s="106">
        <v>6</v>
      </c>
      <c r="IB36" s="106">
        <v>12791</v>
      </c>
      <c r="IC36" s="106">
        <v>0</v>
      </c>
      <c r="ID36" s="106">
        <v>12791</v>
      </c>
      <c r="IE36" s="106">
        <v>24807</v>
      </c>
      <c r="IF36" s="106">
        <v>4864</v>
      </c>
      <c r="IG36" s="106">
        <v>161651</v>
      </c>
      <c r="IH36" s="106">
        <v>51843</v>
      </c>
      <c r="II36" s="106">
        <v>80</v>
      </c>
      <c r="IJ36" s="106">
        <v>213</v>
      </c>
      <c r="IK36" s="106">
        <v>55</v>
      </c>
      <c r="IL36" s="105">
        <v>0.66</v>
      </c>
      <c r="IM36" s="105">
        <v>0.19</v>
      </c>
      <c r="IN36" s="106">
        <v>20.18</v>
      </c>
      <c r="IO36" s="106">
        <v>21.67</v>
      </c>
      <c r="IP36" s="106">
        <v>16.59</v>
      </c>
      <c r="IQ36" s="106">
        <v>335</v>
      </c>
      <c r="IR36" s="106">
        <v>6508</v>
      </c>
      <c r="IS36" s="106">
        <v>13</v>
      </c>
      <c r="IT36" s="106">
        <v>514</v>
      </c>
    </row>
    <row r="37" spans="1:254" s="78" customFormat="1" x14ac:dyDescent="0.2">
      <c r="A37" s="101" t="s">
        <v>860</v>
      </c>
      <c r="B37" s="101">
        <v>2016</v>
      </c>
      <c r="C37" s="101" t="s">
        <v>861</v>
      </c>
      <c r="D37" s="101" t="s">
        <v>862</v>
      </c>
      <c r="E37" s="101" t="s">
        <v>863</v>
      </c>
      <c r="F37" s="101">
        <v>27402</v>
      </c>
      <c r="G37" s="101">
        <v>3178</v>
      </c>
      <c r="H37" s="101" t="s">
        <v>864</v>
      </c>
      <c r="I37" s="101" t="s">
        <v>863</v>
      </c>
      <c r="J37" s="101">
        <v>27401</v>
      </c>
      <c r="K37" s="101"/>
      <c r="L37" s="101" t="s">
        <v>865</v>
      </c>
      <c r="M37" s="101" t="s">
        <v>866</v>
      </c>
      <c r="N37" s="101" t="s">
        <v>867</v>
      </c>
      <c r="O37" s="101" t="s">
        <v>868</v>
      </c>
      <c r="P37" s="101" t="s">
        <v>869</v>
      </c>
      <c r="Q37" s="101" t="s">
        <v>870</v>
      </c>
      <c r="R37" s="101" t="s">
        <v>871</v>
      </c>
      <c r="S37" s="101" t="s">
        <v>867</v>
      </c>
      <c r="T37" s="101" t="s">
        <v>872</v>
      </c>
      <c r="U37" s="102">
        <v>1</v>
      </c>
      <c r="V37" s="102">
        <v>7</v>
      </c>
      <c r="W37" s="102">
        <v>0</v>
      </c>
      <c r="X37" s="102">
        <v>0</v>
      </c>
      <c r="Y37" s="101">
        <v>28517</v>
      </c>
      <c r="Z37" s="101">
        <v>27</v>
      </c>
      <c r="AA37" s="101">
        <v>0</v>
      </c>
      <c r="AB37" s="101">
        <v>27</v>
      </c>
      <c r="AC37" s="101">
        <v>69</v>
      </c>
      <c r="AD37" s="101">
        <v>96</v>
      </c>
      <c r="AE37" s="101">
        <v>0.28129999999999999</v>
      </c>
      <c r="AF37" s="103">
        <v>113113</v>
      </c>
      <c r="AG37" s="101"/>
      <c r="AH37" s="101"/>
      <c r="AI37" s="103">
        <v>35830</v>
      </c>
      <c r="AJ37" s="104">
        <v>12.2</v>
      </c>
      <c r="AK37" s="104">
        <v>12.2</v>
      </c>
      <c r="AL37" s="104">
        <v>13.29</v>
      </c>
      <c r="AM37" s="103">
        <v>6776573</v>
      </c>
      <c r="AN37" s="103">
        <v>1356847</v>
      </c>
      <c r="AO37" s="103">
        <v>8133420</v>
      </c>
      <c r="AP37" s="103">
        <v>383054</v>
      </c>
      <c r="AQ37" s="103">
        <v>0</v>
      </c>
      <c r="AR37" s="103">
        <v>383054</v>
      </c>
      <c r="AS37" s="103">
        <v>0</v>
      </c>
      <c r="AT37" s="103">
        <v>0</v>
      </c>
      <c r="AU37" s="103">
        <v>0</v>
      </c>
      <c r="AV37" s="103">
        <v>206425</v>
      </c>
      <c r="AW37" s="103">
        <v>8722899</v>
      </c>
      <c r="AX37" s="103">
        <v>4054304</v>
      </c>
      <c r="AY37" s="103">
        <v>1455096</v>
      </c>
      <c r="AZ37" s="103">
        <v>5509400</v>
      </c>
      <c r="BA37" s="103">
        <v>519496</v>
      </c>
      <c r="BB37" s="103">
        <v>266302</v>
      </c>
      <c r="BC37" s="103">
        <v>245509</v>
      </c>
      <c r="BD37" s="103">
        <v>1031307</v>
      </c>
      <c r="BE37" s="103">
        <v>1511513</v>
      </c>
      <c r="BF37" s="103">
        <v>8052220</v>
      </c>
      <c r="BG37" s="103">
        <v>670679</v>
      </c>
      <c r="BH37" s="105">
        <v>7.6899999999999996E-2</v>
      </c>
      <c r="BI37" s="103">
        <v>0</v>
      </c>
      <c r="BJ37" s="103">
        <v>0</v>
      </c>
      <c r="BK37" s="103">
        <v>0</v>
      </c>
      <c r="BL37" s="103">
        <v>0</v>
      </c>
      <c r="BM37" s="103">
        <v>0</v>
      </c>
      <c r="BN37" s="103">
        <v>0</v>
      </c>
      <c r="BO37" s="106">
        <v>123636</v>
      </c>
      <c r="BP37" s="106">
        <v>168210</v>
      </c>
      <c r="BQ37" s="106">
        <v>291846</v>
      </c>
      <c r="BR37" s="106">
        <v>130039</v>
      </c>
      <c r="BS37" s="106">
        <v>72986</v>
      </c>
      <c r="BT37" s="106">
        <v>203025</v>
      </c>
      <c r="BU37" s="106">
        <v>27350</v>
      </c>
      <c r="BV37" s="106">
        <v>2597</v>
      </c>
      <c r="BW37" s="106">
        <v>29947</v>
      </c>
      <c r="BX37" s="106">
        <v>524818</v>
      </c>
      <c r="BY37" s="106"/>
      <c r="BZ37" s="106">
        <v>524818</v>
      </c>
      <c r="CA37" s="106">
        <v>1167</v>
      </c>
      <c r="CB37" s="106">
        <v>98761</v>
      </c>
      <c r="CC37" s="106">
        <v>14</v>
      </c>
      <c r="CD37" s="106">
        <v>74</v>
      </c>
      <c r="CE37" s="106">
        <v>88</v>
      </c>
      <c r="CF37" s="106">
        <v>21271</v>
      </c>
      <c r="CG37" s="106">
        <v>25186</v>
      </c>
      <c r="CH37" s="106">
        <v>55550</v>
      </c>
      <c r="CI37" s="106">
        <v>537</v>
      </c>
      <c r="CJ37" s="106">
        <v>87</v>
      </c>
      <c r="CK37" s="106">
        <v>86</v>
      </c>
      <c r="CL37" s="106">
        <v>687</v>
      </c>
      <c r="CM37" s="106">
        <v>260959</v>
      </c>
      <c r="CN37" s="106">
        <v>114398</v>
      </c>
      <c r="CO37" s="106">
        <v>375357</v>
      </c>
      <c r="CP37" s="106">
        <v>61944</v>
      </c>
      <c r="CQ37" s="106">
        <v>1866</v>
      </c>
      <c r="CR37" s="106">
        <v>63810</v>
      </c>
      <c r="CS37" s="106">
        <v>538290</v>
      </c>
      <c r="CT37" s="106">
        <v>120473</v>
      </c>
      <c r="CU37" s="106">
        <v>658763</v>
      </c>
      <c r="CV37" s="106">
        <v>1097930</v>
      </c>
      <c r="CW37" s="106">
        <v>0</v>
      </c>
      <c r="CX37" s="106">
        <v>0</v>
      </c>
      <c r="CY37" s="106">
        <v>1097930</v>
      </c>
      <c r="CZ37" s="106">
        <v>53824</v>
      </c>
      <c r="DA37" s="106">
        <v>93227</v>
      </c>
      <c r="DB37" s="106">
        <v>147051</v>
      </c>
      <c r="DC37" s="106">
        <v>301423</v>
      </c>
      <c r="DD37" s="106">
        <v>201514</v>
      </c>
      <c r="DE37" s="106">
        <v>3308</v>
      </c>
      <c r="DF37" s="106">
        <v>299251</v>
      </c>
      <c r="DG37" s="106">
        <v>10469</v>
      </c>
      <c r="DH37" s="106"/>
      <c r="DI37" s="106">
        <v>656084</v>
      </c>
      <c r="DJ37" s="106">
        <v>1160028</v>
      </c>
      <c r="DK37" s="106">
        <v>0</v>
      </c>
      <c r="DL37" s="106">
        <v>463</v>
      </c>
      <c r="DM37" s="106">
        <v>1751226</v>
      </c>
      <c r="DN37" s="106">
        <v>4309</v>
      </c>
      <c r="DO37" s="106">
        <v>205084</v>
      </c>
      <c r="DP37" s="106">
        <v>59586</v>
      </c>
      <c r="DQ37" s="106">
        <v>264670</v>
      </c>
      <c r="DR37" s="106">
        <v>2761627</v>
      </c>
      <c r="DS37" s="106">
        <v>1336</v>
      </c>
      <c r="DT37" s="106">
        <v>99</v>
      </c>
      <c r="DU37" s="106">
        <v>1808</v>
      </c>
      <c r="DV37" s="106">
        <v>535</v>
      </c>
      <c r="DW37" s="106">
        <v>385</v>
      </c>
      <c r="DX37" s="106">
        <v>47</v>
      </c>
      <c r="DY37" s="106">
        <v>4210</v>
      </c>
      <c r="DZ37" s="106">
        <v>8523</v>
      </c>
      <c r="EA37" s="106">
        <v>4363</v>
      </c>
      <c r="EB37" s="106">
        <v>12886</v>
      </c>
      <c r="EC37" s="106">
        <v>51117</v>
      </c>
      <c r="ED37" s="106">
        <v>22992</v>
      </c>
      <c r="EE37" s="106">
        <v>74109</v>
      </c>
      <c r="EF37" s="106">
        <v>3162</v>
      </c>
      <c r="EG37" s="106">
        <v>1959</v>
      </c>
      <c r="EH37" s="106">
        <v>5121</v>
      </c>
      <c r="EI37" s="106">
        <v>92116</v>
      </c>
      <c r="EJ37" s="106">
        <v>50</v>
      </c>
      <c r="EK37" s="106">
        <v>931</v>
      </c>
      <c r="EL37" s="106">
        <v>150</v>
      </c>
      <c r="EM37" s="106">
        <v>716</v>
      </c>
      <c r="EN37" s="106">
        <v>5602</v>
      </c>
      <c r="EO37" s="106">
        <v>32694</v>
      </c>
      <c r="EP37" s="106">
        <v>339183</v>
      </c>
      <c r="EQ37" s="106">
        <v>75751</v>
      </c>
      <c r="ER37" s="106">
        <v>298</v>
      </c>
      <c r="ES37" s="106">
        <v>692</v>
      </c>
      <c r="ET37" s="106">
        <v>463</v>
      </c>
      <c r="EU37" s="101" t="s">
        <v>873</v>
      </c>
      <c r="EV37" s="106">
        <v>113</v>
      </c>
      <c r="EW37" s="106">
        <v>293</v>
      </c>
      <c r="EX37" s="106">
        <v>395623</v>
      </c>
      <c r="EY37" s="106">
        <v>999182</v>
      </c>
      <c r="EZ37" s="106"/>
      <c r="FA37" s="101"/>
      <c r="FB37" s="107" t="s">
        <v>278</v>
      </c>
      <c r="FC37" s="101"/>
      <c r="FD37" s="101"/>
      <c r="FE37" s="101" t="s">
        <v>860</v>
      </c>
      <c r="FF37" s="101" t="s">
        <v>280</v>
      </c>
      <c r="FG37" s="101" t="s">
        <v>862</v>
      </c>
      <c r="FH37" s="101" t="s">
        <v>863</v>
      </c>
      <c r="FI37" s="101">
        <v>27402</v>
      </c>
      <c r="FJ37" s="101">
        <v>3178</v>
      </c>
      <c r="FK37" s="101" t="s">
        <v>864</v>
      </c>
      <c r="FL37" s="101" t="s">
        <v>863</v>
      </c>
      <c r="FM37" s="101">
        <v>27401</v>
      </c>
      <c r="FN37" s="101">
        <v>2941</v>
      </c>
      <c r="FO37" s="101" t="s">
        <v>861</v>
      </c>
      <c r="FP37" s="101">
        <v>177988</v>
      </c>
      <c r="FQ37" s="101">
        <v>95.01</v>
      </c>
      <c r="FR37" s="101" t="s">
        <v>874</v>
      </c>
      <c r="FS37" s="101">
        <v>28517</v>
      </c>
      <c r="FT37" s="101">
        <v>416</v>
      </c>
      <c r="FU37" s="101"/>
      <c r="FV37" s="101" t="s">
        <v>875</v>
      </c>
      <c r="FW37" s="101"/>
      <c r="FX37" s="101"/>
      <c r="FY37" s="102">
        <v>0</v>
      </c>
      <c r="FZ37" s="101" t="s">
        <v>876</v>
      </c>
      <c r="GA37" s="108">
        <v>80.11</v>
      </c>
      <c r="GB37" s="108">
        <v>71.88</v>
      </c>
      <c r="GC37" s="101"/>
      <c r="GD37" s="101" t="s">
        <v>284</v>
      </c>
      <c r="GE37" s="101" t="s">
        <v>877</v>
      </c>
      <c r="GF37" s="107" t="s">
        <v>286</v>
      </c>
      <c r="GG37" s="107" t="s">
        <v>535</v>
      </c>
      <c r="GH37" s="107" t="s">
        <v>288</v>
      </c>
      <c r="GI37" s="107" t="s">
        <v>289</v>
      </c>
      <c r="GJ37" s="107" t="s">
        <v>417</v>
      </c>
      <c r="GK37" s="107" t="s">
        <v>278</v>
      </c>
      <c r="GL37" s="106">
        <v>406708</v>
      </c>
      <c r="GM37" s="107" t="s">
        <v>291</v>
      </c>
      <c r="GN37" s="106">
        <v>5107</v>
      </c>
      <c r="GO37" s="106">
        <v>556</v>
      </c>
      <c r="GP37" s="106">
        <v>23227</v>
      </c>
      <c r="GQ37" s="106">
        <v>182355</v>
      </c>
      <c r="GR37" s="106">
        <v>1451774</v>
      </c>
      <c r="GS37" s="106">
        <v>1089</v>
      </c>
      <c r="GT37" s="106">
        <v>120</v>
      </c>
      <c r="GU37" s="106">
        <v>1448</v>
      </c>
      <c r="GV37" s="106">
        <v>21539</v>
      </c>
      <c r="GW37" s="106">
        <v>504332</v>
      </c>
      <c r="GX37" s="106">
        <v>8</v>
      </c>
      <c r="GY37" s="106">
        <v>19153</v>
      </c>
      <c r="GZ37" s="106">
        <v>102544</v>
      </c>
      <c r="HA37" s="106">
        <v>738621</v>
      </c>
      <c r="HB37" s="106">
        <v>10469</v>
      </c>
      <c r="HC37" s="106">
        <v>87</v>
      </c>
      <c r="HD37" s="106">
        <v>0</v>
      </c>
      <c r="HE37" s="106">
        <v>26725</v>
      </c>
      <c r="HF37" s="106"/>
      <c r="HG37" s="106">
        <v>34298</v>
      </c>
      <c r="HH37" s="106">
        <v>37738</v>
      </c>
      <c r="HI37" s="106">
        <v>2022</v>
      </c>
      <c r="HJ37" s="106"/>
      <c r="HK37" s="106">
        <v>13913</v>
      </c>
      <c r="HL37" s="106">
        <v>9251</v>
      </c>
      <c r="HM37" s="106">
        <v>0</v>
      </c>
      <c r="HN37" s="106"/>
      <c r="HO37" s="106">
        <v>370</v>
      </c>
      <c r="HP37" s="106">
        <v>167</v>
      </c>
      <c r="HQ37" s="106">
        <v>1751226</v>
      </c>
      <c r="HR37" s="106">
        <v>448474</v>
      </c>
      <c r="HS37" s="106">
        <v>0</v>
      </c>
      <c r="HT37" s="106">
        <v>1451975</v>
      </c>
      <c r="HU37" s="106">
        <v>354045</v>
      </c>
      <c r="HV37" s="106">
        <v>241</v>
      </c>
      <c r="HW37" s="106">
        <v>201273</v>
      </c>
      <c r="HX37" s="106">
        <v>73</v>
      </c>
      <c r="HY37" s="106">
        <v>93154</v>
      </c>
      <c r="HZ37" s="106">
        <v>0</v>
      </c>
      <c r="IA37" s="106">
        <v>1202</v>
      </c>
      <c r="IB37" s="106">
        <v>365169</v>
      </c>
      <c r="IC37" s="106">
        <v>0</v>
      </c>
      <c r="ID37" s="106">
        <v>365169</v>
      </c>
      <c r="IE37" s="106">
        <v>664420</v>
      </c>
      <c r="IF37" s="106">
        <v>147051</v>
      </c>
      <c r="IG37" s="106">
        <v>2116395</v>
      </c>
      <c r="IH37" s="106">
        <v>722573</v>
      </c>
      <c r="II37" s="106">
        <v>1435</v>
      </c>
      <c r="IJ37" s="106">
        <v>2343</v>
      </c>
      <c r="IK37" s="106">
        <v>432</v>
      </c>
      <c r="IL37" s="105">
        <v>0.8</v>
      </c>
      <c r="IM37" s="105">
        <v>0.14000000000000001</v>
      </c>
      <c r="IN37" s="106">
        <v>21.88</v>
      </c>
      <c r="IO37" s="106">
        <v>31.63</v>
      </c>
      <c r="IP37" s="106">
        <v>8.98</v>
      </c>
      <c r="IQ37" s="106">
        <v>3529</v>
      </c>
      <c r="IR37" s="106">
        <v>62802</v>
      </c>
      <c r="IS37" s="106">
        <v>681</v>
      </c>
      <c r="IT37" s="106">
        <v>29314</v>
      </c>
    </row>
    <row r="38" spans="1:254" s="78" customFormat="1" x14ac:dyDescent="0.2">
      <c r="A38" s="101" t="s">
        <v>879</v>
      </c>
      <c r="B38" s="101">
        <v>2016</v>
      </c>
      <c r="C38" s="101" t="s">
        <v>880</v>
      </c>
      <c r="D38" s="101" t="s">
        <v>881</v>
      </c>
      <c r="E38" s="101" t="s">
        <v>880</v>
      </c>
      <c r="F38" s="101">
        <v>27839</v>
      </c>
      <c r="G38" s="101">
        <v>97</v>
      </c>
      <c r="H38" s="101" t="s">
        <v>882</v>
      </c>
      <c r="I38" s="101" t="s">
        <v>880</v>
      </c>
      <c r="J38" s="101">
        <v>27839</v>
      </c>
      <c r="K38" s="101"/>
      <c r="L38" s="101" t="s">
        <v>883</v>
      </c>
      <c r="M38" s="101" t="s">
        <v>884</v>
      </c>
      <c r="N38" s="101" t="s">
        <v>885</v>
      </c>
      <c r="O38" s="101" t="s">
        <v>886</v>
      </c>
      <c r="P38" s="101" t="s">
        <v>887</v>
      </c>
      <c r="Q38" s="101" t="s">
        <v>323</v>
      </c>
      <c r="R38" s="101" t="s">
        <v>884</v>
      </c>
      <c r="S38" s="101" t="s">
        <v>885</v>
      </c>
      <c r="T38" s="101" t="s">
        <v>886</v>
      </c>
      <c r="U38" s="102">
        <v>1</v>
      </c>
      <c r="V38" s="102">
        <v>4</v>
      </c>
      <c r="W38" s="102">
        <v>0</v>
      </c>
      <c r="X38" s="102">
        <v>1</v>
      </c>
      <c r="Y38" s="101">
        <v>12428</v>
      </c>
      <c r="Z38" s="101">
        <v>1</v>
      </c>
      <c r="AA38" s="101">
        <v>0</v>
      </c>
      <c r="AB38" s="101">
        <v>1</v>
      </c>
      <c r="AC38" s="101">
        <v>9</v>
      </c>
      <c r="AD38" s="101">
        <v>10</v>
      </c>
      <c r="AE38" s="101">
        <v>0.1</v>
      </c>
      <c r="AF38" s="103">
        <v>67925</v>
      </c>
      <c r="AG38" s="101"/>
      <c r="AH38" s="101"/>
      <c r="AI38" s="103">
        <v>50668</v>
      </c>
      <c r="AJ38" s="104">
        <v>13.38</v>
      </c>
      <c r="AK38" s="104">
        <v>14</v>
      </c>
      <c r="AL38" s="104">
        <v>16.5</v>
      </c>
      <c r="AM38" s="103">
        <v>0</v>
      </c>
      <c r="AN38" s="103">
        <v>490045</v>
      </c>
      <c r="AO38" s="103">
        <v>490045</v>
      </c>
      <c r="AP38" s="103">
        <v>99183</v>
      </c>
      <c r="AQ38" s="103">
        <v>0</v>
      </c>
      <c r="AR38" s="103">
        <v>99183</v>
      </c>
      <c r="AS38" s="103">
        <v>2295</v>
      </c>
      <c r="AT38" s="103">
        <v>0</v>
      </c>
      <c r="AU38" s="103">
        <v>2295</v>
      </c>
      <c r="AV38" s="103">
        <v>12686</v>
      </c>
      <c r="AW38" s="103">
        <v>604209</v>
      </c>
      <c r="AX38" s="103">
        <v>368822</v>
      </c>
      <c r="AY38" s="103">
        <v>125469</v>
      </c>
      <c r="AZ38" s="103">
        <v>494291</v>
      </c>
      <c r="BA38" s="103">
        <v>12966</v>
      </c>
      <c r="BB38" s="103">
        <v>1113</v>
      </c>
      <c r="BC38" s="103">
        <v>0</v>
      </c>
      <c r="BD38" s="103">
        <v>14079</v>
      </c>
      <c r="BE38" s="103">
        <v>78485</v>
      </c>
      <c r="BF38" s="103">
        <v>586855</v>
      </c>
      <c r="BG38" s="103">
        <v>17354</v>
      </c>
      <c r="BH38" s="105">
        <v>2.87E-2</v>
      </c>
      <c r="BI38" s="103">
        <v>10014</v>
      </c>
      <c r="BJ38" s="103">
        <v>0</v>
      </c>
      <c r="BK38" s="103">
        <v>0</v>
      </c>
      <c r="BL38" s="103">
        <v>0</v>
      </c>
      <c r="BM38" s="103">
        <v>10014</v>
      </c>
      <c r="BN38" s="103">
        <v>8567</v>
      </c>
      <c r="BO38" s="106">
        <v>43550</v>
      </c>
      <c r="BP38" s="106">
        <v>26862</v>
      </c>
      <c r="BQ38" s="106">
        <v>70412</v>
      </c>
      <c r="BR38" s="106">
        <v>15224</v>
      </c>
      <c r="BS38" s="106">
        <v>11982</v>
      </c>
      <c r="BT38" s="106">
        <v>27206</v>
      </c>
      <c r="BU38" s="106">
        <v>347</v>
      </c>
      <c r="BV38" s="106">
        <v>254</v>
      </c>
      <c r="BW38" s="106">
        <v>601</v>
      </c>
      <c r="BX38" s="106">
        <v>98219</v>
      </c>
      <c r="BY38" s="106"/>
      <c r="BZ38" s="106">
        <v>98219</v>
      </c>
      <c r="CA38" s="106">
        <v>2700</v>
      </c>
      <c r="CB38" s="106">
        <v>26725</v>
      </c>
      <c r="CC38" s="106">
        <v>-1</v>
      </c>
      <c r="CD38" s="106">
        <v>74</v>
      </c>
      <c r="CE38" s="106">
        <v>73</v>
      </c>
      <c r="CF38" s="106">
        <v>1047</v>
      </c>
      <c r="CG38" s="106">
        <v>2021</v>
      </c>
      <c r="CH38" s="106">
        <v>50</v>
      </c>
      <c r="CI38" s="106">
        <v>0</v>
      </c>
      <c r="CJ38" s="106">
        <v>0</v>
      </c>
      <c r="CK38" s="106">
        <v>75</v>
      </c>
      <c r="CL38" s="106">
        <v>15</v>
      </c>
      <c r="CM38" s="106">
        <v>76575</v>
      </c>
      <c r="CN38" s="106">
        <v>13513</v>
      </c>
      <c r="CO38" s="106">
        <v>90088</v>
      </c>
      <c r="CP38" s="106">
        <v>459</v>
      </c>
      <c r="CQ38" s="106">
        <v>68</v>
      </c>
      <c r="CR38" s="106">
        <v>527</v>
      </c>
      <c r="CS38" s="106">
        <v>7974</v>
      </c>
      <c r="CT38" s="106">
        <v>1787</v>
      </c>
      <c r="CU38" s="106">
        <v>9761</v>
      </c>
      <c r="CV38" s="106">
        <v>100376</v>
      </c>
      <c r="CW38" s="106">
        <v>357</v>
      </c>
      <c r="CX38" s="106">
        <v>0</v>
      </c>
      <c r="CY38" s="106">
        <v>100733</v>
      </c>
      <c r="CZ38" s="106">
        <v>981</v>
      </c>
      <c r="DA38" s="106">
        <v>0</v>
      </c>
      <c r="DB38" s="106">
        <v>981</v>
      </c>
      <c r="DC38" s="106">
        <v>202</v>
      </c>
      <c r="DD38" s="106">
        <v>38</v>
      </c>
      <c r="DE38" s="106">
        <v>0</v>
      </c>
      <c r="DF38" s="106">
        <v>38</v>
      </c>
      <c r="DG38" s="106">
        <v>3500</v>
      </c>
      <c r="DH38" s="106"/>
      <c r="DI38" s="106">
        <v>12201</v>
      </c>
      <c r="DJ38" s="106">
        <v>86578</v>
      </c>
      <c r="DK38" s="106"/>
      <c r="DL38" s="106">
        <v>2633</v>
      </c>
      <c r="DM38" s="106">
        <v>101954</v>
      </c>
      <c r="DN38" s="106">
        <v>0</v>
      </c>
      <c r="DO38" s="106">
        <v>16200</v>
      </c>
      <c r="DP38" s="106">
        <v>5265</v>
      </c>
      <c r="DQ38" s="106">
        <v>21465</v>
      </c>
      <c r="DR38" s="106">
        <v>73462</v>
      </c>
      <c r="DS38" s="106">
        <v>102</v>
      </c>
      <c r="DT38" s="106">
        <v>14</v>
      </c>
      <c r="DU38" s="106">
        <v>208</v>
      </c>
      <c r="DV38" s="106">
        <v>21</v>
      </c>
      <c r="DW38" s="106">
        <v>2</v>
      </c>
      <c r="DX38" s="106">
        <v>2</v>
      </c>
      <c r="DY38" s="106">
        <v>349</v>
      </c>
      <c r="DZ38" s="106">
        <v>1059</v>
      </c>
      <c r="EA38" s="106">
        <v>3058</v>
      </c>
      <c r="EB38" s="106">
        <v>4117</v>
      </c>
      <c r="EC38" s="106">
        <v>4668</v>
      </c>
      <c r="ED38" s="106">
        <v>262</v>
      </c>
      <c r="EE38" s="106">
        <v>4930</v>
      </c>
      <c r="EF38" s="106">
        <v>291</v>
      </c>
      <c r="EG38" s="106">
        <v>133</v>
      </c>
      <c r="EH38" s="106">
        <v>291</v>
      </c>
      <c r="EI38" s="106">
        <v>9471</v>
      </c>
      <c r="EJ38" s="106">
        <v>0</v>
      </c>
      <c r="EK38" s="106">
        <v>0</v>
      </c>
      <c r="EL38" s="106">
        <v>26</v>
      </c>
      <c r="EM38" s="106">
        <v>61</v>
      </c>
      <c r="EN38" s="106">
        <v>290</v>
      </c>
      <c r="EO38" s="106">
        <v>4117</v>
      </c>
      <c r="EP38" s="106">
        <v>40578</v>
      </c>
      <c r="EQ38" s="106">
        <v>11471</v>
      </c>
      <c r="ER38" s="106">
        <v>7914</v>
      </c>
      <c r="ES38" s="106">
        <v>4</v>
      </c>
      <c r="ET38" s="106">
        <v>21</v>
      </c>
      <c r="EU38" s="101" t="s">
        <v>888</v>
      </c>
      <c r="EV38" s="106">
        <v>15</v>
      </c>
      <c r="EW38" s="106">
        <v>59</v>
      </c>
      <c r="EX38" s="106">
        <v>37500</v>
      </c>
      <c r="EY38" s="106">
        <v>3871</v>
      </c>
      <c r="EZ38" s="106">
        <v>24168</v>
      </c>
      <c r="FA38" s="101"/>
      <c r="FB38" s="107"/>
      <c r="FC38" s="101"/>
      <c r="FD38" s="101"/>
      <c r="FE38" s="101" t="s">
        <v>889</v>
      </c>
      <c r="FF38" s="101" t="s">
        <v>381</v>
      </c>
      <c r="FG38" s="101" t="s">
        <v>881</v>
      </c>
      <c r="FH38" s="101" t="s">
        <v>880</v>
      </c>
      <c r="FI38" s="101">
        <v>27839</v>
      </c>
      <c r="FJ38" s="101">
        <v>97</v>
      </c>
      <c r="FK38" s="101" t="s">
        <v>882</v>
      </c>
      <c r="FL38" s="101" t="s">
        <v>880</v>
      </c>
      <c r="FM38" s="101">
        <v>27839</v>
      </c>
      <c r="FN38" s="101">
        <v>97</v>
      </c>
      <c r="FO38" s="101" t="s">
        <v>880</v>
      </c>
      <c r="FP38" s="101">
        <v>28109</v>
      </c>
      <c r="FQ38" s="101">
        <v>10</v>
      </c>
      <c r="FR38" s="101" t="s">
        <v>890</v>
      </c>
      <c r="FS38" s="101">
        <v>12428</v>
      </c>
      <c r="FT38" s="101">
        <v>260</v>
      </c>
      <c r="FU38" s="101"/>
      <c r="FV38" s="101" t="s">
        <v>891</v>
      </c>
      <c r="FW38" s="101"/>
      <c r="FX38" s="101"/>
      <c r="FY38" s="102">
        <v>0</v>
      </c>
      <c r="FZ38" s="101" t="s">
        <v>892</v>
      </c>
      <c r="GA38" s="108">
        <v>18.77</v>
      </c>
      <c r="GB38" s="108">
        <v>944</v>
      </c>
      <c r="GC38" s="101"/>
      <c r="GD38" s="101" t="s">
        <v>284</v>
      </c>
      <c r="GE38" s="101" t="s">
        <v>893</v>
      </c>
      <c r="GF38" s="107" t="s">
        <v>286</v>
      </c>
      <c r="GG38" s="107" t="s">
        <v>287</v>
      </c>
      <c r="GH38" s="107" t="s">
        <v>288</v>
      </c>
      <c r="GI38" s="107" t="s">
        <v>289</v>
      </c>
      <c r="GJ38" s="107" t="s">
        <v>417</v>
      </c>
      <c r="GK38" s="107" t="s">
        <v>278</v>
      </c>
      <c r="GL38" s="106">
        <v>38162</v>
      </c>
      <c r="GM38" s="107" t="s">
        <v>291</v>
      </c>
      <c r="GN38" s="106">
        <v>267</v>
      </c>
      <c r="GO38" s="106">
        <v>35</v>
      </c>
      <c r="GP38" s="106">
        <v>521</v>
      </c>
      <c r="GQ38" s="106">
        <v>3380</v>
      </c>
      <c r="GR38" s="106">
        <v>35805</v>
      </c>
      <c r="GS38" s="106">
        <v>60</v>
      </c>
      <c r="GT38" s="106">
        <v>19</v>
      </c>
      <c r="GU38" s="106">
        <v>200</v>
      </c>
      <c r="GV38" s="106">
        <v>1267</v>
      </c>
      <c r="GW38" s="106">
        <v>16920</v>
      </c>
      <c r="GX38" s="106">
        <v>6</v>
      </c>
      <c r="GY38" s="106">
        <v>390</v>
      </c>
      <c r="GZ38" s="106">
        <v>3118</v>
      </c>
      <c r="HA38" s="106">
        <v>134350</v>
      </c>
      <c r="HB38" s="106">
        <v>3500</v>
      </c>
      <c r="HC38" s="106"/>
      <c r="HD38" s="106">
        <v>0</v>
      </c>
      <c r="HE38" s="106">
        <v>26725</v>
      </c>
      <c r="HF38" s="106"/>
      <c r="HG38" s="106"/>
      <c r="HH38" s="106">
        <v>0</v>
      </c>
      <c r="HI38" s="106">
        <v>2022</v>
      </c>
      <c r="HJ38" s="106"/>
      <c r="HK38" s="106"/>
      <c r="HL38" s="106">
        <v>-1</v>
      </c>
      <c r="HM38" s="106">
        <v>0</v>
      </c>
      <c r="HN38" s="106"/>
      <c r="HO38" s="106"/>
      <c r="HP38" s="106">
        <v>0</v>
      </c>
      <c r="HQ38" s="106">
        <v>101954</v>
      </c>
      <c r="HR38" s="106">
        <v>1183</v>
      </c>
      <c r="HS38" s="106">
        <v>0</v>
      </c>
      <c r="HT38" s="106">
        <v>101916</v>
      </c>
      <c r="HU38" s="106">
        <v>1183</v>
      </c>
      <c r="HV38" s="106">
        <v>38</v>
      </c>
      <c r="HW38" s="106">
        <v>0</v>
      </c>
      <c r="HX38" s="106">
        <v>0</v>
      </c>
      <c r="HY38" s="106">
        <v>0</v>
      </c>
      <c r="HZ38" s="106">
        <v>0</v>
      </c>
      <c r="IA38" s="106"/>
      <c r="IB38" s="106">
        <v>5276</v>
      </c>
      <c r="IC38" s="106">
        <v>0</v>
      </c>
      <c r="ID38" s="106">
        <v>5276</v>
      </c>
      <c r="IE38" s="106">
        <v>5314</v>
      </c>
      <c r="IF38" s="106">
        <v>981</v>
      </c>
      <c r="IG38" s="106">
        <v>107230</v>
      </c>
      <c r="IH38" s="106">
        <v>10288</v>
      </c>
      <c r="II38" s="106">
        <v>116</v>
      </c>
      <c r="IJ38" s="106">
        <v>229</v>
      </c>
      <c r="IK38" s="106">
        <v>11</v>
      </c>
      <c r="IL38" s="105">
        <v>0.52</v>
      </c>
      <c r="IM38" s="105">
        <v>0.43</v>
      </c>
      <c r="IN38" s="106">
        <v>27.14</v>
      </c>
      <c r="IO38" s="106">
        <v>21.53</v>
      </c>
      <c r="IP38" s="106">
        <v>35.49</v>
      </c>
      <c r="IQ38" s="106">
        <v>312</v>
      </c>
      <c r="IR38" s="106">
        <v>6018</v>
      </c>
      <c r="IS38" s="106">
        <v>37</v>
      </c>
      <c r="IT38" s="106">
        <v>3453</v>
      </c>
    </row>
    <row r="39" spans="1:254" s="78" customFormat="1" x14ac:dyDescent="0.2">
      <c r="A39" s="101" t="s">
        <v>895</v>
      </c>
      <c r="B39" s="101">
        <v>2016</v>
      </c>
      <c r="C39" s="101" t="s">
        <v>896</v>
      </c>
      <c r="D39" s="101" t="s">
        <v>897</v>
      </c>
      <c r="E39" s="101" t="s">
        <v>898</v>
      </c>
      <c r="F39" s="101">
        <v>27546</v>
      </c>
      <c r="G39" s="101">
        <v>1149</v>
      </c>
      <c r="H39" s="101" t="s">
        <v>899</v>
      </c>
      <c r="I39" s="101" t="s">
        <v>898</v>
      </c>
      <c r="J39" s="101">
        <v>27546</v>
      </c>
      <c r="K39" s="101"/>
      <c r="L39" s="101" t="s">
        <v>900</v>
      </c>
      <c r="M39" s="101" t="s">
        <v>901</v>
      </c>
      <c r="N39" s="101" t="s">
        <v>902</v>
      </c>
      <c r="O39" s="101" t="s">
        <v>903</v>
      </c>
      <c r="P39" s="101" t="s">
        <v>900</v>
      </c>
      <c r="Q39" s="101" t="s">
        <v>396</v>
      </c>
      <c r="R39" s="101" t="s">
        <v>901</v>
      </c>
      <c r="S39" s="101" t="s">
        <v>902</v>
      </c>
      <c r="T39" s="101" t="s">
        <v>903</v>
      </c>
      <c r="U39" s="102">
        <v>1</v>
      </c>
      <c r="V39" s="102">
        <v>5</v>
      </c>
      <c r="W39" s="102">
        <v>0</v>
      </c>
      <c r="X39" s="102">
        <v>1</v>
      </c>
      <c r="Y39" s="101">
        <v>11674</v>
      </c>
      <c r="Z39" s="101">
        <v>3</v>
      </c>
      <c r="AA39" s="101">
        <v>2</v>
      </c>
      <c r="AB39" s="101">
        <v>5</v>
      </c>
      <c r="AC39" s="101">
        <v>10.3</v>
      </c>
      <c r="AD39" s="101">
        <v>15.3</v>
      </c>
      <c r="AE39" s="101">
        <v>0.1961</v>
      </c>
      <c r="AF39" s="103">
        <v>56620</v>
      </c>
      <c r="AG39" s="101"/>
      <c r="AH39" s="101"/>
      <c r="AI39" s="103">
        <v>38763</v>
      </c>
      <c r="AJ39" s="104">
        <v>10.78</v>
      </c>
      <c r="AK39" s="104">
        <v>11.73</v>
      </c>
      <c r="AL39" s="104">
        <v>13.88</v>
      </c>
      <c r="AM39" s="103">
        <v>553243</v>
      </c>
      <c r="AN39" s="103">
        <v>814216</v>
      </c>
      <c r="AO39" s="103">
        <v>1367459</v>
      </c>
      <c r="AP39" s="103">
        <v>159013</v>
      </c>
      <c r="AQ39" s="103">
        <v>0</v>
      </c>
      <c r="AR39" s="103">
        <v>159013</v>
      </c>
      <c r="AS39" s="103">
        <v>28044</v>
      </c>
      <c r="AT39" s="103">
        <v>0</v>
      </c>
      <c r="AU39" s="103">
        <v>28044</v>
      </c>
      <c r="AV39" s="103">
        <v>11998</v>
      </c>
      <c r="AW39" s="103">
        <v>1566514</v>
      </c>
      <c r="AX39" s="103">
        <v>714562</v>
      </c>
      <c r="AY39" s="103">
        <v>251752</v>
      </c>
      <c r="AZ39" s="103">
        <v>966314</v>
      </c>
      <c r="BA39" s="103">
        <v>118349</v>
      </c>
      <c r="BB39" s="103">
        <v>30291</v>
      </c>
      <c r="BC39" s="103">
        <v>7568</v>
      </c>
      <c r="BD39" s="103">
        <v>156208</v>
      </c>
      <c r="BE39" s="103">
        <v>159380</v>
      </c>
      <c r="BF39" s="103">
        <v>1281902</v>
      </c>
      <c r="BG39" s="103">
        <v>284612</v>
      </c>
      <c r="BH39" s="105">
        <v>0.1817</v>
      </c>
      <c r="BI39" s="103">
        <v>0</v>
      </c>
      <c r="BJ39" s="103">
        <v>0</v>
      </c>
      <c r="BK39" s="103">
        <v>0</v>
      </c>
      <c r="BL39" s="103">
        <v>0</v>
      </c>
      <c r="BM39" s="103">
        <v>0</v>
      </c>
      <c r="BN39" s="103">
        <v>0</v>
      </c>
      <c r="BO39" s="106">
        <v>49874</v>
      </c>
      <c r="BP39" s="106">
        <v>43513</v>
      </c>
      <c r="BQ39" s="106">
        <v>93387</v>
      </c>
      <c r="BR39" s="106">
        <v>52124</v>
      </c>
      <c r="BS39" s="106">
        <v>28230</v>
      </c>
      <c r="BT39" s="106">
        <v>80354</v>
      </c>
      <c r="BU39" s="106">
        <v>5130</v>
      </c>
      <c r="BV39" s="106"/>
      <c r="BW39" s="106">
        <v>5130</v>
      </c>
      <c r="BX39" s="106">
        <v>178871</v>
      </c>
      <c r="BY39" s="106"/>
      <c r="BZ39" s="106">
        <v>178871</v>
      </c>
      <c r="CA39" s="106">
        <v>1471</v>
      </c>
      <c r="CB39" s="106">
        <v>50635</v>
      </c>
      <c r="CC39" s="106">
        <v>0</v>
      </c>
      <c r="CD39" s="106">
        <v>74</v>
      </c>
      <c r="CE39" s="106">
        <v>74</v>
      </c>
      <c r="CF39" s="106">
        <v>4699</v>
      </c>
      <c r="CG39" s="106">
        <v>3421</v>
      </c>
      <c r="CH39" s="106">
        <v>9622</v>
      </c>
      <c r="CI39" s="106">
        <v>205</v>
      </c>
      <c r="CJ39" s="106">
        <v>0</v>
      </c>
      <c r="CK39" s="106">
        <v>10</v>
      </c>
      <c r="CL39" s="106">
        <v>108</v>
      </c>
      <c r="CM39" s="106">
        <v>58763</v>
      </c>
      <c r="CN39" s="106">
        <v>20140</v>
      </c>
      <c r="CO39" s="106">
        <v>78903</v>
      </c>
      <c r="CP39" s="106">
        <v>7111</v>
      </c>
      <c r="CQ39" s="106">
        <v>20</v>
      </c>
      <c r="CR39" s="106">
        <v>7131</v>
      </c>
      <c r="CS39" s="106">
        <v>106310</v>
      </c>
      <c r="CT39" s="106">
        <v>23841</v>
      </c>
      <c r="CU39" s="106">
        <v>130151</v>
      </c>
      <c r="CV39" s="106">
        <v>216185</v>
      </c>
      <c r="CW39" s="106">
        <v>963</v>
      </c>
      <c r="CX39" s="106">
        <v>927</v>
      </c>
      <c r="CY39" s="106">
        <v>218075</v>
      </c>
      <c r="CZ39" s="106">
        <v>8199</v>
      </c>
      <c r="DA39" s="106">
        <v>5346</v>
      </c>
      <c r="DB39" s="106">
        <v>13545</v>
      </c>
      <c r="DC39" s="106">
        <v>31224</v>
      </c>
      <c r="DD39" s="106">
        <v>12570</v>
      </c>
      <c r="DE39" s="106">
        <v>0</v>
      </c>
      <c r="DF39" s="106">
        <v>17957</v>
      </c>
      <c r="DG39" s="106">
        <v>72</v>
      </c>
      <c r="DH39" s="106"/>
      <c r="DI39" s="106">
        <v>133654</v>
      </c>
      <c r="DJ39" s="106">
        <v>124359</v>
      </c>
      <c r="DK39" s="106"/>
      <c r="DL39" s="106"/>
      <c r="DM39" s="106">
        <v>275970</v>
      </c>
      <c r="DN39" s="106">
        <v>944</v>
      </c>
      <c r="DO39" s="106">
        <v>47226</v>
      </c>
      <c r="DP39" s="106">
        <v>11007</v>
      </c>
      <c r="DQ39" s="106">
        <v>58233</v>
      </c>
      <c r="DR39" s="106">
        <v>241213</v>
      </c>
      <c r="DS39" s="106">
        <v>72</v>
      </c>
      <c r="DT39" s="106">
        <v>0</v>
      </c>
      <c r="DU39" s="106">
        <v>429</v>
      </c>
      <c r="DV39" s="106">
        <v>156</v>
      </c>
      <c r="DW39" s="106">
        <v>34</v>
      </c>
      <c r="DX39" s="106">
        <v>0</v>
      </c>
      <c r="DY39" s="106">
        <v>691</v>
      </c>
      <c r="DZ39" s="106">
        <v>495</v>
      </c>
      <c r="EA39" s="106">
        <v>0</v>
      </c>
      <c r="EB39" s="106">
        <v>495</v>
      </c>
      <c r="EC39" s="106">
        <v>12706</v>
      </c>
      <c r="ED39" s="106">
        <v>4182</v>
      </c>
      <c r="EE39" s="106">
        <v>16888</v>
      </c>
      <c r="EF39" s="106">
        <v>277</v>
      </c>
      <c r="EG39" s="106">
        <v>0</v>
      </c>
      <c r="EH39" s="106">
        <v>277</v>
      </c>
      <c r="EI39" s="106">
        <v>17660</v>
      </c>
      <c r="EJ39" s="106">
        <v>5</v>
      </c>
      <c r="EK39" s="106">
        <v>72</v>
      </c>
      <c r="EL39" s="106">
        <v>5</v>
      </c>
      <c r="EM39" s="106">
        <v>72</v>
      </c>
      <c r="EN39" s="106">
        <v>588</v>
      </c>
      <c r="EO39" s="106">
        <v>4344</v>
      </c>
      <c r="EP39" s="106">
        <v>8123</v>
      </c>
      <c r="EQ39" s="106">
        <v>4299</v>
      </c>
      <c r="ER39" s="106">
        <v>2567</v>
      </c>
      <c r="ES39" s="106">
        <v>18273</v>
      </c>
      <c r="ET39" s="106">
        <v>18554</v>
      </c>
      <c r="EU39" s="101" t="s">
        <v>904</v>
      </c>
      <c r="EV39" s="106">
        <v>29</v>
      </c>
      <c r="EW39" s="106">
        <v>99</v>
      </c>
      <c r="EX39" s="106">
        <v>33242</v>
      </c>
      <c r="EY39" s="106">
        <v>26711</v>
      </c>
      <c r="EZ39" s="106"/>
      <c r="FA39" s="101"/>
      <c r="FB39" s="107" t="s">
        <v>278</v>
      </c>
      <c r="FC39" s="101"/>
      <c r="FD39" s="101"/>
      <c r="FE39" s="101" t="s">
        <v>895</v>
      </c>
      <c r="FF39" s="101" t="s">
        <v>307</v>
      </c>
      <c r="FG39" s="101" t="s">
        <v>897</v>
      </c>
      <c r="FH39" s="101" t="s">
        <v>898</v>
      </c>
      <c r="FI39" s="101">
        <v>27546</v>
      </c>
      <c r="FJ39" s="101">
        <v>1149</v>
      </c>
      <c r="FK39" s="101" t="s">
        <v>899</v>
      </c>
      <c r="FL39" s="101" t="s">
        <v>898</v>
      </c>
      <c r="FM39" s="101">
        <v>27546</v>
      </c>
      <c r="FN39" s="101">
        <v>1149</v>
      </c>
      <c r="FO39" s="101" t="s">
        <v>896</v>
      </c>
      <c r="FP39" s="101">
        <v>28495</v>
      </c>
      <c r="FQ39" s="101">
        <v>24.8</v>
      </c>
      <c r="FR39" s="101" t="s">
        <v>900</v>
      </c>
      <c r="FS39" s="101">
        <v>11674</v>
      </c>
      <c r="FT39" s="101">
        <v>308</v>
      </c>
      <c r="FU39" s="101"/>
      <c r="FV39" s="101" t="s">
        <v>905</v>
      </c>
      <c r="FW39" s="101"/>
      <c r="FX39" s="101"/>
      <c r="FY39" s="102">
        <v>0</v>
      </c>
      <c r="FZ39" s="101" t="s">
        <v>906</v>
      </c>
      <c r="GA39" s="108">
        <v>9</v>
      </c>
      <c r="GB39" s="108">
        <v>89</v>
      </c>
      <c r="GC39" s="101"/>
      <c r="GD39" s="101" t="s">
        <v>284</v>
      </c>
      <c r="GE39" s="101" t="s">
        <v>907</v>
      </c>
      <c r="GF39" s="107" t="s">
        <v>286</v>
      </c>
      <c r="GG39" s="107" t="s">
        <v>287</v>
      </c>
      <c r="GH39" s="107" t="s">
        <v>288</v>
      </c>
      <c r="GI39" s="107" t="s">
        <v>289</v>
      </c>
      <c r="GJ39" s="107" t="s">
        <v>290</v>
      </c>
      <c r="GK39" s="107" t="s">
        <v>278</v>
      </c>
      <c r="GL39" s="106">
        <v>123316</v>
      </c>
      <c r="GM39" s="107" t="s">
        <v>329</v>
      </c>
      <c r="GN39" s="106"/>
      <c r="GO39" s="106">
        <v>121</v>
      </c>
      <c r="GP39" s="106">
        <v>5260</v>
      </c>
      <c r="GQ39" s="106">
        <v>34795</v>
      </c>
      <c r="GR39" s="106"/>
      <c r="GS39" s="106"/>
      <c r="GT39" s="106">
        <v>4</v>
      </c>
      <c r="GU39" s="106">
        <v>-1</v>
      </c>
      <c r="GV39" s="106">
        <v>2109</v>
      </c>
      <c r="GW39" s="106"/>
      <c r="GX39" s="106">
        <v>7</v>
      </c>
      <c r="GY39" s="106">
        <v>515</v>
      </c>
      <c r="GZ39" s="106">
        <v>17742</v>
      </c>
      <c r="HA39" s="106">
        <v>249178</v>
      </c>
      <c r="HB39" s="106">
        <v>72</v>
      </c>
      <c r="HC39" s="106"/>
      <c r="HD39" s="106">
        <v>0</v>
      </c>
      <c r="HE39" s="106">
        <v>26725</v>
      </c>
      <c r="HF39" s="106">
        <v>23798</v>
      </c>
      <c r="HG39" s="106"/>
      <c r="HH39" s="106">
        <v>112</v>
      </c>
      <c r="HI39" s="106">
        <v>2022</v>
      </c>
      <c r="HJ39" s="106">
        <v>1183</v>
      </c>
      <c r="HK39" s="106"/>
      <c r="HL39" s="106">
        <v>216</v>
      </c>
      <c r="HM39" s="106">
        <v>0</v>
      </c>
      <c r="HN39" s="106">
        <v>205</v>
      </c>
      <c r="HO39" s="106"/>
      <c r="HP39" s="106">
        <v>0</v>
      </c>
      <c r="HQ39" s="106">
        <v>275970</v>
      </c>
      <c r="HR39" s="106">
        <v>44769</v>
      </c>
      <c r="HS39" s="106">
        <v>556</v>
      </c>
      <c r="HT39" s="106">
        <v>258384</v>
      </c>
      <c r="HU39" s="106">
        <v>39938</v>
      </c>
      <c r="HV39" s="106">
        <v>116</v>
      </c>
      <c r="HW39" s="106">
        <v>12454</v>
      </c>
      <c r="HX39" s="106">
        <v>282</v>
      </c>
      <c r="HY39" s="106">
        <v>5064</v>
      </c>
      <c r="HZ39" s="106">
        <v>0</v>
      </c>
      <c r="IA39" s="106">
        <v>41</v>
      </c>
      <c r="IB39" s="106">
        <v>6820</v>
      </c>
      <c r="IC39" s="106">
        <v>55560</v>
      </c>
      <c r="ID39" s="106">
        <v>62380</v>
      </c>
      <c r="IE39" s="106">
        <v>80337</v>
      </c>
      <c r="IF39" s="106">
        <v>13545</v>
      </c>
      <c r="IG39" s="106">
        <v>338350</v>
      </c>
      <c r="IH39" s="106">
        <v>151561</v>
      </c>
      <c r="II39" s="106">
        <v>72</v>
      </c>
      <c r="IJ39" s="106">
        <v>585</v>
      </c>
      <c r="IK39" s="106">
        <v>34</v>
      </c>
      <c r="IL39" s="105">
        <v>0.96</v>
      </c>
      <c r="IM39" s="105">
        <v>0.03</v>
      </c>
      <c r="IN39" s="106">
        <v>25.56</v>
      </c>
      <c r="IO39" s="106">
        <v>28.87</v>
      </c>
      <c r="IP39" s="106">
        <v>6.88</v>
      </c>
      <c r="IQ39" s="106">
        <v>535</v>
      </c>
      <c r="IR39" s="106">
        <v>13478</v>
      </c>
      <c r="IS39" s="106">
        <v>156</v>
      </c>
      <c r="IT39" s="106">
        <v>4182</v>
      </c>
    </row>
    <row r="40" spans="1:254" s="78" customFormat="1" x14ac:dyDescent="0.2">
      <c r="A40" s="109" t="s">
        <v>909</v>
      </c>
      <c r="B40" s="109">
        <v>2016</v>
      </c>
      <c r="C40" s="109" t="s">
        <v>404</v>
      </c>
      <c r="D40" s="109" t="s">
        <v>910</v>
      </c>
      <c r="E40" s="109" t="s">
        <v>911</v>
      </c>
      <c r="F40" s="109">
        <v>27856</v>
      </c>
      <c r="G40" s="109"/>
      <c r="H40" s="109" t="s">
        <v>910</v>
      </c>
      <c r="I40" s="109" t="s">
        <v>911</v>
      </c>
      <c r="J40" s="109">
        <v>27856</v>
      </c>
      <c r="K40" s="109"/>
      <c r="L40" s="109" t="s">
        <v>912</v>
      </c>
      <c r="M40" s="109" t="s">
        <v>913</v>
      </c>
      <c r="N40" s="109" t="s">
        <v>914</v>
      </c>
      <c r="O40" s="109" t="s">
        <v>915</v>
      </c>
      <c r="P40" s="109" t="s">
        <v>912</v>
      </c>
      <c r="Q40" s="109" t="s">
        <v>396</v>
      </c>
      <c r="R40" s="109" t="s">
        <v>913</v>
      </c>
      <c r="S40" s="109" t="s">
        <v>914</v>
      </c>
      <c r="T40" s="109" t="s">
        <v>915</v>
      </c>
      <c r="U40" s="110">
        <v>1</v>
      </c>
      <c r="V40" s="110">
        <v>0</v>
      </c>
      <c r="W40" s="110">
        <v>0</v>
      </c>
      <c r="X40" s="110">
        <v>0</v>
      </c>
      <c r="Y40" s="109">
        <v>2652</v>
      </c>
      <c r="Z40" s="109">
        <v>1</v>
      </c>
      <c r="AA40" s="109">
        <v>0</v>
      </c>
      <c r="AB40" s="109">
        <v>1</v>
      </c>
      <c r="AC40" s="109">
        <v>3.75</v>
      </c>
      <c r="AD40" s="109">
        <v>4.75</v>
      </c>
      <c r="AE40" s="109">
        <v>0.21049999999999999</v>
      </c>
      <c r="AF40" s="111">
        <v>45000</v>
      </c>
      <c r="AG40" s="109"/>
      <c r="AH40" s="109"/>
      <c r="AI40" s="111"/>
      <c r="AJ40" s="112"/>
      <c r="AK40" s="112"/>
      <c r="AL40" s="112"/>
      <c r="AM40" s="111">
        <v>195454</v>
      </c>
      <c r="AN40" s="111">
        <v>0</v>
      </c>
      <c r="AO40" s="111">
        <v>195454</v>
      </c>
      <c r="AP40" s="111">
        <v>3900</v>
      </c>
      <c r="AQ40" s="111">
        <v>0</v>
      </c>
      <c r="AR40" s="111">
        <v>3900</v>
      </c>
      <c r="AS40" s="111">
        <v>0</v>
      </c>
      <c r="AT40" s="111">
        <v>0</v>
      </c>
      <c r="AU40" s="111">
        <v>0</v>
      </c>
      <c r="AV40" s="111">
        <v>0</v>
      </c>
      <c r="AW40" s="111">
        <v>199354</v>
      </c>
      <c r="AX40" s="111">
        <v>112831</v>
      </c>
      <c r="AY40" s="111">
        <v>32673</v>
      </c>
      <c r="AZ40" s="111">
        <v>145504</v>
      </c>
      <c r="BA40" s="111">
        <v>12000</v>
      </c>
      <c r="BB40" s="111">
        <v>0</v>
      </c>
      <c r="BC40" s="111">
        <v>3900</v>
      </c>
      <c r="BD40" s="111">
        <v>15900</v>
      </c>
      <c r="BE40" s="111">
        <v>30450</v>
      </c>
      <c r="BF40" s="111">
        <v>191854</v>
      </c>
      <c r="BG40" s="111">
        <v>7500</v>
      </c>
      <c r="BH40" s="113">
        <v>3.7600000000000001E-2</v>
      </c>
      <c r="BI40" s="111">
        <v>0</v>
      </c>
      <c r="BJ40" s="111">
        <v>0</v>
      </c>
      <c r="BK40" s="111">
        <v>0</v>
      </c>
      <c r="BL40" s="111">
        <v>0</v>
      </c>
      <c r="BM40" s="111">
        <v>0</v>
      </c>
      <c r="BN40" s="111">
        <v>0</v>
      </c>
      <c r="BO40" s="114">
        <v>7273</v>
      </c>
      <c r="BP40" s="114">
        <v>2800</v>
      </c>
      <c r="BQ40" s="114">
        <v>10073</v>
      </c>
      <c r="BR40" s="114">
        <v>6730</v>
      </c>
      <c r="BS40" s="114">
        <v>1630</v>
      </c>
      <c r="BT40" s="114">
        <v>8360</v>
      </c>
      <c r="BU40" s="114">
        <v>964</v>
      </c>
      <c r="BV40" s="114">
        <v>61</v>
      </c>
      <c r="BW40" s="114">
        <v>1025</v>
      </c>
      <c r="BX40" s="114">
        <v>19458</v>
      </c>
      <c r="BY40" s="114"/>
      <c r="BZ40" s="114">
        <v>19458</v>
      </c>
      <c r="CA40" s="114">
        <v>6</v>
      </c>
      <c r="CB40" s="114">
        <v>26725</v>
      </c>
      <c r="CC40" s="114">
        <v>0</v>
      </c>
      <c r="CD40" s="114">
        <v>74</v>
      </c>
      <c r="CE40" s="114">
        <v>74</v>
      </c>
      <c r="CF40" s="114">
        <v>359</v>
      </c>
      <c r="CG40" s="114">
        <v>2022</v>
      </c>
      <c r="CH40" s="114">
        <v>1522</v>
      </c>
      <c r="CI40" s="114">
        <v>0</v>
      </c>
      <c r="CJ40" s="114">
        <v>-1</v>
      </c>
      <c r="CK40" s="114">
        <v>5</v>
      </c>
      <c r="CL40" s="114">
        <v>29</v>
      </c>
      <c r="CM40" s="114">
        <v>12216</v>
      </c>
      <c r="CN40" s="114">
        <v>931</v>
      </c>
      <c r="CO40" s="114">
        <v>13147</v>
      </c>
      <c r="CP40" s="114">
        <v>913</v>
      </c>
      <c r="CQ40" s="114">
        <v>69</v>
      </c>
      <c r="CR40" s="114">
        <v>982</v>
      </c>
      <c r="CS40" s="114">
        <v>4734</v>
      </c>
      <c r="CT40" s="114">
        <v>1611</v>
      </c>
      <c r="CU40" s="114">
        <v>6345</v>
      </c>
      <c r="CV40" s="114">
        <v>20474</v>
      </c>
      <c r="CW40" s="114">
        <v>377</v>
      </c>
      <c r="CX40" s="114">
        <v>0</v>
      </c>
      <c r="CY40" s="114">
        <v>20851</v>
      </c>
      <c r="CZ40" s="114">
        <v>507</v>
      </c>
      <c r="DA40" s="114">
        <v>12</v>
      </c>
      <c r="DB40" s="114">
        <v>519</v>
      </c>
      <c r="DC40" s="114">
        <v>6288</v>
      </c>
      <c r="DD40" s="114">
        <v>1</v>
      </c>
      <c r="DE40" s="114">
        <v>0</v>
      </c>
      <c r="DF40" s="114">
        <v>13</v>
      </c>
      <c r="DG40" s="114">
        <v>11</v>
      </c>
      <c r="DH40" s="114"/>
      <c r="DI40" s="114">
        <v>36530</v>
      </c>
      <c r="DJ40" s="114"/>
      <c r="DK40" s="114"/>
      <c r="DL40" s="114"/>
      <c r="DM40" s="114">
        <v>27659</v>
      </c>
      <c r="DN40" s="114">
        <v>354</v>
      </c>
      <c r="DO40" s="114">
        <v>6735</v>
      </c>
      <c r="DP40" s="114">
        <v>841</v>
      </c>
      <c r="DQ40" s="114">
        <v>7576</v>
      </c>
      <c r="DR40" s="114">
        <v>51592</v>
      </c>
      <c r="DS40" s="114">
        <v>8</v>
      </c>
      <c r="DT40" s="114">
        <v>0</v>
      </c>
      <c r="DU40" s="114">
        <v>11</v>
      </c>
      <c r="DV40" s="114">
        <v>0</v>
      </c>
      <c r="DW40" s="114">
        <v>0</v>
      </c>
      <c r="DX40" s="114">
        <v>0</v>
      </c>
      <c r="DY40" s="114">
        <v>19</v>
      </c>
      <c r="DZ40" s="114">
        <v>65</v>
      </c>
      <c r="EA40" s="114">
        <v>0</v>
      </c>
      <c r="EB40" s="114">
        <v>65</v>
      </c>
      <c r="EC40" s="114">
        <v>646</v>
      </c>
      <c r="ED40" s="114">
        <v>0</v>
      </c>
      <c r="EE40" s="114">
        <v>646</v>
      </c>
      <c r="EF40" s="114">
        <v>0</v>
      </c>
      <c r="EG40" s="114">
        <v>0</v>
      </c>
      <c r="EH40" s="114">
        <v>0</v>
      </c>
      <c r="EI40" s="114">
        <v>711</v>
      </c>
      <c r="EJ40" s="114">
        <v>2</v>
      </c>
      <c r="EK40" s="114">
        <v>6</v>
      </c>
      <c r="EL40" s="114">
        <v>0</v>
      </c>
      <c r="EM40" s="114">
        <v>0</v>
      </c>
      <c r="EN40" s="114"/>
      <c r="EO40" s="114">
        <v>2496</v>
      </c>
      <c r="EP40" s="114">
        <v>2175</v>
      </c>
      <c r="EQ40" s="114">
        <v>256</v>
      </c>
      <c r="ER40" s="114">
        <v>117</v>
      </c>
      <c r="ES40" s="114">
        <v>0</v>
      </c>
      <c r="ET40" s="114">
        <v>0</v>
      </c>
      <c r="EU40" s="109" t="s">
        <v>916</v>
      </c>
      <c r="EV40" s="114">
        <v>4</v>
      </c>
      <c r="EW40" s="114">
        <v>18</v>
      </c>
      <c r="EX40" s="114">
        <v>5667</v>
      </c>
      <c r="EY40" s="114"/>
      <c r="EZ40" s="114">
        <v>4776</v>
      </c>
      <c r="FA40" s="109"/>
      <c r="FB40" s="115"/>
      <c r="FC40" s="109"/>
      <c r="FD40" s="109"/>
      <c r="FE40" s="109" t="s">
        <v>909</v>
      </c>
      <c r="FF40" s="109" t="s">
        <v>280</v>
      </c>
      <c r="FG40" s="109" t="s">
        <v>910</v>
      </c>
      <c r="FH40" s="109" t="s">
        <v>911</v>
      </c>
      <c r="FI40" s="109">
        <v>27856</v>
      </c>
      <c r="FJ40" s="109">
        <v>1310</v>
      </c>
      <c r="FK40" s="109" t="s">
        <v>910</v>
      </c>
      <c r="FL40" s="109" t="s">
        <v>911</v>
      </c>
      <c r="FM40" s="109">
        <v>27856</v>
      </c>
      <c r="FN40" s="109">
        <v>1310</v>
      </c>
      <c r="FO40" s="109" t="s">
        <v>404</v>
      </c>
      <c r="FP40" s="109">
        <v>6000</v>
      </c>
      <c r="FQ40" s="109">
        <v>2</v>
      </c>
      <c r="FR40" s="109" t="s">
        <v>912</v>
      </c>
      <c r="FS40" s="109">
        <v>2652</v>
      </c>
      <c r="FT40" s="109">
        <v>52</v>
      </c>
      <c r="FU40" s="109"/>
      <c r="FV40" s="109">
        <v>2511</v>
      </c>
      <c r="FW40" s="109"/>
      <c r="FX40" s="109"/>
      <c r="FY40" s="110">
        <v>0</v>
      </c>
      <c r="FZ40" s="109" t="s">
        <v>917</v>
      </c>
      <c r="GA40" s="116">
        <v>1</v>
      </c>
      <c r="GB40" s="116">
        <v>15</v>
      </c>
      <c r="GC40" s="109"/>
      <c r="GD40" s="109" t="s">
        <v>284</v>
      </c>
      <c r="GE40" s="109" t="s">
        <v>918</v>
      </c>
      <c r="GF40" s="115" t="s">
        <v>286</v>
      </c>
      <c r="GG40" s="115" t="s">
        <v>535</v>
      </c>
      <c r="GH40" s="115" t="s">
        <v>502</v>
      </c>
      <c r="GI40" s="115" t="s">
        <v>289</v>
      </c>
      <c r="GJ40" s="115" t="s">
        <v>536</v>
      </c>
      <c r="GK40" s="115" t="s">
        <v>278</v>
      </c>
      <c r="GL40" s="114">
        <v>5375</v>
      </c>
      <c r="GM40" s="115" t="s">
        <v>329</v>
      </c>
      <c r="GN40" s="114">
        <v>73</v>
      </c>
      <c r="GO40" s="114">
        <v>3</v>
      </c>
      <c r="GP40" s="114">
        <v>40</v>
      </c>
      <c r="GQ40" s="114">
        <v>544</v>
      </c>
      <c r="GR40" s="114"/>
      <c r="GS40" s="114">
        <v>6</v>
      </c>
      <c r="GT40" s="114">
        <v>1</v>
      </c>
      <c r="GU40" s="114">
        <v>-1</v>
      </c>
      <c r="GV40" s="114">
        <v>314</v>
      </c>
      <c r="GW40" s="114"/>
      <c r="GX40" s="114">
        <v>1</v>
      </c>
      <c r="GY40" s="114"/>
      <c r="GZ40" s="114">
        <v>3903</v>
      </c>
      <c r="HA40" s="114">
        <v>50205</v>
      </c>
      <c r="HB40" s="114">
        <v>11</v>
      </c>
      <c r="HC40" s="114"/>
      <c r="HD40" s="114">
        <v>-1</v>
      </c>
      <c r="HE40" s="114">
        <v>26725</v>
      </c>
      <c r="HF40" s="114"/>
      <c r="HG40" s="114"/>
      <c r="HH40" s="114">
        <v>0</v>
      </c>
      <c r="HI40" s="114">
        <v>2022</v>
      </c>
      <c r="HJ40" s="114"/>
      <c r="HK40" s="114"/>
      <c r="HL40" s="114">
        <v>0</v>
      </c>
      <c r="HM40" s="114">
        <v>0</v>
      </c>
      <c r="HN40" s="114"/>
      <c r="HO40" s="114"/>
      <c r="HP40" s="114">
        <v>0</v>
      </c>
      <c r="HQ40" s="114">
        <v>27659</v>
      </c>
      <c r="HR40" s="114">
        <v>6807</v>
      </c>
      <c r="HS40" s="114">
        <v>0</v>
      </c>
      <c r="HT40" s="114">
        <v>27646</v>
      </c>
      <c r="HU40" s="114">
        <v>6795</v>
      </c>
      <c r="HV40" s="114">
        <v>1</v>
      </c>
      <c r="HW40" s="114">
        <v>0</v>
      </c>
      <c r="HX40" s="114">
        <v>12</v>
      </c>
      <c r="HY40" s="114">
        <v>0</v>
      </c>
      <c r="HZ40" s="114">
        <v>0</v>
      </c>
      <c r="IA40" s="114">
        <v>0</v>
      </c>
      <c r="IB40" s="114">
        <v>1089</v>
      </c>
      <c r="IC40" s="114">
        <v>0</v>
      </c>
      <c r="ID40" s="114">
        <v>1089</v>
      </c>
      <c r="IE40" s="114">
        <v>1102</v>
      </c>
      <c r="IF40" s="114">
        <v>519</v>
      </c>
      <c r="IG40" s="114">
        <v>28748</v>
      </c>
      <c r="IH40" s="114">
        <v>6345</v>
      </c>
      <c r="II40" s="114">
        <v>8</v>
      </c>
      <c r="IJ40" s="114">
        <v>11</v>
      </c>
      <c r="IK40" s="114">
        <v>0</v>
      </c>
      <c r="IL40" s="113">
        <v>0.91</v>
      </c>
      <c r="IM40" s="113">
        <v>0.09</v>
      </c>
      <c r="IN40" s="114">
        <v>37.42</v>
      </c>
      <c r="IO40" s="114">
        <v>58.73</v>
      </c>
      <c r="IP40" s="114">
        <v>8.1300000000000008</v>
      </c>
      <c r="IQ40" s="114">
        <v>19</v>
      </c>
      <c r="IR40" s="114">
        <v>711</v>
      </c>
      <c r="IS40" s="114">
        <v>0</v>
      </c>
      <c r="IT40" s="114">
        <v>0</v>
      </c>
    </row>
    <row r="41" spans="1:254" s="78" customFormat="1" x14ac:dyDescent="0.2">
      <c r="A41" s="101" t="s">
        <v>920</v>
      </c>
      <c r="B41" s="101">
        <v>2016</v>
      </c>
      <c r="C41" s="101" t="s">
        <v>921</v>
      </c>
      <c r="D41" s="101" t="s">
        <v>922</v>
      </c>
      <c r="E41" s="101" t="s">
        <v>923</v>
      </c>
      <c r="F41" s="101">
        <v>28786</v>
      </c>
      <c r="G41" s="101">
        <v>3197</v>
      </c>
      <c r="H41" s="101" t="s">
        <v>922</v>
      </c>
      <c r="I41" s="101" t="s">
        <v>923</v>
      </c>
      <c r="J41" s="101">
        <v>28786</v>
      </c>
      <c r="K41" s="101"/>
      <c r="L41" s="101" t="s">
        <v>924</v>
      </c>
      <c r="M41" s="101" t="s">
        <v>925</v>
      </c>
      <c r="N41" s="101" t="s">
        <v>926</v>
      </c>
      <c r="O41" s="101" t="s">
        <v>927</v>
      </c>
      <c r="P41" s="101" t="s">
        <v>924</v>
      </c>
      <c r="Q41" s="101" t="s">
        <v>396</v>
      </c>
      <c r="R41" s="101" t="s">
        <v>925</v>
      </c>
      <c r="S41" s="101" t="s">
        <v>926</v>
      </c>
      <c r="T41" s="101" t="s">
        <v>927</v>
      </c>
      <c r="U41" s="102">
        <v>1</v>
      </c>
      <c r="V41" s="102">
        <v>3</v>
      </c>
      <c r="W41" s="102">
        <v>0</v>
      </c>
      <c r="X41" s="102">
        <v>1</v>
      </c>
      <c r="Y41" s="101">
        <v>7022</v>
      </c>
      <c r="Z41" s="101">
        <v>5</v>
      </c>
      <c r="AA41" s="101">
        <v>2</v>
      </c>
      <c r="AB41" s="101">
        <v>7</v>
      </c>
      <c r="AC41" s="101">
        <v>10</v>
      </c>
      <c r="AD41" s="101">
        <v>17</v>
      </c>
      <c r="AE41" s="101">
        <v>0.29409999999999997</v>
      </c>
      <c r="AF41" s="103">
        <v>71851</v>
      </c>
      <c r="AG41" s="101"/>
      <c r="AH41" s="101"/>
      <c r="AI41" s="103">
        <v>37867</v>
      </c>
      <c r="AJ41" s="104">
        <v>9.65</v>
      </c>
      <c r="AK41" s="104">
        <v>10.19</v>
      </c>
      <c r="AL41" s="104">
        <v>12.8</v>
      </c>
      <c r="AM41" s="103">
        <v>1074</v>
      </c>
      <c r="AN41" s="103">
        <v>1230359</v>
      </c>
      <c r="AO41" s="103">
        <v>1231433</v>
      </c>
      <c r="AP41" s="103">
        <v>106068</v>
      </c>
      <c r="AQ41" s="103">
        <v>0</v>
      </c>
      <c r="AR41" s="103">
        <v>106068</v>
      </c>
      <c r="AS41" s="103">
        <v>6465</v>
      </c>
      <c r="AT41" s="103">
        <v>11517</v>
      </c>
      <c r="AU41" s="103">
        <v>17982</v>
      </c>
      <c r="AV41" s="103">
        <v>0</v>
      </c>
      <c r="AW41" s="103">
        <v>1355483</v>
      </c>
      <c r="AX41" s="103">
        <v>691089</v>
      </c>
      <c r="AY41" s="103">
        <v>254372</v>
      </c>
      <c r="AZ41" s="103">
        <v>945461</v>
      </c>
      <c r="BA41" s="103">
        <v>67902</v>
      </c>
      <c r="BB41" s="103">
        <v>33812</v>
      </c>
      <c r="BC41" s="103">
        <v>17855</v>
      </c>
      <c r="BD41" s="103">
        <v>119569</v>
      </c>
      <c r="BE41" s="103">
        <v>189233</v>
      </c>
      <c r="BF41" s="103">
        <v>1254263</v>
      </c>
      <c r="BG41" s="103">
        <v>101220</v>
      </c>
      <c r="BH41" s="105">
        <v>7.4700000000000003E-2</v>
      </c>
      <c r="BI41" s="103">
        <v>14952</v>
      </c>
      <c r="BJ41" s="103">
        <v>0</v>
      </c>
      <c r="BK41" s="103">
        <v>0</v>
      </c>
      <c r="BL41" s="103">
        <v>0</v>
      </c>
      <c r="BM41" s="103">
        <v>14952</v>
      </c>
      <c r="BN41" s="103">
        <v>14952</v>
      </c>
      <c r="BO41" s="106">
        <v>42953</v>
      </c>
      <c r="BP41" s="106">
        <v>45945</v>
      </c>
      <c r="BQ41" s="106">
        <v>88898</v>
      </c>
      <c r="BR41" s="106">
        <v>25228</v>
      </c>
      <c r="BS41" s="106">
        <v>10449</v>
      </c>
      <c r="BT41" s="106">
        <v>35677</v>
      </c>
      <c r="BU41" s="106">
        <v>4557</v>
      </c>
      <c r="BV41" s="106"/>
      <c r="BW41" s="106">
        <v>4557</v>
      </c>
      <c r="BX41" s="106">
        <v>129132</v>
      </c>
      <c r="BY41" s="106"/>
      <c r="BZ41" s="106">
        <v>129132</v>
      </c>
      <c r="CA41" s="106">
        <v>71</v>
      </c>
      <c r="CB41" s="106">
        <v>61175</v>
      </c>
      <c r="CC41" s="106">
        <v>8</v>
      </c>
      <c r="CD41" s="106">
        <v>74</v>
      </c>
      <c r="CE41" s="106">
        <v>82</v>
      </c>
      <c r="CF41" s="106">
        <v>8521</v>
      </c>
      <c r="CG41" s="106">
        <v>19677</v>
      </c>
      <c r="CH41" s="106">
        <v>6334</v>
      </c>
      <c r="CI41" s="106">
        <v>371</v>
      </c>
      <c r="CJ41" s="106">
        <v>118</v>
      </c>
      <c r="CK41" s="106">
        <v>26</v>
      </c>
      <c r="CL41" s="106">
        <v>242</v>
      </c>
      <c r="CM41" s="106">
        <v>102266</v>
      </c>
      <c r="CN41" s="106">
        <v>37058</v>
      </c>
      <c r="CO41" s="106">
        <v>139324</v>
      </c>
      <c r="CP41" s="106">
        <v>4588</v>
      </c>
      <c r="CQ41" s="106">
        <v>441</v>
      </c>
      <c r="CR41" s="106">
        <v>5029</v>
      </c>
      <c r="CS41" s="106">
        <v>51388</v>
      </c>
      <c r="CT41" s="106">
        <v>10633</v>
      </c>
      <c r="CU41" s="106">
        <v>62021</v>
      </c>
      <c r="CV41" s="106">
        <v>206374</v>
      </c>
      <c r="CW41" s="106">
        <v>4692</v>
      </c>
      <c r="CX41" s="106">
        <v>519</v>
      </c>
      <c r="CY41" s="106">
        <v>211585</v>
      </c>
      <c r="CZ41" s="106">
        <v>24991</v>
      </c>
      <c r="DA41" s="106">
        <v>10365</v>
      </c>
      <c r="DB41" s="106">
        <v>35356</v>
      </c>
      <c r="DC41" s="106">
        <v>56207</v>
      </c>
      <c r="DD41" s="106">
        <v>19262</v>
      </c>
      <c r="DE41" s="106">
        <v>434</v>
      </c>
      <c r="DF41" s="106">
        <v>30186</v>
      </c>
      <c r="DG41" s="106">
        <v>172</v>
      </c>
      <c r="DH41" s="106"/>
      <c r="DI41" s="106">
        <v>215353</v>
      </c>
      <c r="DJ41" s="106">
        <v>79070</v>
      </c>
      <c r="DK41" s="106"/>
      <c r="DL41" s="106"/>
      <c r="DM41" s="106">
        <v>323089</v>
      </c>
      <c r="DN41" s="106">
        <v>6</v>
      </c>
      <c r="DO41" s="106">
        <v>31946</v>
      </c>
      <c r="DP41" s="106">
        <v>5756</v>
      </c>
      <c r="DQ41" s="106">
        <v>37702</v>
      </c>
      <c r="DR41" s="106">
        <v>273820</v>
      </c>
      <c r="DS41" s="106">
        <v>364</v>
      </c>
      <c r="DT41" s="106">
        <v>19</v>
      </c>
      <c r="DU41" s="106">
        <v>479</v>
      </c>
      <c r="DV41" s="106">
        <v>75</v>
      </c>
      <c r="DW41" s="106">
        <v>80</v>
      </c>
      <c r="DX41" s="106">
        <v>0</v>
      </c>
      <c r="DY41" s="106">
        <v>1017</v>
      </c>
      <c r="DZ41" s="106">
        <v>4146</v>
      </c>
      <c r="EA41" s="106">
        <v>371</v>
      </c>
      <c r="EB41" s="106">
        <v>4517</v>
      </c>
      <c r="EC41" s="106">
        <v>10773</v>
      </c>
      <c r="ED41" s="106">
        <v>2584</v>
      </c>
      <c r="EE41" s="106">
        <v>13357</v>
      </c>
      <c r="EF41" s="106">
        <v>795</v>
      </c>
      <c r="EG41" s="106">
        <v>0</v>
      </c>
      <c r="EH41" s="106">
        <v>795</v>
      </c>
      <c r="EI41" s="106">
        <v>18669</v>
      </c>
      <c r="EJ41" s="106">
        <v>2</v>
      </c>
      <c r="EK41" s="106">
        <v>15</v>
      </c>
      <c r="EL41" s="106">
        <v>8</v>
      </c>
      <c r="EM41" s="106">
        <v>155</v>
      </c>
      <c r="EN41" s="106">
        <v>1340</v>
      </c>
      <c r="EO41" s="106">
        <v>19543</v>
      </c>
      <c r="EP41" s="106">
        <v>892</v>
      </c>
      <c r="EQ41" s="106">
        <v>840</v>
      </c>
      <c r="ER41" s="106">
        <v>52</v>
      </c>
      <c r="ES41" s="106">
        <v>24481</v>
      </c>
      <c r="ET41" s="106">
        <v>24694</v>
      </c>
      <c r="EU41" s="101" t="s">
        <v>928</v>
      </c>
      <c r="EV41" s="106">
        <v>28</v>
      </c>
      <c r="EW41" s="106">
        <v>38</v>
      </c>
      <c r="EX41" s="106">
        <v>28979</v>
      </c>
      <c r="EY41" s="106">
        <v>132035</v>
      </c>
      <c r="EZ41" s="106">
        <v>4424</v>
      </c>
      <c r="FA41" s="101"/>
      <c r="FB41" s="107"/>
      <c r="FC41" s="101"/>
      <c r="FD41" s="101"/>
      <c r="FE41" s="101" t="s">
        <v>920</v>
      </c>
      <c r="FF41" s="101" t="s">
        <v>307</v>
      </c>
      <c r="FG41" s="101" t="s">
        <v>922</v>
      </c>
      <c r="FH41" s="101" t="s">
        <v>923</v>
      </c>
      <c r="FI41" s="101">
        <v>28786</v>
      </c>
      <c r="FJ41" s="101">
        <v>3197</v>
      </c>
      <c r="FK41" s="101" t="s">
        <v>922</v>
      </c>
      <c r="FL41" s="101" t="s">
        <v>923</v>
      </c>
      <c r="FM41" s="101">
        <v>28786</v>
      </c>
      <c r="FN41" s="101">
        <v>3197</v>
      </c>
      <c r="FO41" s="101" t="s">
        <v>921</v>
      </c>
      <c r="FP41" s="101">
        <v>34328</v>
      </c>
      <c r="FQ41" s="101">
        <v>16</v>
      </c>
      <c r="FR41" s="101" t="s">
        <v>924</v>
      </c>
      <c r="FS41" s="101">
        <v>7022</v>
      </c>
      <c r="FT41" s="101">
        <v>208</v>
      </c>
      <c r="FU41" s="101"/>
      <c r="FV41" s="101" t="s">
        <v>929</v>
      </c>
      <c r="FW41" s="101"/>
      <c r="FX41" s="101"/>
      <c r="FY41" s="102">
        <v>0</v>
      </c>
      <c r="FZ41" s="101" t="s">
        <v>930</v>
      </c>
      <c r="GA41" s="108">
        <v>27.78</v>
      </c>
      <c r="GB41" s="108">
        <v>42.65</v>
      </c>
      <c r="GC41" s="101"/>
      <c r="GD41" s="101" t="s">
        <v>284</v>
      </c>
      <c r="GE41" s="101" t="s">
        <v>931</v>
      </c>
      <c r="GF41" s="107" t="s">
        <v>286</v>
      </c>
      <c r="GG41" s="107" t="s">
        <v>287</v>
      </c>
      <c r="GH41" s="107" t="s">
        <v>288</v>
      </c>
      <c r="GI41" s="107" t="s">
        <v>289</v>
      </c>
      <c r="GJ41" s="107" t="s">
        <v>290</v>
      </c>
      <c r="GK41" s="107" t="s">
        <v>278</v>
      </c>
      <c r="GL41" s="106">
        <v>59674</v>
      </c>
      <c r="GM41" s="107" t="s">
        <v>291</v>
      </c>
      <c r="GN41" s="106">
        <v>387</v>
      </c>
      <c r="GO41" s="106">
        <v>85</v>
      </c>
      <c r="GP41" s="106">
        <v>2686</v>
      </c>
      <c r="GQ41" s="106">
        <v>22880</v>
      </c>
      <c r="GR41" s="106"/>
      <c r="GS41" s="106">
        <v>88</v>
      </c>
      <c r="GT41" s="106">
        <v>41</v>
      </c>
      <c r="GU41" s="106">
        <v>297</v>
      </c>
      <c r="GV41" s="106">
        <v>2708</v>
      </c>
      <c r="GW41" s="106"/>
      <c r="GX41" s="106">
        <v>5</v>
      </c>
      <c r="GY41" s="106">
        <v>2120</v>
      </c>
      <c r="GZ41" s="106">
        <v>34903</v>
      </c>
      <c r="HA41" s="106">
        <v>225895</v>
      </c>
      <c r="HB41" s="106">
        <v>172</v>
      </c>
      <c r="HC41" s="106">
        <v>87</v>
      </c>
      <c r="HD41" s="106">
        <v>31</v>
      </c>
      <c r="HE41" s="106">
        <v>26725</v>
      </c>
      <c r="HF41" s="106"/>
      <c r="HG41" s="106">
        <v>34298</v>
      </c>
      <c r="HH41" s="106">
        <v>152</v>
      </c>
      <c r="HI41" s="106">
        <v>2022</v>
      </c>
      <c r="HJ41" s="106"/>
      <c r="HK41" s="106">
        <v>13913</v>
      </c>
      <c r="HL41" s="106">
        <v>3742</v>
      </c>
      <c r="HM41" s="106">
        <v>0</v>
      </c>
      <c r="HN41" s="106"/>
      <c r="HO41" s="106">
        <v>370</v>
      </c>
      <c r="HP41" s="106">
        <v>1</v>
      </c>
      <c r="HQ41" s="106">
        <v>323089</v>
      </c>
      <c r="HR41" s="106">
        <v>91563</v>
      </c>
      <c r="HS41" s="106">
        <v>245</v>
      </c>
      <c r="HT41" s="106">
        <v>293177</v>
      </c>
      <c r="HU41" s="106">
        <v>81318</v>
      </c>
      <c r="HV41" s="106">
        <v>37</v>
      </c>
      <c r="HW41" s="106">
        <v>19225</v>
      </c>
      <c r="HX41" s="106">
        <v>109</v>
      </c>
      <c r="HY41" s="106">
        <v>10256</v>
      </c>
      <c r="HZ41" s="106">
        <v>0</v>
      </c>
      <c r="IA41" s="106">
        <v>125</v>
      </c>
      <c r="IB41" s="106">
        <v>6073</v>
      </c>
      <c r="IC41" s="106">
        <v>15198</v>
      </c>
      <c r="ID41" s="106">
        <v>21271</v>
      </c>
      <c r="IE41" s="106">
        <v>51457</v>
      </c>
      <c r="IF41" s="106">
        <v>35356</v>
      </c>
      <c r="IG41" s="106">
        <v>344360</v>
      </c>
      <c r="IH41" s="106">
        <v>81464</v>
      </c>
      <c r="II41" s="106">
        <v>383</v>
      </c>
      <c r="IJ41" s="106">
        <v>554</v>
      </c>
      <c r="IK41" s="106">
        <v>80</v>
      </c>
      <c r="IL41" s="105">
        <v>0.72</v>
      </c>
      <c r="IM41" s="105">
        <v>0.24</v>
      </c>
      <c r="IN41" s="106">
        <v>18.36</v>
      </c>
      <c r="IO41" s="106">
        <v>24.11</v>
      </c>
      <c r="IP41" s="106">
        <v>11.79</v>
      </c>
      <c r="IQ41" s="106">
        <v>923</v>
      </c>
      <c r="IR41" s="106">
        <v>15714</v>
      </c>
      <c r="IS41" s="106">
        <v>94</v>
      </c>
      <c r="IT41" s="106">
        <v>2955</v>
      </c>
    </row>
    <row r="42" spans="1:254" s="78" customFormat="1" x14ac:dyDescent="0.2">
      <c r="A42" s="101" t="s">
        <v>933</v>
      </c>
      <c r="B42" s="101">
        <v>2016</v>
      </c>
      <c r="C42" s="101" t="s">
        <v>934</v>
      </c>
      <c r="D42" s="101" t="s">
        <v>935</v>
      </c>
      <c r="E42" s="101" t="s">
        <v>936</v>
      </c>
      <c r="F42" s="101">
        <v>28739</v>
      </c>
      <c r="G42" s="101">
        <v>4300</v>
      </c>
      <c r="H42" s="101" t="s">
        <v>935</v>
      </c>
      <c r="I42" s="101" t="s">
        <v>936</v>
      </c>
      <c r="J42" s="101">
        <v>28739</v>
      </c>
      <c r="K42" s="101"/>
      <c r="L42" s="101" t="s">
        <v>937</v>
      </c>
      <c r="M42" s="101" t="s">
        <v>938</v>
      </c>
      <c r="N42" s="101" t="s">
        <v>939</v>
      </c>
      <c r="O42" s="101" t="s">
        <v>940</v>
      </c>
      <c r="P42" s="101" t="s">
        <v>937</v>
      </c>
      <c r="Q42" s="101" t="s">
        <v>396</v>
      </c>
      <c r="R42" s="101" t="s">
        <v>938</v>
      </c>
      <c r="S42" s="101" t="s">
        <v>939</v>
      </c>
      <c r="T42" s="101" t="s">
        <v>940</v>
      </c>
      <c r="U42" s="102">
        <v>1</v>
      </c>
      <c r="V42" s="102">
        <v>5</v>
      </c>
      <c r="W42" s="102">
        <v>0</v>
      </c>
      <c r="X42" s="102">
        <v>0</v>
      </c>
      <c r="Y42" s="101">
        <v>13600</v>
      </c>
      <c r="Z42" s="101">
        <v>10</v>
      </c>
      <c r="AA42" s="101">
        <v>0</v>
      </c>
      <c r="AB42" s="101">
        <v>10</v>
      </c>
      <c r="AC42" s="101">
        <v>28.88</v>
      </c>
      <c r="AD42" s="101">
        <v>38.880000000000003</v>
      </c>
      <c r="AE42" s="101">
        <v>0.25719999999999998</v>
      </c>
      <c r="AF42" s="103">
        <v>77250</v>
      </c>
      <c r="AG42" s="101"/>
      <c r="AH42" s="101"/>
      <c r="AI42" s="103">
        <v>38473</v>
      </c>
      <c r="AJ42" s="104">
        <v>12.31</v>
      </c>
      <c r="AK42" s="104">
        <v>14.41</v>
      </c>
      <c r="AL42" s="104">
        <v>19.73</v>
      </c>
      <c r="AM42" s="103">
        <v>0</v>
      </c>
      <c r="AN42" s="103">
        <v>2788776</v>
      </c>
      <c r="AO42" s="103">
        <v>2788776</v>
      </c>
      <c r="AP42" s="103">
        <v>138738</v>
      </c>
      <c r="AQ42" s="103">
        <v>0</v>
      </c>
      <c r="AR42" s="103">
        <v>138738</v>
      </c>
      <c r="AS42" s="103">
        <v>53985</v>
      </c>
      <c r="AT42" s="103">
        <v>0</v>
      </c>
      <c r="AU42" s="103">
        <v>53985</v>
      </c>
      <c r="AV42" s="103">
        <v>62913</v>
      </c>
      <c r="AW42" s="103">
        <v>3044412</v>
      </c>
      <c r="AX42" s="103">
        <v>1438600</v>
      </c>
      <c r="AY42" s="103">
        <v>665901</v>
      </c>
      <c r="AZ42" s="103">
        <v>2104501</v>
      </c>
      <c r="BA42" s="103">
        <v>352003</v>
      </c>
      <c r="BB42" s="103">
        <v>59880</v>
      </c>
      <c r="BC42" s="103">
        <v>55500</v>
      </c>
      <c r="BD42" s="103">
        <v>467383</v>
      </c>
      <c r="BE42" s="103">
        <v>298245</v>
      </c>
      <c r="BF42" s="103">
        <v>2870129</v>
      </c>
      <c r="BG42" s="103">
        <v>174283</v>
      </c>
      <c r="BH42" s="105">
        <v>5.7200000000000001E-2</v>
      </c>
      <c r="BI42" s="103">
        <v>0</v>
      </c>
      <c r="BJ42" s="103">
        <v>0</v>
      </c>
      <c r="BK42" s="103">
        <v>0</v>
      </c>
      <c r="BL42" s="103">
        <v>0</v>
      </c>
      <c r="BM42" s="103">
        <v>0</v>
      </c>
      <c r="BN42" s="103">
        <v>0</v>
      </c>
      <c r="BO42" s="106">
        <v>89658</v>
      </c>
      <c r="BP42" s="106">
        <v>70166</v>
      </c>
      <c r="BQ42" s="106">
        <v>159824</v>
      </c>
      <c r="BR42" s="106">
        <v>52750</v>
      </c>
      <c r="BS42" s="106">
        <v>23222</v>
      </c>
      <c r="BT42" s="106">
        <v>75972</v>
      </c>
      <c r="BU42" s="106">
        <v>10505</v>
      </c>
      <c r="BV42" s="106">
        <v>3567</v>
      </c>
      <c r="BW42" s="106">
        <v>14072</v>
      </c>
      <c r="BX42" s="106">
        <v>249868</v>
      </c>
      <c r="BY42" s="106"/>
      <c r="BZ42" s="106">
        <v>249868</v>
      </c>
      <c r="CA42" s="106">
        <v>686</v>
      </c>
      <c r="CB42" s="106">
        <v>62800</v>
      </c>
      <c r="CC42" s="106">
        <v>8</v>
      </c>
      <c r="CD42" s="106">
        <v>74</v>
      </c>
      <c r="CE42" s="106">
        <v>82</v>
      </c>
      <c r="CF42" s="106">
        <v>14149</v>
      </c>
      <c r="CG42" s="106">
        <v>16882</v>
      </c>
      <c r="CH42" s="106">
        <v>18376</v>
      </c>
      <c r="CI42" s="106">
        <v>370</v>
      </c>
      <c r="CJ42" s="106">
        <v>142</v>
      </c>
      <c r="CK42" s="106">
        <v>35</v>
      </c>
      <c r="CL42" s="106">
        <v>316</v>
      </c>
      <c r="CM42" s="106">
        <v>254939</v>
      </c>
      <c r="CN42" s="106">
        <v>95047</v>
      </c>
      <c r="CO42" s="106">
        <v>349986</v>
      </c>
      <c r="CP42" s="106">
        <v>19232</v>
      </c>
      <c r="CQ42" s="106">
        <v>2912</v>
      </c>
      <c r="CR42" s="106">
        <v>22144</v>
      </c>
      <c r="CS42" s="106">
        <v>163419</v>
      </c>
      <c r="CT42" s="106">
        <v>39301</v>
      </c>
      <c r="CU42" s="106">
        <v>202720</v>
      </c>
      <c r="CV42" s="106">
        <v>574850</v>
      </c>
      <c r="CW42" s="106">
        <v>3631</v>
      </c>
      <c r="CX42" s="106">
        <v>0</v>
      </c>
      <c r="CY42" s="106">
        <v>578481</v>
      </c>
      <c r="CZ42" s="106">
        <v>56947</v>
      </c>
      <c r="DA42" s="106">
        <v>27557</v>
      </c>
      <c r="DB42" s="106">
        <v>84504</v>
      </c>
      <c r="DC42" s="106">
        <v>211877</v>
      </c>
      <c r="DD42" s="106">
        <v>51511</v>
      </c>
      <c r="DE42" s="106">
        <v>673</v>
      </c>
      <c r="DF42" s="106">
        <v>80110</v>
      </c>
      <c r="DG42" s="106">
        <v>42</v>
      </c>
      <c r="DH42" s="106"/>
      <c r="DI42" s="106">
        <v>638156</v>
      </c>
      <c r="DJ42" s="106">
        <v>284868</v>
      </c>
      <c r="DK42" s="106"/>
      <c r="DL42" s="106"/>
      <c r="DM42" s="106">
        <v>927046</v>
      </c>
      <c r="DN42" s="106">
        <v>403</v>
      </c>
      <c r="DO42" s="106">
        <v>58161</v>
      </c>
      <c r="DP42" s="106">
        <v>11453</v>
      </c>
      <c r="DQ42" s="106">
        <v>69614</v>
      </c>
      <c r="DR42" s="106">
        <v>562206</v>
      </c>
      <c r="DS42" s="106">
        <v>471</v>
      </c>
      <c r="DT42" s="106">
        <v>5</v>
      </c>
      <c r="DU42" s="106">
        <v>754</v>
      </c>
      <c r="DV42" s="106">
        <v>50</v>
      </c>
      <c r="DW42" s="106">
        <v>66</v>
      </c>
      <c r="DX42" s="106">
        <v>1</v>
      </c>
      <c r="DY42" s="106">
        <v>1347</v>
      </c>
      <c r="DZ42" s="106">
        <v>5557</v>
      </c>
      <c r="EA42" s="106">
        <v>168</v>
      </c>
      <c r="EB42" s="106">
        <v>5725</v>
      </c>
      <c r="EC42" s="106">
        <v>21588</v>
      </c>
      <c r="ED42" s="106">
        <v>2541</v>
      </c>
      <c r="EE42" s="106">
        <v>24129</v>
      </c>
      <c r="EF42" s="106">
        <v>654</v>
      </c>
      <c r="EG42" s="106">
        <v>83</v>
      </c>
      <c r="EH42" s="106">
        <v>737</v>
      </c>
      <c r="EI42" s="106">
        <v>30591</v>
      </c>
      <c r="EJ42" s="106">
        <v>1</v>
      </c>
      <c r="EK42" s="106">
        <v>6</v>
      </c>
      <c r="EL42" s="106">
        <v>36</v>
      </c>
      <c r="EM42" s="106">
        <v>121</v>
      </c>
      <c r="EN42" s="106">
        <v>4872</v>
      </c>
      <c r="EO42" s="106"/>
      <c r="EP42" s="106">
        <v>131262</v>
      </c>
      <c r="EQ42" s="106">
        <v>23110</v>
      </c>
      <c r="ER42" s="106">
        <v>2472</v>
      </c>
      <c r="ES42" s="106">
        <v>419</v>
      </c>
      <c r="ET42" s="106">
        <v>414</v>
      </c>
      <c r="EU42" s="101" t="s">
        <v>941</v>
      </c>
      <c r="EV42" s="106">
        <v>52</v>
      </c>
      <c r="EW42" s="106">
        <v>77</v>
      </c>
      <c r="EX42" s="106">
        <v>66762</v>
      </c>
      <c r="EY42" s="106">
        <v>197951</v>
      </c>
      <c r="EZ42" s="106">
        <v>25948</v>
      </c>
      <c r="FA42" s="101"/>
      <c r="FB42" s="107" t="s">
        <v>278</v>
      </c>
      <c r="FC42" s="101"/>
      <c r="FD42" s="101"/>
      <c r="FE42" s="101" t="s">
        <v>933</v>
      </c>
      <c r="FF42" s="101" t="s">
        <v>307</v>
      </c>
      <c r="FG42" s="101" t="s">
        <v>935</v>
      </c>
      <c r="FH42" s="101" t="s">
        <v>936</v>
      </c>
      <c r="FI42" s="101">
        <v>28739</v>
      </c>
      <c r="FJ42" s="101">
        <v>4300</v>
      </c>
      <c r="FK42" s="101" t="s">
        <v>935</v>
      </c>
      <c r="FL42" s="101" t="s">
        <v>936</v>
      </c>
      <c r="FM42" s="101">
        <v>28739</v>
      </c>
      <c r="FN42" s="101">
        <v>4300</v>
      </c>
      <c r="FO42" s="101" t="s">
        <v>934</v>
      </c>
      <c r="FP42" s="101">
        <v>61790</v>
      </c>
      <c r="FQ42" s="101">
        <v>38.880000000000003</v>
      </c>
      <c r="FR42" s="101" t="s">
        <v>937</v>
      </c>
      <c r="FS42" s="101">
        <v>13600</v>
      </c>
      <c r="FT42" s="101">
        <v>312</v>
      </c>
      <c r="FU42" s="101"/>
      <c r="FV42" s="101" t="s">
        <v>942</v>
      </c>
      <c r="FW42" s="101"/>
      <c r="FX42" s="101"/>
      <c r="FY42" s="102">
        <v>0</v>
      </c>
      <c r="FZ42" s="101" t="s">
        <v>943</v>
      </c>
      <c r="GA42" s="108">
        <v>92.61</v>
      </c>
      <c r="GB42" s="108">
        <v>75.349999999999994</v>
      </c>
      <c r="GC42" s="101"/>
      <c r="GD42" s="101" t="s">
        <v>284</v>
      </c>
      <c r="GE42" s="101" t="s">
        <v>944</v>
      </c>
      <c r="GF42" s="107" t="s">
        <v>286</v>
      </c>
      <c r="GG42" s="107" t="s">
        <v>287</v>
      </c>
      <c r="GH42" s="107" t="s">
        <v>288</v>
      </c>
      <c r="GI42" s="107" t="s">
        <v>289</v>
      </c>
      <c r="GJ42" s="107" t="s">
        <v>290</v>
      </c>
      <c r="GK42" s="107" t="s">
        <v>278</v>
      </c>
      <c r="GL42" s="106">
        <v>109287</v>
      </c>
      <c r="GM42" s="107" t="s">
        <v>291</v>
      </c>
      <c r="GN42" s="106">
        <v>1855</v>
      </c>
      <c r="GO42" s="106">
        <v>178</v>
      </c>
      <c r="GP42" s="106">
        <v>6046</v>
      </c>
      <c r="GQ42" s="106">
        <v>63534</v>
      </c>
      <c r="GR42" s="106">
        <v>339416</v>
      </c>
      <c r="GS42" s="106">
        <v>458</v>
      </c>
      <c r="GT42" s="106">
        <v>20</v>
      </c>
      <c r="GU42" s="106">
        <v>196</v>
      </c>
      <c r="GV42" s="106">
        <v>12602</v>
      </c>
      <c r="GW42" s="106">
        <v>128250</v>
      </c>
      <c r="GX42" s="106">
        <v>6</v>
      </c>
      <c r="GY42" s="106">
        <v>16542</v>
      </c>
      <c r="GZ42" s="106">
        <v>49777</v>
      </c>
      <c r="HA42" s="106">
        <v>363713</v>
      </c>
      <c r="HB42" s="106">
        <v>42</v>
      </c>
      <c r="HC42" s="106">
        <v>87</v>
      </c>
      <c r="HD42" s="106">
        <v>55</v>
      </c>
      <c r="HE42" s="106">
        <v>26725</v>
      </c>
      <c r="HF42" s="106"/>
      <c r="HG42" s="106">
        <v>34298</v>
      </c>
      <c r="HH42" s="106">
        <v>1777</v>
      </c>
      <c r="HI42" s="106">
        <v>2022</v>
      </c>
      <c r="HJ42" s="106"/>
      <c r="HK42" s="106">
        <v>13913</v>
      </c>
      <c r="HL42" s="106">
        <v>947</v>
      </c>
      <c r="HM42" s="106">
        <v>0</v>
      </c>
      <c r="HN42" s="106"/>
      <c r="HO42" s="106">
        <v>370</v>
      </c>
      <c r="HP42" s="106">
        <v>0</v>
      </c>
      <c r="HQ42" s="106">
        <v>927046</v>
      </c>
      <c r="HR42" s="106">
        <v>296381</v>
      </c>
      <c r="HS42" s="106">
        <v>0</v>
      </c>
      <c r="HT42" s="106">
        <v>846936</v>
      </c>
      <c r="HU42" s="106">
        <v>268455</v>
      </c>
      <c r="HV42" s="106">
        <v>83</v>
      </c>
      <c r="HW42" s="106">
        <v>51428</v>
      </c>
      <c r="HX42" s="106">
        <v>703</v>
      </c>
      <c r="HY42" s="106">
        <v>26854</v>
      </c>
      <c r="HZ42" s="106">
        <v>0</v>
      </c>
      <c r="IA42" s="106">
        <v>369</v>
      </c>
      <c r="IB42" s="106">
        <v>42155</v>
      </c>
      <c r="IC42" s="106">
        <v>41353</v>
      </c>
      <c r="ID42" s="106">
        <v>83508</v>
      </c>
      <c r="IE42" s="106">
        <v>163618</v>
      </c>
      <c r="IF42" s="106">
        <v>84504</v>
      </c>
      <c r="IG42" s="106">
        <v>1010554</v>
      </c>
      <c r="IH42" s="106">
        <v>202720</v>
      </c>
      <c r="II42" s="106">
        <v>476</v>
      </c>
      <c r="IJ42" s="106">
        <v>804</v>
      </c>
      <c r="IK42" s="106">
        <v>67</v>
      </c>
      <c r="IL42" s="105">
        <v>0.79</v>
      </c>
      <c r="IM42" s="105">
        <v>0.19</v>
      </c>
      <c r="IN42" s="106">
        <v>22.71</v>
      </c>
      <c r="IO42" s="106">
        <v>30.01</v>
      </c>
      <c r="IP42" s="106">
        <v>12.03</v>
      </c>
      <c r="IQ42" s="106">
        <v>1291</v>
      </c>
      <c r="IR42" s="106">
        <v>27799</v>
      </c>
      <c r="IS42" s="106">
        <v>56</v>
      </c>
      <c r="IT42" s="106">
        <v>2792</v>
      </c>
    </row>
    <row r="43" spans="1:254" s="78" customFormat="1" x14ac:dyDescent="0.2">
      <c r="A43" s="109" t="s">
        <v>946</v>
      </c>
      <c r="B43" s="109">
        <v>2016</v>
      </c>
      <c r="C43" s="109" t="s">
        <v>505</v>
      </c>
      <c r="D43" s="109" t="s">
        <v>947</v>
      </c>
      <c r="E43" s="109" t="s">
        <v>948</v>
      </c>
      <c r="F43" s="109">
        <v>28601</v>
      </c>
      <c r="G43" s="109">
        <v>5126</v>
      </c>
      <c r="H43" s="109" t="s">
        <v>947</v>
      </c>
      <c r="I43" s="109" t="s">
        <v>948</v>
      </c>
      <c r="J43" s="109">
        <v>28601</v>
      </c>
      <c r="K43" s="109"/>
      <c r="L43" s="109" t="s">
        <v>949</v>
      </c>
      <c r="M43" s="109" t="s">
        <v>950</v>
      </c>
      <c r="N43" s="109" t="s">
        <v>951</v>
      </c>
      <c r="O43" s="109" t="s">
        <v>952</v>
      </c>
      <c r="P43" s="109" t="s">
        <v>953</v>
      </c>
      <c r="Q43" s="109" t="s">
        <v>954</v>
      </c>
      <c r="R43" s="109" t="s">
        <v>955</v>
      </c>
      <c r="S43" s="109" t="s">
        <v>951</v>
      </c>
      <c r="T43" s="109" t="s">
        <v>956</v>
      </c>
      <c r="U43" s="110">
        <v>1</v>
      </c>
      <c r="V43" s="110">
        <v>1</v>
      </c>
      <c r="W43" s="110">
        <v>0</v>
      </c>
      <c r="X43" s="110">
        <v>2</v>
      </c>
      <c r="Y43" s="109">
        <v>6656</v>
      </c>
      <c r="Z43" s="109">
        <v>6.56</v>
      </c>
      <c r="AA43" s="109">
        <v>0.94</v>
      </c>
      <c r="AB43" s="109">
        <v>7.5</v>
      </c>
      <c r="AC43" s="109">
        <v>17.440000000000001</v>
      </c>
      <c r="AD43" s="109">
        <v>24.94</v>
      </c>
      <c r="AE43" s="109">
        <v>0.26300000000000001</v>
      </c>
      <c r="AF43" s="111">
        <v>70638</v>
      </c>
      <c r="AG43" s="109"/>
      <c r="AH43" s="109"/>
      <c r="AI43" s="111">
        <v>40667</v>
      </c>
      <c r="AJ43" s="112">
        <v>13.17</v>
      </c>
      <c r="AK43" s="112">
        <v>13.17</v>
      </c>
      <c r="AL43" s="112">
        <v>13.17</v>
      </c>
      <c r="AM43" s="111">
        <v>1468535</v>
      </c>
      <c r="AN43" s="111">
        <v>213000</v>
      </c>
      <c r="AO43" s="111">
        <v>1681535</v>
      </c>
      <c r="AP43" s="111">
        <v>27717</v>
      </c>
      <c r="AQ43" s="111">
        <v>0</v>
      </c>
      <c r="AR43" s="111">
        <v>27717</v>
      </c>
      <c r="AS43" s="111">
        <v>4780</v>
      </c>
      <c r="AT43" s="111">
        <v>0</v>
      </c>
      <c r="AU43" s="111">
        <v>4780</v>
      </c>
      <c r="AV43" s="111">
        <v>93223</v>
      </c>
      <c r="AW43" s="111">
        <v>1807255</v>
      </c>
      <c r="AX43" s="111">
        <v>915620</v>
      </c>
      <c r="AY43" s="111">
        <v>209578</v>
      </c>
      <c r="AZ43" s="111">
        <v>1125198</v>
      </c>
      <c r="BA43" s="111">
        <v>155006</v>
      </c>
      <c r="BB43" s="111">
        <v>28663</v>
      </c>
      <c r="BC43" s="111">
        <v>49945</v>
      </c>
      <c r="BD43" s="111">
        <v>233614</v>
      </c>
      <c r="BE43" s="111">
        <v>472168</v>
      </c>
      <c r="BF43" s="111">
        <v>1830980</v>
      </c>
      <c r="BG43" s="111">
        <v>-23725</v>
      </c>
      <c r="BH43" s="113">
        <v>-1.3100000000000001E-2</v>
      </c>
      <c r="BI43" s="111">
        <v>115116</v>
      </c>
      <c r="BJ43" s="111">
        <v>0</v>
      </c>
      <c r="BK43" s="111">
        <v>0</v>
      </c>
      <c r="BL43" s="111">
        <v>0</v>
      </c>
      <c r="BM43" s="111">
        <v>115116</v>
      </c>
      <c r="BN43" s="111">
        <v>115116</v>
      </c>
      <c r="BO43" s="114">
        <v>36978</v>
      </c>
      <c r="BP43" s="114">
        <v>33251</v>
      </c>
      <c r="BQ43" s="114">
        <v>70229</v>
      </c>
      <c r="BR43" s="114">
        <v>23177</v>
      </c>
      <c r="BS43" s="114">
        <v>15378</v>
      </c>
      <c r="BT43" s="114">
        <v>38555</v>
      </c>
      <c r="BU43" s="114">
        <v>4887</v>
      </c>
      <c r="BV43" s="114">
        <v>2445</v>
      </c>
      <c r="BW43" s="114">
        <v>7332</v>
      </c>
      <c r="BX43" s="114">
        <v>116116</v>
      </c>
      <c r="BY43" s="114"/>
      <c r="BZ43" s="114">
        <v>116116</v>
      </c>
      <c r="CA43" s="114">
        <v>0</v>
      </c>
      <c r="CB43" s="114">
        <v>175370</v>
      </c>
      <c r="CC43" s="114">
        <v>6</v>
      </c>
      <c r="CD43" s="114">
        <v>74</v>
      </c>
      <c r="CE43" s="114">
        <v>80</v>
      </c>
      <c r="CF43" s="114">
        <v>8703</v>
      </c>
      <c r="CG43" s="114">
        <v>330089</v>
      </c>
      <c r="CH43" s="114">
        <v>12500</v>
      </c>
      <c r="CI43" s="114">
        <v>13142</v>
      </c>
      <c r="CJ43" s="114">
        <v>87</v>
      </c>
      <c r="CK43" s="114">
        <v>30</v>
      </c>
      <c r="CL43" s="114">
        <v>269</v>
      </c>
      <c r="CM43" s="114">
        <v>94919</v>
      </c>
      <c r="CN43" s="114">
        <v>19034</v>
      </c>
      <c r="CO43" s="114">
        <v>113953</v>
      </c>
      <c r="CP43" s="114">
        <v>10302</v>
      </c>
      <c r="CQ43" s="114">
        <v>903</v>
      </c>
      <c r="CR43" s="114">
        <v>11205</v>
      </c>
      <c r="CS43" s="114">
        <v>86494</v>
      </c>
      <c r="CT43" s="114">
        <v>17314</v>
      </c>
      <c r="CU43" s="114">
        <v>103808</v>
      </c>
      <c r="CV43" s="114">
        <v>228966</v>
      </c>
      <c r="CW43" s="114">
        <v>1593</v>
      </c>
      <c r="CX43" s="114"/>
      <c r="CY43" s="114">
        <v>230559</v>
      </c>
      <c r="CZ43" s="114">
        <v>25028</v>
      </c>
      <c r="DA43" s="114">
        <v>7138</v>
      </c>
      <c r="DB43" s="114">
        <v>32166</v>
      </c>
      <c r="DC43" s="114">
        <v>97133</v>
      </c>
      <c r="DD43" s="114">
        <v>10982</v>
      </c>
      <c r="DE43" s="114">
        <v>0</v>
      </c>
      <c r="DF43" s="114">
        <v>18180</v>
      </c>
      <c r="DG43" s="114">
        <v>7681</v>
      </c>
      <c r="DH43" s="114"/>
      <c r="DI43" s="114">
        <v>366892</v>
      </c>
      <c r="DJ43" s="114">
        <v>18406</v>
      </c>
      <c r="DK43" s="114"/>
      <c r="DL43" s="114">
        <v>17460</v>
      </c>
      <c r="DM43" s="114">
        <v>370840</v>
      </c>
      <c r="DN43" s="114">
        <v>0</v>
      </c>
      <c r="DO43" s="114">
        <v>27089</v>
      </c>
      <c r="DP43" s="114">
        <v>7391</v>
      </c>
      <c r="DQ43" s="114">
        <v>34480</v>
      </c>
      <c r="DR43" s="114">
        <v>347194</v>
      </c>
      <c r="DS43" s="114">
        <v>237</v>
      </c>
      <c r="DT43" s="114">
        <v>10</v>
      </c>
      <c r="DU43" s="114">
        <v>408</v>
      </c>
      <c r="DV43" s="114">
        <v>371</v>
      </c>
      <c r="DW43" s="114">
        <v>5</v>
      </c>
      <c r="DX43" s="114">
        <v>1</v>
      </c>
      <c r="DY43" s="114">
        <v>1032</v>
      </c>
      <c r="DZ43" s="114">
        <v>4020</v>
      </c>
      <c r="EA43" s="114">
        <v>260</v>
      </c>
      <c r="EB43" s="114">
        <v>4280</v>
      </c>
      <c r="EC43" s="114">
        <v>8296</v>
      </c>
      <c r="ED43" s="114">
        <v>7640</v>
      </c>
      <c r="EE43" s="114">
        <v>15936</v>
      </c>
      <c r="EF43" s="114">
        <v>118</v>
      </c>
      <c r="EG43" s="114">
        <v>24</v>
      </c>
      <c r="EH43" s="114">
        <v>142</v>
      </c>
      <c r="EI43" s="114">
        <v>20358</v>
      </c>
      <c r="EJ43" s="114">
        <v>0</v>
      </c>
      <c r="EK43" s="114">
        <v>0</v>
      </c>
      <c r="EL43" s="114">
        <v>10</v>
      </c>
      <c r="EM43" s="114">
        <v>195</v>
      </c>
      <c r="EN43" s="114">
        <v>1156</v>
      </c>
      <c r="EO43" s="114">
        <v>4890</v>
      </c>
      <c r="EP43" s="114">
        <v>53163</v>
      </c>
      <c r="EQ43" s="114">
        <v>22706</v>
      </c>
      <c r="ER43" s="114">
        <v>1902</v>
      </c>
      <c r="ES43" s="114">
        <v>179</v>
      </c>
      <c r="ET43" s="114">
        <v>277</v>
      </c>
      <c r="EU43" s="109" t="s">
        <v>957</v>
      </c>
      <c r="EV43" s="114">
        <v>35</v>
      </c>
      <c r="EW43" s="114">
        <v>56</v>
      </c>
      <c r="EX43" s="114">
        <v>57130</v>
      </c>
      <c r="EY43" s="114">
        <v>113328</v>
      </c>
      <c r="EZ43" s="114">
        <v>17210</v>
      </c>
      <c r="FA43" s="109"/>
      <c r="FB43" s="115" t="s">
        <v>278</v>
      </c>
      <c r="FC43" s="109"/>
      <c r="FD43" s="109"/>
      <c r="FE43" s="109" t="s">
        <v>958</v>
      </c>
      <c r="FF43" s="109" t="s">
        <v>280</v>
      </c>
      <c r="FG43" s="109" t="s">
        <v>947</v>
      </c>
      <c r="FH43" s="109" t="s">
        <v>948</v>
      </c>
      <c r="FI43" s="109">
        <v>28601</v>
      </c>
      <c r="FJ43" s="109">
        <v>5126</v>
      </c>
      <c r="FK43" s="109" t="s">
        <v>947</v>
      </c>
      <c r="FL43" s="109" t="s">
        <v>948</v>
      </c>
      <c r="FM43" s="109">
        <v>28601</v>
      </c>
      <c r="FN43" s="109">
        <v>5126</v>
      </c>
      <c r="FO43" s="109" t="s">
        <v>505</v>
      </c>
      <c r="FP43" s="109">
        <v>44800</v>
      </c>
      <c r="FQ43" s="109">
        <v>24.94</v>
      </c>
      <c r="FR43" s="109" t="s">
        <v>949</v>
      </c>
      <c r="FS43" s="109">
        <v>6656</v>
      </c>
      <c r="FT43" s="109">
        <v>104</v>
      </c>
      <c r="FU43" s="109"/>
      <c r="FV43" s="109" t="s">
        <v>959</v>
      </c>
      <c r="FW43" s="109"/>
      <c r="FX43" s="109"/>
      <c r="FY43" s="110">
        <v>0</v>
      </c>
      <c r="FZ43" s="109" t="s">
        <v>960</v>
      </c>
      <c r="GA43" s="116">
        <v>477.78</v>
      </c>
      <c r="GB43" s="116">
        <v>91.37</v>
      </c>
      <c r="GC43" s="109"/>
      <c r="GD43" s="109" t="s">
        <v>284</v>
      </c>
      <c r="GE43" s="109" t="s">
        <v>961</v>
      </c>
      <c r="GF43" s="115" t="s">
        <v>286</v>
      </c>
      <c r="GG43" s="115" t="s">
        <v>535</v>
      </c>
      <c r="GH43" s="115" t="s">
        <v>288</v>
      </c>
      <c r="GI43" s="115" t="s">
        <v>289</v>
      </c>
      <c r="GJ43" s="115" t="s">
        <v>536</v>
      </c>
      <c r="GK43" s="115" t="s">
        <v>278</v>
      </c>
      <c r="GL43" s="114">
        <v>40216</v>
      </c>
      <c r="GM43" s="115" t="s">
        <v>291</v>
      </c>
      <c r="GN43" s="114">
        <v>1103</v>
      </c>
      <c r="GO43" s="114">
        <v>128</v>
      </c>
      <c r="GP43" s="114">
        <v>4818</v>
      </c>
      <c r="GQ43" s="114">
        <v>32076</v>
      </c>
      <c r="GR43" s="114">
        <v>652890</v>
      </c>
      <c r="GS43" s="114">
        <v>144</v>
      </c>
      <c r="GT43" s="114">
        <v>17</v>
      </c>
      <c r="GU43" s="114">
        <v>159</v>
      </c>
      <c r="GV43" s="114">
        <v>3890</v>
      </c>
      <c r="GW43" s="114">
        <v>64120</v>
      </c>
      <c r="GX43" s="114">
        <v>4</v>
      </c>
      <c r="GY43" s="114">
        <v>687</v>
      </c>
      <c r="GZ43" s="114">
        <v>364434</v>
      </c>
      <c r="HA43" s="114">
        <v>664037</v>
      </c>
      <c r="HB43" s="114">
        <v>7681</v>
      </c>
      <c r="HC43" s="114">
        <v>87</v>
      </c>
      <c r="HD43" s="114">
        <v>0</v>
      </c>
      <c r="HE43" s="114">
        <v>26725</v>
      </c>
      <c r="HF43" s="114"/>
      <c r="HG43" s="114">
        <v>34298</v>
      </c>
      <c r="HH43" s="114">
        <v>114347</v>
      </c>
      <c r="HI43" s="114">
        <v>2022</v>
      </c>
      <c r="HJ43" s="114"/>
      <c r="HK43" s="114">
        <v>13913</v>
      </c>
      <c r="HL43" s="114">
        <v>314154</v>
      </c>
      <c r="HM43" s="114">
        <v>0</v>
      </c>
      <c r="HN43" s="114"/>
      <c r="HO43" s="114">
        <v>370</v>
      </c>
      <c r="HP43" s="114">
        <v>12772</v>
      </c>
      <c r="HQ43" s="114">
        <v>370840</v>
      </c>
      <c r="HR43" s="114">
        <v>129299</v>
      </c>
      <c r="HS43" s="114"/>
      <c r="HT43" s="114">
        <v>352660</v>
      </c>
      <c r="HU43" s="114">
        <v>122101</v>
      </c>
      <c r="HV43" s="114">
        <v>270</v>
      </c>
      <c r="HW43" s="114">
        <v>10712</v>
      </c>
      <c r="HX43" s="114">
        <v>19</v>
      </c>
      <c r="HY43" s="114">
        <v>7119</v>
      </c>
      <c r="HZ43" s="114">
        <v>0</v>
      </c>
      <c r="IA43" s="114">
        <v>60</v>
      </c>
      <c r="IB43" s="114">
        <v>30629</v>
      </c>
      <c r="IC43" s="114"/>
      <c r="ID43" s="114">
        <v>30629</v>
      </c>
      <c r="IE43" s="114">
        <v>48809</v>
      </c>
      <c r="IF43" s="114">
        <v>32166</v>
      </c>
      <c r="IG43" s="114">
        <v>401469</v>
      </c>
      <c r="IH43" s="114">
        <v>153285</v>
      </c>
      <c r="II43" s="114">
        <v>247</v>
      </c>
      <c r="IJ43" s="114">
        <v>779</v>
      </c>
      <c r="IK43" s="114">
        <v>6</v>
      </c>
      <c r="IL43" s="113">
        <v>0.78</v>
      </c>
      <c r="IM43" s="113">
        <v>0.21</v>
      </c>
      <c r="IN43" s="114">
        <v>19.73</v>
      </c>
      <c r="IO43" s="114">
        <v>20.46</v>
      </c>
      <c r="IP43" s="114">
        <v>17.329999999999998</v>
      </c>
      <c r="IQ43" s="114">
        <v>650</v>
      </c>
      <c r="IR43" s="114">
        <v>12434</v>
      </c>
      <c r="IS43" s="114">
        <v>382</v>
      </c>
      <c r="IT43" s="114">
        <v>7924</v>
      </c>
    </row>
    <row r="44" spans="1:254" s="78" customFormat="1" x14ac:dyDescent="0.2">
      <c r="A44" s="109" t="s">
        <v>963</v>
      </c>
      <c r="B44" s="109">
        <v>2016</v>
      </c>
      <c r="C44" s="109" t="s">
        <v>861</v>
      </c>
      <c r="D44" s="109" t="s">
        <v>964</v>
      </c>
      <c r="E44" s="109" t="s">
        <v>965</v>
      </c>
      <c r="F44" s="109">
        <v>27261</v>
      </c>
      <c r="G44" s="109">
        <v>2530</v>
      </c>
      <c r="H44" s="109" t="s">
        <v>966</v>
      </c>
      <c r="I44" s="109" t="s">
        <v>965</v>
      </c>
      <c r="J44" s="109">
        <v>27262</v>
      </c>
      <c r="K44" s="109"/>
      <c r="L44" s="109" t="s">
        <v>967</v>
      </c>
      <c r="M44" s="109" t="s">
        <v>968</v>
      </c>
      <c r="N44" s="109" t="s">
        <v>969</v>
      </c>
      <c r="O44" s="109" t="s">
        <v>970</v>
      </c>
      <c r="P44" s="109" t="s">
        <v>971</v>
      </c>
      <c r="Q44" s="109" t="s">
        <v>528</v>
      </c>
      <c r="R44" s="109" t="s">
        <v>972</v>
      </c>
      <c r="S44" s="109" t="s">
        <v>969</v>
      </c>
      <c r="T44" s="109" t="s">
        <v>973</v>
      </c>
      <c r="U44" s="110">
        <v>1</v>
      </c>
      <c r="V44" s="110">
        <v>0</v>
      </c>
      <c r="W44" s="110">
        <v>1</v>
      </c>
      <c r="X44" s="110">
        <v>1</v>
      </c>
      <c r="Y44" s="109">
        <v>3460</v>
      </c>
      <c r="Z44" s="109">
        <v>16.5</v>
      </c>
      <c r="AA44" s="109">
        <v>0</v>
      </c>
      <c r="AB44" s="109">
        <v>16.5</v>
      </c>
      <c r="AC44" s="109">
        <v>52.5</v>
      </c>
      <c r="AD44" s="109">
        <v>69</v>
      </c>
      <c r="AE44" s="109">
        <v>0.23910000000000001</v>
      </c>
      <c r="AF44" s="111">
        <v>108753</v>
      </c>
      <c r="AG44" s="109"/>
      <c r="AH44" s="109"/>
      <c r="AI44" s="111">
        <v>38416</v>
      </c>
      <c r="AJ44" s="112">
        <v>11.91</v>
      </c>
      <c r="AK44" s="112">
        <v>11.91</v>
      </c>
      <c r="AL44" s="112">
        <v>13.79</v>
      </c>
      <c r="AM44" s="111">
        <v>4396949</v>
      </c>
      <c r="AN44" s="111">
        <v>359960</v>
      </c>
      <c r="AO44" s="111">
        <v>4756909</v>
      </c>
      <c r="AP44" s="111">
        <v>82308</v>
      </c>
      <c r="AQ44" s="111">
        <v>0</v>
      </c>
      <c r="AR44" s="111">
        <v>82308</v>
      </c>
      <c r="AS44" s="111">
        <v>4943</v>
      </c>
      <c r="AT44" s="111">
        <v>0</v>
      </c>
      <c r="AU44" s="111">
        <v>4943</v>
      </c>
      <c r="AV44" s="111">
        <v>0</v>
      </c>
      <c r="AW44" s="111">
        <v>4844160</v>
      </c>
      <c r="AX44" s="111">
        <v>2424551</v>
      </c>
      <c r="AY44" s="111">
        <v>807528</v>
      </c>
      <c r="AZ44" s="111">
        <v>3232079</v>
      </c>
      <c r="BA44" s="111">
        <v>240860</v>
      </c>
      <c r="BB44" s="111">
        <v>93604</v>
      </c>
      <c r="BC44" s="111">
        <v>80334</v>
      </c>
      <c r="BD44" s="111">
        <v>414798</v>
      </c>
      <c r="BE44" s="111">
        <v>863062</v>
      </c>
      <c r="BF44" s="111">
        <v>4509939</v>
      </c>
      <c r="BG44" s="111">
        <v>334221</v>
      </c>
      <c r="BH44" s="113">
        <v>6.9000000000000006E-2</v>
      </c>
      <c r="BI44" s="111">
        <v>0</v>
      </c>
      <c r="BJ44" s="111">
        <v>0</v>
      </c>
      <c r="BK44" s="111">
        <v>0</v>
      </c>
      <c r="BL44" s="111">
        <v>0</v>
      </c>
      <c r="BM44" s="111">
        <v>0</v>
      </c>
      <c r="BN44" s="111">
        <v>0</v>
      </c>
      <c r="BO44" s="114">
        <v>59543</v>
      </c>
      <c r="BP44" s="114">
        <v>108955</v>
      </c>
      <c r="BQ44" s="114">
        <v>168498</v>
      </c>
      <c r="BR44" s="114">
        <v>50645</v>
      </c>
      <c r="BS44" s="114">
        <v>26863</v>
      </c>
      <c r="BT44" s="114">
        <v>77508</v>
      </c>
      <c r="BU44" s="114">
        <v>5243</v>
      </c>
      <c r="BV44" s="114">
        <v>84</v>
      </c>
      <c r="BW44" s="114">
        <v>5327</v>
      </c>
      <c r="BX44" s="114">
        <v>251333</v>
      </c>
      <c r="BY44" s="114"/>
      <c r="BZ44" s="114">
        <v>251333</v>
      </c>
      <c r="CA44" s="114">
        <v>69048</v>
      </c>
      <c r="CB44" s="114">
        <v>355023</v>
      </c>
      <c r="CC44" s="114">
        <v>22</v>
      </c>
      <c r="CD44" s="114">
        <v>74</v>
      </c>
      <c r="CE44" s="114">
        <v>96</v>
      </c>
      <c r="CF44" s="114">
        <v>8928</v>
      </c>
      <c r="CG44" s="114">
        <v>15934</v>
      </c>
      <c r="CH44" s="114">
        <v>17500</v>
      </c>
      <c r="CI44" s="114">
        <v>194370</v>
      </c>
      <c r="CJ44" s="114">
        <v>175</v>
      </c>
      <c r="CK44" s="114">
        <v>142</v>
      </c>
      <c r="CL44" s="114">
        <v>752</v>
      </c>
      <c r="CM44" s="114">
        <v>126205</v>
      </c>
      <c r="CN44" s="114">
        <v>77564</v>
      </c>
      <c r="CO44" s="114">
        <v>203769</v>
      </c>
      <c r="CP44" s="114">
        <v>19497</v>
      </c>
      <c r="CQ44" s="114">
        <v>197</v>
      </c>
      <c r="CR44" s="114">
        <v>19694</v>
      </c>
      <c r="CS44" s="114">
        <v>129385</v>
      </c>
      <c r="CT44" s="114">
        <v>26924</v>
      </c>
      <c r="CU44" s="114">
        <v>156309</v>
      </c>
      <c r="CV44" s="114">
        <v>379772</v>
      </c>
      <c r="CW44" s="114">
        <v>803</v>
      </c>
      <c r="CX44" s="114">
        <v>6</v>
      </c>
      <c r="CY44" s="114">
        <v>380581</v>
      </c>
      <c r="CZ44" s="114">
        <v>34923</v>
      </c>
      <c r="DA44" s="114">
        <v>14463</v>
      </c>
      <c r="DB44" s="114">
        <v>49386</v>
      </c>
      <c r="DC44" s="114">
        <v>168413</v>
      </c>
      <c r="DD44" s="114">
        <v>32374</v>
      </c>
      <c r="DE44" s="114">
        <v>574</v>
      </c>
      <c r="DF44" s="114">
        <v>47588</v>
      </c>
      <c r="DG44" s="114">
        <v>18934</v>
      </c>
      <c r="DH44" s="114"/>
      <c r="DI44" s="114">
        <v>627756</v>
      </c>
      <c r="DJ44" s="114">
        <v>0</v>
      </c>
      <c r="DK44" s="114">
        <v>9524</v>
      </c>
      <c r="DL44" s="114"/>
      <c r="DM44" s="114">
        <v>682173</v>
      </c>
      <c r="DN44" s="114">
        <v>446</v>
      </c>
      <c r="DO44" s="114">
        <v>69735</v>
      </c>
      <c r="DP44" s="114">
        <v>13222</v>
      </c>
      <c r="DQ44" s="114">
        <v>82957</v>
      </c>
      <c r="DR44" s="114">
        <v>315277</v>
      </c>
      <c r="DS44" s="114">
        <v>1831</v>
      </c>
      <c r="DT44" s="114">
        <v>35</v>
      </c>
      <c r="DU44" s="114">
        <v>970</v>
      </c>
      <c r="DV44" s="114">
        <v>940</v>
      </c>
      <c r="DW44" s="114">
        <v>12</v>
      </c>
      <c r="DX44" s="114">
        <v>0</v>
      </c>
      <c r="DY44" s="114">
        <v>3788</v>
      </c>
      <c r="DZ44" s="114">
        <v>8069</v>
      </c>
      <c r="EA44" s="114">
        <v>1128</v>
      </c>
      <c r="EB44" s="114">
        <v>9197</v>
      </c>
      <c r="EC44" s="114">
        <v>14020</v>
      </c>
      <c r="ED44" s="114">
        <v>15283</v>
      </c>
      <c r="EE44" s="114">
        <v>29303</v>
      </c>
      <c r="EF44" s="114">
        <v>161</v>
      </c>
      <c r="EG44" s="114">
        <v>0</v>
      </c>
      <c r="EH44" s="114">
        <v>161</v>
      </c>
      <c r="EI44" s="114">
        <v>38661</v>
      </c>
      <c r="EJ44" s="114">
        <v>99</v>
      </c>
      <c r="EK44" s="114">
        <v>233</v>
      </c>
      <c r="EL44" s="114">
        <v>742</v>
      </c>
      <c r="EM44" s="114">
        <v>1067</v>
      </c>
      <c r="EN44" s="114">
        <v>175</v>
      </c>
      <c r="EO44" s="114">
        <v>4283</v>
      </c>
      <c r="EP44" s="114">
        <v>97833</v>
      </c>
      <c r="EQ44" s="114">
        <v>8903</v>
      </c>
      <c r="ER44" s="114">
        <v>10356</v>
      </c>
      <c r="ES44" s="114">
        <v>1376</v>
      </c>
      <c r="ET44" s="114">
        <v>782</v>
      </c>
      <c r="EU44" s="109" t="s">
        <v>974</v>
      </c>
      <c r="EV44" s="114">
        <v>125</v>
      </c>
      <c r="EW44" s="114">
        <v>112</v>
      </c>
      <c r="EX44" s="114">
        <v>65659</v>
      </c>
      <c r="EY44" s="114">
        <v>127761</v>
      </c>
      <c r="EZ44" s="114">
        <v>18806</v>
      </c>
      <c r="FA44" s="109"/>
      <c r="FB44" s="115" t="s">
        <v>289</v>
      </c>
      <c r="FC44" s="109"/>
      <c r="FD44" s="109"/>
      <c r="FE44" s="109" t="s">
        <v>963</v>
      </c>
      <c r="FF44" s="109" t="s">
        <v>307</v>
      </c>
      <c r="FG44" s="109" t="s">
        <v>964</v>
      </c>
      <c r="FH44" s="109" t="s">
        <v>965</v>
      </c>
      <c r="FI44" s="109">
        <v>27261</v>
      </c>
      <c r="FJ44" s="109">
        <v>2530</v>
      </c>
      <c r="FK44" s="109" t="s">
        <v>966</v>
      </c>
      <c r="FL44" s="109" t="s">
        <v>965</v>
      </c>
      <c r="FM44" s="109">
        <v>27262</v>
      </c>
      <c r="FN44" s="109">
        <v>3923</v>
      </c>
      <c r="FO44" s="109" t="s">
        <v>861</v>
      </c>
      <c r="FP44" s="109">
        <v>83440</v>
      </c>
      <c r="FQ44" s="109">
        <v>69</v>
      </c>
      <c r="FR44" s="109" t="s">
        <v>975</v>
      </c>
      <c r="FS44" s="109">
        <v>3460</v>
      </c>
      <c r="FT44" s="109">
        <v>41</v>
      </c>
      <c r="FU44" s="109"/>
      <c r="FV44" s="109" t="s">
        <v>976</v>
      </c>
      <c r="FW44" s="109"/>
      <c r="FX44" s="109"/>
      <c r="FY44" s="110">
        <v>0</v>
      </c>
      <c r="FZ44" s="109" t="s">
        <v>977</v>
      </c>
      <c r="GA44" s="116">
        <v>28.37</v>
      </c>
      <c r="GB44" s="116">
        <v>10.91</v>
      </c>
      <c r="GC44" s="109"/>
      <c r="GD44" s="109" t="s">
        <v>284</v>
      </c>
      <c r="GE44" s="109" t="s">
        <v>978</v>
      </c>
      <c r="GF44" s="115" t="s">
        <v>286</v>
      </c>
      <c r="GG44" s="115" t="s">
        <v>535</v>
      </c>
      <c r="GH44" s="115" t="s">
        <v>288</v>
      </c>
      <c r="GI44" s="115" t="s">
        <v>289</v>
      </c>
      <c r="GJ44" s="115" t="s">
        <v>536</v>
      </c>
      <c r="GK44" s="115" t="s">
        <v>278</v>
      </c>
      <c r="GL44" s="114">
        <v>107642</v>
      </c>
      <c r="GM44" s="115" t="s">
        <v>291</v>
      </c>
      <c r="GN44" s="114">
        <v>1200</v>
      </c>
      <c r="GO44" s="114">
        <v>424</v>
      </c>
      <c r="GP44" s="114">
        <v>10675</v>
      </c>
      <c r="GQ44" s="114">
        <v>-1</v>
      </c>
      <c r="GR44" s="114"/>
      <c r="GS44" s="114">
        <v>30</v>
      </c>
      <c r="GT44" s="114">
        <v>5</v>
      </c>
      <c r="GU44" s="114">
        <v>44</v>
      </c>
      <c r="GV44" s="114">
        <v>6732</v>
      </c>
      <c r="GW44" s="114"/>
      <c r="GX44" s="114">
        <v>3</v>
      </c>
      <c r="GY44" s="114">
        <v>2016</v>
      </c>
      <c r="GZ44" s="114">
        <v>236732</v>
      </c>
      <c r="HA44" s="114">
        <v>932093</v>
      </c>
      <c r="HB44" s="114">
        <v>18934</v>
      </c>
      <c r="HC44" s="114">
        <v>87</v>
      </c>
      <c r="HD44" s="114">
        <v>88</v>
      </c>
      <c r="HE44" s="114">
        <v>26725</v>
      </c>
      <c r="HF44" s="114"/>
      <c r="HG44" s="114">
        <v>34298</v>
      </c>
      <c r="HH44" s="114">
        <v>294000</v>
      </c>
      <c r="HI44" s="114">
        <v>2022</v>
      </c>
      <c r="HJ44" s="114"/>
      <c r="HK44" s="114">
        <v>13913</v>
      </c>
      <c r="HL44" s="114">
        <v>-1</v>
      </c>
      <c r="HM44" s="114">
        <v>0</v>
      </c>
      <c r="HN44" s="114"/>
      <c r="HO44" s="114">
        <v>370</v>
      </c>
      <c r="HP44" s="114">
        <v>194000</v>
      </c>
      <c r="HQ44" s="114">
        <v>682173</v>
      </c>
      <c r="HR44" s="114">
        <v>217799</v>
      </c>
      <c r="HS44" s="114">
        <v>50845</v>
      </c>
      <c r="HT44" s="114">
        <v>583746</v>
      </c>
      <c r="HU44" s="114">
        <v>254004</v>
      </c>
      <c r="HV44" s="114">
        <v>156</v>
      </c>
      <c r="HW44" s="114">
        <v>32218</v>
      </c>
      <c r="HX44" s="114">
        <v>730</v>
      </c>
      <c r="HY44" s="114">
        <v>13733</v>
      </c>
      <c r="HZ44" s="114">
        <v>0</v>
      </c>
      <c r="IA44" s="114">
        <v>177</v>
      </c>
      <c r="IB44" s="114">
        <v>100423</v>
      </c>
      <c r="IC44" s="114">
        <v>0</v>
      </c>
      <c r="ID44" s="114">
        <v>100423</v>
      </c>
      <c r="IE44" s="114">
        <v>148011</v>
      </c>
      <c r="IF44" s="114">
        <v>49386</v>
      </c>
      <c r="IG44" s="114">
        <v>782596</v>
      </c>
      <c r="IH44" s="114">
        <v>176622</v>
      </c>
      <c r="II44" s="114">
        <v>1866</v>
      </c>
      <c r="IJ44" s="114">
        <v>1910</v>
      </c>
      <c r="IK44" s="114">
        <v>12</v>
      </c>
      <c r="IL44" s="113">
        <v>0.76</v>
      </c>
      <c r="IM44" s="113">
        <v>0.24</v>
      </c>
      <c r="IN44" s="114">
        <v>10.210000000000001</v>
      </c>
      <c r="IO44" s="114">
        <v>15.34</v>
      </c>
      <c r="IP44" s="114">
        <v>4.93</v>
      </c>
      <c r="IQ44" s="114">
        <v>2813</v>
      </c>
      <c r="IR44" s="114">
        <v>22250</v>
      </c>
      <c r="IS44" s="114">
        <v>975</v>
      </c>
      <c r="IT44" s="114">
        <v>16411</v>
      </c>
    </row>
    <row r="45" spans="1:254" s="78" customFormat="1" x14ac:dyDescent="0.2">
      <c r="A45" s="109" t="s">
        <v>980</v>
      </c>
      <c r="B45" s="109">
        <v>2016</v>
      </c>
      <c r="C45" s="109" t="s">
        <v>981</v>
      </c>
      <c r="D45" s="109" t="s">
        <v>982</v>
      </c>
      <c r="E45" s="109" t="s">
        <v>983</v>
      </c>
      <c r="F45" s="109">
        <v>27520</v>
      </c>
      <c r="G45" s="109">
        <v>2420</v>
      </c>
      <c r="H45" s="109" t="s">
        <v>982</v>
      </c>
      <c r="I45" s="109" t="s">
        <v>983</v>
      </c>
      <c r="J45" s="109">
        <v>27520</v>
      </c>
      <c r="K45" s="109"/>
      <c r="L45" s="109" t="s">
        <v>984</v>
      </c>
      <c r="M45" s="109" t="s">
        <v>985</v>
      </c>
      <c r="N45" s="109"/>
      <c r="O45" s="109" t="s">
        <v>986</v>
      </c>
      <c r="P45" s="109" t="s">
        <v>984</v>
      </c>
      <c r="Q45" s="109" t="s">
        <v>396</v>
      </c>
      <c r="R45" s="109" t="s">
        <v>985</v>
      </c>
      <c r="S45" s="109"/>
      <c r="T45" s="109" t="s">
        <v>986</v>
      </c>
      <c r="U45" s="110">
        <v>1</v>
      </c>
      <c r="V45" s="110">
        <v>0</v>
      </c>
      <c r="W45" s="110">
        <v>0</v>
      </c>
      <c r="X45" s="110">
        <v>1</v>
      </c>
      <c r="Y45" s="109">
        <v>2449</v>
      </c>
      <c r="Z45" s="109">
        <v>2</v>
      </c>
      <c r="AA45" s="109">
        <v>0</v>
      </c>
      <c r="AB45" s="109">
        <v>2</v>
      </c>
      <c r="AC45" s="109">
        <v>6</v>
      </c>
      <c r="AD45" s="109">
        <v>8</v>
      </c>
      <c r="AE45" s="109">
        <v>0.25</v>
      </c>
      <c r="AF45" s="111">
        <v>58000</v>
      </c>
      <c r="AG45" s="109"/>
      <c r="AH45" s="109"/>
      <c r="AI45" s="111">
        <v>45000</v>
      </c>
      <c r="AJ45" s="112">
        <v>11</v>
      </c>
      <c r="AK45" s="112"/>
      <c r="AL45" s="112"/>
      <c r="AM45" s="111">
        <v>517919</v>
      </c>
      <c r="AN45" s="111">
        <v>0</v>
      </c>
      <c r="AO45" s="111">
        <v>517919</v>
      </c>
      <c r="AP45" s="111">
        <v>11180</v>
      </c>
      <c r="AQ45" s="111">
        <v>0</v>
      </c>
      <c r="AR45" s="111">
        <v>11180</v>
      </c>
      <c r="AS45" s="111">
        <v>0</v>
      </c>
      <c r="AT45" s="111">
        <v>0</v>
      </c>
      <c r="AU45" s="111">
        <v>0</v>
      </c>
      <c r="AV45" s="111">
        <v>0</v>
      </c>
      <c r="AW45" s="111">
        <v>529099</v>
      </c>
      <c r="AX45" s="111">
        <v>330997</v>
      </c>
      <c r="AY45" s="111">
        <v>109380</v>
      </c>
      <c r="AZ45" s="111">
        <v>440377</v>
      </c>
      <c r="BA45" s="111">
        <v>40833</v>
      </c>
      <c r="BB45" s="111">
        <v>0</v>
      </c>
      <c r="BC45" s="111">
        <v>1049</v>
      </c>
      <c r="BD45" s="111">
        <v>41882</v>
      </c>
      <c r="BE45" s="111">
        <v>35660</v>
      </c>
      <c r="BF45" s="111">
        <v>517919</v>
      </c>
      <c r="BG45" s="111">
        <v>11180</v>
      </c>
      <c r="BH45" s="113">
        <v>2.1100000000000001E-2</v>
      </c>
      <c r="BI45" s="111">
        <v>36951</v>
      </c>
      <c r="BJ45" s="111">
        <v>0</v>
      </c>
      <c r="BK45" s="111">
        <v>0</v>
      </c>
      <c r="BL45" s="111">
        <v>0</v>
      </c>
      <c r="BM45" s="111">
        <v>36951</v>
      </c>
      <c r="BN45" s="111">
        <v>36951</v>
      </c>
      <c r="BO45" s="114">
        <v>26458</v>
      </c>
      <c r="BP45" s="114">
        <v>14515</v>
      </c>
      <c r="BQ45" s="114">
        <v>40973</v>
      </c>
      <c r="BR45" s="114">
        <v>7053</v>
      </c>
      <c r="BS45" s="114">
        <v>7727</v>
      </c>
      <c r="BT45" s="114">
        <v>14780</v>
      </c>
      <c r="BU45" s="114">
        <v>2212</v>
      </c>
      <c r="BV45" s="114">
        <v>706</v>
      </c>
      <c r="BW45" s="114">
        <v>2918</v>
      </c>
      <c r="BX45" s="114">
        <v>58671</v>
      </c>
      <c r="BY45" s="114"/>
      <c r="BZ45" s="114">
        <v>58671</v>
      </c>
      <c r="CA45" s="114">
        <v>6464</v>
      </c>
      <c r="CB45" s="114">
        <v>28865</v>
      </c>
      <c r="CC45" s="114">
        <v>0</v>
      </c>
      <c r="CD45" s="114">
        <v>74</v>
      </c>
      <c r="CE45" s="114">
        <v>74</v>
      </c>
      <c r="CF45" s="114">
        <v>1688</v>
      </c>
      <c r="CG45" s="114">
        <v>6465</v>
      </c>
      <c r="CH45" s="114">
        <v>0</v>
      </c>
      <c r="CI45" s="114">
        <v>0</v>
      </c>
      <c r="CJ45" s="114">
        <v>0</v>
      </c>
      <c r="CK45" s="114">
        <v>14</v>
      </c>
      <c r="CL45" s="114">
        <v>18</v>
      </c>
      <c r="CM45" s="114">
        <v>28991</v>
      </c>
      <c r="CN45" s="114">
        <v>7937</v>
      </c>
      <c r="CO45" s="114">
        <v>36928</v>
      </c>
      <c r="CP45" s="114">
        <v>2747</v>
      </c>
      <c r="CQ45" s="114">
        <v>860</v>
      </c>
      <c r="CR45" s="114">
        <v>3607</v>
      </c>
      <c r="CS45" s="114">
        <v>33127</v>
      </c>
      <c r="CT45" s="114">
        <v>12591</v>
      </c>
      <c r="CU45" s="114">
        <v>45718</v>
      </c>
      <c r="CV45" s="114">
        <v>86253</v>
      </c>
      <c r="CW45" s="114">
        <v>0</v>
      </c>
      <c r="CX45" s="114">
        <v>6345</v>
      </c>
      <c r="CY45" s="114">
        <v>92598</v>
      </c>
      <c r="CZ45" s="114">
        <v>0</v>
      </c>
      <c r="DA45" s="114">
        <v>826</v>
      </c>
      <c r="DB45" s="114">
        <v>826</v>
      </c>
      <c r="DC45" s="114">
        <v>11</v>
      </c>
      <c r="DD45" s="114">
        <v>1686</v>
      </c>
      <c r="DE45" s="114">
        <v>0</v>
      </c>
      <c r="DF45" s="114">
        <v>2523</v>
      </c>
      <c r="DG45" s="114">
        <v>0</v>
      </c>
      <c r="DH45" s="114"/>
      <c r="DI45" s="114"/>
      <c r="DJ45" s="114"/>
      <c r="DK45" s="114"/>
      <c r="DL45" s="114"/>
      <c r="DM45" s="114">
        <v>95121</v>
      </c>
      <c r="DN45" s="114">
        <v>0</v>
      </c>
      <c r="DO45" s="114">
        <v>8238</v>
      </c>
      <c r="DP45" s="114">
        <v>374</v>
      </c>
      <c r="DQ45" s="114">
        <v>8612</v>
      </c>
      <c r="DR45" s="114">
        <v>62161</v>
      </c>
      <c r="DS45" s="114">
        <v>109</v>
      </c>
      <c r="DT45" s="114">
        <v>3</v>
      </c>
      <c r="DU45" s="114">
        <v>136</v>
      </c>
      <c r="DV45" s="114">
        <v>23</v>
      </c>
      <c r="DW45" s="114">
        <v>22</v>
      </c>
      <c r="DX45" s="114">
        <v>1</v>
      </c>
      <c r="DY45" s="114">
        <v>294</v>
      </c>
      <c r="DZ45" s="114">
        <v>2280</v>
      </c>
      <c r="EA45" s="114">
        <v>80</v>
      </c>
      <c r="EB45" s="114">
        <v>2360</v>
      </c>
      <c r="EC45" s="114">
        <v>4478</v>
      </c>
      <c r="ED45" s="114">
        <v>330</v>
      </c>
      <c r="EE45" s="114">
        <v>4808</v>
      </c>
      <c r="EF45" s="114">
        <v>271</v>
      </c>
      <c r="EG45" s="114">
        <v>10</v>
      </c>
      <c r="EH45" s="114">
        <v>281</v>
      </c>
      <c r="EI45" s="114">
        <v>7449</v>
      </c>
      <c r="EJ45" s="114">
        <v>104</v>
      </c>
      <c r="EK45" s="114">
        <v>156</v>
      </c>
      <c r="EL45" s="114">
        <v>12</v>
      </c>
      <c r="EM45" s="114">
        <v>144</v>
      </c>
      <c r="EN45" s="114"/>
      <c r="EO45" s="114"/>
      <c r="EP45" s="114">
        <v>20885</v>
      </c>
      <c r="EQ45" s="114">
        <v>411</v>
      </c>
      <c r="ER45" s="114">
        <v>119</v>
      </c>
      <c r="ES45" s="114">
        <v>0</v>
      </c>
      <c r="ET45" s="114">
        <v>275</v>
      </c>
      <c r="EU45" s="109" t="s">
        <v>987</v>
      </c>
      <c r="EV45" s="114">
        <v>7</v>
      </c>
      <c r="EW45" s="114">
        <v>8</v>
      </c>
      <c r="EX45" s="114">
        <v>7906</v>
      </c>
      <c r="EY45" s="114">
        <v>31291</v>
      </c>
      <c r="EZ45" s="114">
        <v>56160</v>
      </c>
      <c r="FA45" s="109"/>
      <c r="FB45" s="115" t="s">
        <v>278</v>
      </c>
      <c r="FC45" s="109"/>
      <c r="FD45" s="109"/>
      <c r="FE45" s="109" t="s">
        <v>988</v>
      </c>
      <c r="FF45" s="109" t="s">
        <v>280</v>
      </c>
      <c r="FG45" s="109" t="s">
        <v>989</v>
      </c>
      <c r="FH45" s="109" t="s">
        <v>983</v>
      </c>
      <c r="FI45" s="109">
        <v>27520</v>
      </c>
      <c r="FJ45" s="109"/>
      <c r="FK45" s="109" t="s">
        <v>989</v>
      </c>
      <c r="FL45" s="109" t="s">
        <v>983</v>
      </c>
      <c r="FM45" s="109">
        <v>27520</v>
      </c>
      <c r="FN45" s="109"/>
      <c r="FO45" s="109" t="s">
        <v>990</v>
      </c>
      <c r="FP45" s="109">
        <v>8038</v>
      </c>
      <c r="FQ45" s="109">
        <v>9.25</v>
      </c>
      <c r="FR45" s="109" t="s">
        <v>984</v>
      </c>
      <c r="FS45" s="109">
        <v>2449</v>
      </c>
      <c r="FT45" s="109">
        <v>52</v>
      </c>
      <c r="FU45" s="109"/>
      <c r="FV45" s="109">
        <v>53</v>
      </c>
      <c r="FW45" s="109"/>
      <c r="FX45" s="109"/>
      <c r="FY45" s="110">
        <v>0</v>
      </c>
      <c r="FZ45" s="109" t="s">
        <v>991</v>
      </c>
      <c r="GA45" s="116">
        <v>93.42</v>
      </c>
      <c r="GB45" s="116">
        <v>38.619999999999997</v>
      </c>
      <c r="GC45" s="109"/>
      <c r="GD45" s="109" t="s">
        <v>284</v>
      </c>
      <c r="GE45" s="109" t="s">
        <v>992</v>
      </c>
      <c r="GF45" s="115" t="s">
        <v>286</v>
      </c>
      <c r="GG45" s="115" t="s">
        <v>535</v>
      </c>
      <c r="GH45" s="115" t="s">
        <v>502</v>
      </c>
      <c r="GI45" s="115" t="s">
        <v>289</v>
      </c>
      <c r="GJ45" s="115" t="s">
        <v>536</v>
      </c>
      <c r="GK45" s="115" t="s">
        <v>289</v>
      </c>
      <c r="GL45" s="114">
        <v>17330</v>
      </c>
      <c r="GM45" s="115" t="s">
        <v>291</v>
      </c>
      <c r="GN45" s="114">
        <v>183</v>
      </c>
      <c r="GO45" s="114">
        <v>23</v>
      </c>
      <c r="GP45" s="114">
        <v>2100</v>
      </c>
      <c r="GQ45" s="114">
        <v>8506</v>
      </c>
      <c r="GR45" s="114">
        <v>10240</v>
      </c>
      <c r="GS45" s="114">
        <v>53</v>
      </c>
      <c r="GT45" s="114">
        <v>8</v>
      </c>
      <c r="GU45" s="114">
        <v>130</v>
      </c>
      <c r="GV45" s="114">
        <v>942</v>
      </c>
      <c r="GW45" s="114">
        <v>1802</v>
      </c>
      <c r="GX45" s="114">
        <v>2</v>
      </c>
      <c r="GY45" s="114">
        <v>755</v>
      </c>
      <c r="GZ45" s="114">
        <v>8153</v>
      </c>
      <c r="HA45" s="114">
        <v>102245</v>
      </c>
      <c r="HB45" s="114">
        <v>0</v>
      </c>
      <c r="HC45" s="114"/>
      <c r="HD45" s="114">
        <v>0</v>
      </c>
      <c r="HE45" s="114">
        <v>26725</v>
      </c>
      <c r="HF45" s="114"/>
      <c r="HG45" s="114"/>
      <c r="HH45" s="114">
        <v>2140</v>
      </c>
      <c r="HI45" s="114">
        <v>2022</v>
      </c>
      <c r="HJ45" s="114"/>
      <c r="HK45" s="114"/>
      <c r="HL45" s="114">
        <v>4443</v>
      </c>
      <c r="HM45" s="114">
        <v>0</v>
      </c>
      <c r="HN45" s="114"/>
      <c r="HO45" s="114"/>
      <c r="HP45" s="114">
        <v>0</v>
      </c>
      <c r="HQ45" s="114">
        <v>95121</v>
      </c>
      <c r="HR45" s="114">
        <v>837</v>
      </c>
      <c r="HS45" s="114">
        <v>0</v>
      </c>
      <c r="HT45" s="114">
        <v>98943</v>
      </c>
      <c r="HU45" s="114">
        <v>0</v>
      </c>
      <c r="HV45" s="114">
        <v>94</v>
      </c>
      <c r="HW45" s="114">
        <v>1592</v>
      </c>
      <c r="HX45" s="114">
        <v>227</v>
      </c>
      <c r="HY45" s="114">
        <v>599</v>
      </c>
      <c r="HZ45" s="114">
        <v>0</v>
      </c>
      <c r="IA45" s="114">
        <v>11</v>
      </c>
      <c r="IB45" s="114">
        <v>154</v>
      </c>
      <c r="IC45" s="114">
        <v>0</v>
      </c>
      <c r="ID45" s="114">
        <v>154</v>
      </c>
      <c r="IE45" s="114">
        <v>2677</v>
      </c>
      <c r="IF45" s="114">
        <v>826</v>
      </c>
      <c r="IG45" s="114">
        <v>95275</v>
      </c>
      <c r="IH45" s="114">
        <v>49325</v>
      </c>
      <c r="II45" s="114">
        <v>112</v>
      </c>
      <c r="IJ45" s="114">
        <v>159</v>
      </c>
      <c r="IK45" s="114">
        <v>23</v>
      </c>
      <c r="IL45" s="113">
        <v>0.65</v>
      </c>
      <c r="IM45" s="113">
        <v>0.32</v>
      </c>
      <c r="IN45" s="114">
        <v>25.34</v>
      </c>
      <c r="IO45" s="114">
        <v>30.24</v>
      </c>
      <c r="IP45" s="114">
        <v>21.07</v>
      </c>
      <c r="IQ45" s="114">
        <v>267</v>
      </c>
      <c r="IR45" s="114">
        <v>7029</v>
      </c>
      <c r="IS45" s="114">
        <v>27</v>
      </c>
      <c r="IT45" s="114">
        <v>420</v>
      </c>
    </row>
    <row r="46" spans="1:254" s="78" customFormat="1" x14ac:dyDescent="0.2">
      <c r="A46" s="101" t="s">
        <v>994</v>
      </c>
      <c r="B46" s="101">
        <v>2016</v>
      </c>
      <c r="C46" s="101" t="s">
        <v>995</v>
      </c>
      <c r="D46" s="101" t="s">
        <v>996</v>
      </c>
      <c r="E46" s="101" t="s">
        <v>997</v>
      </c>
      <c r="F46" s="101">
        <v>28677</v>
      </c>
      <c r="G46" s="101">
        <v>1810</v>
      </c>
      <c r="H46" s="101" t="s">
        <v>998</v>
      </c>
      <c r="I46" s="101" t="s">
        <v>997</v>
      </c>
      <c r="J46" s="101">
        <v>28677</v>
      </c>
      <c r="K46" s="101"/>
      <c r="L46" s="101" t="s">
        <v>999</v>
      </c>
      <c r="M46" s="101" t="s">
        <v>1000</v>
      </c>
      <c r="N46" s="101" t="s">
        <v>1001</v>
      </c>
      <c r="O46" s="101" t="s">
        <v>1002</v>
      </c>
      <c r="P46" s="101" t="s">
        <v>999</v>
      </c>
      <c r="Q46" s="101" t="s">
        <v>396</v>
      </c>
      <c r="R46" s="101" t="s">
        <v>1000</v>
      </c>
      <c r="S46" s="101" t="s">
        <v>1001</v>
      </c>
      <c r="T46" s="101" t="s">
        <v>1002</v>
      </c>
      <c r="U46" s="102">
        <v>1</v>
      </c>
      <c r="V46" s="102">
        <v>2</v>
      </c>
      <c r="W46" s="102">
        <v>0</v>
      </c>
      <c r="X46" s="102">
        <v>0</v>
      </c>
      <c r="Y46" s="101">
        <v>9048</v>
      </c>
      <c r="Z46" s="101">
        <v>6</v>
      </c>
      <c r="AA46" s="101">
        <v>1</v>
      </c>
      <c r="AB46" s="101">
        <v>7</v>
      </c>
      <c r="AC46" s="101">
        <v>21.9</v>
      </c>
      <c r="AD46" s="101">
        <v>28.9</v>
      </c>
      <c r="AE46" s="101">
        <v>0.20760000000000001</v>
      </c>
      <c r="AF46" s="103">
        <v>98644</v>
      </c>
      <c r="AG46" s="101"/>
      <c r="AH46" s="101"/>
      <c r="AI46" s="103">
        <v>38780</v>
      </c>
      <c r="AJ46" s="104">
        <v>11.89</v>
      </c>
      <c r="AK46" s="104">
        <v>13.61</v>
      </c>
      <c r="AL46" s="104">
        <v>17.82</v>
      </c>
      <c r="AM46" s="103">
        <v>0</v>
      </c>
      <c r="AN46" s="103">
        <v>1938182</v>
      </c>
      <c r="AO46" s="103">
        <v>1938182</v>
      </c>
      <c r="AP46" s="103">
        <v>149530</v>
      </c>
      <c r="AQ46" s="103">
        <v>0</v>
      </c>
      <c r="AR46" s="103">
        <v>149530</v>
      </c>
      <c r="AS46" s="103">
        <v>53947</v>
      </c>
      <c r="AT46" s="103">
        <v>0</v>
      </c>
      <c r="AU46" s="103">
        <v>53947</v>
      </c>
      <c r="AV46" s="103">
        <v>1042</v>
      </c>
      <c r="AW46" s="103">
        <v>2142701</v>
      </c>
      <c r="AX46" s="103">
        <v>1051821</v>
      </c>
      <c r="AY46" s="103">
        <v>474843</v>
      </c>
      <c r="AZ46" s="103">
        <v>1526664</v>
      </c>
      <c r="BA46" s="103">
        <v>212402</v>
      </c>
      <c r="BB46" s="103">
        <v>113270</v>
      </c>
      <c r="BC46" s="103">
        <v>3831</v>
      </c>
      <c r="BD46" s="103">
        <v>329503</v>
      </c>
      <c r="BE46" s="103">
        <v>220126</v>
      </c>
      <c r="BF46" s="103">
        <v>2076293</v>
      </c>
      <c r="BG46" s="103">
        <v>66408</v>
      </c>
      <c r="BH46" s="105">
        <v>3.1E-2</v>
      </c>
      <c r="BI46" s="103">
        <v>0</v>
      </c>
      <c r="BJ46" s="103">
        <v>0</v>
      </c>
      <c r="BK46" s="103">
        <v>0</v>
      </c>
      <c r="BL46" s="103">
        <v>0</v>
      </c>
      <c r="BM46" s="103">
        <v>0</v>
      </c>
      <c r="BN46" s="103">
        <v>0</v>
      </c>
      <c r="BO46" s="106">
        <v>68593</v>
      </c>
      <c r="BP46" s="106">
        <v>73125</v>
      </c>
      <c r="BQ46" s="106">
        <v>141718</v>
      </c>
      <c r="BR46" s="106">
        <v>44026</v>
      </c>
      <c r="BS46" s="106">
        <v>23846</v>
      </c>
      <c r="BT46" s="106">
        <v>67872</v>
      </c>
      <c r="BU46" s="106">
        <v>10036</v>
      </c>
      <c r="BV46" s="106">
        <v>3151</v>
      </c>
      <c r="BW46" s="106">
        <v>13187</v>
      </c>
      <c r="BX46" s="106">
        <v>222777</v>
      </c>
      <c r="BY46" s="106"/>
      <c r="BZ46" s="106">
        <v>222777</v>
      </c>
      <c r="CA46" s="106">
        <v>1651</v>
      </c>
      <c r="CB46" s="106">
        <v>33505</v>
      </c>
      <c r="CC46" s="106">
        <v>6</v>
      </c>
      <c r="CD46" s="106">
        <v>74</v>
      </c>
      <c r="CE46" s="106">
        <v>80</v>
      </c>
      <c r="CF46" s="106">
        <v>7874</v>
      </c>
      <c r="CG46" s="106">
        <v>2939</v>
      </c>
      <c r="CH46" s="106">
        <v>134</v>
      </c>
      <c r="CI46" s="106">
        <v>264</v>
      </c>
      <c r="CJ46" s="106">
        <v>100</v>
      </c>
      <c r="CK46" s="106">
        <v>104</v>
      </c>
      <c r="CL46" s="106">
        <v>91</v>
      </c>
      <c r="CM46" s="106">
        <v>142628</v>
      </c>
      <c r="CN46" s="106">
        <v>51475</v>
      </c>
      <c r="CO46" s="106">
        <v>194103</v>
      </c>
      <c r="CP46" s="106">
        <v>15792</v>
      </c>
      <c r="CQ46" s="106">
        <v>1867</v>
      </c>
      <c r="CR46" s="106">
        <v>17659</v>
      </c>
      <c r="CS46" s="106">
        <v>98799</v>
      </c>
      <c r="CT46" s="106">
        <v>42761</v>
      </c>
      <c r="CU46" s="106">
        <v>141560</v>
      </c>
      <c r="CV46" s="106">
        <v>353322</v>
      </c>
      <c r="CW46" s="106">
        <v>0</v>
      </c>
      <c r="CX46" s="106">
        <v>922</v>
      </c>
      <c r="CY46" s="106">
        <v>354244</v>
      </c>
      <c r="CZ46" s="106">
        <v>19911</v>
      </c>
      <c r="DA46" s="106">
        <v>5146</v>
      </c>
      <c r="DB46" s="106">
        <v>25057</v>
      </c>
      <c r="DC46" s="106">
        <v>53</v>
      </c>
      <c r="DD46" s="106">
        <v>23843</v>
      </c>
      <c r="DE46" s="106">
        <v>23801</v>
      </c>
      <c r="DF46" s="106">
        <v>52843</v>
      </c>
      <c r="DG46" s="106">
        <v>0</v>
      </c>
      <c r="DH46" s="106"/>
      <c r="DI46" s="106">
        <v>342464</v>
      </c>
      <c r="DJ46" s="106">
        <v>61803</v>
      </c>
      <c r="DK46" s="106">
        <v>0</v>
      </c>
      <c r="DL46" s="106">
        <v>0</v>
      </c>
      <c r="DM46" s="106">
        <v>426998</v>
      </c>
      <c r="DN46" s="106"/>
      <c r="DO46" s="106">
        <v>31915</v>
      </c>
      <c r="DP46" s="106">
        <v>9646</v>
      </c>
      <c r="DQ46" s="106">
        <v>41561</v>
      </c>
      <c r="DR46" s="106">
        <v>257940</v>
      </c>
      <c r="DS46" s="106">
        <v>350</v>
      </c>
      <c r="DT46" s="106">
        <v>0</v>
      </c>
      <c r="DU46" s="106">
        <v>479</v>
      </c>
      <c r="DV46" s="106">
        <v>0</v>
      </c>
      <c r="DW46" s="106">
        <v>333</v>
      </c>
      <c r="DX46" s="106">
        <v>0</v>
      </c>
      <c r="DY46" s="106">
        <v>1162</v>
      </c>
      <c r="DZ46" s="106">
        <v>4089</v>
      </c>
      <c r="EA46" s="106">
        <v>0</v>
      </c>
      <c r="EB46" s="106">
        <v>4089</v>
      </c>
      <c r="EC46" s="106">
        <v>11315</v>
      </c>
      <c r="ED46" s="106">
        <v>0</v>
      </c>
      <c r="EE46" s="106">
        <v>11315</v>
      </c>
      <c r="EF46" s="106">
        <v>3186</v>
      </c>
      <c r="EG46" s="106">
        <v>0</v>
      </c>
      <c r="EH46" s="106">
        <v>3186</v>
      </c>
      <c r="EI46" s="106">
        <v>18590</v>
      </c>
      <c r="EJ46" s="106">
        <v>84</v>
      </c>
      <c r="EK46" s="106">
        <v>258</v>
      </c>
      <c r="EL46" s="106">
        <v>49</v>
      </c>
      <c r="EM46" s="106">
        <v>247</v>
      </c>
      <c r="EN46" s="106">
        <v>920</v>
      </c>
      <c r="EO46" s="106">
        <v>7803</v>
      </c>
      <c r="EP46" s="106">
        <v>80799</v>
      </c>
      <c r="EQ46" s="106">
        <v>27688</v>
      </c>
      <c r="ER46" s="106">
        <v>3860</v>
      </c>
      <c r="ES46" s="106">
        <v>52</v>
      </c>
      <c r="ET46" s="106">
        <v>55</v>
      </c>
      <c r="EU46" s="101" t="s">
        <v>1003</v>
      </c>
      <c r="EV46" s="106">
        <v>33</v>
      </c>
      <c r="EW46" s="106">
        <v>72</v>
      </c>
      <c r="EX46" s="106">
        <v>69353</v>
      </c>
      <c r="EY46" s="106">
        <v>73216</v>
      </c>
      <c r="EZ46" s="106">
        <v>58604</v>
      </c>
      <c r="FA46" s="101"/>
      <c r="FB46" s="107" t="s">
        <v>278</v>
      </c>
      <c r="FC46" s="101"/>
      <c r="FD46" s="101"/>
      <c r="FE46" s="101" t="s">
        <v>994</v>
      </c>
      <c r="FF46" s="101" t="s">
        <v>307</v>
      </c>
      <c r="FG46" s="101" t="s">
        <v>996</v>
      </c>
      <c r="FH46" s="101" t="s">
        <v>997</v>
      </c>
      <c r="FI46" s="101">
        <v>28687</v>
      </c>
      <c r="FJ46" s="101">
        <v>1810</v>
      </c>
      <c r="FK46" s="101" t="s">
        <v>998</v>
      </c>
      <c r="FL46" s="101" t="s">
        <v>997</v>
      </c>
      <c r="FM46" s="101">
        <v>28687</v>
      </c>
      <c r="FN46" s="101">
        <v>1810</v>
      </c>
      <c r="FO46" s="101" t="s">
        <v>995</v>
      </c>
      <c r="FP46" s="101">
        <v>64000</v>
      </c>
      <c r="FQ46" s="101">
        <v>31.36</v>
      </c>
      <c r="FR46" s="101" t="s">
        <v>1004</v>
      </c>
      <c r="FS46" s="101">
        <v>9048</v>
      </c>
      <c r="FT46" s="101">
        <v>156</v>
      </c>
      <c r="FU46" s="101"/>
      <c r="FV46" s="101" t="s">
        <v>1005</v>
      </c>
      <c r="FW46" s="101"/>
      <c r="FX46" s="101"/>
      <c r="FY46" s="102">
        <v>0</v>
      </c>
      <c r="FZ46" s="101" t="s">
        <v>1006</v>
      </c>
      <c r="GA46" s="108">
        <v>97</v>
      </c>
      <c r="GB46" s="108">
        <v>85</v>
      </c>
      <c r="GC46" s="101"/>
      <c r="GD46" s="101" t="s">
        <v>1007</v>
      </c>
      <c r="GE46" s="101" t="s">
        <v>1008</v>
      </c>
      <c r="GF46" s="107" t="s">
        <v>286</v>
      </c>
      <c r="GG46" s="107" t="s">
        <v>287</v>
      </c>
      <c r="GH46" s="107" t="s">
        <v>288</v>
      </c>
      <c r="GI46" s="107" t="s">
        <v>289</v>
      </c>
      <c r="GJ46" s="107" t="s">
        <v>417</v>
      </c>
      <c r="GK46" s="107" t="s">
        <v>278</v>
      </c>
      <c r="GL46" s="106">
        <v>129818</v>
      </c>
      <c r="GM46" s="107" t="s">
        <v>329</v>
      </c>
      <c r="GN46" s="106">
        <v>987</v>
      </c>
      <c r="GO46" s="106">
        <v>141</v>
      </c>
      <c r="GP46" s="106">
        <v>5151</v>
      </c>
      <c r="GQ46" s="106">
        <v>41266</v>
      </c>
      <c r="GR46" s="106"/>
      <c r="GS46" s="106">
        <v>218</v>
      </c>
      <c r="GT46" s="106">
        <v>41</v>
      </c>
      <c r="GU46" s="106">
        <v>643</v>
      </c>
      <c r="GV46" s="106">
        <v>5367</v>
      </c>
      <c r="GW46" s="106"/>
      <c r="GX46" s="106">
        <v>3</v>
      </c>
      <c r="GY46" s="106">
        <v>2921</v>
      </c>
      <c r="GZ46" s="106">
        <v>11211</v>
      </c>
      <c r="HA46" s="106">
        <v>269415</v>
      </c>
      <c r="HB46" s="106">
        <v>0</v>
      </c>
      <c r="HC46" s="106"/>
      <c r="HD46" s="106">
        <v>100</v>
      </c>
      <c r="HE46" s="106">
        <v>26725</v>
      </c>
      <c r="HF46" s="106"/>
      <c r="HG46" s="106"/>
      <c r="HH46" s="106">
        <v>6780</v>
      </c>
      <c r="HI46" s="106">
        <v>2022</v>
      </c>
      <c r="HJ46" s="106"/>
      <c r="HK46" s="106"/>
      <c r="HL46" s="106">
        <v>917</v>
      </c>
      <c r="HM46" s="106">
        <v>0</v>
      </c>
      <c r="HN46" s="106"/>
      <c r="HO46" s="106"/>
      <c r="HP46" s="106">
        <v>264</v>
      </c>
      <c r="HQ46" s="106">
        <v>426998</v>
      </c>
      <c r="HR46" s="106">
        <v>25110</v>
      </c>
      <c r="HS46" s="106">
        <v>0</v>
      </c>
      <c r="HT46" s="106">
        <v>375077</v>
      </c>
      <c r="HU46" s="106">
        <v>19911</v>
      </c>
      <c r="HV46" s="106">
        <v>42</v>
      </c>
      <c r="HW46" s="106">
        <v>23801</v>
      </c>
      <c r="HX46" s="106">
        <v>14</v>
      </c>
      <c r="HY46" s="106">
        <v>5132</v>
      </c>
      <c r="HZ46" s="106">
        <v>0</v>
      </c>
      <c r="IA46" s="106">
        <v>53</v>
      </c>
      <c r="IB46" s="106">
        <v>14318</v>
      </c>
      <c r="IC46" s="106">
        <v>28444</v>
      </c>
      <c r="ID46" s="106">
        <v>42762</v>
      </c>
      <c r="IE46" s="106">
        <v>95605</v>
      </c>
      <c r="IF46" s="106">
        <v>25057</v>
      </c>
      <c r="IG46" s="106">
        <v>469760</v>
      </c>
      <c r="IH46" s="106">
        <v>159219</v>
      </c>
      <c r="II46" s="106">
        <v>350</v>
      </c>
      <c r="IJ46" s="106">
        <v>479</v>
      </c>
      <c r="IK46" s="106">
        <v>333</v>
      </c>
      <c r="IL46" s="105">
        <v>0.61</v>
      </c>
      <c r="IM46" s="105">
        <v>0.22</v>
      </c>
      <c r="IN46" s="106">
        <v>16</v>
      </c>
      <c r="IO46" s="106">
        <v>23.62</v>
      </c>
      <c r="IP46" s="106">
        <v>11.68</v>
      </c>
      <c r="IQ46" s="106">
        <v>1162</v>
      </c>
      <c r="IR46" s="106">
        <v>18590</v>
      </c>
      <c r="IS46" s="106">
        <v>0</v>
      </c>
      <c r="IT46" s="106">
        <v>0</v>
      </c>
    </row>
    <row r="47" spans="1:254" s="78" customFormat="1" x14ac:dyDescent="0.2">
      <c r="A47" s="109" t="s">
        <v>1010</v>
      </c>
      <c r="B47" s="109">
        <v>2016</v>
      </c>
      <c r="C47" s="109" t="s">
        <v>578</v>
      </c>
      <c r="D47" s="109" t="s">
        <v>1011</v>
      </c>
      <c r="E47" s="109" t="s">
        <v>1012</v>
      </c>
      <c r="F47" s="109">
        <v>28086</v>
      </c>
      <c r="G47" s="109">
        <v>3414</v>
      </c>
      <c r="H47" s="109" t="s">
        <v>1011</v>
      </c>
      <c r="I47" s="109" t="s">
        <v>1012</v>
      </c>
      <c r="J47" s="109">
        <v>28086</v>
      </c>
      <c r="K47" s="109"/>
      <c r="L47" s="109" t="s">
        <v>1013</v>
      </c>
      <c r="M47" s="109" t="s">
        <v>1014</v>
      </c>
      <c r="N47" s="109" t="s">
        <v>1015</v>
      </c>
      <c r="O47" s="109" t="s">
        <v>1016</v>
      </c>
      <c r="P47" s="109" t="s">
        <v>1013</v>
      </c>
      <c r="Q47" s="109" t="s">
        <v>396</v>
      </c>
      <c r="R47" s="109" t="s">
        <v>1014</v>
      </c>
      <c r="S47" s="109" t="s">
        <v>1015</v>
      </c>
      <c r="T47" s="109" t="s">
        <v>1016</v>
      </c>
      <c r="U47" s="110">
        <v>1</v>
      </c>
      <c r="V47" s="110">
        <v>0</v>
      </c>
      <c r="W47" s="110">
        <v>0</v>
      </c>
      <c r="X47" s="110">
        <v>1</v>
      </c>
      <c r="Y47" s="109">
        <v>2704</v>
      </c>
      <c r="Z47" s="109">
        <v>2</v>
      </c>
      <c r="AA47" s="109">
        <v>1</v>
      </c>
      <c r="AB47" s="109">
        <v>3</v>
      </c>
      <c r="AC47" s="109">
        <v>5.5</v>
      </c>
      <c r="AD47" s="109">
        <v>8.5</v>
      </c>
      <c r="AE47" s="109">
        <v>0.23530000000000001</v>
      </c>
      <c r="AF47" s="111">
        <v>55589</v>
      </c>
      <c r="AG47" s="109"/>
      <c r="AH47" s="109"/>
      <c r="AI47" s="111">
        <v>39126</v>
      </c>
      <c r="AJ47" s="112">
        <v>12.72</v>
      </c>
      <c r="AK47" s="112">
        <v>14.6</v>
      </c>
      <c r="AL47" s="112">
        <v>17.899999999999999</v>
      </c>
      <c r="AM47" s="111">
        <v>637282</v>
      </c>
      <c r="AN47" s="111">
        <v>68000</v>
      </c>
      <c r="AO47" s="111">
        <v>705282</v>
      </c>
      <c r="AP47" s="111">
        <v>9509</v>
      </c>
      <c r="AQ47" s="111">
        <v>0</v>
      </c>
      <c r="AR47" s="111">
        <v>9509</v>
      </c>
      <c r="AS47" s="111">
        <v>43868</v>
      </c>
      <c r="AT47" s="111">
        <v>0</v>
      </c>
      <c r="AU47" s="111">
        <v>43868</v>
      </c>
      <c r="AV47" s="111">
        <v>0</v>
      </c>
      <c r="AW47" s="111">
        <v>758659</v>
      </c>
      <c r="AX47" s="111">
        <v>269035</v>
      </c>
      <c r="AY47" s="111">
        <v>124949</v>
      </c>
      <c r="AZ47" s="111">
        <v>393984</v>
      </c>
      <c r="BA47" s="111">
        <v>51361</v>
      </c>
      <c r="BB47" s="111">
        <v>31210</v>
      </c>
      <c r="BC47" s="111">
        <v>0</v>
      </c>
      <c r="BD47" s="111">
        <v>82571</v>
      </c>
      <c r="BE47" s="111">
        <v>228713</v>
      </c>
      <c r="BF47" s="111">
        <v>705268</v>
      </c>
      <c r="BG47" s="111">
        <v>53391</v>
      </c>
      <c r="BH47" s="113">
        <v>7.0400000000000004E-2</v>
      </c>
      <c r="BI47" s="111">
        <v>0</v>
      </c>
      <c r="BJ47" s="111">
        <v>0</v>
      </c>
      <c r="BK47" s="111">
        <v>0</v>
      </c>
      <c r="BL47" s="111">
        <v>0</v>
      </c>
      <c r="BM47" s="111">
        <v>0</v>
      </c>
      <c r="BN47" s="111">
        <v>0</v>
      </c>
      <c r="BO47" s="114">
        <v>11021</v>
      </c>
      <c r="BP47" s="114">
        <v>10896</v>
      </c>
      <c r="BQ47" s="114">
        <v>21917</v>
      </c>
      <c r="BR47" s="114">
        <v>12145</v>
      </c>
      <c r="BS47" s="114">
        <v>5839</v>
      </c>
      <c r="BT47" s="114">
        <v>17984</v>
      </c>
      <c r="BU47" s="114">
        <v>1541</v>
      </c>
      <c r="BV47" s="114"/>
      <c r="BW47" s="114"/>
      <c r="BX47" s="114">
        <v>41442</v>
      </c>
      <c r="BY47" s="114"/>
      <c r="BZ47" s="114">
        <v>41442</v>
      </c>
      <c r="CA47" s="114">
        <v>2784</v>
      </c>
      <c r="CB47" s="114">
        <v>50523</v>
      </c>
      <c r="CC47" s="114">
        <v>13</v>
      </c>
      <c r="CD47" s="114">
        <v>74</v>
      </c>
      <c r="CE47" s="114">
        <v>87</v>
      </c>
      <c r="CF47" s="114">
        <v>801</v>
      </c>
      <c r="CG47" s="114">
        <v>9587</v>
      </c>
      <c r="CH47" s="114">
        <v>2377</v>
      </c>
      <c r="CI47" s="114">
        <v>204</v>
      </c>
      <c r="CJ47" s="114">
        <v>50</v>
      </c>
      <c r="CK47" s="114">
        <v>53</v>
      </c>
      <c r="CL47" s="114">
        <v>86</v>
      </c>
      <c r="CM47" s="114">
        <v>26528</v>
      </c>
      <c r="CN47" s="114">
        <v>8014</v>
      </c>
      <c r="CO47" s="114">
        <v>34542</v>
      </c>
      <c r="CP47" s="114">
        <v>3613</v>
      </c>
      <c r="CQ47" s="114">
        <v>81</v>
      </c>
      <c r="CR47" s="114">
        <v>3694</v>
      </c>
      <c r="CS47" s="114">
        <v>31519</v>
      </c>
      <c r="CT47" s="114">
        <v>6112</v>
      </c>
      <c r="CU47" s="114">
        <v>37631</v>
      </c>
      <c r="CV47" s="114">
        <v>75867</v>
      </c>
      <c r="CW47" s="114">
        <v>449</v>
      </c>
      <c r="CX47" s="114">
        <v>1937</v>
      </c>
      <c r="CY47" s="114">
        <v>78253</v>
      </c>
      <c r="CZ47" s="114">
        <v>2427</v>
      </c>
      <c r="DA47" s="114">
        <v>422</v>
      </c>
      <c r="DB47" s="114">
        <v>2849</v>
      </c>
      <c r="DC47" s="114">
        <v>11904</v>
      </c>
      <c r="DD47" s="114">
        <v>3519</v>
      </c>
      <c r="DE47" s="114">
        <v>312</v>
      </c>
      <c r="DF47" s="114">
        <v>4260</v>
      </c>
      <c r="DG47" s="114">
        <v>82</v>
      </c>
      <c r="DH47" s="114"/>
      <c r="DI47" s="114">
        <v>81443</v>
      </c>
      <c r="DJ47" s="114"/>
      <c r="DK47" s="114"/>
      <c r="DL47" s="114">
        <v>-1</v>
      </c>
      <c r="DM47" s="114">
        <v>96860</v>
      </c>
      <c r="DN47" s="114">
        <v>12</v>
      </c>
      <c r="DO47" s="114">
        <v>16812</v>
      </c>
      <c r="DP47" s="114">
        <v>0</v>
      </c>
      <c r="DQ47" s="114">
        <v>16812</v>
      </c>
      <c r="DR47" s="114">
        <v>117070</v>
      </c>
      <c r="DS47" s="114">
        <v>88</v>
      </c>
      <c r="DT47" s="114">
        <v>7</v>
      </c>
      <c r="DU47" s="114">
        <v>170</v>
      </c>
      <c r="DV47" s="114">
        <v>294</v>
      </c>
      <c r="DW47" s="114">
        <v>11</v>
      </c>
      <c r="DX47" s="114">
        <v>15</v>
      </c>
      <c r="DY47" s="114">
        <v>585</v>
      </c>
      <c r="DZ47" s="114">
        <v>866</v>
      </c>
      <c r="EA47" s="114">
        <v>121</v>
      </c>
      <c r="EB47" s="114">
        <v>987</v>
      </c>
      <c r="EC47" s="114">
        <v>6876</v>
      </c>
      <c r="ED47" s="114">
        <v>7005</v>
      </c>
      <c r="EE47" s="114">
        <v>13881</v>
      </c>
      <c r="EF47" s="114">
        <v>324</v>
      </c>
      <c r="EG47" s="114">
        <v>4054</v>
      </c>
      <c r="EH47" s="114">
        <v>4378</v>
      </c>
      <c r="EI47" s="114">
        <v>19246</v>
      </c>
      <c r="EJ47" s="114">
        <v>22</v>
      </c>
      <c r="EK47" s="114">
        <v>122</v>
      </c>
      <c r="EL47" s="114">
        <v>18</v>
      </c>
      <c r="EM47" s="114">
        <v>85</v>
      </c>
      <c r="EN47" s="114">
        <v>58</v>
      </c>
      <c r="EO47" s="114">
        <v>2332</v>
      </c>
      <c r="EP47" s="114">
        <v>6204</v>
      </c>
      <c r="EQ47" s="114">
        <v>4110</v>
      </c>
      <c r="ER47" s="114">
        <v>774</v>
      </c>
      <c r="ES47" s="114">
        <v>11215</v>
      </c>
      <c r="ET47" s="114">
        <v>11189</v>
      </c>
      <c r="EU47" s="109" t="s">
        <v>1017</v>
      </c>
      <c r="EV47" s="114">
        <v>11</v>
      </c>
      <c r="EW47" s="114">
        <v>29</v>
      </c>
      <c r="EX47" s="114">
        <v>20370</v>
      </c>
      <c r="EY47" s="114">
        <v>19910</v>
      </c>
      <c r="EZ47" s="114">
        <v>19710</v>
      </c>
      <c r="FA47" s="109"/>
      <c r="FB47" s="115" t="s">
        <v>278</v>
      </c>
      <c r="FC47" s="109"/>
      <c r="FD47" s="109"/>
      <c r="FE47" s="109" t="s">
        <v>1010</v>
      </c>
      <c r="FF47" s="109" t="s">
        <v>280</v>
      </c>
      <c r="FG47" s="109" t="s">
        <v>1011</v>
      </c>
      <c r="FH47" s="109" t="s">
        <v>1012</v>
      </c>
      <c r="FI47" s="109">
        <v>28086</v>
      </c>
      <c r="FJ47" s="109">
        <v>3414</v>
      </c>
      <c r="FK47" s="109" t="s">
        <v>1011</v>
      </c>
      <c r="FL47" s="109" t="s">
        <v>1012</v>
      </c>
      <c r="FM47" s="109">
        <v>28086</v>
      </c>
      <c r="FN47" s="109">
        <v>3414</v>
      </c>
      <c r="FO47" s="109" t="s">
        <v>578</v>
      </c>
      <c r="FP47" s="109">
        <v>13457</v>
      </c>
      <c r="FQ47" s="109">
        <v>8.5</v>
      </c>
      <c r="FR47" s="109" t="s">
        <v>1013</v>
      </c>
      <c r="FS47" s="109">
        <v>2704</v>
      </c>
      <c r="FT47" s="109">
        <v>52</v>
      </c>
      <c r="FU47" s="109"/>
      <c r="FV47" s="109" t="s">
        <v>1018</v>
      </c>
      <c r="FW47" s="109"/>
      <c r="FX47" s="109"/>
      <c r="FY47" s="110">
        <v>0</v>
      </c>
      <c r="FZ47" s="109" t="s">
        <v>1019</v>
      </c>
      <c r="GA47" s="116">
        <v>4.1399999999999997</v>
      </c>
      <c r="GB47" s="116">
        <v>2.2400000000000002</v>
      </c>
      <c r="GC47" s="109"/>
      <c r="GD47" s="109" t="s">
        <v>327</v>
      </c>
      <c r="GE47" s="109" t="s">
        <v>1020</v>
      </c>
      <c r="GF47" s="115" t="s">
        <v>286</v>
      </c>
      <c r="GG47" s="115" t="s">
        <v>535</v>
      </c>
      <c r="GH47" s="115" t="s">
        <v>502</v>
      </c>
      <c r="GI47" s="115" t="s">
        <v>289</v>
      </c>
      <c r="GJ47" s="115" t="s">
        <v>536</v>
      </c>
      <c r="GK47" s="115" t="s">
        <v>278</v>
      </c>
      <c r="GL47" s="114">
        <v>10615</v>
      </c>
      <c r="GM47" s="115" t="s">
        <v>291</v>
      </c>
      <c r="GN47" s="114">
        <v>797</v>
      </c>
      <c r="GO47" s="114">
        <v>46</v>
      </c>
      <c r="GP47" s="114">
        <v>3495</v>
      </c>
      <c r="GQ47" s="114">
        <v>11776</v>
      </c>
      <c r="GR47" s="114">
        <v>42851</v>
      </c>
      <c r="GS47" s="114"/>
      <c r="GT47" s="114">
        <v>23</v>
      </c>
      <c r="GU47" s="114">
        <v>476</v>
      </c>
      <c r="GV47" s="114">
        <v>1041</v>
      </c>
      <c r="GW47" s="114">
        <v>1981000</v>
      </c>
      <c r="GX47" s="114">
        <v>2</v>
      </c>
      <c r="GY47" s="114">
        <v>1830</v>
      </c>
      <c r="GZ47" s="114">
        <v>12764</v>
      </c>
      <c r="HA47" s="114">
        <v>108023</v>
      </c>
      <c r="HB47" s="114">
        <v>82</v>
      </c>
      <c r="HC47" s="114"/>
      <c r="HD47" s="114">
        <v>50</v>
      </c>
      <c r="HE47" s="114">
        <v>26725</v>
      </c>
      <c r="HF47" s="114">
        <v>23798</v>
      </c>
      <c r="HG47" s="114"/>
      <c r="HH47" s="114">
        <v>0</v>
      </c>
      <c r="HI47" s="114">
        <v>2022</v>
      </c>
      <c r="HJ47" s="114">
        <v>1183</v>
      </c>
      <c r="HK47" s="114"/>
      <c r="HL47" s="114">
        <v>6382</v>
      </c>
      <c r="HM47" s="114">
        <v>0</v>
      </c>
      <c r="HN47" s="114">
        <v>205</v>
      </c>
      <c r="HO47" s="114"/>
      <c r="HP47" s="114">
        <v>-1</v>
      </c>
      <c r="HQ47" s="114">
        <v>96860</v>
      </c>
      <c r="HR47" s="114">
        <v>14753</v>
      </c>
      <c r="HS47" s="114">
        <v>23</v>
      </c>
      <c r="HT47" s="114">
        <v>94514</v>
      </c>
      <c r="HU47" s="114">
        <v>14347</v>
      </c>
      <c r="HV47" s="114">
        <v>18</v>
      </c>
      <c r="HW47" s="114">
        <v>3501</v>
      </c>
      <c r="HX47" s="114">
        <v>147</v>
      </c>
      <c r="HY47" s="114">
        <v>275</v>
      </c>
      <c r="HZ47" s="114">
        <v>0</v>
      </c>
      <c r="IA47" s="114">
        <v>7</v>
      </c>
      <c r="IB47" s="114">
        <v>1987</v>
      </c>
      <c r="IC47" s="114">
        <v>16098</v>
      </c>
      <c r="ID47" s="114">
        <v>18085</v>
      </c>
      <c r="IE47" s="114">
        <v>22345</v>
      </c>
      <c r="IF47" s="114">
        <v>2849</v>
      </c>
      <c r="IG47" s="114">
        <v>114945</v>
      </c>
      <c r="IH47" s="114">
        <v>31005</v>
      </c>
      <c r="II47" s="114">
        <v>95</v>
      </c>
      <c r="IJ47" s="114">
        <v>464</v>
      </c>
      <c r="IK47" s="114">
        <v>26</v>
      </c>
      <c r="IL47" s="113">
        <v>0.72</v>
      </c>
      <c r="IM47" s="113">
        <v>0.05</v>
      </c>
      <c r="IN47" s="114">
        <v>32.9</v>
      </c>
      <c r="IO47" s="114">
        <v>29.92</v>
      </c>
      <c r="IP47" s="114">
        <v>10.39</v>
      </c>
      <c r="IQ47" s="114">
        <v>269</v>
      </c>
      <c r="IR47" s="114">
        <v>8066</v>
      </c>
      <c r="IS47" s="114">
        <v>316</v>
      </c>
      <c r="IT47" s="114">
        <v>11180</v>
      </c>
    </row>
    <row r="48" spans="1:254" s="78" customFormat="1" x14ac:dyDescent="0.2">
      <c r="A48" s="101" t="s">
        <v>1022</v>
      </c>
      <c r="B48" s="101">
        <v>2016</v>
      </c>
      <c r="C48" s="101" t="s">
        <v>1023</v>
      </c>
      <c r="D48" s="101" t="s">
        <v>1024</v>
      </c>
      <c r="E48" s="101" t="s">
        <v>1025</v>
      </c>
      <c r="F48" s="101">
        <v>27330</v>
      </c>
      <c r="G48" s="101">
        <v>4399</v>
      </c>
      <c r="H48" s="101" t="s">
        <v>1024</v>
      </c>
      <c r="I48" s="101" t="s">
        <v>1025</v>
      </c>
      <c r="J48" s="101">
        <v>27330</v>
      </c>
      <c r="K48" s="101"/>
      <c r="L48" s="101" t="s">
        <v>1026</v>
      </c>
      <c r="M48" s="101" t="s">
        <v>1027</v>
      </c>
      <c r="N48" s="101" t="s">
        <v>1028</v>
      </c>
      <c r="O48" s="101" t="s">
        <v>1029</v>
      </c>
      <c r="P48" s="101" t="s">
        <v>1026</v>
      </c>
      <c r="Q48" s="101" t="s">
        <v>323</v>
      </c>
      <c r="R48" s="101" t="s">
        <v>1027</v>
      </c>
      <c r="S48" s="101" t="s">
        <v>1028</v>
      </c>
      <c r="T48" s="101" t="s">
        <v>1029</v>
      </c>
      <c r="U48" s="102">
        <v>1</v>
      </c>
      <c r="V48" s="102">
        <v>1</v>
      </c>
      <c r="W48" s="102">
        <v>0</v>
      </c>
      <c r="X48" s="102">
        <v>2</v>
      </c>
      <c r="Y48" s="101">
        <v>3484</v>
      </c>
      <c r="Z48" s="101">
        <v>2</v>
      </c>
      <c r="AA48" s="101">
        <v>0</v>
      </c>
      <c r="AB48" s="101">
        <v>2</v>
      </c>
      <c r="AC48" s="101">
        <v>7</v>
      </c>
      <c r="AD48" s="101">
        <v>9</v>
      </c>
      <c r="AE48" s="101">
        <v>0.22220000000000001</v>
      </c>
      <c r="AF48" s="103">
        <v>67291</v>
      </c>
      <c r="AG48" s="101"/>
      <c r="AH48" s="101"/>
      <c r="AI48" s="103">
        <v>37125</v>
      </c>
      <c r="AJ48" s="104">
        <v>10.71</v>
      </c>
      <c r="AK48" s="104">
        <v>10.71</v>
      </c>
      <c r="AL48" s="104">
        <v>10.71</v>
      </c>
      <c r="AM48" s="103">
        <v>0</v>
      </c>
      <c r="AN48" s="103">
        <v>550459</v>
      </c>
      <c r="AO48" s="103">
        <v>550459</v>
      </c>
      <c r="AP48" s="103">
        <v>111599</v>
      </c>
      <c r="AQ48" s="103">
        <v>0</v>
      </c>
      <c r="AR48" s="103">
        <v>111599</v>
      </c>
      <c r="AS48" s="103">
        <v>25233</v>
      </c>
      <c r="AT48" s="103">
        <v>0</v>
      </c>
      <c r="AU48" s="103">
        <v>25233</v>
      </c>
      <c r="AV48" s="103">
        <v>11748</v>
      </c>
      <c r="AW48" s="103">
        <v>699039</v>
      </c>
      <c r="AX48" s="103">
        <v>327752</v>
      </c>
      <c r="AY48" s="103">
        <v>112530</v>
      </c>
      <c r="AZ48" s="103">
        <v>440282</v>
      </c>
      <c r="BA48" s="103">
        <v>65114</v>
      </c>
      <c r="BB48" s="103">
        <v>11091</v>
      </c>
      <c r="BC48" s="103">
        <v>16168</v>
      </c>
      <c r="BD48" s="103">
        <v>92373</v>
      </c>
      <c r="BE48" s="103">
        <v>129403</v>
      </c>
      <c r="BF48" s="103">
        <v>662058</v>
      </c>
      <c r="BG48" s="103">
        <v>36981</v>
      </c>
      <c r="BH48" s="105">
        <v>5.2900000000000003E-2</v>
      </c>
      <c r="BI48" s="103">
        <v>17801</v>
      </c>
      <c r="BJ48" s="103">
        <v>0</v>
      </c>
      <c r="BK48" s="103">
        <v>0</v>
      </c>
      <c r="BL48" s="103">
        <v>0</v>
      </c>
      <c r="BM48" s="103">
        <v>17801</v>
      </c>
      <c r="BN48" s="103">
        <v>0</v>
      </c>
      <c r="BO48" s="106">
        <v>31300</v>
      </c>
      <c r="BP48" s="106">
        <v>46684</v>
      </c>
      <c r="BQ48" s="106">
        <v>77984</v>
      </c>
      <c r="BR48" s="106">
        <v>21877</v>
      </c>
      <c r="BS48" s="106">
        <v>18068</v>
      </c>
      <c r="BT48" s="106">
        <v>39945</v>
      </c>
      <c r="BU48" s="106">
        <v>1398</v>
      </c>
      <c r="BV48" s="106">
        <v>90</v>
      </c>
      <c r="BW48" s="106">
        <v>1488</v>
      </c>
      <c r="BX48" s="106">
        <v>119417</v>
      </c>
      <c r="BY48" s="106"/>
      <c r="BZ48" s="106">
        <v>119417</v>
      </c>
      <c r="CA48" s="106">
        <v>493</v>
      </c>
      <c r="CB48" s="106">
        <v>50778</v>
      </c>
      <c r="CC48" s="106">
        <v>0</v>
      </c>
      <c r="CD48" s="106">
        <v>74</v>
      </c>
      <c r="CE48" s="106">
        <v>74</v>
      </c>
      <c r="CF48" s="106">
        <v>3005</v>
      </c>
      <c r="CG48" s="106">
        <v>3204</v>
      </c>
      <c r="CH48" s="106">
        <v>4264</v>
      </c>
      <c r="CI48" s="106">
        <v>205</v>
      </c>
      <c r="CJ48" s="106">
        <v>0</v>
      </c>
      <c r="CK48" s="106">
        <v>34</v>
      </c>
      <c r="CL48" s="106">
        <v>95</v>
      </c>
      <c r="CM48" s="106">
        <v>42706</v>
      </c>
      <c r="CN48" s="106">
        <v>9585</v>
      </c>
      <c r="CO48" s="106">
        <v>52291</v>
      </c>
      <c r="CP48" s="106">
        <v>304</v>
      </c>
      <c r="CQ48" s="106">
        <v>4</v>
      </c>
      <c r="CR48" s="106">
        <v>308</v>
      </c>
      <c r="CS48" s="106">
        <v>21404</v>
      </c>
      <c r="CT48" s="106">
        <v>7589</v>
      </c>
      <c r="CU48" s="106">
        <v>28993</v>
      </c>
      <c r="CV48" s="106">
        <v>81592</v>
      </c>
      <c r="CW48" s="106">
        <v>478</v>
      </c>
      <c r="CX48" s="106">
        <v>350</v>
      </c>
      <c r="CY48" s="106">
        <v>82420</v>
      </c>
      <c r="CZ48" s="106">
        <v>5551</v>
      </c>
      <c r="DA48" s="106">
        <v>1482</v>
      </c>
      <c r="DB48" s="106">
        <v>7033</v>
      </c>
      <c r="DC48" s="106">
        <v>19491</v>
      </c>
      <c r="DD48" s="106">
        <v>10962</v>
      </c>
      <c r="DE48" s="106">
        <v>20</v>
      </c>
      <c r="DF48" s="106">
        <v>12476</v>
      </c>
      <c r="DG48" s="106">
        <v>4</v>
      </c>
      <c r="DH48" s="106"/>
      <c r="DI48" s="106">
        <v>137977</v>
      </c>
      <c r="DJ48" s="106">
        <v>2305</v>
      </c>
      <c r="DK48" s="106"/>
      <c r="DL48" s="106">
        <v>2562</v>
      </c>
      <c r="DM48" s="106">
        <v>145050</v>
      </c>
      <c r="DN48" s="106">
        <v>20</v>
      </c>
      <c r="DO48" s="106">
        <v>44255</v>
      </c>
      <c r="DP48" s="106">
        <v>13375</v>
      </c>
      <c r="DQ48" s="106">
        <v>57630</v>
      </c>
      <c r="DR48" s="106">
        <v>115109</v>
      </c>
      <c r="DS48" s="106">
        <v>118</v>
      </c>
      <c r="DT48" s="106">
        <v>2</v>
      </c>
      <c r="DU48" s="106">
        <v>170</v>
      </c>
      <c r="DV48" s="106">
        <v>47</v>
      </c>
      <c r="DW48" s="106">
        <v>5</v>
      </c>
      <c r="DX48" s="106">
        <v>0</v>
      </c>
      <c r="DY48" s="106">
        <v>342</v>
      </c>
      <c r="DZ48" s="106">
        <v>449</v>
      </c>
      <c r="EA48" s="106">
        <v>112</v>
      </c>
      <c r="EB48" s="106">
        <v>561</v>
      </c>
      <c r="EC48" s="106">
        <v>4073</v>
      </c>
      <c r="ED48" s="106">
        <v>1439</v>
      </c>
      <c r="EE48" s="106">
        <v>5512</v>
      </c>
      <c r="EF48" s="106">
        <v>63</v>
      </c>
      <c r="EG48" s="106">
        <v>0</v>
      </c>
      <c r="EH48" s="106">
        <v>63</v>
      </c>
      <c r="EI48" s="106">
        <v>6136</v>
      </c>
      <c r="EJ48" s="106">
        <v>17</v>
      </c>
      <c r="EK48" s="106">
        <v>51</v>
      </c>
      <c r="EL48" s="106">
        <v>50</v>
      </c>
      <c r="EM48" s="106">
        <v>205</v>
      </c>
      <c r="EN48" s="106">
        <v>355</v>
      </c>
      <c r="EO48" s="106">
        <v>2019</v>
      </c>
      <c r="EP48" s="106">
        <v>15834</v>
      </c>
      <c r="EQ48" s="106">
        <v>6942</v>
      </c>
      <c r="ER48" s="106">
        <v>1678</v>
      </c>
      <c r="ES48" s="106">
        <v>7874</v>
      </c>
      <c r="ET48" s="106">
        <v>7874</v>
      </c>
      <c r="EU48" s="101" t="s">
        <v>1030</v>
      </c>
      <c r="EV48" s="106">
        <v>13</v>
      </c>
      <c r="EW48" s="106">
        <v>26</v>
      </c>
      <c r="EX48" s="106">
        <v>20456</v>
      </c>
      <c r="EY48" s="106">
        <v>29939</v>
      </c>
      <c r="EZ48" s="106">
        <v>7034</v>
      </c>
      <c r="FA48" s="101"/>
      <c r="FB48" s="107" t="s">
        <v>278</v>
      </c>
      <c r="FC48" s="101"/>
      <c r="FD48" s="101"/>
      <c r="FE48" s="101" t="s">
        <v>1031</v>
      </c>
      <c r="FF48" s="101" t="s">
        <v>307</v>
      </c>
      <c r="FG48" s="101" t="s">
        <v>1024</v>
      </c>
      <c r="FH48" s="101" t="s">
        <v>1025</v>
      </c>
      <c r="FI48" s="101">
        <v>27330</v>
      </c>
      <c r="FJ48" s="101">
        <v>4399</v>
      </c>
      <c r="FK48" s="101" t="s">
        <v>1024</v>
      </c>
      <c r="FL48" s="101" t="s">
        <v>1025</v>
      </c>
      <c r="FM48" s="101">
        <v>27330</v>
      </c>
      <c r="FN48" s="101">
        <v>4399</v>
      </c>
      <c r="FO48" s="101" t="s">
        <v>1023</v>
      </c>
      <c r="FP48" s="101">
        <v>19578</v>
      </c>
      <c r="FQ48" s="101">
        <v>9.1</v>
      </c>
      <c r="FR48" s="101" t="s">
        <v>1026</v>
      </c>
      <c r="FS48" s="101">
        <v>3484</v>
      </c>
      <c r="FT48" s="101">
        <v>104</v>
      </c>
      <c r="FU48" s="101"/>
      <c r="FV48" s="101" t="s">
        <v>1032</v>
      </c>
      <c r="FW48" s="101"/>
      <c r="FX48" s="101"/>
      <c r="FY48" s="102">
        <v>0</v>
      </c>
      <c r="FZ48" s="101" t="s">
        <v>1033</v>
      </c>
      <c r="GA48" s="108">
        <v>4.3600000000000003</v>
      </c>
      <c r="GB48" s="108">
        <v>63.22</v>
      </c>
      <c r="GC48" s="101"/>
      <c r="GD48" s="101" t="s">
        <v>284</v>
      </c>
      <c r="GE48" s="101" t="s">
        <v>1034</v>
      </c>
      <c r="GF48" s="107" t="s">
        <v>286</v>
      </c>
      <c r="GG48" s="107" t="s">
        <v>287</v>
      </c>
      <c r="GH48" s="107" t="s">
        <v>288</v>
      </c>
      <c r="GI48" s="107" t="s">
        <v>289</v>
      </c>
      <c r="GJ48" s="107" t="s">
        <v>290</v>
      </c>
      <c r="GK48" s="107" t="s">
        <v>278</v>
      </c>
      <c r="GL48" s="106">
        <v>59344</v>
      </c>
      <c r="GM48" s="107" t="s">
        <v>291</v>
      </c>
      <c r="GN48" s="106">
        <v>133</v>
      </c>
      <c r="GO48" s="106">
        <v>19</v>
      </c>
      <c r="GP48" s="106">
        <v>1177</v>
      </c>
      <c r="GQ48" s="106">
        <v>7989</v>
      </c>
      <c r="GR48" s="106">
        <v>16450</v>
      </c>
      <c r="GS48" s="106"/>
      <c r="GT48" s="106"/>
      <c r="GU48" s="106"/>
      <c r="GV48" s="106">
        <v>816</v>
      </c>
      <c r="GW48" s="106"/>
      <c r="GX48" s="106">
        <v>4</v>
      </c>
      <c r="GY48" s="106">
        <v>275</v>
      </c>
      <c r="GZ48" s="106">
        <v>10473</v>
      </c>
      <c r="HA48" s="106">
        <v>181539</v>
      </c>
      <c r="HB48" s="106">
        <v>4</v>
      </c>
      <c r="HC48" s="106"/>
      <c r="HD48" s="106">
        <v>0</v>
      </c>
      <c r="HE48" s="106">
        <v>26725</v>
      </c>
      <c r="HF48" s="106">
        <v>23798</v>
      </c>
      <c r="HG48" s="106"/>
      <c r="HH48" s="106">
        <v>255</v>
      </c>
      <c r="HI48" s="106">
        <v>2022</v>
      </c>
      <c r="HJ48" s="106">
        <v>1183</v>
      </c>
      <c r="HK48" s="106"/>
      <c r="HL48" s="106">
        <v>-1</v>
      </c>
      <c r="HM48" s="106">
        <v>0</v>
      </c>
      <c r="HN48" s="106">
        <v>205</v>
      </c>
      <c r="HO48" s="106"/>
      <c r="HP48" s="106">
        <v>0</v>
      </c>
      <c r="HQ48" s="106">
        <v>120088</v>
      </c>
      <c r="HR48" s="106">
        <v>26524</v>
      </c>
      <c r="HS48" s="106">
        <v>162</v>
      </c>
      <c r="HT48" s="106">
        <v>107800</v>
      </c>
      <c r="HU48" s="106">
        <v>25192</v>
      </c>
      <c r="HV48" s="106">
        <v>25</v>
      </c>
      <c r="HW48" s="106">
        <v>10937</v>
      </c>
      <c r="HX48" s="106">
        <v>386</v>
      </c>
      <c r="HY48" s="106">
        <v>1096</v>
      </c>
      <c r="HZ48" s="106">
        <v>0</v>
      </c>
      <c r="IA48" s="106">
        <v>12</v>
      </c>
      <c r="IB48" s="106">
        <v>2412</v>
      </c>
      <c r="IC48" s="106">
        <v>5543</v>
      </c>
      <c r="ID48" s="106">
        <v>7955</v>
      </c>
      <c r="IE48" s="106">
        <v>20431</v>
      </c>
      <c r="IF48" s="106">
        <v>7033</v>
      </c>
      <c r="IG48" s="106">
        <v>128043</v>
      </c>
      <c r="IH48" s="106">
        <v>28793</v>
      </c>
      <c r="II48" s="106">
        <v>120</v>
      </c>
      <c r="IJ48" s="106">
        <v>217</v>
      </c>
      <c r="IK48" s="106">
        <v>5</v>
      </c>
      <c r="IL48" s="105">
        <v>0.9</v>
      </c>
      <c r="IM48" s="105">
        <v>0.09</v>
      </c>
      <c r="IN48" s="106">
        <v>17.940000000000001</v>
      </c>
      <c r="IO48" s="106">
        <v>25.4</v>
      </c>
      <c r="IP48" s="106">
        <v>4.68</v>
      </c>
      <c r="IQ48" s="106">
        <v>293</v>
      </c>
      <c r="IR48" s="106">
        <v>4585</v>
      </c>
      <c r="IS48" s="106">
        <v>49</v>
      </c>
      <c r="IT48" s="106">
        <v>1551</v>
      </c>
    </row>
    <row r="49" spans="1:254" s="78" customFormat="1" x14ac:dyDescent="0.2">
      <c r="A49" s="101" t="s">
        <v>1036</v>
      </c>
      <c r="B49" s="101">
        <v>2016</v>
      </c>
      <c r="C49" s="101" t="s">
        <v>1037</v>
      </c>
      <c r="D49" s="101" t="s">
        <v>1038</v>
      </c>
      <c r="E49" s="101" t="s">
        <v>1039</v>
      </c>
      <c r="F49" s="101">
        <v>28092</v>
      </c>
      <c r="G49" s="101">
        <v>3416</v>
      </c>
      <c r="H49" s="101" t="s">
        <v>1038</v>
      </c>
      <c r="I49" s="101" t="s">
        <v>1039</v>
      </c>
      <c r="J49" s="101">
        <v>28092</v>
      </c>
      <c r="K49" s="101"/>
      <c r="L49" s="101" t="s">
        <v>1040</v>
      </c>
      <c r="M49" s="101" t="s">
        <v>1041</v>
      </c>
      <c r="N49" s="101" t="s">
        <v>1042</v>
      </c>
      <c r="O49" s="101" t="s">
        <v>1043</v>
      </c>
      <c r="P49" s="101" t="s">
        <v>1044</v>
      </c>
      <c r="Q49" s="101" t="s">
        <v>1045</v>
      </c>
      <c r="R49" s="101" t="s">
        <v>1041</v>
      </c>
      <c r="S49" s="101" t="s">
        <v>1042</v>
      </c>
      <c r="T49" s="101" t="s">
        <v>1046</v>
      </c>
      <c r="U49" s="102">
        <v>1</v>
      </c>
      <c r="V49" s="102">
        <v>2</v>
      </c>
      <c r="W49" s="102">
        <v>0</v>
      </c>
      <c r="X49" s="102">
        <v>1</v>
      </c>
      <c r="Y49" s="101">
        <v>7574</v>
      </c>
      <c r="Z49" s="101">
        <v>3</v>
      </c>
      <c r="AA49" s="101">
        <v>1</v>
      </c>
      <c r="AB49" s="101">
        <v>4</v>
      </c>
      <c r="AC49" s="101">
        <v>18</v>
      </c>
      <c r="AD49" s="101">
        <v>22</v>
      </c>
      <c r="AE49" s="101">
        <v>0.13639999999999999</v>
      </c>
      <c r="AF49" s="103">
        <v>82313</v>
      </c>
      <c r="AG49" s="101"/>
      <c r="AH49" s="101"/>
      <c r="AI49" s="103">
        <v>31979</v>
      </c>
      <c r="AJ49" s="104">
        <v>11.78</v>
      </c>
      <c r="AK49" s="104"/>
      <c r="AL49" s="104"/>
      <c r="AM49" s="103">
        <v>0</v>
      </c>
      <c r="AN49" s="103">
        <v>1135846</v>
      </c>
      <c r="AO49" s="103">
        <v>1135846</v>
      </c>
      <c r="AP49" s="103">
        <v>118195</v>
      </c>
      <c r="AQ49" s="103">
        <v>0</v>
      </c>
      <c r="AR49" s="103">
        <v>118195</v>
      </c>
      <c r="AS49" s="103">
        <v>58458</v>
      </c>
      <c r="AT49" s="103">
        <v>0</v>
      </c>
      <c r="AU49" s="103">
        <v>58458</v>
      </c>
      <c r="AV49" s="103">
        <v>5810</v>
      </c>
      <c r="AW49" s="103">
        <v>1318309</v>
      </c>
      <c r="AX49" s="103">
        <v>562360</v>
      </c>
      <c r="AY49" s="103">
        <v>213607</v>
      </c>
      <c r="AZ49" s="103">
        <v>775967</v>
      </c>
      <c r="BA49" s="103">
        <v>144028</v>
      </c>
      <c r="BB49" s="103">
        <v>35311</v>
      </c>
      <c r="BC49" s="103">
        <v>16833</v>
      </c>
      <c r="BD49" s="103">
        <v>196172</v>
      </c>
      <c r="BE49" s="103">
        <v>265483</v>
      </c>
      <c r="BF49" s="103">
        <v>1237622</v>
      </c>
      <c r="BG49" s="103">
        <v>80687</v>
      </c>
      <c r="BH49" s="105">
        <v>6.1199999999999997E-2</v>
      </c>
      <c r="BI49" s="103">
        <v>11700</v>
      </c>
      <c r="BJ49" s="103">
        <v>0</v>
      </c>
      <c r="BK49" s="103">
        <v>0</v>
      </c>
      <c r="BL49" s="103">
        <v>0</v>
      </c>
      <c r="BM49" s="103">
        <v>11700</v>
      </c>
      <c r="BN49" s="103">
        <v>11666</v>
      </c>
      <c r="BO49" s="106">
        <v>39831</v>
      </c>
      <c r="BP49" s="106">
        <v>43221</v>
      </c>
      <c r="BQ49" s="106">
        <v>83052</v>
      </c>
      <c r="BR49" s="106">
        <v>32161</v>
      </c>
      <c r="BS49" s="106">
        <v>17330</v>
      </c>
      <c r="BT49" s="106">
        <v>49491</v>
      </c>
      <c r="BU49" s="106">
        <v>5103</v>
      </c>
      <c r="BV49" s="106">
        <v>0</v>
      </c>
      <c r="BW49" s="106">
        <v>5103</v>
      </c>
      <c r="BX49" s="106">
        <v>137646</v>
      </c>
      <c r="BY49" s="106"/>
      <c r="BZ49" s="106">
        <v>137646</v>
      </c>
      <c r="CA49" s="106">
        <v>0</v>
      </c>
      <c r="CB49" s="106">
        <v>64297</v>
      </c>
      <c r="CC49" s="106">
        <v>4</v>
      </c>
      <c r="CD49" s="106">
        <v>74</v>
      </c>
      <c r="CE49" s="106">
        <v>78</v>
      </c>
      <c r="CF49" s="106">
        <v>5975</v>
      </c>
      <c r="CG49" s="106">
        <v>15935</v>
      </c>
      <c r="CH49" s="106">
        <v>10200</v>
      </c>
      <c r="CI49" s="106">
        <v>370</v>
      </c>
      <c r="CJ49" s="106">
        <v>87</v>
      </c>
      <c r="CK49" s="106">
        <v>15</v>
      </c>
      <c r="CL49" s="106">
        <v>168</v>
      </c>
      <c r="CM49" s="106">
        <v>66680</v>
      </c>
      <c r="CN49" s="106">
        <v>17919</v>
      </c>
      <c r="CO49" s="106">
        <v>84599</v>
      </c>
      <c r="CP49" s="106">
        <v>7779</v>
      </c>
      <c r="CQ49" s="106">
        <v>0</v>
      </c>
      <c r="CR49" s="106">
        <v>7779</v>
      </c>
      <c r="CS49" s="106">
        <v>70435</v>
      </c>
      <c r="CT49" s="106">
        <v>16566</v>
      </c>
      <c r="CU49" s="106">
        <v>87001</v>
      </c>
      <c r="CV49" s="106">
        <v>179379</v>
      </c>
      <c r="CW49" s="106">
        <v>0</v>
      </c>
      <c r="CX49" s="106">
        <v>0</v>
      </c>
      <c r="CY49" s="106">
        <v>179379</v>
      </c>
      <c r="CZ49" s="106">
        <v>11159</v>
      </c>
      <c r="DA49" s="106">
        <v>7549</v>
      </c>
      <c r="DB49" s="106">
        <v>18708</v>
      </c>
      <c r="DC49" s="106">
        <v>38475</v>
      </c>
      <c r="DD49" s="106">
        <v>15274</v>
      </c>
      <c r="DE49" s="106">
        <v>182</v>
      </c>
      <c r="DF49" s="106">
        <v>23119</v>
      </c>
      <c r="DG49" s="106">
        <v>278</v>
      </c>
      <c r="DH49" s="106"/>
      <c r="DI49" s="106">
        <v>115545</v>
      </c>
      <c r="DJ49" s="106">
        <v>106406</v>
      </c>
      <c r="DK49" s="106">
        <v>1</v>
      </c>
      <c r="DL49" s="106">
        <v>19427</v>
      </c>
      <c r="DM49" s="106">
        <v>252018</v>
      </c>
      <c r="DN49" s="106">
        <v>0</v>
      </c>
      <c r="DO49" s="106">
        <v>40698</v>
      </c>
      <c r="DP49" s="106">
        <v>13300</v>
      </c>
      <c r="DQ49" s="106">
        <v>53998</v>
      </c>
      <c r="DR49" s="106">
        <v>200380</v>
      </c>
      <c r="DS49" s="106">
        <v>112</v>
      </c>
      <c r="DT49" s="106">
        <v>3</v>
      </c>
      <c r="DU49" s="106">
        <v>456</v>
      </c>
      <c r="DV49" s="106">
        <v>5</v>
      </c>
      <c r="DW49" s="106">
        <v>104</v>
      </c>
      <c r="DX49" s="106">
        <v>2</v>
      </c>
      <c r="DY49" s="106">
        <v>682</v>
      </c>
      <c r="DZ49" s="106">
        <v>739</v>
      </c>
      <c r="EA49" s="106">
        <v>450</v>
      </c>
      <c r="EB49" s="106">
        <v>1189</v>
      </c>
      <c r="EC49" s="106">
        <v>10676</v>
      </c>
      <c r="ED49" s="106">
        <v>1346</v>
      </c>
      <c r="EE49" s="106">
        <v>12022</v>
      </c>
      <c r="EF49" s="106">
        <v>1673</v>
      </c>
      <c r="EG49" s="106">
        <v>98</v>
      </c>
      <c r="EH49" s="106">
        <v>1771</v>
      </c>
      <c r="EI49" s="106">
        <v>14982</v>
      </c>
      <c r="EJ49" s="106">
        <v>5</v>
      </c>
      <c r="EK49" s="106">
        <v>17</v>
      </c>
      <c r="EL49" s="106">
        <v>14</v>
      </c>
      <c r="EM49" s="106">
        <v>59</v>
      </c>
      <c r="EN49" s="106">
        <v>88</v>
      </c>
      <c r="EO49" s="106">
        <v>728</v>
      </c>
      <c r="EP49" s="106">
        <v>16847</v>
      </c>
      <c r="EQ49" s="106">
        <v>9981</v>
      </c>
      <c r="ER49" s="106">
        <v>1601</v>
      </c>
      <c r="ES49" s="106">
        <v>0</v>
      </c>
      <c r="ET49" s="106">
        <v>24</v>
      </c>
      <c r="EU49" s="101" t="s">
        <v>1047</v>
      </c>
      <c r="EV49" s="106">
        <v>27</v>
      </c>
      <c r="EW49" s="106">
        <v>46</v>
      </c>
      <c r="EX49" s="106">
        <v>38400</v>
      </c>
      <c r="EY49" s="106">
        <v>63558</v>
      </c>
      <c r="EZ49" s="106">
        <v>6287</v>
      </c>
      <c r="FA49" s="101"/>
      <c r="FB49" s="107" t="s">
        <v>278</v>
      </c>
      <c r="FC49" s="101"/>
      <c r="FD49" s="101"/>
      <c r="FE49" s="101" t="s">
        <v>1048</v>
      </c>
      <c r="FF49" s="101" t="s">
        <v>307</v>
      </c>
      <c r="FG49" s="101" t="s">
        <v>1038</v>
      </c>
      <c r="FH49" s="101" t="s">
        <v>1039</v>
      </c>
      <c r="FI49" s="101">
        <v>28092</v>
      </c>
      <c r="FJ49" s="101"/>
      <c r="FK49" s="101" t="s">
        <v>1038</v>
      </c>
      <c r="FL49" s="101" t="s">
        <v>1039</v>
      </c>
      <c r="FM49" s="101">
        <v>28092</v>
      </c>
      <c r="FN49" s="101"/>
      <c r="FO49" s="101" t="s">
        <v>1037</v>
      </c>
      <c r="FP49" s="101">
        <v>24879</v>
      </c>
      <c r="FQ49" s="101">
        <v>15</v>
      </c>
      <c r="FR49" s="101" t="s">
        <v>1049</v>
      </c>
      <c r="FS49" s="101">
        <v>7574</v>
      </c>
      <c r="FT49" s="101">
        <v>156</v>
      </c>
      <c r="FU49" s="101"/>
      <c r="FV49" s="101" t="s">
        <v>1050</v>
      </c>
      <c r="FW49" s="101"/>
      <c r="FX49" s="101"/>
      <c r="FY49" s="102">
        <v>0</v>
      </c>
      <c r="FZ49" s="101" t="s">
        <v>1051</v>
      </c>
      <c r="GA49" s="108">
        <v>20.010000000000002</v>
      </c>
      <c r="GB49" s="108">
        <v>70</v>
      </c>
      <c r="GC49" s="101"/>
      <c r="GD49" s="101"/>
      <c r="GE49" s="101" t="s">
        <v>1052</v>
      </c>
      <c r="GF49" s="107" t="s">
        <v>286</v>
      </c>
      <c r="GG49" s="107" t="s">
        <v>1053</v>
      </c>
      <c r="GH49" s="107" t="s">
        <v>346</v>
      </c>
      <c r="GI49" s="107" t="s">
        <v>289</v>
      </c>
      <c r="GJ49" s="107" t="s">
        <v>290</v>
      </c>
      <c r="GK49" s="107" t="s">
        <v>278</v>
      </c>
      <c r="GL49" s="106">
        <v>79745</v>
      </c>
      <c r="GM49" s="107" t="s">
        <v>291</v>
      </c>
      <c r="GN49" s="106">
        <v>299</v>
      </c>
      <c r="GO49" s="106">
        <v>14</v>
      </c>
      <c r="GP49" s="106">
        <v>1180</v>
      </c>
      <c r="GQ49" s="106">
        <v>26771</v>
      </c>
      <c r="GR49" s="106">
        <v>127098</v>
      </c>
      <c r="GS49" s="106">
        <v>45</v>
      </c>
      <c r="GT49" s="106">
        <v>11</v>
      </c>
      <c r="GU49" s="106">
        <v>942</v>
      </c>
      <c r="GV49" s="106">
        <v>3552</v>
      </c>
      <c r="GW49" s="106">
        <v>22005</v>
      </c>
      <c r="GX49" s="106">
        <v>4</v>
      </c>
      <c r="GY49" s="106">
        <v>721</v>
      </c>
      <c r="GZ49" s="106">
        <v>32480</v>
      </c>
      <c r="HA49" s="106">
        <v>235034</v>
      </c>
      <c r="HB49" s="106">
        <v>278</v>
      </c>
      <c r="HC49" s="106">
        <v>87</v>
      </c>
      <c r="HD49" s="106">
        <v>0</v>
      </c>
      <c r="HE49" s="106">
        <v>26725</v>
      </c>
      <c r="HF49" s="106">
        <v>0</v>
      </c>
      <c r="HG49" s="106">
        <v>34298</v>
      </c>
      <c r="HH49" s="106">
        <v>3274</v>
      </c>
      <c r="HI49" s="106">
        <v>2022</v>
      </c>
      <c r="HJ49" s="106">
        <v>0</v>
      </c>
      <c r="HK49" s="106">
        <v>13913</v>
      </c>
      <c r="HL49" s="106">
        <v>0</v>
      </c>
      <c r="HM49" s="106">
        <v>0</v>
      </c>
      <c r="HN49" s="106">
        <v>0</v>
      </c>
      <c r="HO49" s="106">
        <v>370</v>
      </c>
      <c r="HP49" s="106">
        <v>0</v>
      </c>
      <c r="HQ49" s="106">
        <v>252018</v>
      </c>
      <c r="HR49" s="106">
        <v>57183</v>
      </c>
      <c r="HS49" s="106">
        <v>0</v>
      </c>
      <c r="HT49" s="106">
        <v>228899</v>
      </c>
      <c r="HU49" s="106">
        <v>49520</v>
      </c>
      <c r="HV49" s="106">
        <v>96</v>
      </c>
      <c r="HW49" s="106">
        <v>15178</v>
      </c>
      <c r="HX49" s="106">
        <v>263</v>
      </c>
      <c r="HY49" s="106">
        <v>7286</v>
      </c>
      <c r="HZ49" s="106">
        <v>0</v>
      </c>
      <c r="IA49" s="106">
        <v>114</v>
      </c>
      <c r="IB49" s="106">
        <v>5852</v>
      </c>
      <c r="IC49" s="106">
        <v>23696</v>
      </c>
      <c r="ID49" s="106">
        <v>29548</v>
      </c>
      <c r="IE49" s="106">
        <v>52667</v>
      </c>
      <c r="IF49" s="106">
        <v>18708</v>
      </c>
      <c r="IG49" s="106">
        <v>281566</v>
      </c>
      <c r="IH49" s="106">
        <v>83504</v>
      </c>
      <c r="II49" s="106">
        <v>115</v>
      </c>
      <c r="IJ49" s="106">
        <v>461</v>
      </c>
      <c r="IK49" s="106">
        <v>106</v>
      </c>
      <c r="IL49" s="105">
        <v>0.8</v>
      </c>
      <c r="IM49" s="105">
        <v>0.08</v>
      </c>
      <c r="IN49" s="106">
        <v>21.97</v>
      </c>
      <c r="IO49" s="106">
        <v>26.08</v>
      </c>
      <c r="IP49" s="106">
        <v>10.34</v>
      </c>
      <c r="IQ49" s="106">
        <v>672</v>
      </c>
      <c r="IR49" s="106">
        <v>13088</v>
      </c>
      <c r="IS49" s="106">
        <v>10</v>
      </c>
      <c r="IT49" s="106">
        <v>1894</v>
      </c>
    </row>
    <row r="50" spans="1:254" s="78" customFormat="1" x14ac:dyDescent="0.2">
      <c r="A50" s="101" t="s">
        <v>1055</v>
      </c>
      <c r="B50" s="101">
        <v>2016</v>
      </c>
      <c r="C50" s="101" t="s">
        <v>1056</v>
      </c>
      <c r="D50" s="101" t="s">
        <v>1057</v>
      </c>
      <c r="E50" s="101" t="s">
        <v>1058</v>
      </c>
      <c r="F50" s="101">
        <v>28753</v>
      </c>
      <c r="G50" s="101"/>
      <c r="H50" s="101" t="s">
        <v>1057</v>
      </c>
      <c r="I50" s="101" t="s">
        <v>1058</v>
      </c>
      <c r="J50" s="101">
        <v>28753</v>
      </c>
      <c r="K50" s="101"/>
      <c r="L50" s="101" t="s">
        <v>1059</v>
      </c>
      <c r="M50" s="101" t="s">
        <v>1060</v>
      </c>
      <c r="N50" s="101" t="s">
        <v>1061</v>
      </c>
      <c r="O50" s="101" t="s">
        <v>1062</v>
      </c>
      <c r="P50" s="101" t="s">
        <v>1059</v>
      </c>
      <c r="Q50" s="101" t="s">
        <v>323</v>
      </c>
      <c r="R50" s="101" t="s">
        <v>1060</v>
      </c>
      <c r="S50" s="101" t="s">
        <v>1061</v>
      </c>
      <c r="T50" s="101" t="s">
        <v>1062</v>
      </c>
      <c r="U50" s="102">
        <v>1</v>
      </c>
      <c r="V50" s="102">
        <v>2</v>
      </c>
      <c r="W50" s="102">
        <v>0</v>
      </c>
      <c r="X50" s="102">
        <v>0</v>
      </c>
      <c r="Y50" s="101">
        <v>6442</v>
      </c>
      <c r="Z50" s="101">
        <v>1</v>
      </c>
      <c r="AA50" s="101">
        <v>0</v>
      </c>
      <c r="AB50" s="101">
        <v>1</v>
      </c>
      <c r="AC50" s="101">
        <v>9.89</v>
      </c>
      <c r="AD50" s="101">
        <v>10.89</v>
      </c>
      <c r="AE50" s="101">
        <v>9.1800000000000007E-2</v>
      </c>
      <c r="AF50" s="103">
        <v>50001</v>
      </c>
      <c r="AG50" s="101"/>
      <c r="AH50" s="101"/>
      <c r="AI50" s="103">
        <v>38125</v>
      </c>
      <c r="AJ50" s="104">
        <v>7.41</v>
      </c>
      <c r="AK50" s="104">
        <v>7.41</v>
      </c>
      <c r="AL50" s="104">
        <v>7.41</v>
      </c>
      <c r="AM50" s="103">
        <v>6000</v>
      </c>
      <c r="AN50" s="103">
        <v>363855</v>
      </c>
      <c r="AO50" s="103">
        <v>369855</v>
      </c>
      <c r="AP50" s="103">
        <v>82461</v>
      </c>
      <c r="AQ50" s="103">
        <v>0</v>
      </c>
      <c r="AR50" s="103">
        <v>82461</v>
      </c>
      <c r="AS50" s="103">
        <v>6025</v>
      </c>
      <c r="AT50" s="103">
        <v>0</v>
      </c>
      <c r="AU50" s="103">
        <v>6025</v>
      </c>
      <c r="AV50" s="103">
        <v>18935</v>
      </c>
      <c r="AW50" s="103">
        <v>477276</v>
      </c>
      <c r="AX50" s="103">
        <v>220931</v>
      </c>
      <c r="AY50" s="103">
        <v>70634</v>
      </c>
      <c r="AZ50" s="103">
        <v>291565</v>
      </c>
      <c r="BA50" s="103">
        <v>29573</v>
      </c>
      <c r="BB50" s="103">
        <v>3900</v>
      </c>
      <c r="BC50" s="103">
        <v>7556</v>
      </c>
      <c r="BD50" s="103">
        <v>41029</v>
      </c>
      <c r="BE50" s="103">
        <v>144682</v>
      </c>
      <c r="BF50" s="103">
        <v>477276</v>
      </c>
      <c r="BG50" s="103">
        <v>0</v>
      </c>
      <c r="BH50" s="105">
        <v>0</v>
      </c>
      <c r="BI50" s="103">
        <v>0</v>
      </c>
      <c r="BJ50" s="103">
        <v>0</v>
      </c>
      <c r="BK50" s="103">
        <v>0</v>
      </c>
      <c r="BL50" s="103">
        <v>0</v>
      </c>
      <c r="BM50" s="103">
        <v>0</v>
      </c>
      <c r="BN50" s="103">
        <v>0</v>
      </c>
      <c r="BO50" s="106">
        <v>26699</v>
      </c>
      <c r="BP50" s="106">
        <v>14362</v>
      </c>
      <c r="BQ50" s="106">
        <v>41061</v>
      </c>
      <c r="BR50" s="106">
        <v>13332</v>
      </c>
      <c r="BS50" s="106">
        <v>3863</v>
      </c>
      <c r="BT50" s="106">
        <v>17195</v>
      </c>
      <c r="BU50" s="106">
        <v>2070</v>
      </c>
      <c r="BV50" s="106">
        <v>350</v>
      </c>
      <c r="BW50" s="106">
        <v>2420</v>
      </c>
      <c r="BX50" s="106">
        <v>60676</v>
      </c>
      <c r="BY50" s="106"/>
      <c r="BZ50" s="106">
        <v>60676</v>
      </c>
      <c r="CA50" s="106">
        <v>0</v>
      </c>
      <c r="CB50" s="106">
        <v>50589</v>
      </c>
      <c r="CC50" s="106">
        <v>1</v>
      </c>
      <c r="CD50" s="106">
        <v>74</v>
      </c>
      <c r="CE50" s="106">
        <v>75</v>
      </c>
      <c r="CF50" s="106">
        <v>3388</v>
      </c>
      <c r="CG50" s="106">
        <v>3205</v>
      </c>
      <c r="CH50" s="106">
        <v>6567</v>
      </c>
      <c r="CI50" s="106">
        <v>205</v>
      </c>
      <c r="CJ50" s="106">
        <v>0</v>
      </c>
      <c r="CK50" s="106">
        <v>18</v>
      </c>
      <c r="CL50" s="106">
        <v>106</v>
      </c>
      <c r="CM50" s="106">
        <v>27353</v>
      </c>
      <c r="CN50" s="106">
        <v>11011</v>
      </c>
      <c r="CO50" s="106">
        <v>38364</v>
      </c>
      <c r="CP50" s="106">
        <v>2730</v>
      </c>
      <c r="CQ50" s="106">
        <v>303</v>
      </c>
      <c r="CR50" s="106">
        <v>3033</v>
      </c>
      <c r="CS50" s="106">
        <v>18254</v>
      </c>
      <c r="CT50" s="106">
        <v>2917</v>
      </c>
      <c r="CU50" s="106">
        <v>21171</v>
      </c>
      <c r="CV50" s="106">
        <v>62568</v>
      </c>
      <c r="CW50" s="106">
        <v>2391</v>
      </c>
      <c r="CX50" s="106">
        <v>0</v>
      </c>
      <c r="CY50" s="106">
        <v>64959</v>
      </c>
      <c r="CZ50" s="106">
        <v>5916</v>
      </c>
      <c r="DA50" s="106">
        <v>1463</v>
      </c>
      <c r="DB50" s="106">
        <v>7379</v>
      </c>
      <c r="DC50" s="106">
        <v>24992</v>
      </c>
      <c r="DD50" s="106">
        <v>5940</v>
      </c>
      <c r="DE50" s="106">
        <v>0</v>
      </c>
      <c r="DF50" s="106">
        <v>7431</v>
      </c>
      <c r="DG50" s="106">
        <v>62</v>
      </c>
      <c r="DH50" s="106"/>
      <c r="DI50" s="106">
        <v>66623</v>
      </c>
      <c r="DJ50" s="106">
        <v>60121</v>
      </c>
      <c r="DK50" s="106"/>
      <c r="DL50" s="106"/>
      <c r="DM50" s="106">
        <v>103295</v>
      </c>
      <c r="DN50" s="106">
        <v>816</v>
      </c>
      <c r="DO50" s="106">
        <v>8890</v>
      </c>
      <c r="DP50" s="106">
        <v>2442</v>
      </c>
      <c r="DQ50" s="106">
        <v>11332</v>
      </c>
      <c r="DR50" s="106">
        <v>117985</v>
      </c>
      <c r="DS50" s="106">
        <v>169</v>
      </c>
      <c r="DT50" s="106">
        <v>25</v>
      </c>
      <c r="DU50" s="106">
        <v>287</v>
      </c>
      <c r="DV50" s="106">
        <v>144</v>
      </c>
      <c r="DW50" s="106">
        <v>50</v>
      </c>
      <c r="DX50" s="106">
        <v>10</v>
      </c>
      <c r="DY50" s="106">
        <v>685</v>
      </c>
      <c r="DZ50" s="106">
        <v>3171</v>
      </c>
      <c r="EA50" s="106">
        <v>286</v>
      </c>
      <c r="EB50" s="106">
        <v>3457</v>
      </c>
      <c r="EC50" s="106">
        <v>5982</v>
      </c>
      <c r="ED50" s="106">
        <v>2865</v>
      </c>
      <c r="EE50" s="106">
        <v>8847</v>
      </c>
      <c r="EF50" s="106">
        <v>1140</v>
      </c>
      <c r="EG50" s="106">
        <v>959</v>
      </c>
      <c r="EH50" s="106">
        <v>2099</v>
      </c>
      <c r="EI50" s="106">
        <v>14403</v>
      </c>
      <c r="EJ50" s="106">
        <v>5</v>
      </c>
      <c r="EK50" s="106">
        <v>16</v>
      </c>
      <c r="EL50" s="106">
        <v>40</v>
      </c>
      <c r="EM50" s="106">
        <v>225</v>
      </c>
      <c r="EN50" s="106">
        <v>411</v>
      </c>
      <c r="EO50" s="106">
        <v>4120</v>
      </c>
      <c r="EP50" s="106">
        <v>3444</v>
      </c>
      <c r="EQ50" s="106">
        <v>2272</v>
      </c>
      <c r="ER50" s="106">
        <v>802</v>
      </c>
      <c r="ES50" s="106">
        <v>10</v>
      </c>
      <c r="ET50" s="106">
        <v>8</v>
      </c>
      <c r="EU50" s="101" t="s">
        <v>1063</v>
      </c>
      <c r="EV50" s="106">
        <v>14</v>
      </c>
      <c r="EW50" s="106">
        <v>55</v>
      </c>
      <c r="EX50" s="106">
        <v>14773</v>
      </c>
      <c r="EY50" s="106">
        <v>36134</v>
      </c>
      <c r="EZ50" s="106">
        <v>11287</v>
      </c>
      <c r="FA50" s="101"/>
      <c r="FB50" s="107" t="s">
        <v>278</v>
      </c>
      <c r="FC50" s="101"/>
      <c r="FD50" s="101"/>
      <c r="FE50" s="101" t="s">
        <v>1055</v>
      </c>
      <c r="FF50" s="101" t="s">
        <v>307</v>
      </c>
      <c r="FG50" s="101" t="s">
        <v>1057</v>
      </c>
      <c r="FH50" s="101" t="s">
        <v>1058</v>
      </c>
      <c r="FI50" s="101">
        <v>28753</v>
      </c>
      <c r="FJ50" s="101">
        <v>6901</v>
      </c>
      <c r="FK50" s="101" t="s">
        <v>1057</v>
      </c>
      <c r="FL50" s="101" t="s">
        <v>1058</v>
      </c>
      <c r="FM50" s="101">
        <v>28753</v>
      </c>
      <c r="FN50" s="101">
        <v>6901</v>
      </c>
      <c r="FO50" s="101" t="s">
        <v>1056</v>
      </c>
      <c r="FP50" s="101">
        <v>21176</v>
      </c>
      <c r="FQ50" s="101">
        <v>10.89</v>
      </c>
      <c r="FR50" s="101" t="s">
        <v>1064</v>
      </c>
      <c r="FS50" s="101">
        <v>6442</v>
      </c>
      <c r="FT50" s="101">
        <v>156</v>
      </c>
      <c r="FU50" s="101"/>
      <c r="FV50" s="101" t="s">
        <v>1065</v>
      </c>
      <c r="FW50" s="101"/>
      <c r="FX50" s="101"/>
      <c r="FY50" s="102">
        <v>0</v>
      </c>
      <c r="FZ50" s="101" t="s">
        <v>1066</v>
      </c>
      <c r="GA50" s="108">
        <v>93.47</v>
      </c>
      <c r="GB50" s="108">
        <v>92.73</v>
      </c>
      <c r="GC50" s="101"/>
      <c r="GD50" s="101" t="s">
        <v>284</v>
      </c>
      <c r="GE50" s="101" t="s">
        <v>1067</v>
      </c>
      <c r="GF50" s="107" t="s">
        <v>286</v>
      </c>
      <c r="GG50" s="107" t="s">
        <v>287</v>
      </c>
      <c r="GH50" s="107" t="s">
        <v>288</v>
      </c>
      <c r="GI50" s="107" t="s">
        <v>289</v>
      </c>
      <c r="GJ50" s="107" t="s">
        <v>290</v>
      </c>
      <c r="GK50" s="107" t="s">
        <v>278</v>
      </c>
      <c r="GL50" s="106">
        <v>21372</v>
      </c>
      <c r="GM50" s="107" t="s">
        <v>291</v>
      </c>
      <c r="GN50" s="106">
        <v>403</v>
      </c>
      <c r="GO50" s="106">
        <v>20</v>
      </c>
      <c r="GP50" s="106">
        <v>1603</v>
      </c>
      <c r="GQ50" s="106">
        <v>4115</v>
      </c>
      <c r="GR50" s="106"/>
      <c r="GS50" s="106">
        <v>202</v>
      </c>
      <c r="GT50" s="106">
        <v>9</v>
      </c>
      <c r="GU50" s="106">
        <v>106</v>
      </c>
      <c r="GV50" s="106">
        <v>1302</v>
      </c>
      <c r="GW50" s="106"/>
      <c r="GX50" s="106">
        <v>3</v>
      </c>
      <c r="GY50" s="106">
        <v>2226</v>
      </c>
      <c r="GZ50" s="106">
        <v>13160</v>
      </c>
      <c r="HA50" s="106">
        <v>124873</v>
      </c>
      <c r="HB50" s="106">
        <v>62</v>
      </c>
      <c r="HC50" s="106"/>
      <c r="HD50" s="106">
        <v>0</v>
      </c>
      <c r="HE50" s="106">
        <v>26725</v>
      </c>
      <c r="HF50" s="106">
        <v>23798</v>
      </c>
      <c r="HG50" s="106"/>
      <c r="HH50" s="106">
        <v>66</v>
      </c>
      <c r="HI50" s="106">
        <v>2022</v>
      </c>
      <c r="HJ50" s="106">
        <v>1183</v>
      </c>
      <c r="HK50" s="106"/>
      <c r="HL50" s="106">
        <v>0</v>
      </c>
      <c r="HM50" s="106">
        <v>0</v>
      </c>
      <c r="HN50" s="106">
        <v>205</v>
      </c>
      <c r="HO50" s="106"/>
      <c r="HP50" s="106">
        <v>0</v>
      </c>
      <c r="HQ50" s="106">
        <v>103295</v>
      </c>
      <c r="HR50" s="106">
        <v>32371</v>
      </c>
      <c r="HS50" s="106">
        <v>25</v>
      </c>
      <c r="HT50" s="106">
        <v>95839</v>
      </c>
      <c r="HU50" s="106">
        <v>30905</v>
      </c>
      <c r="HV50" s="106">
        <v>58</v>
      </c>
      <c r="HW50" s="106">
        <v>5882</v>
      </c>
      <c r="HX50" s="106">
        <v>684</v>
      </c>
      <c r="HY50" s="106">
        <v>779</v>
      </c>
      <c r="HZ50" s="106">
        <v>0</v>
      </c>
      <c r="IA50" s="106">
        <v>28</v>
      </c>
      <c r="IB50" s="106">
        <v>3129</v>
      </c>
      <c r="IC50" s="106">
        <v>0</v>
      </c>
      <c r="ID50" s="106">
        <v>3129</v>
      </c>
      <c r="IE50" s="106">
        <v>10560</v>
      </c>
      <c r="IF50" s="106">
        <v>7379</v>
      </c>
      <c r="IG50" s="106">
        <v>106424</v>
      </c>
      <c r="IH50" s="106">
        <v>26854</v>
      </c>
      <c r="II50" s="106">
        <v>194</v>
      </c>
      <c r="IJ50" s="106">
        <v>431</v>
      </c>
      <c r="IK50" s="106">
        <v>60</v>
      </c>
      <c r="IL50" s="105">
        <v>0.61</v>
      </c>
      <c r="IM50" s="105">
        <v>0.24</v>
      </c>
      <c r="IN50" s="106">
        <v>21.03</v>
      </c>
      <c r="IO50" s="106">
        <v>20.53</v>
      </c>
      <c r="IP50" s="106">
        <v>17.82</v>
      </c>
      <c r="IQ50" s="106">
        <v>506</v>
      </c>
      <c r="IR50" s="106">
        <v>10293</v>
      </c>
      <c r="IS50" s="106">
        <v>179</v>
      </c>
      <c r="IT50" s="106">
        <v>4110</v>
      </c>
    </row>
    <row r="51" spans="1:254" s="78" customFormat="1" x14ac:dyDescent="0.2">
      <c r="A51" s="101" t="s">
        <v>1069</v>
      </c>
      <c r="B51" s="101">
        <v>2016</v>
      </c>
      <c r="C51" s="101" t="s">
        <v>1070</v>
      </c>
      <c r="D51" s="101" t="s">
        <v>1071</v>
      </c>
      <c r="E51" s="101" t="s">
        <v>1072</v>
      </c>
      <c r="F51" s="101">
        <v>28752</v>
      </c>
      <c r="G51" s="101">
        <v>3906</v>
      </c>
      <c r="H51" s="101" t="s">
        <v>1071</v>
      </c>
      <c r="I51" s="101" t="s">
        <v>1072</v>
      </c>
      <c r="J51" s="101">
        <v>28752</v>
      </c>
      <c r="K51" s="101"/>
      <c r="L51" s="101" t="s">
        <v>1073</v>
      </c>
      <c r="M51" s="101" t="s">
        <v>1074</v>
      </c>
      <c r="N51" s="101" t="s">
        <v>1075</v>
      </c>
      <c r="O51" s="101" t="s">
        <v>1076</v>
      </c>
      <c r="P51" s="101" t="s">
        <v>1073</v>
      </c>
      <c r="Q51" s="101" t="s">
        <v>396</v>
      </c>
      <c r="R51" s="101" t="s">
        <v>1074</v>
      </c>
      <c r="S51" s="101" t="s">
        <v>1075</v>
      </c>
      <c r="T51" s="101" t="s">
        <v>1076</v>
      </c>
      <c r="U51" s="102">
        <v>1</v>
      </c>
      <c r="V51" s="102">
        <v>1</v>
      </c>
      <c r="W51" s="102">
        <v>0</v>
      </c>
      <c r="X51" s="102">
        <v>0</v>
      </c>
      <c r="Y51" s="101">
        <v>4186</v>
      </c>
      <c r="Z51" s="101">
        <v>1</v>
      </c>
      <c r="AA51" s="101">
        <v>0</v>
      </c>
      <c r="AB51" s="101">
        <v>1</v>
      </c>
      <c r="AC51" s="101">
        <v>18.45</v>
      </c>
      <c r="AD51" s="101">
        <v>19.45</v>
      </c>
      <c r="AE51" s="101">
        <v>5.1400000000000001E-2</v>
      </c>
      <c r="AF51" s="103">
        <v>57646</v>
      </c>
      <c r="AG51" s="101"/>
      <c r="AH51" s="101"/>
      <c r="AI51" s="103">
        <v>38125</v>
      </c>
      <c r="AJ51" s="104">
        <v>8.59</v>
      </c>
      <c r="AK51" s="104">
        <v>8.8000000000000007</v>
      </c>
      <c r="AL51" s="104">
        <v>9.3699999999999992</v>
      </c>
      <c r="AM51" s="103">
        <v>0</v>
      </c>
      <c r="AN51" s="103">
        <v>681518</v>
      </c>
      <c r="AO51" s="103">
        <v>681518</v>
      </c>
      <c r="AP51" s="103">
        <v>105234</v>
      </c>
      <c r="AQ51" s="103">
        <v>0</v>
      </c>
      <c r="AR51" s="103">
        <v>105234</v>
      </c>
      <c r="AS51" s="103">
        <v>750</v>
      </c>
      <c r="AT51" s="103">
        <v>0</v>
      </c>
      <c r="AU51" s="103">
        <v>750</v>
      </c>
      <c r="AV51" s="103">
        <v>2432</v>
      </c>
      <c r="AW51" s="103">
        <v>789934</v>
      </c>
      <c r="AX51" s="103">
        <v>378713</v>
      </c>
      <c r="AY51" s="103">
        <v>126623</v>
      </c>
      <c r="AZ51" s="103">
        <v>505336</v>
      </c>
      <c r="BA51" s="103">
        <v>64129</v>
      </c>
      <c r="BB51" s="103">
        <v>10180</v>
      </c>
      <c r="BC51" s="103">
        <v>10692</v>
      </c>
      <c r="BD51" s="103">
        <v>85001</v>
      </c>
      <c r="BE51" s="103">
        <v>132200</v>
      </c>
      <c r="BF51" s="103">
        <v>722537</v>
      </c>
      <c r="BG51" s="103">
        <v>67397</v>
      </c>
      <c r="BH51" s="105">
        <v>8.5300000000000001E-2</v>
      </c>
      <c r="BI51" s="103">
        <v>3000</v>
      </c>
      <c r="BJ51" s="103">
        <v>0</v>
      </c>
      <c r="BK51" s="103">
        <v>0</v>
      </c>
      <c r="BL51" s="103">
        <v>0</v>
      </c>
      <c r="BM51" s="103">
        <v>3000</v>
      </c>
      <c r="BN51" s="103">
        <v>3000</v>
      </c>
      <c r="BO51" s="106">
        <v>24012</v>
      </c>
      <c r="BP51" s="106">
        <v>39058</v>
      </c>
      <c r="BQ51" s="106">
        <v>63070</v>
      </c>
      <c r="BR51" s="106">
        <v>14797</v>
      </c>
      <c r="BS51" s="106">
        <v>8197</v>
      </c>
      <c r="BT51" s="106">
        <v>22994</v>
      </c>
      <c r="BU51" s="106">
        <v>3080</v>
      </c>
      <c r="BV51" s="106">
        <v>818</v>
      </c>
      <c r="BW51" s="106"/>
      <c r="BX51" s="106">
        <v>89962</v>
      </c>
      <c r="BY51" s="106"/>
      <c r="BZ51" s="106">
        <v>89962</v>
      </c>
      <c r="CA51" s="106">
        <v>402</v>
      </c>
      <c r="CB51" s="106">
        <v>50523</v>
      </c>
      <c r="CC51" s="106">
        <v>2</v>
      </c>
      <c r="CD51" s="106">
        <v>74</v>
      </c>
      <c r="CE51" s="106">
        <v>76</v>
      </c>
      <c r="CF51" s="106">
        <v>5783</v>
      </c>
      <c r="CG51" s="106">
        <v>3205</v>
      </c>
      <c r="CH51" s="106">
        <v>6819</v>
      </c>
      <c r="CI51" s="106">
        <v>205</v>
      </c>
      <c r="CJ51" s="106">
        <v>0</v>
      </c>
      <c r="CK51" s="106">
        <v>24</v>
      </c>
      <c r="CL51" s="106">
        <v>91</v>
      </c>
      <c r="CM51" s="106">
        <v>48686</v>
      </c>
      <c r="CN51" s="106">
        <v>15034</v>
      </c>
      <c r="CO51" s="106">
        <v>63720</v>
      </c>
      <c r="CP51" s="106">
        <v>5141</v>
      </c>
      <c r="CQ51" s="106">
        <v>459</v>
      </c>
      <c r="CR51" s="106">
        <v>5600</v>
      </c>
      <c r="CS51" s="106">
        <v>24309</v>
      </c>
      <c r="CT51" s="106">
        <v>4326</v>
      </c>
      <c r="CU51" s="106">
        <v>28635</v>
      </c>
      <c r="CV51" s="106">
        <v>97955</v>
      </c>
      <c r="CW51" s="106">
        <v>2392</v>
      </c>
      <c r="CX51" s="106">
        <v>242</v>
      </c>
      <c r="CY51" s="106">
        <v>100589</v>
      </c>
      <c r="CZ51" s="106">
        <v>10560</v>
      </c>
      <c r="DA51" s="106">
        <v>983</v>
      </c>
      <c r="DB51" s="106">
        <v>11543</v>
      </c>
      <c r="DC51" s="106">
        <v>36272</v>
      </c>
      <c r="DD51" s="106">
        <v>12178</v>
      </c>
      <c r="DE51" s="106">
        <v>0</v>
      </c>
      <c r="DF51" s="106">
        <v>13205</v>
      </c>
      <c r="DG51" s="106">
        <v>222</v>
      </c>
      <c r="DH51" s="106"/>
      <c r="DI51" s="106">
        <v>121158</v>
      </c>
      <c r="DJ51" s="106">
        <v>25722</v>
      </c>
      <c r="DK51" s="106"/>
      <c r="DL51" s="106">
        <v>0</v>
      </c>
      <c r="DM51" s="106">
        <v>160606</v>
      </c>
      <c r="DN51" s="106">
        <v>38</v>
      </c>
      <c r="DO51" s="106">
        <v>22884</v>
      </c>
      <c r="DP51" s="106">
        <v>5110</v>
      </c>
      <c r="DQ51" s="106">
        <v>27994</v>
      </c>
      <c r="DR51" s="106">
        <v>110986</v>
      </c>
      <c r="DS51" s="106">
        <v>62</v>
      </c>
      <c r="DT51" s="106">
        <v>0</v>
      </c>
      <c r="DU51" s="106">
        <v>507</v>
      </c>
      <c r="DV51" s="106">
        <v>15</v>
      </c>
      <c r="DW51" s="106">
        <v>30</v>
      </c>
      <c r="DX51" s="106">
        <v>0</v>
      </c>
      <c r="DY51" s="106">
        <v>614</v>
      </c>
      <c r="DZ51" s="106">
        <v>320</v>
      </c>
      <c r="EA51" s="106">
        <v>0</v>
      </c>
      <c r="EB51" s="106">
        <v>320</v>
      </c>
      <c r="EC51" s="106">
        <v>5369</v>
      </c>
      <c r="ED51" s="106">
        <v>450</v>
      </c>
      <c r="EE51" s="106">
        <v>5819</v>
      </c>
      <c r="EF51" s="106">
        <v>324</v>
      </c>
      <c r="EG51" s="106">
        <v>0</v>
      </c>
      <c r="EH51" s="106">
        <v>324</v>
      </c>
      <c r="EI51" s="106">
        <v>6463</v>
      </c>
      <c r="EJ51" s="106">
        <v>3</v>
      </c>
      <c r="EK51" s="106">
        <v>8</v>
      </c>
      <c r="EL51" s="106">
        <v>48</v>
      </c>
      <c r="EM51" s="106">
        <v>168</v>
      </c>
      <c r="EN51" s="106">
        <v>438</v>
      </c>
      <c r="EO51" s="106">
        <v>1350</v>
      </c>
      <c r="EP51" s="106">
        <v>23726</v>
      </c>
      <c r="EQ51" s="106">
        <v>13726</v>
      </c>
      <c r="ER51" s="106">
        <v>1515</v>
      </c>
      <c r="ES51" s="106">
        <v>10433</v>
      </c>
      <c r="ET51" s="106">
        <v>10031</v>
      </c>
      <c r="EU51" s="101" t="s">
        <v>1077</v>
      </c>
      <c r="EV51" s="106">
        <v>15</v>
      </c>
      <c r="EW51" s="106">
        <v>38</v>
      </c>
      <c r="EX51" s="106">
        <v>16595</v>
      </c>
      <c r="EY51" s="106">
        <v>158784</v>
      </c>
      <c r="EZ51" s="106">
        <v>8250</v>
      </c>
      <c r="FA51" s="101"/>
      <c r="FB51" s="107" t="s">
        <v>278</v>
      </c>
      <c r="FC51" s="101"/>
      <c r="FD51" s="101"/>
      <c r="FE51" s="101" t="s">
        <v>1069</v>
      </c>
      <c r="FF51" s="101" t="s">
        <v>307</v>
      </c>
      <c r="FG51" s="101" t="s">
        <v>1071</v>
      </c>
      <c r="FH51" s="101" t="s">
        <v>1072</v>
      </c>
      <c r="FI51" s="101">
        <v>28752</v>
      </c>
      <c r="FJ51" s="101">
        <v>3906</v>
      </c>
      <c r="FK51" s="101" t="s">
        <v>1071</v>
      </c>
      <c r="FL51" s="101" t="s">
        <v>1072</v>
      </c>
      <c r="FM51" s="101">
        <v>28752</v>
      </c>
      <c r="FN51" s="101">
        <v>3906</v>
      </c>
      <c r="FO51" s="101" t="s">
        <v>1070</v>
      </c>
      <c r="FP51" s="101">
        <v>23290</v>
      </c>
      <c r="FQ51" s="101">
        <v>9</v>
      </c>
      <c r="FR51" s="101" t="s">
        <v>1073</v>
      </c>
      <c r="FS51" s="101">
        <v>4186</v>
      </c>
      <c r="FT51" s="101">
        <v>104</v>
      </c>
      <c r="FU51" s="101"/>
      <c r="FV51" s="101">
        <v>53</v>
      </c>
      <c r="FW51" s="101"/>
      <c r="FX51" s="101"/>
      <c r="FY51" s="102">
        <v>0</v>
      </c>
      <c r="FZ51" s="101" t="s">
        <v>1078</v>
      </c>
      <c r="GA51" s="108">
        <v>94</v>
      </c>
      <c r="GB51" s="108">
        <v>91</v>
      </c>
      <c r="GC51" s="101"/>
      <c r="GD51" s="101" t="s">
        <v>327</v>
      </c>
      <c r="GE51" s="101" t="s">
        <v>1079</v>
      </c>
      <c r="GF51" s="107" t="s">
        <v>286</v>
      </c>
      <c r="GG51" s="107" t="s">
        <v>287</v>
      </c>
      <c r="GH51" s="107" t="s">
        <v>288</v>
      </c>
      <c r="GI51" s="107" t="s">
        <v>289</v>
      </c>
      <c r="GJ51" s="107" t="s">
        <v>290</v>
      </c>
      <c r="GK51" s="107" t="s">
        <v>278</v>
      </c>
      <c r="GL51" s="106">
        <v>45231</v>
      </c>
      <c r="GM51" s="107" t="s">
        <v>291</v>
      </c>
      <c r="GN51" s="106">
        <v>625</v>
      </c>
      <c r="GO51" s="106">
        <v>62</v>
      </c>
      <c r="GP51" s="106">
        <v>2305</v>
      </c>
      <c r="GQ51" s="106">
        <v>15023</v>
      </c>
      <c r="GR51" s="106">
        <v>947880</v>
      </c>
      <c r="GS51" s="106">
        <v>75</v>
      </c>
      <c r="GT51" s="106">
        <v>16</v>
      </c>
      <c r="GU51" s="106">
        <v>148</v>
      </c>
      <c r="GV51" s="106">
        <v>1990</v>
      </c>
      <c r="GW51" s="106">
        <v>142500</v>
      </c>
      <c r="GX51" s="106">
        <v>2</v>
      </c>
      <c r="GY51" s="106">
        <v>750</v>
      </c>
      <c r="GZ51" s="106">
        <v>15807</v>
      </c>
      <c r="HA51" s="106">
        <v>157288</v>
      </c>
      <c r="HB51" s="106">
        <v>222</v>
      </c>
      <c r="HC51" s="106"/>
      <c r="HD51" s="106">
        <v>0</v>
      </c>
      <c r="HE51" s="106">
        <v>26725</v>
      </c>
      <c r="HF51" s="106">
        <v>23798</v>
      </c>
      <c r="HG51" s="106"/>
      <c r="HH51" s="106">
        <v>0</v>
      </c>
      <c r="HI51" s="106">
        <v>2022</v>
      </c>
      <c r="HJ51" s="106">
        <v>1183</v>
      </c>
      <c r="HK51" s="106"/>
      <c r="HL51" s="106">
        <v>0</v>
      </c>
      <c r="HM51" s="106">
        <v>0</v>
      </c>
      <c r="HN51" s="106">
        <v>205</v>
      </c>
      <c r="HO51" s="106"/>
      <c r="HP51" s="106">
        <v>0</v>
      </c>
      <c r="HQ51" s="106">
        <v>160606</v>
      </c>
      <c r="HR51" s="106">
        <v>47815</v>
      </c>
      <c r="HS51" s="106">
        <v>24</v>
      </c>
      <c r="HT51" s="106">
        <v>147619</v>
      </c>
      <c r="HU51" s="106">
        <v>46812</v>
      </c>
      <c r="HV51" s="106">
        <v>1</v>
      </c>
      <c r="HW51" s="106">
        <v>12177</v>
      </c>
      <c r="HX51" s="106">
        <v>1</v>
      </c>
      <c r="HY51" s="106">
        <v>982</v>
      </c>
      <c r="HZ51" s="106">
        <v>0</v>
      </c>
      <c r="IA51" s="106">
        <v>44</v>
      </c>
      <c r="IB51" s="106">
        <v>628</v>
      </c>
      <c r="IC51" s="106">
        <v>0</v>
      </c>
      <c r="ID51" s="106">
        <v>628</v>
      </c>
      <c r="IE51" s="106">
        <v>13833</v>
      </c>
      <c r="IF51" s="106">
        <v>11543</v>
      </c>
      <c r="IG51" s="106">
        <v>161234</v>
      </c>
      <c r="IH51" s="106">
        <v>45057</v>
      </c>
      <c r="II51" s="106">
        <v>62</v>
      </c>
      <c r="IJ51" s="106">
        <v>522</v>
      </c>
      <c r="IK51" s="106">
        <v>30</v>
      </c>
      <c r="IL51" s="105">
        <v>0.9</v>
      </c>
      <c r="IM51" s="105">
        <v>0.05</v>
      </c>
      <c r="IN51" s="106">
        <v>10.53</v>
      </c>
      <c r="IO51" s="106">
        <v>11.15</v>
      </c>
      <c r="IP51" s="106">
        <v>5.16</v>
      </c>
      <c r="IQ51" s="106">
        <v>599</v>
      </c>
      <c r="IR51" s="106">
        <v>6013</v>
      </c>
      <c r="IS51" s="106">
        <v>15</v>
      </c>
      <c r="IT51" s="106">
        <v>450</v>
      </c>
    </row>
    <row r="52" spans="1:254" s="78" customFormat="1" x14ac:dyDescent="0.2">
      <c r="A52" s="109" t="s">
        <v>1081</v>
      </c>
      <c r="B52" s="109">
        <v>2016</v>
      </c>
      <c r="C52" s="109" t="s">
        <v>995</v>
      </c>
      <c r="D52" s="109" t="s">
        <v>1082</v>
      </c>
      <c r="E52" s="109" t="s">
        <v>1083</v>
      </c>
      <c r="F52" s="109">
        <v>28115</v>
      </c>
      <c r="G52" s="109">
        <v>3262</v>
      </c>
      <c r="H52" s="109" t="s">
        <v>1082</v>
      </c>
      <c r="I52" s="109" t="s">
        <v>1083</v>
      </c>
      <c r="J52" s="109">
        <v>28115</v>
      </c>
      <c r="K52" s="109"/>
      <c r="L52" s="109" t="s">
        <v>1084</v>
      </c>
      <c r="M52" s="109" t="s">
        <v>1085</v>
      </c>
      <c r="N52" s="109" t="s">
        <v>1086</v>
      </c>
      <c r="O52" s="109" t="s">
        <v>1087</v>
      </c>
      <c r="P52" s="109" t="s">
        <v>1088</v>
      </c>
      <c r="Q52" s="109" t="s">
        <v>1089</v>
      </c>
      <c r="R52" s="109" t="s">
        <v>1090</v>
      </c>
      <c r="S52" s="109" t="s">
        <v>1091</v>
      </c>
      <c r="T52" s="109" t="s">
        <v>1092</v>
      </c>
      <c r="U52" s="110">
        <v>1</v>
      </c>
      <c r="V52" s="110">
        <v>0</v>
      </c>
      <c r="W52" s="110">
        <v>0</v>
      </c>
      <c r="X52" s="110">
        <v>1</v>
      </c>
      <c r="Y52" s="109">
        <v>3080</v>
      </c>
      <c r="Z52" s="109">
        <v>6</v>
      </c>
      <c r="AA52" s="109">
        <v>1</v>
      </c>
      <c r="AB52" s="109">
        <v>7</v>
      </c>
      <c r="AC52" s="109">
        <v>19.25</v>
      </c>
      <c r="AD52" s="109">
        <v>26.25</v>
      </c>
      <c r="AE52" s="109">
        <v>0.2286</v>
      </c>
      <c r="AF52" s="111">
        <v>93312</v>
      </c>
      <c r="AG52" s="109"/>
      <c r="AH52" s="109"/>
      <c r="AI52" s="111">
        <v>39650</v>
      </c>
      <c r="AJ52" s="112">
        <v>12.48</v>
      </c>
      <c r="AK52" s="112">
        <v>13.76</v>
      </c>
      <c r="AL52" s="112">
        <v>16.73</v>
      </c>
      <c r="AM52" s="111">
        <v>621526</v>
      </c>
      <c r="AN52" s="111">
        <v>1274532</v>
      </c>
      <c r="AO52" s="111">
        <v>1896058</v>
      </c>
      <c r="AP52" s="111">
        <v>23984</v>
      </c>
      <c r="AQ52" s="111">
        <v>0</v>
      </c>
      <c r="AR52" s="111">
        <v>23984</v>
      </c>
      <c r="AS52" s="111">
        <v>0</v>
      </c>
      <c r="AT52" s="111">
        <v>0</v>
      </c>
      <c r="AU52" s="111">
        <v>0</v>
      </c>
      <c r="AV52" s="111">
        <v>88162</v>
      </c>
      <c r="AW52" s="111">
        <v>2008204</v>
      </c>
      <c r="AX52" s="111">
        <v>987122</v>
      </c>
      <c r="AY52" s="111">
        <v>364916</v>
      </c>
      <c r="AZ52" s="111">
        <v>1352038</v>
      </c>
      <c r="BA52" s="111">
        <v>186741</v>
      </c>
      <c r="BB52" s="111">
        <v>69738</v>
      </c>
      <c r="BC52" s="111">
        <v>65009</v>
      </c>
      <c r="BD52" s="111">
        <v>321488</v>
      </c>
      <c r="BE52" s="111">
        <v>334678</v>
      </c>
      <c r="BF52" s="111">
        <v>2008204</v>
      </c>
      <c r="BG52" s="111">
        <v>0</v>
      </c>
      <c r="BH52" s="113">
        <v>0</v>
      </c>
      <c r="BI52" s="111">
        <v>0</v>
      </c>
      <c r="BJ52" s="111">
        <v>0</v>
      </c>
      <c r="BK52" s="111">
        <v>0</v>
      </c>
      <c r="BL52" s="111">
        <v>-1</v>
      </c>
      <c r="BM52" s="111">
        <v>-1</v>
      </c>
      <c r="BN52" s="111">
        <v>272777</v>
      </c>
      <c r="BO52" s="114">
        <v>22233</v>
      </c>
      <c r="BP52" s="114">
        <v>36119</v>
      </c>
      <c r="BQ52" s="114">
        <v>58352</v>
      </c>
      <c r="BR52" s="114">
        <v>28325</v>
      </c>
      <c r="BS52" s="114">
        <v>21046</v>
      </c>
      <c r="BT52" s="114">
        <v>49371</v>
      </c>
      <c r="BU52" s="114">
        <v>7731</v>
      </c>
      <c r="BV52" s="114">
        <v>2023</v>
      </c>
      <c r="BW52" s="114">
        <v>9754</v>
      </c>
      <c r="BX52" s="114">
        <v>117477</v>
      </c>
      <c r="BY52" s="114"/>
      <c r="BZ52" s="114">
        <v>117477</v>
      </c>
      <c r="CA52" s="114">
        <v>4</v>
      </c>
      <c r="CB52" s="114">
        <v>61406</v>
      </c>
      <c r="CC52" s="114">
        <v>5</v>
      </c>
      <c r="CD52" s="114">
        <v>74</v>
      </c>
      <c r="CE52" s="114">
        <v>79</v>
      </c>
      <c r="CF52" s="114">
        <v>6831</v>
      </c>
      <c r="CG52" s="114">
        <v>16110</v>
      </c>
      <c r="CH52" s="114">
        <v>11015</v>
      </c>
      <c r="CI52" s="114">
        <v>370</v>
      </c>
      <c r="CJ52" s="114">
        <v>165</v>
      </c>
      <c r="CK52" s="114">
        <v>28</v>
      </c>
      <c r="CL52" s="114">
        <v>123</v>
      </c>
      <c r="CM52" s="114">
        <v>74070</v>
      </c>
      <c r="CN52" s="114">
        <v>41590</v>
      </c>
      <c r="CO52" s="114">
        <v>115660</v>
      </c>
      <c r="CP52" s="114">
        <v>13653</v>
      </c>
      <c r="CQ52" s="114">
        <v>1279</v>
      </c>
      <c r="CR52" s="114">
        <v>14932</v>
      </c>
      <c r="CS52" s="114">
        <v>143341</v>
      </c>
      <c r="CT52" s="114">
        <v>49631</v>
      </c>
      <c r="CU52" s="114">
        <v>192972</v>
      </c>
      <c r="CV52" s="114">
        <v>323564</v>
      </c>
      <c r="CW52" s="114">
        <v>42</v>
      </c>
      <c r="CX52" s="114">
        <v>10</v>
      </c>
      <c r="CY52" s="114">
        <v>323616</v>
      </c>
      <c r="CZ52" s="114">
        <v>24085</v>
      </c>
      <c r="DA52" s="114">
        <v>16235</v>
      </c>
      <c r="DB52" s="114">
        <v>40320</v>
      </c>
      <c r="DC52" s="114">
        <v>101275</v>
      </c>
      <c r="DD52" s="114">
        <v>33248</v>
      </c>
      <c r="DE52" s="114">
        <v>1551</v>
      </c>
      <c r="DF52" s="114">
        <v>51876</v>
      </c>
      <c r="DG52" s="114">
        <v>484</v>
      </c>
      <c r="DH52" s="114"/>
      <c r="DI52" s="114">
        <v>498568</v>
      </c>
      <c r="DJ52" s="114">
        <v>0</v>
      </c>
      <c r="DK52" s="114">
        <v>0</v>
      </c>
      <c r="DL52" s="114">
        <v>2074</v>
      </c>
      <c r="DM52" s="114">
        <v>500010</v>
      </c>
      <c r="DN52" s="114">
        <v>0</v>
      </c>
      <c r="DO52" s="114">
        <v>34002</v>
      </c>
      <c r="DP52" s="114">
        <v>9046</v>
      </c>
      <c r="DQ52" s="114">
        <v>43048</v>
      </c>
      <c r="DR52" s="114">
        <v>277105</v>
      </c>
      <c r="DS52" s="114">
        <v>102</v>
      </c>
      <c r="DT52" s="114">
        <v>12</v>
      </c>
      <c r="DU52" s="114">
        <v>432</v>
      </c>
      <c r="DV52" s="114">
        <v>390</v>
      </c>
      <c r="DW52" s="114">
        <v>21</v>
      </c>
      <c r="DX52" s="114">
        <v>2</v>
      </c>
      <c r="DY52" s="114">
        <v>959</v>
      </c>
      <c r="DZ52" s="114">
        <v>1163</v>
      </c>
      <c r="EA52" s="114">
        <v>375</v>
      </c>
      <c r="EB52" s="114">
        <v>1538</v>
      </c>
      <c r="EC52" s="114">
        <v>15082</v>
      </c>
      <c r="ED52" s="114">
        <v>24027</v>
      </c>
      <c r="EE52" s="114">
        <v>39109</v>
      </c>
      <c r="EF52" s="114">
        <v>237</v>
      </c>
      <c r="EG52" s="114">
        <v>70</v>
      </c>
      <c r="EH52" s="114">
        <v>307</v>
      </c>
      <c r="EI52" s="114">
        <v>40954</v>
      </c>
      <c r="EJ52" s="114">
        <v>25</v>
      </c>
      <c r="EK52" s="114">
        <v>32</v>
      </c>
      <c r="EL52" s="114">
        <v>10</v>
      </c>
      <c r="EM52" s="114">
        <v>0</v>
      </c>
      <c r="EN52" s="114">
        <v>154</v>
      </c>
      <c r="EO52" s="114">
        <v>2885</v>
      </c>
      <c r="EP52" s="114">
        <v>20748</v>
      </c>
      <c r="EQ52" s="114">
        <v>11960</v>
      </c>
      <c r="ER52" s="114">
        <v>208</v>
      </c>
      <c r="ES52" s="114">
        <v>19</v>
      </c>
      <c r="ET52" s="114">
        <v>212</v>
      </c>
      <c r="EU52" s="109" t="s">
        <v>1093</v>
      </c>
      <c r="EV52" s="114">
        <v>26</v>
      </c>
      <c r="EW52" s="114">
        <v>44</v>
      </c>
      <c r="EX52" s="114">
        <v>45743</v>
      </c>
      <c r="EY52" s="114"/>
      <c r="EZ52" s="114"/>
      <c r="FA52" s="109"/>
      <c r="FB52" s="115" t="s">
        <v>278</v>
      </c>
      <c r="FC52" s="109"/>
      <c r="FD52" s="109"/>
      <c r="FE52" s="109" t="s">
        <v>1081</v>
      </c>
      <c r="FF52" s="109" t="s">
        <v>280</v>
      </c>
      <c r="FG52" s="109" t="s">
        <v>1082</v>
      </c>
      <c r="FH52" s="109" t="s">
        <v>1083</v>
      </c>
      <c r="FI52" s="109">
        <v>28115</v>
      </c>
      <c r="FJ52" s="109">
        <v>3262</v>
      </c>
      <c r="FK52" s="109" t="s">
        <v>1082</v>
      </c>
      <c r="FL52" s="109" t="s">
        <v>1083</v>
      </c>
      <c r="FM52" s="109">
        <v>28115</v>
      </c>
      <c r="FN52" s="109">
        <v>3262</v>
      </c>
      <c r="FO52" s="109" t="s">
        <v>995</v>
      </c>
      <c r="FP52" s="109">
        <v>34000</v>
      </c>
      <c r="FQ52" s="109">
        <v>26.25</v>
      </c>
      <c r="FR52" s="109" t="s">
        <v>1084</v>
      </c>
      <c r="FS52" s="109">
        <v>3080</v>
      </c>
      <c r="FT52" s="109">
        <v>52</v>
      </c>
      <c r="FU52" s="109"/>
      <c r="FV52" s="109" t="s">
        <v>1094</v>
      </c>
      <c r="FW52" s="109"/>
      <c r="FX52" s="109"/>
      <c r="FY52" s="110">
        <v>0</v>
      </c>
      <c r="FZ52" s="109" t="s">
        <v>1095</v>
      </c>
      <c r="GA52" s="116">
        <v>320.39999999999998</v>
      </c>
      <c r="GB52" s="116">
        <v>259.67</v>
      </c>
      <c r="GC52" s="109"/>
      <c r="GD52" s="109" t="s">
        <v>284</v>
      </c>
      <c r="GE52" s="109" t="s">
        <v>1096</v>
      </c>
      <c r="GF52" s="115" t="s">
        <v>286</v>
      </c>
      <c r="GG52" s="115" t="s">
        <v>535</v>
      </c>
      <c r="GH52" s="115" t="s">
        <v>502</v>
      </c>
      <c r="GI52" s="115" t="s">
        <v>289</v>
      </c>
      <c r="GJ52" s="115" t="s">
        <v>536</v>
      </c>
      <c r="GK52" s="115" t="s">
        <v>278</v>
      </c>
      <c r="GL52" s="114">
        <v>35156</v>
      </c>
      <c r="GM52" s="115" t="s">
        <v>291</v>
      </c>
      <c r="GN52" s="114">
        <v>696</v>
      </c>
      <c r="GO52" s="114">
        <v>110</v>
      </c>
      <c r="GP52" s="114">
        <v>4826</v>
      </c>
      <c r="GQ52" s="114">
        <v>63069</v>
      </c>
      <c r="GR52" s="114">
        <v>306492</v>
      </c>
      <c r="GS52" s="114">
        <v>151</v>
      </c>
      <c r="GT52" s="114">
        <v>21</v>
      </c>
      <c r="GU52" s="114">
        <v>237</v>
      </c>
      <c r="GV52" s="114">
        <v>4953</v>
      </c>
      <c r="GW52" s="114">
        <v>183802</v>
      </c>
      <c r="GX52" s="114">
        <v>2</v>
      </c>
      <c r="GY52" s="114">
        <v>445</v>
      </c>
      <c r="GZ52" s="114">
        <v>34326</v>
      </c>
      <c r="HA52" s="114">
        <v>214064</v>
      </c>
      <c r="HB52" s="114">
        <v>484</v>
      </c>
      <c r="HC52" s="114">
        <v>87</v>
      </c>
      <c r="HD52" s="114">
        <v>78</v>
      </c>
      <c r="HE52" s="114">
        <v>26725</v>
      </c>
      <c r="HF52" s="114"/>
      <c r="HG52" s="114">
        <v>34298</v>
      </c>
      <c r="HH52" s="114">
        <v>383</v>
      </c>
      <c r="HI52" s="114">
        <v>2022</v>
      </c>
      <c r="HJ52" s="114"/>
      <c r="HK52" s="114">
        <v>13913</v>
      </c>
      <c r="HL52" s="114">
        <v>175</v>
      </c>
      <c r="HM52" s="114">
        <v>0</v>
      </c>
      <c r="HN52" s="114"/>
      <c r="HO52" s="114">
        <v>370</v>
      </c>
      <c r="HP52" s="114">
        <v>0</v>
      </c>
      <c r="HQ52" s="114">
        <v>500010</v>
      </c>
      <c r="HR52" s="114">
        <v>141595</v>
      </c>
      <c r="HS52" s="114">
        <v>0</v>
      </c>
      <c r="HT52" s="114">
        <v>448144</v>
      </c>
      <c r="HU52" s="114">
        <v>124518</v>
      </c>
      <c r="HV52" s="114">
        <v>30</v>
      </c>
      <c r="HW52" s="114">
        <v>33218</v>
      </c>
      <c r="HX52" s="114">
        <v>193</v>
      </c>
      <c r="HY52" s="114">
        <v>16042</v>
      </c>
      <c r="HZ52" s="114">
        <v>0</v>
      </c>
      <c r="IA52" s="114">
        <v>842</v>
      </c>
      <c r="IB52" s="114">
        <v>17884</v>
      </c>
      <c r="IC52" s="114">
        <v>0</v>
      </c>
      <c r="ID52" s="114">
        <v>17884</v>
      </c>
      <c r="IE52" s="114">
        <v>69760</v>
      </c>
      <c r="IF52" s="114">
        <v>40320</v>
      </c>
      <c r="IG52" s="114">
        <v>517894</v>
      </c>
      <c r="IH52" s="114">
        <v>207904</v>
      </c>
      <c r="II52" s="114">
        <v>114</v>
      </c>
      <c r="IJ52" s="114">
        <v>822</v>
      </c>
      <c r="IK52" s="114">
        <v>23</v>
      </c>
      <c r="IL52" s="113">
        <v>0.95</v>
      </c>
      <c r="IM52" s="113">
        <v>0.04</v>
      </c>
      <c r="IN52" s="114">
        <v>42.7</v>
      </c>
      <c r="IO52" s="114">
        <v>47.58</v>
      </c>
      <c r="IP52" s="114">
        <v>13.49</v>
      </c>
      <c r="IQ52" s="114">
        <v>555</v>
      </c>
      <c r="IR52" s="114">
        <v>16482</v>
      </c>
      <c r="IS52" s="114">
        <v>404</v>
      </c>
      <c r="IT52" s="114">
        <v>24472</v>
      </c>
    </row>
    <row r="53" spans="1:254" s="78" customFormat="1" x14ac:dyDescent="0.2">
      <c r="A53" s="93" t="s">
        <v>1098</v>
      </c>
      <c r="B53" s="93">
        <v>2016</v>
      </c>
      <c r="C53" s="93" t="s">
        <v>1099</v>
      </c>
      <c r="D53" s="93" t="s">
        <v>1100</v>
      </c>
      <c r="E53" s="93" t="s">
        <v>1101</v>
      </c>
      <c r="F53" s="93">
        <v>28906</v>
      </c>
      <c r="G53" s="93">
        <v>2950</v>
      </c>
      <c r="H53" s="93" t="s">
        <v>1100</v>
      </c>
      <c r="I53" s="93" t="s">
        <v>1101</v>
      </c>
      <c r="J53" s="93">
        <v>28906</v>
      </c>
      <c r="K53" s="93"/>
      <c r="L53" s="93" t="s">
        <v>1102</v>
      </c>
      <c r="M53" s="93" t="s">
        <v>1103</v>
      </c>
      <c r="N53" s="93" t="s">
        <v>1104</v>
      </c>
      <c r="O53" s="93" t="s">
        <v>1105</v>
      </c>
      <c r="P53" s="93" t="s">
        <v>1102</v>
      </c>
      <c r="Q53" s="93" t="s">
        <v>323</v>
      </c>
      <c r="R53" s="93" t="s">
        <v>1103</v>
      </c>
      <c r="S53" s="93" t="s">
        <v>1104</v>
      </c>
      <c r="T53" s="93" t="s">
        <v>1105</v>
      </c>
      <c r="U53" s="94">
        <v>0</v>
      </c>
      <c r="V53" s="94">
        <v>4</v>
      </c>
      <c r="W53" s="94">
        <v>1</v>
      </c>
      <c r="X53" s="94">
        <v>0</v>
      </c>
      <c r="Y53" s="93">
        <v>11986</v>
      </c>
      <c r="Z53" s="93">
        <v>3.78</v>
      </c>
      <c r="AA53" s="93">
        <v>0</v>
      </c>
      <c r="AB53" s="93">
        <v>3.78</v>
      </c>
      <c r="AC53" s="93">
        <v>11.04</v>
      </c>
      <c r="AD53" s="93">
        <v>14.82</v>
      </c>
      <c r="AE53" s="93">
        <v>0.25509999999999999</v>
      </c>
      <c r="AF53" s="95">
        <v>51500</v>
      </c>
      <c r="AG53" s="93"/>
      <c r="AH53" s="93"/>
      <c r="AI53" s="95">
        <v>38125</v>
      </c>
      <c r="AJ53" s="96"/>
      <c r="AK53" s="96"/>
      <c r="AL53" s="96"/>
      <c r="AM53" s="95">
        <v>529645</v>
      </c>
      <c r="AN53" s="95">
        <v>357545</v>
      </c>
      <c r="AO53" s="95">
        <v>887190</v>
      </c>
      <c r="AP53" s="95">
        <v>296450</v>
      </c>
      <c r="AQ53" s="95">
        <v>0</v>
      </c>
      <c r="AR53" s="95">
        <v>296450</v>
      </c>
      <c r="AS53" s="95">
        <v>0</v>
      </c>
      <c r="AT53" s="95">
        <v>0</v>
      </c>
      <c r="AU53" s="95">
        <v>0</v>
      </c>
      <c r="AV53" s="95">
        <v>34600</v>
      </c>
      <c r="AW53" s="95">
        <v>1218240</v>
      </c>
      <c r="AX53" s="95">
        <v>508634</v>
      </c>
      <c r="AY53" s="95">
        <v>269516</v>
      </c>
      <c r="AZ53" s="95">
        <v>778150</v>
      </c>
      <c r="BA53" s="95">
        <v>73495</v>
      </c>
      <c r="BB53" s="95">
        <v>12480</v>
      </c>
      <c r="BC53" s="95">
        <v>0</v>
      </c>
      <c r="BD53" s="95">
        <v>85975</v>
      </c>
      <c r="BE53" s="95">
        <v>202673</v>
      </c>
      <c r="BF53" s="95">
        <v>1066798</v>
      </c>
      <c r="BG53" s="95">
        <v>151442</v>
      </c>
      <c r="BH53" s="97">
        <v>0.12429999999999999</v>
      </c>
      <c r="BI53" s="95">
        <v>0</v>
      </c>
      <c r="BJ53" s="95">
        <v>0</v>
      </c>
      <c r="BK53" s="95">
        <v>0</v>
      </c>
      <c r="BL53" s="95">
        <v>0</v>
      </c>
      <c r="BM53" s="95">
        <v>0</v>
      </c>
      <c r="BN53" s="95">
        <v>152553</v>
      </c>
      <c r="BO53" s="98">
        <v>67131</v>
      </c>
      <c r="BP53" s="98">
        <v>38720</v>
      </c>
      <c r="BQ53" s="98">
        <v>105851</v>
      </c>
      <c r="BR53" s="98">
        <v>29495</v>
      </c>
      <c r="BS53" s="98">
        <v>11677</v>
      </c>
      <c r="BT53" s="98">
        <v>41172</v>
      </c>
      <c r="BU53" s="98">
        <v>4963</v>
      </c>
      <c r="BV53" s="98">
        <v>674</v>
      </c>
      <c r="BW53" s="98"/>
      <c r="BX53" s="98">
        <v>152660</v>
      </c>
      <c r="BY53" s="98"/>
      <c r="BZ53" s="98">
        <v>152660</v>
      </c>
      <c r="CA53" s="98">
        <v>0</v>
      </c>
      <c r="CB53" s="98">
        <v>26740</v>
      </c>
      <c r="CC53" s="98">
        <v>2</v>
      </c>
      <c r="CD53" s="98">
        <v>74</v>
      </c>
      <c r="CE53" s="98">
        <v>76</v>
      </c>
      <c r="CF53" s="98">
        <v>7271</v>
      </c>
      <c r="CG53" s="98">
        <v>2141</v>
      </c>
      <c r="CH53" s="98">
        <v>12153</v>
      </c>
      <c r="CI53" s="98">
        <v>14</v>
      </c>
      <c r="CJ53" s="98">
        <v>0</v>
      </c>
      <c r="CK53" s="98">
        <v>56</v>
      </c>
      <c r="CL53" s="98">
        <v>236</v>
      </c>
      <c r="CM53" s="98">
        <v>107599</v>
      </c>
      <c r="CN53" s="98">
        <v>14568</v>
      </c>
      <c r="CO53" s="98">
        <v>122167</v>
      </c>
      <c r="CP53" s="98">
        <v>6236</v>
      </c>
      <c r="CQ53" s="98">
        <v>158</v>
      </c>
      <c r="CR53" s="98"/>
      <c r="CS53" s="98">
        <v>48419</v>
      </c>
      <c r="CT53" s="98">
        <v>10690</v>
      </c>
      <c r="CU53" s="98">
        <v>59109</v>
      </c>
      <c r="CV53" s="98">
        <v>187670</v>
      </c>
      <c r="CW53" s="98">
        <v>4261</v>
      </c>
      <c r="CX53" s="98">
        <v>0</v>
      </c>
      <c r="CY53" s="98">
        <v>191931</v>
      </c>
      <c r="CZ53" s="98">
        <v>9661</v>
      </c>
      <c r="DA53" s="98">
        <v>1031</v>
      </c>
      <c r="DB53" s="98">
        <v>10692</v>
      </c>
      <c r="DC53" s="98">
        <v>52073</v>
      </c>
      <c r="DD53" s="98">
        <v>116</v>
      </c>
      <c r="DE53" s="98">
        <v>0</v>
      </c>
      <c r="DF53" s="98">
        <v>1198</v>
      </c>
      <c r="DG53" s="98">
        <v>65</v>
      </c>
      <c r="DH53" s="98"/>
      <c r="DI53" s="98">
        <v>40121</v>
      </c>
      <c r="DJ53" s="98">
        <v>215158</v>
      </c>
      <c r="DK53" s="98">
        <v>68442</v>
      </c>
      <c r="DL53" s="98">
        <v>0</v>
      </c>
      <c r="DM53" s="98">
        <v>254871</v>
      </c>
      <c r="DN53" s="98">
        <v>256</v>
      </c>
      <c r="DO53" s="98">
        <v>28832</v>
      </c>
      <c r="DP53" s="98">
        <v>7056</v>
      </c>
      <c r="DQ53" s="98">
        <v>35888</v>
      </c>
      <c r="DR53" s="98">
        <v>255832</v>
      </c>
      <c r="DS53" s="98">
        <v>287</v>
      </c>
      <c r="DT53" s="98">
        <v>1</v>
      </c>
      <c r="DU53" s="98">
        <v>338</v>
      </c>
      <c r="DV53" s="98">
        <v>119</v>
      </c>
      <c r="DW53" s="98">
        <v>27</v>
      </c>
      <c r="DX53" s="98">
        <v>0</v>
      </c>
      <c r="DY53" s="98">
        <v>772</v>
      </c>
      <c r="DZ53" s="98">
        <v>4605</v>
      </c>
      <c r="EA53" s="98">
        <v>29</v>
      </c>
      <c r="EB53" s="98">
        <v>4634</v>
      </c>
      <c r="EC53" s="98">
        <v>8691</v>
      </c>
      <c r="ED53" s="98">
        <v>2614</v>
      </c>
      <c r="EE53" s="98">
        <v>11305</v>
      </c>
      <c r="EF53" s="98">
        <v>349</v>
      </c>
      <c r="EG53" s="98">
        <v>0</v>
      </c>
      <c r="EH53" s="98">
        <v>349</v>
      </c>
      <c r="EI53" s="98">
        <v>16288</v>
      </c>
      <c r="EJ53" s="98">
        <v>0</v>
      </c>
      <c r="EK53" s="98">
        <v>0</v>
      </c>
      <c r="EL53" s="98">
        <v>25</v>
      </c>
      <c r="EM53" s="98">
        <v>131</v>
      </c>
      <c r="EN53" s="98">
        <v>264</v>
      </c>
      <c r="EO53" s="98">
        <v>3221</v>
      </c>
      <c r="EP53" s="98">
        <v>85978</v>
      </c>
      <c r="EQ53" s="98">
        <v>2510</v>
      </c>
      <c r="ER53" s="98">
        <v>154</v>
      </c>
      <c r="ES53" s="98">
        <v>18</v>
      </c>
      <c r="ET53" s="98">
        <v>201</v>
      </c>
      <c r="EU53" s="93" t="s">
        <v>1106</v>
      </c>
      <c r="EV53" s="98">
        <v>23</v>
      </c>
      <c r="EW53" s="98">
        <v>72</v>
      </c>
      <c r="EX53" s="98">
        <v>53651</v>
      </c>
      <c r="EY53" s="98">
        <v>145775</v>
      </c>
      <c r="EZ53" s="98">
        <v>8049</v>
      </c>
      <c r="FA53" s="93"/>
      <c r="FB53" s="99" t="s">
        <v>278</v>
      </c>
      <c r="FC53" s="93"/>
      <c r="FD53" s="93"/>
      <c r="FE53" s="93" t="s">
        <v>1107</v>
      </c>
      <c r="FF53" s="93" t="s">
        <v>280</v>
      </c>
      <c r="FG53" s="93" t="s">
        <v>1108</v>
      </c>
      <c r="FH53" s="93" t="s">
        <v>1109</v>
      </c>
      <c r="FI53" s="93">
        <v>28901</v>
      </c>
      <c r="FJ53" s="93">
        <v>700</v>
      </c>
      <c r="FK53" s="93" t="s">
        <v>1110</v>
      </c>
      <c r="FL53" s="93" t="s">
        <v>1109</v>
      </c>
      <c r="FM53" s="93">
        <v>28901</v>
      </c>
      <c r="FN53" s="93">
        <v>700</v>
      </c>
      <c r="FO53" s="93" t="s">
        <v>1099</v>
      </c>
      <c r="FP53" s="93">
        <v>37868</v>
      </c>
      <c r="FQ53" s="93">
        <v>12.94</v>
      </c>
      <c r="FR53" s="93" t="s">
        <v>1111</v>
      </c>
      <c r="FS53" s="93">
        <v>11986</v>
      </c>
      <c r="FT53" s="93">
        <v>260</v>
      </c>
      <c r="FU53" s="93"/>
      <c r="FV53" s="93" t="s">
        <v>1112</v>
      </c>
      <c r="FW53" s="93"/>
      <c r="FX53" s="93"/>
      <c r="FY53" s="94">
        <v>0</v>
      </c>
      <c r="FZ53" s="93" t="s">
        <v>1113</v>
      </c>
      <c r="GA53" s="100">
        <v>96.25</v>
      </c>
      <c r="GB53" s="100">
        <v>94.61</v>
      </c>
      <c r="GC53" s="93"/>
      <c r="GD53" s="93" t="s">
        <v>284</v>
      </c>
      <c r="GE53" s="93" t="s">
        <v>1114</v>
      </c>
      <c r="GF53" s="99" t="s">
        <v>286</v>
      </c>
      <c r="GG53" s="99" t="s">
        <v>312</v>
      </c>
      <c r="GH53" s="99" t="s">
        <v>288</v>
      </c>
      <c r="GI53" s="99" t="s">
        <v>289</v>
      </c>
      <c r="GJ53" s="99" t="s">
        <v>313</v>
      </c>
      <c r="GK53" s="99" t="s">
        <v>278</v>
      </c>
      <c r="GL53" s="98">
        <v>47119</v>
      </c>
      <c r="GM53" s="99" t="s">
        <v>291</v>
      </c>
      <c r="GN53" s="98">
        <v>216</v>
      </c>
      <c r="GO53" s="98">
        <v>136</v>
      </c>
      <c r="GP53" s="98">
        <v>2436</v>
      </c>
      <c r="GQ53" s="98">
        <v>9813</v>
      </c>
      <c r="GR53" s="98">
        <v>241920</v>
      </c>
      <c r="GS53" s="98">
        <v>44</v>
      </c>
      <c r="GT53" s="98">
        <v>11</v>
      </c>
      <c r="GU53" s="98">
        <v>95</v>
      </c>
      <c r="GV53" s="98">
        <v>1334</v>
      </c>
      <c r="GW53" s="98">
        <v>94500</v>
      </c>
      <c r="GX53" s="98">
        <v>5</v>
      </c>
      <c r="GY53" s="98">
        <v>1617</v>
      </c>
      <c r="GZ53" s="98">
        <v>21579</v>
      </c>
      <c r="HA53" s="98">
        <v>201356</v>
      </c>
      <c r="HB53" s="98">
        <v>65</v>
      </c>
      <c r="HC53" s="98"/>
      <c r="HD53" s="98">
        <v>0</v>
      </c>
      <c r="HE53" s="98">
        <v>26725</v>
      </c>
      <c r="HF53" s="98"/>
      <c r="HG53" s="98"/>
      <c r="HH53" s="98">
        <v>15</v>
      </c>
      <c r="HI53" s="98">
        <v>2022</v>
      </c>
      <c r="HJ53" s="98"/>
      <c r="HK53" s="98"/>
      <c r="HL53" s="98">
        <v>119</v>
      </c>
      <c r="HM53" s="98">
        <v>0</v>
      </c>
      <c r="HN53" s="98"/>
      <c r="HO53" s="98"/>
      <c r="HP53" s="98">
        <v>14</v>
      </c>
      <c r="HQ53" s="98">
        <v>254871</v>
      </c>
      <c r="HR53" s="98">
        <v>62765</v>
      </c>
      <c r="HS53" s="98">
        <v>59</v>
      </c>
      <c r="HT53" s="98">
        <v>253614</v>
      </c>
      <c r="HU53" s="98">
        <v>61742</v>
      </c>
      <c r="HV53" s="98">
        <v>107</v>
      </c>
      <c r="HW53" s="98">
        <v>9</v>
      </c>
      <c r="HX53" s="98">
        <v>830</v>
      </c>
      <c r="HY53" s="98">
        <v>201</v>
      </c>
      <c r="HZ53" s="98">
        <v>0</v>
      </c>
      <c r="IA53" s="98">
        <v>51</v>
      </c>
      <c r="IB53" s="98">
        <v>15199</v>
      </c>
      <c r="IC53" s="98">
        <v>53651</v>
      </c>
      <c r="ID53" s="98">
        <v>68850</v>
      </c>
      <c r="IE53" s="98">
        <v>70048</v>
      </c>
      <c r="IF53" s="98">
        <v>10692</v>
      </c>
      <c r="IG53" s="98">
        <v>323721</v>
      </c>
      <c r="IH53" s="98">
        <v>64034</v>
      </c>
      <c r="II53" s="98">
        <v>288</v>
      </c>
      <c r="IJ53" s="98">
        <v>457</v>
      </c>
      <c r="IK53" s="98">
        <v>27</v>
      </c>
      <c r="IL53" s="97">
        <v>0.69</v>
      </c>
      <c r="IM53" s="97">
        <v>0.28000000000000003</v>
      </c>
      <c r="IN53" s="98">
        <v>21.1</v>
      </c>
      <c r="IO53" s="98">
        <v>24.74</v>
      </c>
      <c r="IP53" s="98">
        <v>16.09</v>
      </c>
      <c r="IQ53" s="98">
        <v>652</v>
      </c>
      <c r="IR53" s="98">
        <v>13645</v>
      </c>
      <c r="IS53" s="98">
        <v>120</v>
      </c>
      <c r="IT53" s="98">
        <v>2643</v>
      </c>
    </row>
    <row r="54" spans="1:254" s="78" customFormat="1" x14ac:dyDescent="0.2">
      <c r="A54" s="93" t="s">
        <v>1116</v>
      </c>
      <c r="B54" s="93">
        <v>2016</v>
      </c>
      <c r="C54" s="93" t="s">
        <v>478</v>
      </c>
      <c r="D54" s="93" t="s">
        <v>1117</v>
      </c>
      <c r="E54" s="93" t="s">
        <v>1118</v>
      </c>
      <c r="F54" s="93">
        <v>28501</v>
      </c>
      <c r="G54" s="93">
        <v>4330</v>
      </c>
      <c r="H54" s="93" t="s">
        <v>1117</v>
      </c>
      <c r="I54" s="93" t="s">
        <v>1118</v>
      </c>
      <c r="J54" s="93">
        <v>28501</v>
      </c>
      <c r="K54" s="93"/>
      <c r="L54" s="93" t="s">
        <v>1119</v>
      </c>
      <c r="M54" s="93" t="s">
        <v>1120</v>
      </c>
      <c r="N54" s="93" t="s">
        <v>1121</v>
      </c>
      <c r="O54" s="93" t="s">
        <v>1122</v>
      </c>
      <c r="P54" s="93" t="s">
        <v>1123</v>
      </c>
      <c r="Q54" s="93" t="s">
        <v>763</v>
      </c>
      <c r="R54" s="93" t="s">
        <v>1120</v>
      </c>
      <c r="S54" s="93" t="s">
        <v>1121</v>
      </c>
      <c r="T54" s="93" t="s">
        <v>1124</v>
      </c>
      <c r="U54" s="94">
        <v>1</v>
      </c>
      <c r="V54" s="94">
        <v>7</v>
      </c>
      <c r="W54" s="94">
        <v>0</v>
      </c>
      <c r="X54" s="94">
        <v>4</v>
      </c>
      <c r="Y54" s="93">
        <v>17368</v>
      </c>
      <c r="Z54" s="93">
        <v>5</v>
      </c>
      <c r="AA54" s="93">
        <v>0</v>
      </c>
      <c r="AB54" s="93">
        <v>5</v>
      </c>
      <c r="AC54" s="93">
        <v>25.83</v>
      </c>
      <c r="AD54" s="93">
        <v>30.83</v>
      </c>
      <c r="AE54" s="93">
        <v>0.16220000000000001</v>
      </c>
      <c r="AF54" s="95">
        <v>182688</v>
      </c>
      <c r="AG54" s="93"/>
      <c r="AH54" s="93"/>
      <c r="AI54" s="95">
        <v>38016</v>
      </c>
      <c r="AJ54" s="96">
        <v>9</v>
      </c>
      <c r="AK54" s="96">
        <v>10.95</v>
      </c>
      <c r="AL54" s="96">
        <v>12.75</v>
      </c>
      <c r="AM54" s="95">
        <v>199010</v>
      </c>
      <c r="AN54" s="95">
        <v>946490</v>
      </c>
      <c r="AO54" s="95">
        <v>1145500</v>
      </c>
      <c r="AP54" s="95">
        <v>335231</v>
      </c>
      <c r="AQ54" s="95">
        <v>0</v>
      </c>
      <c r="AR54" s="95">
        <v>335231</v>
      </c>
      <c r="AS54" s="95">
        <v>75824</v>
      </c>
      <c r="AT54" s="95">
        <v>0</v>
      </c>
      <c r="AU54" s="95">
        <v>75824</v>
      </c>
      <c r="AV54" s="95">
        <v>696612</v>
      </c>
      <c r="AW54" s="95">
        <v>2253167</v>
      </c>
      <c r="AX54" s="95">
        <v>898049</v>
      </c>
      <c r="AY54" s="95">
        <v>250521</v>
      </c>
      <c r="AZ54" s="95">
        <v>1148570</v>
      </c>
      <c r="BA54" s="95">
        <v>106479</v>
      </c>
      <c r="BB54" s="95">
        <v>53152</v>
      </c>
      <c r="BC54" s="95">
        <v>37375</v>
      </c>
      <c r="BD54" s="95">
        <v>197006</v>
      </c>
      <c r="BE54" s="95">
        <v>541442</v>
      </c>
      <c r="BF54" s="95">
        <v>1887018</v>
      </c>
      <c r="BG54" s="95">
        <v>366149</v>
      </c>
      <c r="BH54" s="97">
        <v>0.16250000000000001</v>
      </c>
      <c r="BI54" s="95">
        <v>0</v>
      </c>
      <c r="BJ54" s="95">
        <v>0</v>
      </c>
      <c r="BK54" s="95">
        <v>55000</v>
      </c>
      <c r="BL54" s="95">
        <v>0</v>
      </c>
      <c r="BM54" s="95">
        <v>55000</v>
      </c>
      <c r="BN54" s="95">
        <v>115487</v>
      </c>
      <c r="BO54" s="98">
        <v>45252</v>
      </c>
      <c r="BP54" s="98">
        <v>45867</v>
      </c>
      <c r="BQ54" s="98">
        <v>91119</v>
      </c>
      <c r="BR54" s="98">
        <v>34480</v>
      </c>
      <c r="BS54" s="98">
        <v>13730</v>
      </c>
      <c r="BT54" s="98">
        <v>48210</v>
      </c>
      <c r="BU54" s="98">
        <v>6387</v>
      </c>
      <c r="BV54" s="98">
        <v>556</v>
      </c>
      <c r="BW54" s="98">
        <v>6943</v>
      </c>
      <c r="BX54" s="98">
        <v>146272</v>
      </c>
      <c r="BY54" s="98"/>
      <c r="BZ54" s="98">
        <v>146272</v>
      </c>
      <c r="CA54" s="98">
        <v>3089</v>
      </c>
      <c r="CB54" s="98">
        <v>27614</v>
      </c>
      <c r="CC54" s="98">
        <v>4</v>
      </c>
      <c r="CD54" s="98">
        <v>74</v>
      </c>
      <c r="CE54" s="98">
        <v>78</v>
      </c>
      <c r="CF54" s="98">
        <v>5098</v>
      </c>
      <c r="CG54" s="98">
        <v>6925</v>
      </c>
      <c r="CH54" s="98">
        <v>9866</v>
      </c>
      <c r="CI54" s="98">
        <v>0</v>
      </c>
      <c r="CJ54" s="98">
        <v>50</v>
      </c>
      <c r="CK54" s="98">
        <v>30</v>
      </c>
      <c r="CL54" s="98">
        <v>333</v>
      </c>
      <c r="CM54" s="98">
        <v>85789</v>
      </c>
      <c r="CN54" s="98">
        <v>24141</v>
      </c>
      <c r="CO54" s="98">
        <v>109930</v>
      </c>
      <c r="CP54" s="98">
        <v>8212</v>
      </c>
      <c r="CQ54" s="98">
        <v>264</v>
      </c>
      <c r="CR54" s="98">
        <v>8476</v>
      </c>
      <c r="CS54" s="98">
        <v>45916</v>
      </c>
      <c r="CT54" s="98">
        <v>7964</v>
      </c>
      <c r="CU54" s="98">
        <v>53880</v>
      </c>
      <c r="CV54" s="98">
        <v>172286</v>
      </c>
      <c r="CW54" s="98">
        <v>3310</v>
      </c>
      <c r="CX54" s="98">
        <v>4515</v>
      </c>
      <c r="CY54" s="98">
        <v>180111</v>
      </c>
      <c r="CZ54" s="98">
        <v>7542</v>
      </c>
      <c r="DA54" s="98">
        <v>1352</v>
      </c>
      <c r="DB54" s="98">
        <v>8894</v>
      </c>
      <c r="DC54" s="98">
        <v>44315</v>
      </c>
      <c r="DD54" s="98">
        <v>4162</v>
      </c>
      <c r="DE54" s="98">
        <v>1083</v>
      </c>
      <c r="DF54" s="98">
        <v>6597</v>
      </c>
      <c r="DG54" s="98">
        <v>542</v>
      </c>
      <c r="DH54" s="98"/>
      <c r="DI54" s="98">
        <v>119874</v>
      </c>
      <c r="DJ54" s="98">
        <v>100891</v>
      </c>
      <c r="DK54" s="98"/>
      <c r="DL54" s="98">
        <v>6597</v>
      </c>
      <c r="DM54" s="98">
        <v>239261</v>
      </c>
      <c r="DN54" s="98">
        <v>5163</v>
      </c>
      <c r="DO54" s="98">
        <v>40541</v>
      </c>
      <c r="DP54" s="98">
        <v>11508</v>
      </c>
      <c r="DQ54" s="98">
        <v>52049</v>
      </c>
      <c r="DR54" s="98">
        <v>432232</v>
      </c>
      <c r="DS54" s="98">
        <v>324</v>
      </c>
      <c r="DT54" s="98">
        <v>0</v>
      </c>
      <c r="DU54" s="98">
        <v>682</v>
      </c>
      <c r="DV54" s="98">
        <v>145</v>
      </c>
      <c r="DW54" s="98">
        <v>51</v>
      </c>
      <c r="DX54" s="98">
        <v>0</v>
      </c>
      <c r="DY54" s="98">
        <v>1202</v>
      </c>
      <c r="DZ54" s="98">
        <v>3204</v>
      </c>
      <c r="EA54" s="98">
        <v>0</v>
      </c>
      <c r="EB54" s="98">
        <v>3204</v>
      </c>
      <c r="EC54" s="98">
        <v>19415</v>
      </c>
      <c r="ED54" s="98">
        <v>4776</v>
      </c>
      <c r="EE54" s="98">
        <v>24191</v>
      </c>
      <c r="EF54" s="98">
        <v>407</v>
      </c>
      <c r="EG54" s="98">
        <v>0</v>
      </c>
      <c r="EH54" s="98">
        <v>407</v>
      </c>
      <c r="EI54" s="98">
        <v>27802</v>
      </c>
      <c r="EJ54" s="98">
        <v>0</v>
      </c>
      <c r="EK54" s="98">
        <v>0</v>
      </c>
      <c r="EL54" s="98">
        <v>44</v>
      </c>
      <c r="EM54" s="98">
        <v>164</v>
      </c>
      <c r="EN54" s="98">
        <v>1902</v>
      </c>
      <c r="EO54" s="98">
        <v>5265</v>
      </c>
      <c r="EP54" s="98">
        <v>123637</v>
      </c>
      <c r="EQ54" s="98">
        <v>63837</v>
      </c>
      <c r="ER54" s="98">
        <v>21821</v>
      </c>
      <c r="ES54" s="98">
        <v>10509</v>
      </c>
      <c r="ET54" s="98">
        <v>9543</v>
      </c>
      <c r="EU54" s="93" t="s">
        <v>1125</v>
      </c>
      <c r="EV54" s="98">
        <v>40</v>
      </c>
      <c r="EW54" s="98">
        <v>175</v>
      </c>
      <c r="EX54" s="98">
        <v>102701</v>
      </c>
      <c r="EY54" s="98">
        <v>231330</v>
      </c>
      <c r="EZ54" s="98"/>
      <c r="FA54" s="93"/>
      <c r="FB54" s="99" t="s">
        <v>289</v>
      </c>
      <c r="FC54" s="93"/>
      <c r="FD54" s="93"/>
      <c r="FE54" s="93" t="s">
        <v>1126</v>
      </c>
      <c r="FF54" s="93" t="s">
        <v>307</v>
      </c>
      <c r="FG54" s="93" t="s">
        <v>1117</v>
      </c>
      <c r="FH54" s="93" t="s">
        <v>1118</v>
      </c>
      <c r="FI54" s="93">
        <v>28501</v>
      </c>
      <c r="FJ54" s="93">
        <v>4330</v>
      </c>
      <c r="FK54" s="93" t="s">
        <v>1117</v>
      </c>
      <c r="FL54" s="93" t="s">
        <v>1118</v>
      </c>
      <c r="FM54" s="93">
        <v>28501</v>
      </c>
      <c r="FN54" s="93">
        <v>4330</v>
      </c>
      <c r="FO54" s="93" t="s">
        <v>478</v>
      </c>
      <c r="FP54" s="93">
        <v>60942</v>
      </c>
      <c r="FQ54" s="93">
        <v>30.83</v>
      </c>
      <c r="FR54" s="93" t="s">
        <v>1119</v>
      </c>
      <c r="FS54" s="93">
        <v>17368</v>
      </c>
      <c r="FT54" s="93">
        <v>416</v>
      </c>
      <c r="FU54" s="93"/>
      <c r="FV54" s="93" t="s">
        <v>1127</v>
      </c>
      <c r="FW54" s="93"/>
      <c r="FX54" s="93"/>
      <c r="FY54" s="94">
        <v>0</v>
      </c>
      <c r="FZ54" s="93" t="s">
        <v>1128</v>
      </c>
      <c r="GA54" s="100">
        <v>94.57</v>
      </c>
      <c r="GB54" s="100">
        <v>93.92</v>
      </c>
      <c r="GC54" s="93"/>
      <c r="GD54" s="93" t="s">
        <v>284</v>
      </c>
      <c r="GE54" s="93" t="s">
        <v>1129</v>
      </c>
      <c r="GF54" s="99" t="s">
        <v>286</v>
      </c>
      <c r="GG54" s="99" t="s">
        <v>312</v>
      </c>
      <c r="GH54" s="99" t="s">
        <v>288</v>
      </c>
      <c r="GI54" s="99" t="s">
        <v>289</v>
      </c>
      <c r="GJ54" s="99" t="s">
        <v>313</v>
      </c>
      <c r="GK54" s="99" t="s">
        <v>278</v>
      </c>
      <c r="GL54" s="98">
        <v>90673</v>
      </c>
      <c r="GM54" s="99" t="s">
        <v>329</v>
      </c>
      <c r="GN54" s="98">
        <v>817</v>
      </c>
      <c r="GO54" s="98">
        <v>119</v>
      </c>
      <c r="GP54" s="98">
        <v>2885</v>
      </c>
      <c r="GQ54" s="98">
        <v>14338</v>
      </c>
      <c r="GR54" s="98">
        <v>244800</v>
      </c>
      <c r="GS54" s="98">
        <v>12</v>
      </c>
      <c r="GT54" s="98">
        <v>6</v>
      </c>
      <c r="GU54" s="98">
        <v>82</v>
      </c>
      <c r="GV54" s="98">
        <v>2614</v>
      </c>
      <c r="GW54" s="98">
        <v>124000</v>
      </c>
      <c r="GX54" s="98">
        <v>12</v>
      </c>
      <c r="GY54" s="98">
        <v>252</v>
      </c>
      <c r="GZ54" s="98">
        <v>21889</v>
      </c>
      <c r="HA54" s="98">
        <v>199867</v>
      </c>
      <c r="HB54" s="98">
        <v>542</v>
      </c>
      <c r="HC54" s="98"/>
      <c r="HD54" s="98">
        <v>50</v>
      </c>
      <c r="HE54" s="98">
        <v>26725</v>
      </c>
      <c r="HF54" s="98"/>
      <c r="HG54" s="98"/>
      <c r="HH54" s="98">
        <v>889</v>
      </c>
      <c r="HI54" s="98">
        <v>2022</v>
      </c>
      <c r="HJ54" s="98"/>
      <c r="HK54" s="98"/>
      <c r="HL54" s="98">
        <v>4903</v>
      </c>
      <c r="HM54" s="98">
        <v>0</v>
      </c>
      <c r="HN54" s="98"/>
      <c r="HO54" s="98"/>
      <c r="HP54" s="98">
        <v>0</v>
      </c>
      <c r="HQ54" s="98">
        <v>239261</v>
      </c>
      <c r="HR54" s="98">
        <v>53209</v>
      </c>
      <c r="HS54" s="98">
        <v>696</v>
      </c>
      <c r="HT54" s="98">
        <v>236483</v>
      </c>
      <c r="HU54" s="98">
        <v>52553</v>
      </c>
      <c r="HV54" s="98">
        <v>42</v>
      </c>
      <c r="HW54" s="98">
        <v>4120</v>
      </c>
      <c r="HX54" s="98">
        <v>334</v>
      </c>
      <c r="HY54" s="98">
        <v>1018</v>
      </c>
      <c r="HZ54" s="98">
        <v>0</v>
      </c>
      <c r="IA54" s="98">
        <v>0</v>
      </c>
      <c r="IB54" s="98">
        <v>5757</v>
      </c>
      <c r="IC54" s="98">
        <v>4102</v>
      </c>
      <c r="ID54" s="98">
        <v>9859</v>
      </c>
      <c r="IE54" s="98">
        <v>16456</v>
      </c>
      <c r="IF54" s="98">
        <v>8894</v>
      </c>
      <c r="IG54" s="98">
        <v>249120</v>
      </c>
      <c r="IH54" s="98">
        <v>57504</v>
      </c>
      <c r="II54" s="98">
        <v>324</v>
      </c>
      <c r="IJ54" s="98">
        <v>827</v>
      </c>
      <c r="IK54" s="98">
        <v>51</v>
      </c>
      <c r="IL54" s="97">
        <v>0.87</v>
      </c>
      <c r="IM54" s="97">
        <v>0.12</v>
      </c>
      <c r="IN54" s="98">
        <v>23.13</v>
      </c>
      <c r="IO54" s="98">
        <v>29.25</v>
      </c>
      <c r="IP54" s="98">
        <v>9.89</v>
      </c>
      <c r="IQ54" s="98">
        <v>1057</v>
      </c>
      <c r="IR54" s="98">
        <v>23026</v>
      </c>
      <c r="IS54" s="98">
        <v>145</v>
      </c>
      <c r="IT54" s="98">
        <v>4776</v>
      </c>
    </row>
    <row r="55" spans="1:254" s="78" customFormat="1" x14ac:dyDescent="0.2">
      <c r="A55" s="101" t="s">
        <v>1131</v>
      </c>
      <c r="B55" s="101">
        <v>2016</v>
      </c>
      <c r="C55" s="101" t="s">
        <v>1132</v>
      </c>
      <c r="D55" s="101" t="s">
        <v>1133</v>
      </c>
      <c r="E55" s="101" t="s">
        <v>1134</v>
      </c>
      <c r="F55" s="101">
        <v>28401</v>
      </c>
      <c r="G55" s="101">
        <v>3942</v>
      </c>
      <c r="H55" s="101" t="s">
        <v>1133</v>
      </c>
      <c r="I55" s="101" t="s">
        <v>1134</v>
      </c>
      <c r="J55" s="101">
        <v>28401</v>
      </c>
      <c r="K55" s="101"/>
      <c r="L55" s="101" t="s">
        <v>1135</v>
      </c>
      <c r="M55" s="101" t="s">
        <v>1136</v>
      </c>
      <c r="N55" s="101" t="s">
        <v>1137</v>
      </c>
      <c r="O55" s="101" t="s">
        <v>1138</v>
      </c>
      <c r="P55" s="101" t="s">
        <v>1139</v>
      </c>
      <c r="Q55" s="101" t="s">
        <v>1140</v>
      </c>
      <c r="R55" s="101" t="s">
        <v>1141</v>
      </c>
      <c r="S55" s="101" t="s">
        <v>1137</v>
      </c>
      <c r="T55" s="101" t="s">
        <v>1142</v>
      </c>
      <c r="U55" s="102">
        <v>1</v>
      </c>
      <c r="V55" s="102">
        <v>3</v>
      </c>
      <c r="W55" s="102">
        <v>0</v>
      </c>
      <c r="X55" s="102">
        <v>1</v>
      </c>
      <c r="Y55" s="101">
        <v>11856</v>
      </c>
      <c r="Z55" s="101">
        <v>15</v>
      </c>
      <c r="AA55" s="101">
        <v>0</v>
      </c>
      <c r="AB55" s="101">
        <v>15</v>
      </c>
      <c r="AC55" s="101">
        <v>31</v>
      </c>
      <c r="AD55" s="101">
        <v>46</v>
      </c>
      <c r="AE55" s="101">
        <v>0.3261</v>
      </c>
      <c r="AF55" s="103">
        <v>112556</v>
      </c>
      <c r="AG55" s="101"/>
      <c r="AH55" s="101"/>
      <c r="AI55" s="103">
        <v>48508</v>
      </c>
      <c r="AJ55" s="104">
        <v>14.32</v>
      </c>
      <c r="AK55" s="104"/>
      <c r="AL55" s="104">
        <v>16.57</v>
      </c>
      <c r="AM55" s="103">
        <v>0</v>
      </c>
      <c r="AN55" s="103">
        <v>3572948</v>
      </c>
      <c r="AO55" s="103">
        <v>3572948</v>
      </c>
      <c r="AP55" s="103">
        <v>190743</v>
      </c>
      <c r="AQ55" s="103">
        <v>91500</v>
      </c>
      <c r="AR55" s="103">
        <v>282243</v>
      </c>
      <c r="AS55" s="103">
        <v>34596</v>
      </c>
      <c r="AT55" s="103">
        <v>0</v>
      </c>
      <c r="AU55" s="103">
        <v>34596</v>
      </c>
      <c r="AV55" s="103">
        <v>296812</v>
      </c>
      <c r="AW55" s="103">
        <v>4186599</v>
      </c>
      <c r="AX55" s="103">
        <v>2362754</v>
      </c>
      <c r="AY55" s="103">
        <v>730514</v>
      </c>
      <c r="AZ55" s="103">
        <v>3093268</v>
      </c>
      <c r="BA55" s="103">
        <v>215117</v>
      </c>
      <c r="BB55" s="103">
        <v>213572</v>
      </c>
      <c r="BC55" s="103">
        <v>179492</v>
      </c>
      <c r="BD55" s="103">
        <v>608181</v>
      </c>
      <c r="BE55" s="103">
        <v>485150</v>
      </c>
      <c r="BF55" s="103">
        <v>4186599</v>
      </c>
      <c r="BG55" s="103">
        <v>0</v>
      </c>
      <c r="BH55" s="105">
        <v>0</v>
      </c>
      <c r="BI55" s="103">
        <v>22201</v>
      </c>
      <c r="BJ55" s="103">
        <v>0</v>
      </c>
      <c r="BK55" s="103">
        <v>0</v>
      </c>
      <c r="BL55" s="103">
        <v>0</v>
      </c>
      <c r="BM55" s="103">
        <v>22201</v>
      </c>
      <c r="BN55" s="103">
        <v>22201</v>
      </c>
      <c r="BO55" s="106">
        <v>92673</v>
      </c>
      <c r="BP55" s="106">
        <v>141793</v>
      </c>
      <c r="BQ55" s="106">
        <v>234466</v>
      </c>
      <c r="BR55" s="106">
        <v>81227</v>
      </c>
      <c r="BS55" s="106">
        <v>33088</v>
      </c>
      <c r="BT55" s="106">
        <v>114315</v>
      </c>
      <c r="BU55" s="106">
        <v>12540</v>
      </c>
      <c r="BV55" s="106">
        <v>431</v>
      </c>
      <c r="BW55" s="106"/>
      <c r="BX55" s="106">
        <v>361752</v>
      </c>
      <c r="BY55" s="106"/>
      <c r="BZ55" s="106">
        <v>361752</v>
      </c>
      <c r="CA55" s="106">
        <v>88</v>
      </c>
      <c r="CB55" s="106">
        <v>65112</v>
      </c>
      <c r="CC55" s="106">
        <v>44</v>
      </c>
      <c r="CD55" s="106">
        <v>74</v>
      </c>
      <c r="CE55" s="106">
        <v>118</v>
      </c>
      <c r="CF55" s="106">
        <v>17082</v>
      </c>
      <c r="CG55" s="106">
        <v>16048</v>
      </c>
      <c r="CH55" s="106">
        <v>19437</v>
      </c>
      <c r="CI55" s="106">
        <v>7870</v>
      </c>
      <c r="CJ55" s="106">
        <v>152</v>
      </c>
      <c r="CK55" s="106">
        <v>45</v>
      </c>
      <c r="CL55" s="106">
        <v>447</v>
      </c>
      <c r="CM55" s="106">
        <v>315185</v>
      </c>
      <c r="CN55" s="106">
        <v>139102</v>
      </c>
      <c r="CO55" s="106">
        <v>454287</v>
      </c>
      <c r="CP55" s="106">
        <v>30790</v>
      </c>
      <c r="CQ55" s="106">
        <v>1117</v>
      </c>
      <c r="CR55" s="106"/>
      <c r="CS55" s="106">
        <v>333831</v>
      </c>
      <c r="CT55" s="106">
        <v>61157</v>
      </c>
      <c r="CU55" s="106">
        <v>394988</v>
      </c>
      <c r="CV55" s="106">
        <v>881182</v>
      </c>
      <c r="CW55" s="106">
        <v>8789</v>
      </c>
      <c r="CX55" s="106">
        <v>729</v>
      </c>
      <c r="CY55" s="106">
        <v>890700</v>
      </c>
      <c r="CZ55" s="106">
        <v>77435</v>
      </c>
      <c r="DA55" s="106">
        <v>59239</v>
      </c>
      <c r="DB55" s="106">
        <v>136674</v>
      </c>
      <c r="DC55" s="106">
        <v>232877</v>
      </c>
      <c r="DD55" s="106">
        <v>73857</v>
      </c>
      <c r="DE55" s="106">
        <v>1259</v>
      </c>
      <c r="DF55" s="106">
        <v>134908</v>
      </c>
      <c r="DG55" s="106">
        <v>43</v>
      </c>
      <c r="DH55" s="106"/>
      <c r="DI55" s="106">
        <v>474370</v>
      </c>
      <c r="DJ55" s="106">
        <v>869254</v>
      </c>
      <c r="DK55" s="106"/>
      <c r="DL55" s="106">
        <v>16700</v>
      </c>
      <c r="DM55" s="106">
        <v>1335917</v>
      </c>
      <c r="DN55" s="106">
        <v>484</v>
      </c>
      <c r="DO55" s="106">
        <v>80760</v>
      </c>
      <c r="DP55" s="106">
        <v>17776</v>
      </c>
      <c r="DQ55" s="106">
        <v>98536</v>
      </c>
      <c r="DR55" s="106">
        <v>857974</v>
      </c>
      <c r="DS55" s="106">
        <v>420</v>
      </c>
      <c r="DT55" s="106">
        <v>396</v>
      </c>
      <c r="DU55" s="106">
        <v>1510</v>
      </c>
      <c r="DV55" s="106">
        <v>761</v>
      </c>
      <c r="DW55" s="106">
        <v>83</v>
      </c>
      <c r="DX55" s="106">
        <v>9</v>
      </c>
      <c r="DY55" s="106">
        <v>3179</v>
      </c>
      <c r="DZ55" s="106">
        <v>4840</v>
      </c>
      <c r="EA55" s="106">
        <v>3425</v>
      </c>
      <c r="EB55" s="106">
        <v>8265</v>
      </c>
      <c r="EC55" s="106">
        <v>42095</v>
      </c>
      <c r="ED55" s="106">
        <v>18797</v>
      </c>
      <c r="EE55" s="106">
        <v>60892</v>
      </c>
      <c r="EF55" s="106">
        <v>758</v>
      </c>
      <c r="EG55" s="106">
        <v>1257</v>
      </c>
      <c r="EH55" s="106">
        <v>2015</v>
      </c>
      <c r="EI55" s="106">
        <v>71172</v>
      </c>
      <c r="EJ55" s="106">
        <v>240</v>
      </c>
      <c r="EK55" s="106">
        <v>1486</v>
      </c>
      <c r="EL55" s="106">
        <v>271</v>
      </c>
      <c r="EM55" s="106">
        <v>2532</v>
      </c>
      <c r="EN55" s="106">
        <v>1818</v>
      </c>
      <c r="EO55" s="106">
        <v>39701</v>
      </c>
      <c r="EP55" s="106">
        <v>277777</v>
      </c>
      <c r="EQ55" s="106">
        <v>72699</v>
      </c>
      <c r="ER55" s="106">
        <v>13059</v>
      </c>
      <c r="ES55" s="106">
        <v>1752</v>
      </c>
      <c r="ET55" s="106">
        <v>1007</v>
      </c>
      <c r="EU55" s="101" t="s">
        <v>1143</v>
      </c>
      <c r="EV55" s="106">
        <v>80</v>
      </c>
      <c r="EW55" s="106">
        <v>112</v>
      </c>
      <c r="EX55" s="106">
        <v>121423</v>
      </c>
      <c r="EY55" s="106">
        <v>342812</v>
      </c>
      <c r="EZ55" s="106"/>
      <c r="FA55" s="101"/>
      <c r="FB55" s="107" t="s">
        <v>289</v>
      </c>
      <c r="FC55" s="101"/>
      <c r="FD55" s="101"/>
      <c r="FE55" s="101" t="s">
        <v>1131</v>
      </c>
      <c r="FF55" s="101" t="s">
        <v>307</v>
      </c>
      <c r="FG55" s="101" t="s">
        <v>1133</v>
      </c>
      <c r="FH55" s="101" t="s">
        <v>1134</v>
      </c>
      <c r="FI55" s="101">
        <v>28401</v>
      </c>
      <c r="FJ55" s="101">
        <v>3942</v>
      </c>
      <c r="FK55" s="101" t="s">
        <v>1133</v>
      </c>
      <c r="FL55" s="101" t="s">
        <v>1134</v>
      </c>
      <c r="FM55" s="101">
        <v>28401</v>
      </c>
      <c r="FN55" s="101">
        <v>3942</v>
      </c>
      <c r="FO55" s="101" t="s">
        <v>1132</v>
      </c>
      <c r="FP55" s="101">
        <v>122687</v>
      </c>
      <c r="FQ55" s="101">
        <v>50</v>
      </c>
      <c r="FR55" s="101" t="s">
        <v>1144</v>
      </c>
      <c r="FS55" s="101">
        <v>11856</v>
      </c>
      <c r="FT55" s="101">
        <v>208</v>
      </c>
      <c r="FU55" s="101"/>
      <c r="FV55" s="101" t="s">
        <v>1145</v>
      </c>
      <c r="FW55" s="101"/>
      <c r="FX55" s="101"/>
      <c r="FY55" s="102">
        <v>0</v>
      </c>
      <c r="FZ55" s="101" t="s">
        <v>1146</v>
      </c>
      <c r="GA55" s="108">
        <v>5.31</v>
      </c>
      <c r="GB55" s="108">
        <v>19.86</v>
      </c>
      <c r="GC55" s="101"/>
      <c r="GD55" s="101" t="s">
        <v>284</v>
      </c>
      <c r="GE55" s="101" t="s">
        <v>1147</v>
      </c>
      <c r="GF55" s="107" t="s">
        <v>286</v>
      </c>
      <c r="GG55" s="107" t="s">
        <v>287</v>
      </c>
      <c r="GH55" s="107" t="s">
        <v>288</v>
      </c>
      <c r="GI55" s="107" t="s">
        <v>289</v>
      </c>
      <c r="GJ55" s="107" t="s">
        <v>290</v>
      </c>
      <c r="GK55" s="107" t="s">
        <v>278</v>
      </c>
      <c r="GL55" s="106">
        <v>213809</v>
      </c>
      <c r="GM55" s="107"/>
      <c r="GN55" s="106">
        <v>2262</v>
      </c>
      <c r="GO55" s="106">
        <v>410</v>
      </c>
      <c r="GP55" s="106">
        <v>11372</v>
      </c>
      <c r="GQ55" s="106">
        <v>110566</v>
      </c>
      <c r="GR55" s="106"/>
      <c r="GS55" s="106">
        <v>256</v>
      </c>
      <c r="GT55" s="106">
        <v>29</v>
      </c>
      <c r="GU55" s="106">
        <v>95</v>
      </c>
      <c r="GV55" s="106">
        <v>10085</v>
      </c>
      <c r="GW55" s="106"/>
      <c r="GX55" s="106">
        <v>5</v>
      </c>
      <c r="GY55" s="106">
        <v>12592</v>
      </c>
      <c r="GZ55" s="106">
        <v>60437</v>
      </c>
      <c r="HA55" s="106">
        <v>488149</v>
      </c>
      <c r="HB55" s="106">
        <v>43</v>
      </c>
      <c r="HC55" s="106">
        <v>87</v>
      </c>
      <c r="HD55" s="106">
        <v>65</v>
      </c>
      <c r="HE55" s="106">
        <v>26725</v>
      </c>
      <c r="HF55" s="106"/>
      <c r="HG55" s="106">
        <v>34298</v>
      </c>
      <c r="HH55" s="106">
        <v>4089</v>
      </c>
      <c r="HI55" s="106">
        <v>2022</v>
      </c>
      <c r="HJ55" s="106"/>
      <c r="HK55" s="106">
        <v>13913</v>
      </c>
      <c r="HL55" s="106">
        <v>113</v>
      </c>
      <c r="HM55" s="106">
        <v>0</v>
      </c>
      <c r="HN55" s="106"/>
      <c r="HO55" s="106">
        <v>370</v>
      </c>
      <c r="HP55" s="106">
        <v>7500</v>
      </c>
      <c r="HQ55" s="106">
        <v>1335917</v>
      </c>
      <c r="HR55" s="106">
        <v>369551</v>
      </c>
      <c r="HS55" s="106">
        <v>550</v>
      </c>
      <c r="HT55" s="106">
        <v>1201188</v>
      </c>
      <c r="HU55" s="106">
        <v>310309</v>
      </c>
      <c r="HV55" s="106">
        <v>1624</v>
      </c>
      <c r="HW55" s="106">
        <v>72233</v>
      </c>
      <c r="HX55" s="106">
        <v>1764</v>
      </c>
      <c r="HY55" s="106">
        <v>35654</v>
      </c>
      <c r="HZ55" s="106">
        <v>0</v>
      </c>
      <c r="IA55" s="106">
        <v>553</v>
      </c>
      <c r="IB55" s="106">
        <v>282269</v>
      </c>
      <c r="IC55" s="106">
        <v>51582</v>
      </c>
      <c r="ID55" s="106">
        <v>333851</v>
      </c>
      <c r="IE55" s="106">
        <v>468759</v>
      </c>
      <c r="IF55" s="106">
        <v>136674</v>
      </c>
      <c r="IG55" s="106">
        <v>1669768</v>
      </c>
      <c r="IH55" s="106">
        <v>426955</v>
      </c>
      <c r="II55" s="106">
        <v>816</v>
      </c>
      <c r="IJ55" s="106">
        <v>2271</v>
      </c>
      <c r="IK55" s="106">
        <v>92</v>
      </c>
      <c r="IL55" s="105">
        <v>0.86</v>
      </c>
      <c r="IM55" s="105">
        <v>0.12</v>
      </c>
      <c r="IN55" s="106">
        <v>22.39</v>
      </c>
      <c r="IO55" s="106">
        <v>26.81</v>
      </c>
      <c r="IP55" s="106">
        <v>10.130000000000001</v>
      </c>
      <c r="IQ55" s="106">
        <v>2013</v>
      </c>
      <c r="IR55" s="106">
        <v>47693</v>
      </c>
      <c r="IS55" s="106">
        <v>1166</v>
      </c>
      <c r="IT55" s="106">
        <v>23479</v>
      </c>
    </row>
    <row r="56" spans="1:254" s="78" customFormat="1" x14ac:dyDescent="0.2">
      <c r="A56" s="93" t="s">
        <v>1149</v>
      </c>
      <c r="B56" s="93">
        <v>2016</v>
      </c>
      <c r="C56" s="93" t="s">
        <v>1150</v>
      </c>
      <c r="D56" s="93" t="s">
        <v>1151</v>
      </c>
      <c r="E56" s="93" t="s">
        <v>1152</v>
      </c>
      <c r="F56" s="93">
        <v>28621</v>
      </c>
      <c r="G56" s="93">
        <v>3398</v>
      </c>
      <c r="H56" s="93" t="s">
        <v>1151</v>
      </c>
      <c r="I56" s="93" t="s">
        <v>1152</v>
      </c>
      <c r="J56" s="93">
        <v>28621</v>
      </c>
      <c r="K56" s="93"/>
      <c r="L56" s="93" t="s">
        <v>1153</v>
      </c>
      <c r="M56" s="93" t="s">
        <v>1154</v>
      </c>
      <c r="N56" s="93" t="s">
        <v>1155</v>
      </c>
      <c r="O56" s="93" t="s">
        <v>1156</v>
      </c>
      <c r="P56" s="93" t="s">
        <v>1153</v>
      </c>
      <c r="Q56" s="93" t="s">
        <v>396</v>
      </c>
      <c r="R56" s="93" t="s">
        <v>1154</v>
      </c>
      <c r="S56" s="93" t="s">
        <v>1155</v>
      </c>
      <c r="T56" s="93" t="s">
        <v>1156</v>
      </c>
      <c r="U56" s="94">
        <v>0</v>
      </c>
      <c r="V56" s="94">
        <v>13</v>
      </c>
      <c r="W56" s="94">
        <v>1</v>
      </c>
      <c r="X56" s="94">
        <v>0</v>
      </c>
      <c r="Y56" s="93">
        <v>33362</v>
      </c>
      <c r="Z56" s="93">
        <v>3</v>
      </c>
      <c r="AA56" s="93">
        <v>0</v>
      </c>
      <c r="AB56" s="93">
        <v>3</v>
      </c>
      <c r="AC56" s="93">
        <v>46.19</v>
      </c>
      <c r="AD56" s="93">
        <v>49.19</v>
      </c>
      <c r="AE56" s="93">
        <v>6.0999999999999999E-2</v>
      </c>
      <c r="AF56" s="95">
        <v>65667</v>
      </c>
      <c r="AG56" s="93"/>
      <c r="AH56" s="93"/>
      <c r="AI56" s="95">
        <v>38125</v>
      </c>
      <c r="AJ56" s="96">
        <v>10.17</v>
      </c>
      <c r="AK56" s="96">
        <v>10.27</v>
      </c>
      <c r="AL56" s="96">
        <v>10.52</v>
      </c>
      <c r="AM56" s="95">
        <v>301218</v>
      </c>
      <c r="AN56" s="95">
        <v>1510570</v>
      </c>
      <c r="AO56" s="95">
        <v>1811788</v>
      </c>
      <c r="AP56" s="95">
        <v>458203</v>
      </c>
      <c r="AQ56" s="95">
        <v>0</v>
      </c>
      <c r="AR56" s="95">
        <v>458203</v>
      </c>
      <c r="AS56" s="95">
        <v>646</v>
      </c>
      <c r="AT56" s="95">
        <v>0</v>
      </c>
      <c r="AU56" s="95">
        <v>646</v>
      </c>
      <c r="AV56" s="95">
        <v>173747</v>
      </c>
      <c r="AW56" s="95">
        <v>2444384</v>
      </c>
      <c r="AX56" s="95">
        <v>1339189</v>
      </c>
      <c r="AY56" s="95">
        <v>443736</v>
      </c>
      <c r="AZ56" s="95">
        <v>1782925</v>
      </c>
      <c r="BA56" s="95">
        <v>95372</v>
      </c>
      <c r="BB56" s="95">
        <v>12000</v>
      </c>
      <c r="BC56" s="95">
        <v>5910</v>
      </c>
      <c r="BD56" s="95">
        <v>113282</v>
      </c>
      <c r="BE56" s="95">
        <v>505086</v>
      </c>
      <c r="BF56" s="95">
        <v>2401293</v>
      </c>
      <c r="BG56" s="95">
        <v>43091</v>
      </c>
      <c r="BH56" s="97">
        <v>1.7600000000000001E-2</v>
      </c>
      <c r="BI56" s="95">
        <v>0</v>
      </c>
      <c r="BJ56" s="95">
        <v>0</v>
      </c>
      <c r="BK56" s="95">
        <v>0</v>
      </c>
      <c r="BL56" s="95">
        <v>0</v>
      </c>
      <c r="BM56" s="95">
        <v>0</v>
      </c>
      <c r="BN56" s="95">
        <v>0</v>
      </c>
      <c r="BO56" s="98">
        <v>116595</v>
      </c>
      <c r="BP56" s="98">
        <v>83979</v>
      </c>
      <c r="BQ56" s="98">
        <v>200574</v>
      </c>
      <c r="BR56" s="98">
        <v>86297</v>
      </c>
      <c r="BS56" s="98">
        <v>44780</v>
      </c>
      <c r="BT56" s="98">
        <v>131077</v>
      </c>
      <c r="BU56" s="98">
        <v>12761</v>
      </c>
      <c r="BV56" s="98">
        <v>0</v>
      </c>
      <c r="BW56" s="98">
        <v>12761</v>
      </c>
      <c r="BX56" s="98">
        <v>344412</v>
      </c>
      <c r="BY56" s="98"/>
      <c r="BZ56" s="98">
        <v>344412</v>
      </c>
      <c r="CA56" s="98">
        <v>1897</v>
      </c>
      <c r="CB56" s="98">
        <v>27670</v>
      </c>
      <c r="CC56" s="98">
        <v>2</v>
      </c>
      <c r="CD56" s="98">
        <v>74</v>
      </c>
      <c r="CE56" s="98">
        <v>76</v>
      </c>
      <c r="CF56" s="98">
        <v>6047</v>
      </c>
      <c r="CG56" s="98">
        <v>2115</v>
      </c>
      <c r="CH56" s="98">
        <v>11852</v>
      </c>
      <c r="CI56" s="98">
        <v>0</v>
      </c>
      <c r="CJ56" s="98">
        <v>0</v>
      </c>
      <c r="CK56" s="98">
        <v>91</v>
      </c>
      <c r="CL56" s="98">
        <v>166</v>
      </c>
      <c r="CM56" s="98">
        <v>164705</v>
      </c>
      <c r="CN56" s="98">
        <v>26656</v>
      </c>
      <c r="CO56" s="98">
        <v>191361</v>
      </c>
      <c r="CP56" s="98">
        <v>8552</v>
      </c>
      <c r="CQ56" s="98"/>
      <c r="CR56" s="98">
        <v>8552</v>
      </c>
      <c r="CS56" s="98">
        <v>134963</v>
      </c>
      <c r="CT56" s="98">
        <v>29376</v>
      </c>
      <c r="CU56" s="98">
        <v>164339</v>
      </c>
      <c r="CV56" s="98">
        <v>364252</v>
      </c>
      <c r="CW56" s="98">
        <v>4911</v>
      </c>
      <c r="CX56" s="98">
        <v>810</v>
      </c>
      <c r="CY56" s="98">
        <v>369973</v>
      </c>
      <c r="CZ56" s="98">
        <v>9533</v>
      </c>
      <c r="DA56" s="98">
        <v>1126</v>
      </c>
      <c r="DB56" s="98">
        <v>10659</v>
      </c>
      <c r="DC56" s="98">
        <v>36826</v>
      </c>
      <c r="DD56" s="98">
        <v>9076</v>
      </c>
      <c r="DE56" s="98">
        <v>0</v>
      </c>
      <c r="DF56" s="98">
        <v>10202</v>
      </c>
      <c r="DG56" s="98">
        <v>1</v>
      </c>
      <c r="DH56" s="98"/>
      <c r="DI56" s="98"/>
      <c r="DJ56" s="98">
        <v>382125</v>
      </c>
      <c r="DK56" s="98">
        <v>5390</v>
      </c>
      <c r="DL56" s="98">
        <v>0</v>
      </c>
      <c r="DM56" s="98">
        <v>426555</v>
      </c>
      <c r="DN56" s="98">
        <v>400</v>
      </c>
      <c r="DO56" s="98">
        <v>46233</v>
      </c>
      <c r="DP56" s="98">
        <v>20656</v>
      </c>
      <c r="DQ56" s="98">
        <v>66889</v>
      </c>
      <c r="DR56" s="98">
        <v>349529</v>
      </c>
      <c r="DS56" s="98">
        <v>1428</v>
      </c>
      <c r="DT56" s="98">
        <v>0</v>
      </c>
      <c r="DU56" s="98">
        <v>3377</v>
      </c>
      <c r="DV56" s="98">
        <v>52</v>
      </c>
      <c r="DW56" s="98">
        <v>185</v>
      </c>
      <c r="DX56" s="98">
        <v>0</v>
      </c>
      <c r="DY56" s="98">
        <v>5042</v>
      </c>
      <c r="DZ56" s="98">
        <v>18491</v>
      </c>
      <c r="EA56" s="98">
        <v>0</v>
      </c>
      <c r="EB56" s="98">
        <v>18491</v>
      </c>
      <c r="EC56" s="98">
        <v>59812</v>
      </c>
      <c r="ED56" s="98">
        <v>3588</v>
      </c>
      <c r="EE56" s="98">
        <v>63400</v>
      </c>
      <c r="EF56" s="98">
        <v>688</v>
      </c>
      <c r="EG56" s="98">
        <v>0</v>
      </c>
      <c r="EH56" s="98">
        <v>688</v>
      </c>
      <c r="EI56" s="98">
        <v>82579</v>
      </c>
      <c r="EJ56" s="98">
        <v>658</v>
      </c>
      <c r="EK56" s="98">
        <v>8333</v>
      </c>
      <c r="EL56" s="98">
        <v>545</v>
      </c>
      <c r="EM56" s="98">
        <v>1569</v>
      </c>
      <c r="EN56" s="98">
        <v>785</v>
      </c>
      <c r="EO56" s="98">
        <v>2793</v>
      </c>
      <c r="EP56" s="98">
        <v>324291</v>
      </c>
      <c r="EQ56" s="98">
        <v>50077</v>
      </c>
      <c r="ER56" s="98">
        <v>42199</v>
      </c>
      <c r="ES56" s="98">
        <v>34676</v>
      </c>
      <c r="ET56" s="98">
        <v>33829</v>
      </c>
      <c r="EU56" s="93" t="s">
        <v>1157</v>
      </c>
      <c r="EV56" s="98">
        <v>52</v>
      </c>
      <c r="EW56" s="98">
        <v>156</v>
      </c>
      <c r="EX56" s="98">
        <v>127420</v>
      </c>
      <c r="EY56" s="98"/>
      <c r="EZ56" s="98">
        <v>114047</v>
      </c>
      <c r="FA56" s="93"/>
      <c r="FB56" s="99" t="s">
        <v>278</v>
      </c>
      <c r="FC56" s="93"/>
      <c r="FD56" s="93"/>
      <c r="FE56" s="93" t="s">
        <v>1158</v>
      </c>
      <c r="FF56" s="93" t="s">
        <v>307</v>
      </c>
      <c r="FG56" s="93" t="s">
        <v>1159</v>
      </c>
      <c r="FH56" s="93" t="s">
        <v>1160</v>
      </c>
      <c r="FI56" s="93">
        <v>28675</v>
      </c>
      <c r="FJ56" s="93">
        <v>8894</v>
      </c>
      <c r="FK56" s="93" t="s">
        <v>1161</v>
      </c>
      <c r="FL56" s="93" t="s">
        <v>1160</v>
      </c>
      <c r="FM56" s="93">
        <v>28675</v>
      </c>
      <c r="FN56" s="93">
        <v>8894</v>
      </c>
      <c r="FO56" s="93" t="s">
        <v>1162</v>
      </c>
      <c r="FP56" s="93">
        <v>98108</v>
      </c>
      <c r="FQ56" s="93">
        <v>38.86</v>
      </c>
      <c r="FR56" s="93" t="s">
        <v>1163</v>
      </c>
      <c r="FS56" s="93">
        <v>33362</v>
      </c>
      <c r="FT56" s="93">
        <v>728</v>
      </c>
      <c r="FU56" s="93"/>
      <c r="FV56" s="93" t="s">
        <v>1164</v>
      </c>
      <c r="FW56" s="93"/>
      <c r="FX56" s="93"/>
      <c r="FY56" s="94">
        <v>0</v>
      </c>
      <c r="FZ56" s="93" t="s">
        <v>1165</v>
      </c>
      <c r="GA56" s="100">
        <v>15.85</v>
      </c>
      <c r="GB56" s="100">
        <v>22.65</v>
      </c>
      <c r="GC56" s="93"/>
      <c r="GD56" s="93" t="s">
        <v>284</v>
      </c>
      <c r="GE56" s="93" t="s">
        <v>1166</v>
      </c>
      <c r="GF56" s="99" t="s">
        <v>286</v>
      </c>
      <c r="GG56" s="99" t="s">
        <v>312</v>
      </c>
      <c r="GH56" s="99" t="s">
        <v>346</v>
      </c>
      <c r="GI56" s="99" t="s">
        <v>289</v>
      </c>
      <c r="GJ56" s="99" t="s">
        <v>313</v>
      </c>
      <c r="GK56" s="99" t="s">
        <v>278</v>
      </c>
      <c r="GL56" s="98">
        <v>169368</v>
      </c>
      <c r="GM56" s="99" t="s">
        <v>291</v>
      </c>
      <c r="GN56" s="98">
        <v>2608</v>
      </c>
      <c r="GO56" s="98">
        <v>457</v>
      </c>
      <c r="GP56" s="98">
        <v>12923</v>
      </c>
      <c r="GQ56" s="98">
        <v>55004</v>
      </c>
      <c r="GR56" s="98">
        <v>975676</v>
      </c>
      <c r="GS56" s="98">
        <v>271</v>
      </c>
      <c r="GT56" s="98">
        <v>125</v>
      </c>
      <c r="GU56" s="98">
        <v>1231</v>
      </c>
      <c r="GV56" s="98">
        <v>5811</v>
      </c>
      <c r="GW56" s="98">
        <v>461648</v>
      </c>
      <c r="GX56" s="98">
        <v>14</v>
      </c>
      <c r="GY56" s="98">
        <v>350</v>
      </c>
      <c r="GZ56" s="98">
        <v>20014</v>
      </c>
      <c r="HA56" s="98">
        <v>394236</v>
      </c>
      <c r="HB56" s="98">
        <v>1</v>
      </c>
      <c r="HC56" s="98"/>
      <c r="HD56" s="98">
        <v>0</v>
      </c>
      <c r="HE56" s="98">
        <v>26725</v>
      </c>
      <c r="HF56" s="98"/>
      <c r="HG56" s="98"/>
      <c r="HH56" s="98">
        <v>945</v>
      </c>
      <c r="HI56" s="98">
        <v>2022</v>
      </c>
      <c r="HJ56" s="98"/>
      <c r="HK56" s="98"/>
      <c r="HL56" s="98">
        <v>93</v>
      </c>
      <c r="HM56" s="98">
        <v>0</v>
      </c>
      <c r="HN56" s="98"/>
      <c r="HO56" s="98"/>
      <c r="HP56" s="98">
        <v>0</v>
      </c>
      <c r="HQ56" s="98">
        <v>426555</v>
      </c>
      <c r="HR56" s="98">
        <v>47485</v>
      </c>
      <c r="HS56" s="98">
        <v>21</v>
      </c>
      <c r="HT56" s="98">
        <v>417142</v>
      </c>
      <c r="HU56" s="98">
        <v>46380</v>
      </c>
      <c r="HV56" s="98">
        <v>35</v>
      </c>
      <c r="HW56" s="98">
        <v>9041</v>
      </c>
      <c r="HX56" s="98">
        <v>97</v>
      </c>
      <c r="HY56" s="98">
        <v>1029</v>
      </c>
      <c r="HZ56" s="98">
        <v>0</v>
      </c>
      <c r="IA56" s="98">
        <v>0</v>
      </c>
      <c r="IB56" s="98">
        <v>16813</v>
      </c>
      <c r="IC56" s="98">
        <v>0</v>
      </c>
      <c r="ID56" s="98">
        <v>16813</v>
      </c>
      <c r="IE56" s="98">
        <v>27015</v>
      </c>
      <c r="IF56" s="98">
        <v>10659</v>
      </c>
      <c r="IG56" s="98">
        <v>443368</v>
      </c>
      <c r="IH56" s="98">
        <v>172891</v>
      </c>
      <c r="II56" s="98">
        <v>1428</v>
      </c>
      <c r="IJ56" s="98">
        <v>3429</v>
      </c>
      <c r="IK56" s="98">
        <v>185</v>
      </c>
      <c r="IL56" s="97">
        <v>0.77</v>
      </c>
      <c r="IM56" s="97">
        <v>0.22</v>
      </c>
      <c r="IN56" s="98">
        <v>16.38</v>
      </c>
      <c r="IO56" s="98">
        <v>18.489999999999998</v>
      </c>
      <c r="IP56" s="98">
        <v>12.95</v>
      </c>
      <c r="IQ56" s="98">
        <v>4990</v>
      </c>
      <c r="IR56" s="98">
        <v>78991</v>
      </c>
      <c r="IS56" s="98">
        <v>52</v>
      </c>
      <c r="IT56" s="98">
        <v>3588</v>
      </c>
    </row>
    <row r="57" spans="1:254" s="78" customFormat="1" x14ac:dyDescent="0.2">
      <c r="A57" s="101" t="s">
        <v>1168</v>
      </c>
      <c r="B57" s="101">
        <v>2016</v>
      </c>
      <c r="C57" s="101" t="s">
        <v>1169</v>
      </c>
      <c r="D57" s="101" t="s">
        <v>1170</v>
      </c>
      <c r="E57" s="101" t="s">
        <v>1171</v>
      </c>
      <c r="F57" s="101">
        <v>28540</v>
      </c>
      <c r="G57" s="101">
        <v>5197</v>
      </c>
      <c r="H57" s="101" t="s">
        <v>1170</v>
      </c>
      <c r="I57" s="101" t="s">
        <v>1171</v>
      </c>
      <c r="J57" s="101">
        <v>28540</v>
      </c>
      <c r="K57" s="101"/>
      <c r="L57" s="101" t="s">
        <v>1172</v>
      </c>
      <c r="M57" s="101" t="s">
        <v>1173</v>
      </c>
      <c r="N57" s="101" t="s">
        <v>1174</v>
      </c>
      <c r="O57" s="101" t="s">
        <v>1175</v>
      </c>
      <c r="P57" s="101" t="s">
        <v>1176</v>
      </c>
      <c r="Q57" s="101" t="s">
        <v>483</v>
      </c>
      <c r="R57" s="101" t="s">
        <v>1177</v>
      </c>
      <c r="S57" s="101" t="s">
        <v>1178</v>
      </c>
      <c r="T57" s="101" t="s">
        <v>1175</v>
      </c>
      <c r="U57" s="102">
        <v>1</v>
      </c>
      <c r="V57" s="102">
        <v>3</v>
      </c>
      <c r="W57" s="102">
        <v>0</v>
      </c>
      <c r="X57" s="102">
        <v>0</v>
      </c>
      <c r="Y57" s="101">
        <v>10852</v>
      </c>
      <c r="Z57" s="101">
        <v>5</v>
      </c>
      <c r="AA57" s="101">
        <v>0</v>
      </c>
      <c r="AB57" s="101">
        <v>5</v>
      </c>
      <c r="AC57" s="101">
        <v>26.5</v>
      </c>
      <c r="AD57" s="101">
        <v>31.5</v>
      </c>
      <c r="AE57" s="101">
        <v>0.15870000000000001</v>
      </c>
      <c r="AF57" s="103">
        <v>81931</v>
      </c>
      <c r="AG57" s="101"/>
      <c r="AH57" s="101"/>
      <c r="AI57" s="103">
        <v>43844</v>
      </c>
      <c r="AJ57" s="104">
        <v>10.4</v>
      </c>
      <c r="AK57" s="104">
        <v>12.17</v>
      </c>
      <c r="AL57" s="104">
        <v>19.48</v>
      </c>
      <c r="AM57" s="103">
        <v>0</v>
      </c>
      <c r="AN57" s="103">
        <v>1642836</v>
      </c>
      <c r="AO57" s="103">
        <v>1642836</v>
      </c>
      <c r="AP57" s="103">
        <v>222981</v>
      </c>
      <c r="AQ57" s="103">
        <v>0</v>
      </c>
      <c r="AR57" s="103">
        <v>222981</v>
      </c>
      <c r="AS57" s="103">
        <v>0</v>
      </c>
      <c r="AT57" s="103">
        <v>0</v>
      </c>
      <c r="AU57" s="103">
        <v>0</v>
      </c>
      <c r="AV57" s="103">
        <v>180985</v>
      </c>
      <c r="AW57" s="103">
        <v>2046802</v>
      </c>
      <c r="AX57" s="103">
        <v>1858582</v>
      </c>
      <c r="AY57" s="103">
        <v>334556</v>
      </c>
      <c r="AZ57" s="103">
        <v>2193138</v>
      </c>
      <c r="BA57" s="103">
        <v>109677</v>
      </c>
      <c r="BB57" s="103">
        <v>35773</v>
      </c>
      <c r="BC57" s="103">
        <v>40388</v>
      </c>
      <c r="BD57" s="103">
        <v>185838</v>
      </c>
      <c r="BE57" s="103">
        <v>332174</v>
      </c>
      <c r="BF57" s="103">
        <v>2711150</v>
      </c>
      <c r="BG57" s="103">
        <v>-664348</v>
      </c>
      <c r="BH57" s="105">
        <v>-0.3246</v>
      </c>
      <c r="BI57" s="103">
        <v>0</v>
      </c>
      <c r="BJ57" s="103">
        <v>0</v>
      </c>
      <c r="BK57" s="103">
        <v>0</v>
      </c>
      <c r="BL57" s="103">
        <v>0</v>
      </c>
      <c r="BM57" s="103">
        <v>0</v>
      </c>
      <c r="BN57" s="103">
        <v>0</v>
      </c>
      <c r="BO57" s="106">
        <v>37480</v>
      </c>
      <c r="BP57" s="106">
        <v>24478</v>
      </c>
      <c r="BQ57" s="106">
        <v>61958</v>
      </c>
      <c r="BR57" s="106">
        <v>28082</v>
      </c>
      <c r="BS57" s="106">
        <v>12145</v>
      </c>
      <c r="BT57" s="106">
        <v>40227</v>
      </c>
      <c r="BU57" s="106">
        <v>6150</v>
      </c>
      <c r="BV57" s="106">
        <v>1380</v>
      </c>
      <c r="BW57" s="106">
        <v>7530</v>
      </c>
      <c r="BX57" s="106">
        <v>109715</v>
      </c>
      <c r="BY57" s="106"/>
      <c r="BZ57" s="106">
        <v>109715</v>
      </c>
      <c r="CA57" s="106">
        <v>0</v>
      </c>
      <c r="CB57" s="106">
        <v>61801</v>
      </c>
      <c r="CC57" s="106">
        <v>9</v>
      </c>
      <c r="CD57" s="106">
        <v>74</v>
      </c>
      <c r="CE57" s="106">
        <v>83</v>
      </c>
      <c r="CF57" s="106">
        <v>9083</v>
      </c>
      <c r="CG57" s="106">
        <v>22722</v>
      </c>
      <c r="CH57" s="106">
        <v>10093</v>
      </c>
      <c r="CI57" s="106">
        <v>375</v>
      </c>
      <c r="CJ57" s="106">
        <v>164</v>
      </c>
      <c r="CK57" s="106">
        <v>29</v>
      </c>
      <c r="CL57" s="106">
        <v>77</v>
      </c>
      <c r="CM57" s="106">
        <v>108000</v>
      </c>
      <c r="CN57" s="106">
        <v>37855</v>
      </c>
      <c r="CO57" s="106">
        <v>145855</v>
      </c>
      <c r="CP57" s="106">
        <v>21152</v>
      </c>
      <c r="CQ57" s="106">
        <v>3029</v>
      </c>
      <c r="CR57" s="106">
        <v>24181</v>
      </c>
      <c r="CS57" s="106">
        <v>170515</v>
      </c>
      <c r="CT57" s="106">
        <v>41675</v>
      </c>
      <c r="CU57" s="106">
        <v>212190</v>
      </c>
      <c r="CV57" s="106">
        <v>382226</v>
      </c>
      <c r="CW57" s="106">
        <v>796</v>
      </c>
      <c r="CX57" s="106">
        <v>1070</v>
      </c>
      <c r="CY57" s="106">
        <v>384092</v>
      </c>
      <c r="CZ57" s="106">
        <v>4145</v>
      </c>
      <c r="DA57" s="106">
        <v>17868</v>
      </c>
      <c r="DB57" s="106">
        <v>22013</v>
      </c>
      <c r="DC57" s="106">
        <v>114999</v>
      </c>
      <c r="DD57" s="106">
        <v>32948</v>
      </c>
      <c r="DE57" s="106">
        <v>3636</v>
      </c>
      <c r="DF57" s="106">
        <v>54648</v>
      </c>
      <c r="DG57" s="106">
        <v>1774</v>
      </c>
      <c r="DH57" s="106"/>
      <c r="DI57" s="106">
        <v>331831</v>
      </c>
      <c r="DJ57" s="106">
        <v>252809</v>
      </c>
      <c r="DK57" s="106"/>
      <c r="DL57" s="106"/>
      <c r="DM57" s="106">
        <v>557688</v>
      </c>
      <c r="DN57" s="106">
        <v>184</v>
      </c>
      <c r="DO57" s="106">
        <v>40770</v>
      </c>
      <c r="DP57" s="106">
        <v>12035</v>
      </c>
      <c r="DQ57" s="106">
        <v>52805</v>
      </c>
      <c r="DR57" s="106">
        <v>418004</v>
      </c>
      <c r="DS57" s="106">
        <v>128</v>
      </c>
      <c r="DT57" s="106">
        <v>30</v>
      </c>
      <c r="DU57" s="106">
        <v>1186</v>
      </c>
      <c r="DV57" s="106">
        <v>14</v>
      </c>
      <c r="DW57" s="106">
        <v>121</v>
      </c>
      <c r="DX57" s="106">
        <v>2</v>
      </c>
      <c r="DY57" s="106">
        <v>1481</v>
      </c>
      <c r="DZ57" s="106">
        <v>1046</v>
      </c>
      <c r="EA57" s="106">
        <v>456</v>
      </c>
      <c r="EB57" s="106">
        <v>1502</v>
      </c>
      <c r="EC57" s="106">
        <v>35656</v>
      </c>
      <c r="ED57" s="106">
        <v>1541</v>
      </c>
      <c r="EE57" s="106">
        <v>37197</v>
      </c>
      <c r="EF57" s="106">
        <v>1214</v>
      </c>
      <c r="EG57" s="106">
        <v>85</v>
      </c>
      <c r="EH57" s="106">
        <v>1299</v>
      </c>
      <c r="EI57" s="106">
        <v>39998</v>
      </c>
      <c r="EJ57" s="106">
        <v>6</v>
      </c>
      <c r="EK57" s="106">
        <v>98</v>
      </c>
      <c r="EL57" s="106">
        <v>11</v>
      </c>
      <c r="EM57" s="106">
        <v>960</v>
      </c>
      <c r="EN57" s="106">
        <v>190</v>
      </c>
      <c r="EO57" s="106">
        <v>3023</v>
      </c>
      <c r="EP57" s="106">
        <v>71776</v>
      </c>
      <c r="EQ57" s="106">
        <v>24427</v>
      </c>
      <c r="ER57" s="106">
        <v>1961</v>
      </c>
      <c r="ES57" s="106">
        <v>743</v>
      </c>
      <c r="ET57" s="106">
        <v>212</v>
      </c>
      <c r="EU57" s="101" t="s">
        <v>1179</v>
      </c>
      <c r="EV57" s="106">
        <v>43</v>
      </c>
      <c r="EW57" s="106">
        <v>114</v>
      </c>
      <c r="EX57" s="106">
        <v>74277</v>
      </c>
      <c r="EY57" s="106"/>
      <c r="EZ57" s="106"/>
      <c r="FA57" s="101"/>
      <c r="FB57" s="107" t="s">
        <v>278</v>
      </c>
      <c r="FC57" s="101"/>
      <c r="FD57" s="101"/>
      <c r="FE57" s="101" t="s">
        <v>1168</v>
      </c>
      <c r="FF57" s="101" t="s">
        <v>307</v>
      </c>
      <c r="FG57" s="101" t="s">
        <v>1170</v>
      </c>
      <c r="FH57" s="101" t="s">
        <v>1171</v>
      </c>
      <c r="FI57" s="101">
        <v>28540</v>
      </c>
      <c r="FJ57" s="101">
        <v>5197</v>
      </c>
      <c r="FK57" s="101" t="s">
        <v>1170</v>
      </c>
      <c r="FL57" s="101" t="s">
        <v>1171</v>
      </c>
      <c r="FM57" s="101">
        <v>28540</v>
      </c>
      <c r="FN57" s="101">
        <v>5197</v>
      </c>
      <c r="FO57" s="101" t="s">
        <v>1169</v>
      </c>
      <c r="FP57" s="101">
        <v>34136</v>
      </c>
      <c r="FQ57" s="101">
        <v>32.5</v>
      </c>
      <c r="FR57" s="101" t="s">
        <v>1176</v>
      </c>
      <c r="FS57" s="101">
        <v>10852</v>
      </c>
      <c r="FT57" s="101">
        <v>208</v>
      </c>
      <c r="FU57" s="101"/>
      <c r="FV57" s="101" t="s">
        <v>1180</v>
      </c>
      <c r="FW57" s="101"/>
      <c r="FX57" s="101"/>
      <c r="FY57" s="102">
        <v>0</v>
      </c>
      <c r="FZ57" s="101" t="s">
        <v>1181</v>
      </c>
      <c r="GA57" s="108">
        <v>69.430000000000007</v>
      </c>
      <c r="GB57" s="108">
        <v>8.5399999999999991</v>
      </c>
      <c r="GC57" s="101"/>
      <c r="GD57" s="101" t="s">
        <v>327</v>
      </c>
      <c r="GE57" s="101" t="s">
        <v>1182</v>
      </c>
      <c r="GF57" s="107" t="s">
        <v>286</v>
      </c>
      <c r="GG57" s="107" t="s">
        <v>287</v>
      </c>
      <c r="GH57" s="107" t="s">
        <v>288</v>
      </c>
      <c r="GI57" s="107" t="s">
        <v>289</v>
      </c>
      <c r="GJ57" s="107" t="s">
        <v>290</v>
      </c>
      <c r="GK57" s="107" t="s">
        <v>278</v>
      </c>
      <c r="GL57" s="106">
        <v>193925</v>
      </c>
      <c r="GM57" s="107" t="s">
        <v>329</v>
      </c>
      <c r="GN57" s="106">
        <v>1793</v>
      </c>
      <c r="GO57" s="106">
        <v>231</v>
      </c>
      <c r="GP57" s="106">
        <v>8881</v>
      </c>
      <c r="GQ57" s="106">
        <v>62335</v>
      </c>
      <c r="GR57" s="106">
        <v>830580</v>
      </c>
      <c r="GS57" s="106">
        <v>284</v>
      </c>
      <c r="GT57" s="106">
        <v>32</v>
      </c>
      <c r="GU57" s="106">
        <v>376</v>
      </c>
      <c r="GV57" s="106">
        <v>1750</v>
      </c>
      <c r="GW57" s="106">
        <v>198600</v>
      </c>
      <c r="GX57" s="106">
        <v>4</v>
      </c>
      <c r="GY57" s="106">
        <v>4802</v>
      </c>
      <c r="GZ57" s="106">
        <v>42273</v>
      </c>
      <c r="HA57" s="106">
        <v>215887</v>
      </c>
      <c r="HB57" s="106">
        <v>1774</v>
      </c>
      <c r="HC57" s="106">
        <v>87</v>
      </c>
      <c r="HD57" s="106">
        <v>77</v>
      </c>
      <c r="HE57" s="106">
        <v>26725</v>
      </c>
      <c r="HF57" s="106"/>
      <c r="HG57" s="106">
        <v>34298</v>
      </c>
      <c r="HH57" s="106">
        <v>778</v>
      </c>
      <c r="HI57" s="106">
        <v>2022</v>
      </c>
      <c r="HJ57" s="106"/>
      <c r="HK57" s="106">
        <v>13913</v>
      </c>
      <c r="HL57" s="106">
        <v>6787</v>
      </c>
      <c r="HM57" s="106">
        <v>0</v>
      </c>
      <c r="HN57" s="106"/>
      <c r="HO57" s="106">
        <v>370</v>
      </c>
      <c r="HP57" s="106">
        <v>5</v>
      </c>
      <c r="HQ57" s="106">
        <v>557688</v>
      </c>
      <c r="HR57" s="106">
        <v>137012</v>
      </c>
      <c r="HS57" s="106">
        <v>0</v>
      </c>
      <c r="HT57" s="106">
        <v>504110</v>
      </c>
      <c r="HU57" s="106">
        <v>118948</v>
      </c>
      <c r="HV57" s="106">
        <v>152</v>
      </c>
      <c r="HW57" s="106">
        <v>32796</v>
      </c>
      <c r="HX57" s="106">
        <v>273</v>
      </c>
      <c r="HY57" s="106">
        <v>17595</v>
      </c>
      <c r="HZ57" s="106">
        <v>0</v>
      </c>
      <c r="IA57" s="106">
        <v>196</v>
      </c>
      <c r="IB57" s="106">
        <v>30277</v>
      </c>
      <c r="IC57" s="106">
        <v>209427</v>
      </c>
      <c r="ID57" s="106">
        <v>239704</v>
      </c>
      <c r="IE57" s="106">
        <v>294352</v>
      </c>
      <c r="IF57" s="106">
        <v>22013</v>
      </c>
      <c r="IG57" s="106">
        <v>797392</v>
      </c>
      <c r="IH57" s="106">
        <v>236371</v>
      </c>
      <c r="II57" s="106">
        <v>158</v>
      </c>
      <c r="IJ57" s="106">
        <v>1200</v>
      </c>
      <c r="IK57" s="106">
        <v>123</v>
      </c>
      <c r="IL57" s="105">
        <v>0.93</v>
      </c>
      <c r="IM57" s="105">
        <v>0.04</v>
      </c>
      <c r="IN57" s="106">
        <v>27.01</v>
      </c>
      <c r="IO57" s="106">
        <v>31</v>
      </c>
      <c r="IP57" s="106">
        <v>9.51</v>
      </c>
      <c r="IQ57" s="106">
        <v>1435</v>
      </c>
      <c r="IR57" s="106">
        <v>37916</v>
      </c>
      <c r="IS57" s="106">
        <v>46</v>
      </c>
      <c r="IT57" s="106">
        <v>2082</v>
      </c>
    </row>
    <row r="58" spans="1:254" s="78" customFormat="1" x14ac:dyDescent="0.2">
      <c r="A58" s="101" t="s">
        <v>1184</v>
      </c>
      <c r="B58" s="101">
        <v>2016</v>
      </c>
      <c r="C58" s="101" t="s">
        <v>520</v>
      </c>
      <c r="D58" s="101" t="s">
        <v>1185</v>
      </c>
      <c r="E58" s="101" t="s">
        <v>1186</v>
      </c>
      <c r="F58" s="101">
        <v>27278</v>
      </c>
      <c r="G58" s="101"/>
      <c r="H58" s="101" t="s">
        <v>1185</v>
      </c>
      <c r="I58" s="101" t="s">
        <v>1186</v>
      </c>
      <c r="J58" s="101">
        <v>27278</v>
      </c>
      <c r="K58" s="101"/>
      <c r="L58" s="101" t="s">
        <v>1187</v>
      </c>
      <c r="M58" s="101" t="s">
        <v>1188</v>
      </c>
      <c r="N58" s="101" t="s">
        <v>1189</v>
      </c>
      <c r="O58" s="101" t="s">
        <v>1190</v>
      </c>
      <c r="P58" s="101" t="s">
        <v>1191</v>
      </c>
      <c r="Q58" s="101" t="s">
        <v>1192</v>
      </c>
      <c r="R58" s="101" t="s">
        <v>1193</v>
      </c>
      <c r="S58" s="101" t="s">
        <v>1189</v>
      </c>
      <c r="T58" s="101" t="s">
        <v>1194</v>
      </c>
      <c r="U58" s="102">
        <v>1</v>
      </c>
      <c r="V58" s="102">
        <v>2</v>
      </c>
      <c r="W58" s="102">
        <v>0</v>
      </c>
      <c r="X58" s="102">
        <v>0</v>
      </c>
      <c r="Y58" s="101">
        <v>6916</v>
      </c>
      <c r="Z58" s="101">
        <v>10</v>
      </c>
      <c r="AA58" s="101">
        <v>0</v>
      </c>
      <c r="AB58" s="101">
        <v>10</v>
      </c>
      <c r="AC58" s="101">
        <v>14.13</v>
      </c>
      <c r="AD58" s="101">
        <v>24.13</v>
      </c>
      <c r="AE58" s="101">
        <v>0.41439999999999999</v>
      </c>
      <c r="AF58" s="103">
        <v>94091</v>
      </c>
      <c r="AG58" s="101"/>
      <c r="AH58" s="101"/>
      <c r="AI58" s="103">
        <v>39978</v>
      </c>
      <c r="AJ58" s="104">
        <v>13.15</v>
      </c>
      <c r="AK58" s="104">
        <v>13.15</v>
      </c>
      <c r="AL58" s="104">
        <v>13.15</v>
      </c>
      <c r="AM58" s="103">
        <v>4000</v>
      </c>
      <c r="AN58" s="103">
        <v>1967047</v>
      </c>
      <c r="AO58" s="103">
        <v>1971047</v>
      </c>
      <c r="AP58" s="103">
        <v>105598</v>
      </c>
      <c r="AQ58" s="103">
        <v>0</v>
      </c>
      <c r="AR58" s="103">
        <v>105598</v>
      </c>
      <c r="AS58" s="103">
        <v>12628</v>
      </c>
      <c r="AT58" s="103">
        <v>0</v>
      </c>
      <c r="AU58" s="103">
        <v>12628</v>
      </c>
      <c r="AV58" s="103">
        <v>43528</v>
      </c>
      <c r="AW58" s="103">
        <v>2132801</v>
      </c>
      <c r="AX58" s="103">
        <v>1250739</v>
      </c>
      <c r="AY58" s="103">
        <v>439608</v>
      </c>
      <c r="AZ58" s="103">
        <v>1690347</v>
      </c>
      <c r="BA58" s="103">
        <v>165989</v>
      </c>
      <c r="BB58" s="103">
        <v>45762</v>
      </c>
      <c r="BC58" s="103">
        <v>56327</v>
      </c>
      <c r="BD58" s="103">
        <v>268078</v>
      </c>
      <c r="BE58" s="103">
        <v>125846</v>
      </c>
      <c r="BF58" s="103">
        <v>2084271</v>
      </c>
      <c r="BG58" s="103">
        <v>48530</v>
      </c>
      <c r="BH58" s="105">
        <v>2.2800000000000001E-2</v>
      </c>
      <c r="BI58" s="103">
        <v>1000</v>
      </c>
      <c r="BJ58" s="103">
        <v>0</v>
      </c>
      <c r="BK58" s="103">
        <v>17038</v>
      </c>
      <c r="BL58" s="103">
        <v>0</v>
      </c>
      <c r="BM58" s="103">
        <v>18038</v>
      </c>
      <c r="BN58" s="103">
        <v>18038</v>
      </c>
      <c r="BO58" s="106">
        <v>25406</v>
      </c>
      <c r="BP58" s="106">
        <v>26407</v>
      </c>
      <c r="BQ58" s="106">
        <v>51813</v>
      </c>
      <c r="BR58" s="106">
        <v>31301</v>
      </c>
      <c r="BS58" s="106">
        <v>11948</v>
      </c>
      <c r="BT58" s="106">
        <v>43249</v>
      </c>
      <c r="BU58" s="106">
        <v>4768</v>
      </c>
      <c r="BV58" s="106">
        <v>779</v>
      </c>
      <c r="BW58" s="106">
        <v>5547</v>
      </c>
      <c r="BX58" s="106">
        <v>100609</v>
      </c>
      <c r="BY58" s="106"/>
      <c r="BZ58" s="106">
        <v>100609</v>
      </c>
      <c r="CA58" s="106">
        <v>268</v>
      </c>
      <c r="CB58" s="106">
        <v>28611</v>
      </c>
      <c r="CC58" s="106">
        <v>9</v>
      </c>
      <c r="CD58" s="106">
        <v>74</v>
      </c>
      <c r="CE58" s="106">
        <v>83</v>
      </c>
      <c r="CF58" s="106">
        <v>5842</v>
      </c>
      <c r="CG58" s="106">
        <v>2235</v>
      </c>
      <c r="CH58" s="106">
        <v>7428</v>
      </c>
      <c r="CI58" s="106">
        <v>-1</v>
      </c>
      <c r="CJ58" s="106">
        <v>0</v>
      </c>
      <c r="CK58" s="106">
        <v>19</v>
      </c>
      <c r="CL58" s="106">
        <v>203</v>
      </c>
      <c r="CM58" s="106">
        <v>61110</v>
      </c>
      <c r="CN58" s="106">
        <v>45495</v>
      </c>
      <c r="CO58" s="106">
        <v>106605</v>
      </c>
      <c r="CP58" s="106">
        <v>10653</v>
      </c>
      <c r="CQ58" s="106">
        <v>7027</v>
      </c>
      <c r="CR58" s="106">
        <v>17680</v>
      </c>
      <c r="CS58" s="106">
        <v>145596</v>
      </c>
      <c r="CT58" s="106">
        <v>69048</v>
      </c>
      <c r="CU58" s="106">
        <v>214644</v>
      </c>
      <c r="CV58" s="106">
        <v>338929</v>
      </c>
      <c r="CW58" s="106">
        <v>3697</v>
      </c>
      <c r="CX58" s="106">
        <v>0</v>
      </c>
      <c r="CY58" s="106">
        <v>342626</v>
      </c>
      <c r="CZ58" s="106">
        <v>23915</v>
      </c>
      <c r="DA58" s="106">
        <v>2943</v>
      </c>
      <c r="DB58" s="106">
        <v>26858</v>
      </c>
      <c r="DC58" s="106">
        <v>66438</v>
      </c>
      <c r="DD58" s="106">
        <v>8279</v>
      </c>
      <c r="DE58" s="106">
        <v>0</v>
      </c>
      <c r="DF58" s="106">
        <v>11222</v>
      </c>
      <c r="DG58" s="106">
        <v>701</v>
      </c>
      <c r="DH58" s="106"/>
      <c r="DI58" s="106">
        <v>416202</v>
      </c>
      <c r="DJ58" s="106">
        <v>24961</v>
      </c>
      <c r="DK58" s="106">
        <v>0</v>
      </c>
      <c r="DL58" s="106">
        <v>11</v>
      </c>
      <c r="DM58" s="106">
        <v>446787</v>
      </c>
      <c r="DN58" s="106">
        <v>1034</v>
      </c>
      <c r="DO58" s="106">
        <v>14016</v>
      </c>
      <c r="DP58" s="106">
        <v>2753</v>
      </c>
      <c r="DQ58" s="106">
        <v>16769</v>
      </c>
      <c r="DR58" s="106">
        <v>300004</v>
      </c>
      <c r="DS58" s="106">
        <v>102</v>
      </c>
      <c r="DT58" s="106">
        <v>4</v>
      </c>
      <c r="DU58" s="106">
        <v>401</v>
      </c>
      <c r="DV58" s="106">
        <v>15</v>
      </c>
      <c r="DW58" s="106">
        <v>3</v>
      </c>
      <c r="DX58" s="106">
        <v>0</v>
      </c>
      <c r="DY58" s="106">
        <v>525</v>
      </c>
      <c r="DZ58" s="106">
        <v>909</v>
      </c>
      <c r="EA58" s="106">
        <v>45</v>
      </c>
      <c r="EB58" s="106">
        <v>954</v>
      </c>
      <c r="EC58" s="106">
        <v>10971</v>
      </c>
      <c r="ED58" s="106">
        <v>486</v>
      </c>
      <c r="EE58" s="106">
        <v>11457</v>
      </c>
      <c r="EF58" s="106">
        <v>26</v>
      </c>
      <c r="EG58" s="106">
        <v>0</v>
      </c>
      <c r="EH58" s="106">
        <v>26</v>
      </c>
      <c r="EI58" s="106">
        <v>12437</v>
      </c>
      <c r="EJ58" s="106">
        <v>7</v>
      </c>
      <c r="EK58" s="106">
        <v>17</v>
      </c>
      <c r="EL58" s="106">
        <v>55</v>
      </c>
      <c r="EM58" s="106">
        <v>101</v>
      </c>
      <c r="EN58" s="106">
        <v>3085</v>
      </c>
      <c r="EO58" s="106">
        <v>6725</v>
      </c>
      <c r="EP58" s="106">
        <v>23409</v>
      </c>
      <c r="EQ58" s="106">
        <v>7407</v>
      </c>
      <c r="ER58" s="106">
        <v>321</v>
      </c>
      <c r="ES58" s="106">
        <v>6</v>
      </c>
      <c r="ET58" s="106">
        <v>147</v>
      </c>
      <c r="EU58" s="101" t="s">
        <v>1195</v>
      </c>
      <c r="EV58" s="106">
        <v>35</v>
      </c>
      <c r="EW58" s="106">
        <v>60</v>
      </c>
      <c r="EX58" s="106">
        <v>64576</v>
      </c>
      <c r="EY58" s="106">
        <v>250861</v>
      </c>
      <c r="EZ58" s="106">
        <v>16092</v>
      </c>
      <c r="FA58" s="101"/>
      <c r="FB58" s="107" t="s">
        <v>278</v>
      </c>
      <c r="FC58" s="101"/>
      <c r="FD58" s="101"/>
      <c r="FE58" s="101" t="s">
        <v>1184</v>
      </c>
      <c r="FF58" s="101" t="s">
        <v>307</v>
      </c>
      <c r="FG58" s="101" t="s">
        <v>1185</v>
      </c>
      <c r="FH58" s="101" t="s">
        <v>1186</v>
      </c>
      <c r="FI58" s="101">
        <v>27278</v>
      </c>
      <c r="FJ58" s="101"/>
      <c r="FK58" s="101" t="s">
        <v>1185</v>
      </c>
      <c r="FL58" s="101" t="s">
        <v>1196</v>
      </c>
      <c r="FM58" s="101">
        <v>27278</v>
      </c>
      <c r="FN58" s="101"/>
      <c r="FO58" s="101" t="s">
        <v>1197</v>
      </c>
      <c r="FP58" s="101">
        <v>31560</v>
      </c>
      <c r="FQ58" s="101">
        <v>24.13</v>
      </c>
      <c r="FR58" s="101" t="s">
        <v>1187</v>
      </c>
      <c r="FS58" s="101">
        <v>6916</v>
      </c>
      <c r="FT58" s="101">
        <v>156</v>
      </c>
      <c r="FU58" s="101"/>
      <c r="FV58" s="101" t="s">
        <v>1198</v>
      </c>
      <c r="FW58" s="101"/>
      <c r="FX58" s="101"/>
      <c r="FY58" s="102">
        <v>0</v>
      </c>
      <c r="FZ58" s="101" t="s">
        <v>1199</v>
      </c>
      <c r="GA58" s="108">
        <v>8.1</v>
      </c>
      <c r="GB58" s="108">
        <v>7.7</v>
      </c>
      <c r="GC58" s="101"/>
      <c r="GD58" s="101" t="s">
        <v>284</v>
      </c>
      <c r="GE58" s="101" t="s">
        <v>1200</v>
      </c>
      <c r="GF58" s="107" t="s">
        <v>286</v>
      </c>
      <c r="GG58" s="107" t="s">
        <v>287</v>
      </c>
      <c r="GH58" s="107" t="s">
        <v>346</v>
      </c>
      <c r="GI58" s="107" t="s">
        <v>289</v>
      </c>
      <c r="GJ58" s="107" t="s">
        <v>417</v>
      </c>
      <c r="GK58" s="107" t="s">
        <v>278</v>
      </c>
      <c r="GL58" s="106">
        <v>83331</v>
      </c>
      <c r="GM58" s="107" t="s">
        <v>329</v>
      </c>
      <c r="GN58" s="106">
        <v>675</v>
      </c>
      <c r="GO58" s="106">
        <v>91</v>
      </c>
      <c r="GP58" s="106">
        <v>2489</v>
      </c>
      <c r="GQ58" s="106">
        <v>65131</v>
      </c>
      <c r="GR58" s="106">
        <v>53237</v>
      </c>
      <c r="GS58" s="106">
        <v>122</v>
      </c>
      <c r="GT58" s="106">
        <v>0</v>
      </c>
      <c r="GU58" s="106">
        <v>0</v>
      </c>
      <c r="GV58" s="106">
        <v>5127</v>
      </c>
      <c r="GW58" s="106">
        <v>78568</v>
      </c>
      <c r="GX58" s="106">
        <v>3</v>
      </c>
      <c r="GY58" s="106">
        <v>2113</v>
      </c>
      <c r="GZ58" s="106">
        <v>15504</v>
      </c>
      <c r="HA58" s="106">
        <v>145979</v>
      </c>
      <c r="HB58" s="106">
        <v>701</v>
      </c>
      <c r="HC58" s="106"/>
      <c r="HD58" s="106">
        <v>0</v>
      </c>
      <c r="HE58" s="106">
        <v>26725</v>
      </c>
      <c r="HF58" s="106"/>
      <c r="HG58" s="106"/>
      <c r="HH58" s="106">
        <v>1886</v>
      </c>
      <c r="HI58" s="106">
        <v>2022</v>
      </c>
      <c r="HJ58" s="106"/>
      <c r="HK58" s="106"/>
      <c r="HL58" s="106">
        <v>213</v>
      </c>
      <c r="HM58" s="106">
        <v>0</v>
      </c>
      <c r="HN58" s="106"/>
      <c r="HO58" s="106"/>
      <c r="HP58" s="106">
        <v>-1</v>
      </c>
      <c r="HQ58" s="106">
        <v>446787</v>
      </c>
      <c r="HR58" s="106">
        <v>93296</v>
      </c>
      <c r="HS58" s="106">
        <v>2586</v>
      </c>
      <c r="HT58" s="106">
        <v>432979</v>
      </c>
      <c r="HU58" s="106">
        <v>92939</v>
      </c>
      <c r="HV58" s="106">
        <v>32</v>
      </c>
      <c r="HW58" s="106">
        <v>8247</v>
      </c>
      <c r="HX58" s="106">
        <v>256</v>
      </c>
      <c r="HY58" s="106">
        <v>2687</v>
      </c>
      <c r="HZ58" s="106">
        <v>0</v>
      </c>
      <c r="IA58" s="106">
        <v>0</v>
      </c>
      <c r="IB58" s="106">
        <v>2233</v>
      </c>
      <c r="IC58" s="106">
        <v>1352</v>
      </c>
      <c r="ID58" s="106">
        <v>3585</v>
      </c>
      <c r="IE58" s="106">
        <v>14807</v>
      </c>
      <c r="IF58" s="106">
        <v>26858</v>
      </c>
      <c r="IG58" s="106">
        <v>450372</v>
      </c>
      <c r="IH58" s="106">
        <v>247689</v>
      </c>
      <c r="II58" s="106">
        <v>106</v>
      </c>
      <c r="IJ58" s="106">
        <v>416</v>
      </c>
      <c r="IK58" s="106">
        <v>3</v>
      </c>
      <c r="IL58" s="105">
        <v>0.92</v>
      </c>
      <c r="IM58" s="105">
        <v>0.08</v>
      </c>
      <c r="IN58" s="106">
        <v>23.69</v>
      </c>
      <c r="IO58" s="106">
        <v>27.54</v>
      </c>
      <c r="IP58" s="106">
        <v>9</v>
      </c>
      <c r="IQ58" s="106">
        <v>506</v>
      </c>
      <c r="IR58" s="106">
        <v>11906</v>
      </c>
      <c r="IS58" s="106">
        <v>19</v>
      </c>
      <c r="IT58" s="106">
        <v>531</v>
      </c>
    </row>
    <row r="59" spans="1:254" s="78" customFormat="1" x14ac:dyDescent="0.2">
      <c r="A59" s="101" t="s">
        <v>1202</v>
      </c>
      <c r="B59" s="101">
        <v>2016</v>
      </c>
      <c r="C59" s="101" t="s">
        <v>1203</v>
      </c>
      <c r="D59" s="101" t="s">
        <v>1204</v>
      </c>
      <c r="E59" s="101" t="s">
        <v>1205</v>
      </c>
      <c r="F59" s="101">
        <v>28425</v>
      </c>
      <c r="G59" s="101">
        <v>879</v>
      </c>
      <c r="H59" s="101" t="s">
        <v>1206</v>
      </c>
      <c r="I59" s="101" t="s">
        <v>1205</v>
      </c>
      <c r="J59" s="101">
        <v>28425</v>
      </c>
      <c r="K59" s="101"/>
      <c r="L59" s="101" t="s">
        <v>1207</v>
      </c>
      <c r="M59" s="101" t="s">
        <v>1208</v>
      </c>
      <c r="N59" s="101"/>
      <c r="O59" s="101" t="s">
        <v>1209</v>
      </c>
      <c r="P59" s="101" t="s">
        <v>1210</v>
      </c>
      <c r="Q59" s="101" t="s">
        <v>323</v>
      </c>
      <c r="R59" s="101" t="s">
        <v>1208</v>
      </c>
      <c r="S59" s="101"/>
      <c r="T59" s="101" t="s">
        <v>1209</v>
      </c>
      <c r="U59" s="102">
        <v>1</v>
      </c>
      <c r="V59" s="102">
        <v>1</v>
      </c>
      <c r="W59" s="102">
        <v>0</v>
      </c>
      <c r="X59" s="102">
        <v>0</v>
      </c>
      <c r="Y59" s="101">
        <v>4556</v>
      </c>
      <c r="Z59" s="101">
        <v>2</v>
      </c>
      <c r="AA59" s="101">
        <v>0</v>
      </c>
      <c r="AB59" s="101">
        <v>2</v>
      </c>
      <c r="AC59" s="101">
        <v>11.44</v>
      </c>
      <c r="AD59" s="101">
        <v>13.44</v>
      </c>
      <c r="AE59" s="101">
        <v>0.14879999999999999</v>
      </c>
      <c r="AF59" s="103">
        <v>70759</v>
      </c>
      <c r="AG59" s="101"/>
      <c r="AH59" s="101"/>
      <c r="AI59" s="103">
        <v>48256</v>
      </c>
      <c r="AJ59" s="104">
        <v>11.9</v>
      </c>
      <c r="AK59" s="104">
        <v>11.9</v>
      </c>
      <c r="AL59" s="104">
        <v>11.9</v>
      </c>
      <c r="AM59" s="103">
        <v>0</v>
      </c>
      <c r="AN59" s="103">
        <v>690175</v>
      </c>
      <c r="AO59" s="103">
        <v>690175</v>
      </c>
      <c r="AP59" s="103">
        <v>105394</v>
      </c>
      <c r="AQ59" s="103">
        <v>0</v>
      </c>
      <c r="AR59" s="103">
        <v>105394</v>
      </c>
      <c r="AS59" s="103">
        <v>0</v>
      </c>
      <c r="AT59" s="103">
        <v>0</v>
      </c>
      <c r="AU59" s="103">
        <v>0</v>
      </c>
      <c r="AV59" s="103">
        <v>0</v>
      </c>
      <c r="AW59" s="103">
        <v>795569</v>
      </c>
      <c r="AX59" s="103">
        <v>455375</v>
      </c>
      <c r="AY59" s="103">
        <v>128141</v>
      </c>
      <c r="AZ59" s="103">
        <v>583516</v>
      </c>
      <c r="BA59" s="103">
        <v>77365</v>
      </c>
      <c r="BB59" s="103">
        <v>10216</v>
      </c>
      <c r="BC59" s="103">
        <v>5974</v>
      </c>
      <c r="BD59" s="103">
        <v>93555</v>
      </c>
      <c r="BE59" s="103">
        <v>90842</v>
      </c>
      <c r="BF59" s="103">
        <v>767913</v>
      </c>
      <c r="BG59" s="103">
        <v>27656</v>
      </c>
      <c r="BH59" s="105">
        <v>3.4799999999999998E-2</v>
      </c>
      <c r="BI59" s="103">
        <v>11011</v>
      </c>
      <c r="BJ59" s="103">
        <v>0</v>
      </c>
      <c r="BK59" s="103">
        <v>0</v>
      </c>
      <c r="BL59" s="103">
        <v>0</v>
      </c>
      <c r="BM59" s="103">
        <v>11011</v>
      </c>
      <c r="BN59" s="103">
        <v>11011</v>
      </c>
      <c r="BO59" s="106">
        <v>33180</v>
      </c>
      <c r="BP59" s="106">
        <v>37535</v>
      </c>
      <c r="BQ59" s="106">
        <v>70715</v>
      </c>
      <c r="BR59" s="106">
        <v>25276</v>
      </c>
      <c r="BS59" s="106">
        <v>13333</v>
      </c>
      <c r="BT59" s="106">
        <v>38609</v>
      </c>
      <c r="BU59" s="106">
        <v>3355</v>
      </c>
      <c r="BV59" s="106">
        <v>0</v>
      </c>
      <c r="BW59" s="106">
        <v>3355</v>
      </c>
      <c r="BX59" s="106">
        <v>112679</v>
      </c>
      <c r="BY59" s="106"/>
      <c r="BZ59" s="106">
        <v>112679</v>
      </c>
      <c r="CA59" s="106">
        <v>1276</v>
      </c>
      <c r="CB59" s="106">
        <v>50534</v>
      </c>
      <c r="CC59" s="106">
        <v>3</v>
      </c>
      <c r="CD59" s="106">
        <v>74</v>
      </c>
      <c r="CE59" s="106">
        <v>77</v>
      </c>
      <c r="CF59" s="106">
        <v>3001</v>
      </c>
      <c r="CG59" s="106">
        <v>3207</v>
      </c>
      <c r="CH59" s="106">
        <v>2560</v>
      </c>
      <c r="CI59" s="106">
        <v>205</v>
      </c>
      <c r="CJ59" s="106">
        <v>42</v>
      </c>
      <c r="CK59" s="106">
        <v>38</v>
      </c>
      <c r="CL59" s="106">
        <v>123</v>
      </c>
      <c r="CM59" s="106">
        <v>63072</v>
      </c>
      <c r="CN59" s="106">
        <v>25237</v>
      </c>
      <c r="CO59" s="106">
        <v>88309</v>
      </c>
      <c r="CP59" s="106">
        <v>9625</v>
      </c>
      <c r="CQ59" s="106">
        <v>0</v>
      </c>
      <c r="CR59" s="106">
        <v>9625</v>
      </c>
      <c r="CS59" s="106">
        <v>61204</v>
      </c>
      <c r="CT59" s="106">
        <v>17103</v>
      </c>
      <c r="CU59" s="106">
        <v>78307</v>
      </c>
      <c r="CV59" s="106">
        <v>176241</v>
      </c>
      <c r="CW59" s="106">
        <v>571</v>
      </c>
      <c r="CX59" s="106">
        <v>30</v>
      </c>
      <c r="CY59" s="106">
        <v>176842</v>
      </c>
      <c r="CZ59" s="106">
        <v>10484</v>
      </c>
      <c r="DA59" s="106">
        <v>1236</v>
      </c>
      <c r="DB59" s="106">
        <v>11720</v>
      </c>
      <c r="DC59" s="106">
        <v>22877</v>
      </c>
      <c r="DD59" s="106">
        <v>15186</v>
      </c>
      <c r="DE59" s="106">
        <v>1349</v>
      </c>
      <c r="DF59" s="106">
        <v>17793</v>
      </c>
      <c r="DG59" s="106">
        <v>112</v>
      </c>
      <c r="DH59" s="106"/>
      <c r="DI59" s="106">
        <v>134100</v>
      </c>
      <c r="DJ59" s="106">
        <v>96679</v>
      </c>
      <c r="DK59" s="106"/>
      <c r="DL59" s="106">
        <v>13369</v>
      </c>
      <c r="DM59" s="106">
        <v>228192</v>
      </c>
      <c r="DN59" s="106">
        <v>85</v>
      </c>
      <c r="DO59" s="106">
        <v>13279</v>
      </c>
      <c r="DP59" s="106">
        <v>4634</v>
      </c>
      <c r="DQ59" s="106">
        <v>17913</v>
      </c>
      <c r="DR59" s="106">
        <v>142133</v>
      </c>
      <c r="DS59" s="106">
        <v>26</v>
      </c>
      <c r="DT59" s="106">
        <v>4</v>
      </c>
      <c r="DU59" s="106">
        <v>376</v>
      </c>
      <c r="DV59" s="106">
        <v>4</v>
      </c>
      <c r="DW59" s="106">
        <v>5</v>
      </c>
      <c r="DX59" s="106">
        <v>0</v>
      </c>
      <c r="DY59" s="106">
        <v>415</v>
      </c>
      <c r="DZ59" s="106">
        <v>698</v>
      </c>
      <c r="EA59" s="106">
        <v>95</v>
      </c>
      <c r="EB59" s="106">
        <v>793</v>
      </c>
      <c r="EC59" s="106">
        <v>6702</v>
      </c>
      <c r="ED59" s="106">
        <v>355</v>
      </c>
      <c r="EE59" s="106">
        <v>7057</v>
      </c>
      <c r="EF59" s="106">
        <v>35</v>
      </c>
      <c r="EG59" s="106">
        <v>145</v>
      </c>
      <c r="EH59" s="106">
        <v>180</v>
      </c>
      <c r="EI59" s="106">
        <v>8030</v>
      </c>
      <c r="EJ59" s="106">
        <v>0</v>
      </c>
      <c r="EK59" s="106">
        <v>0</v>
      </c>
      <c r="EL59" s="106">
        <v>0</v>
      </c>
      <c r="EM59" s="106">
        <v>0</v>
      </c>
      <c r="EN59" s="106"/>
      <c r="EO59" s="106"/>
      <c r="EP59" s="106">
        <v>14341</v>
      </c>
      <c r="EQ59" s="106">
        <v>2123</v>
      </c>
      <c r="ER59" s="106">
        <v>939</v>
      </c>
      <c r="ES59" s="106">
        <v>20</v>
      </c>
      <c r="ET59" s="106">
        <v>99</v>
      </c>
      <c r="EU59" s="101" t="s">
        <v>1211</v>
      </c>
      <c r="EV59" s="106">
        <v>19</v>
      </c>
      <c r="EW59" s="106">
        <v>25</v>
      </c>
      <c r="EX59" s="106">
        <v>13547</v>
      </c>
      <c r="EY59" s="106">
        <v>37844</v>
      </c>
      <c r="EZ59" s="106"/>
      <c r="FA59" s="101"/>
      <c r="FB59" s="107" t="s">
        <v>289</v>
      </c>
      <c r="FC59" s="101"/>
      <c r="FD59" s="101"/>
      <c r="FE59" s="101" t="s">
        <v>1202</v>
      </c>
      <c r="FF59" s="101" t="s">
        <v>307</v>
      </c>
      <c r="FG59" s="101" t="s">
        <v>1204</v>
      </c>
      <c r="FH59" s="101" t="s">
        <v>1205</v>
      </c>
      <c r="FI59" s="101">
        <v>28425</v>
      </c>
      <c r="FJ59" s="101">
        <v>879</v>
      </c>
      <c r="FK59" s="101" t="s">
        <v>1206</v>
      </c>
      <c r="FL59" s="101" t="s">
        <v>1205</v>
      </c>
      <c r="FM59" s="101">
        <v>28425</v>
      </c>
      <c r="FN59" s="101">
        <v>879</v>
      </c>
      <c r="FO59" s="101" t="s">
        <v>1203</v>
      </c>
      <c r="FP59" s="101">
        <v>21000</v>
      </c>
      <c r="FQ59" s="101">
        <v>13.43</v>
      </c>
      <c r="FR59" s="101" t="s">
        <v>1210</v>
      </c>
      <c r="FS59" s="101">
        <v>4556</v>
      </c>
      <c r="FT59" s="101">
        <v>104</v>
      </c>
      <c r="FU59" s="101"/>
      <c r="FV59" s="101" t="s">
        <v>1212</v>
      </c>
      <c r="FW59" s="101"/>
      <c r="FX59" s="101"/>
      <c r="FY59" s="102">
        <v>0</v>
      </c>
      <c r="FZ59" s="101" t="s">
        <v>1213</v>
      </c>
      <c r="GA59" s="108">
        <v>29.5</v>
      </c>
      <c r="GB59" s="108">
        <v>25.9</v>
      </c>
      <c r="GC59" s="101"/>
      <c r="GD59" s="101" t="s">
        <v>284</v>
      </c>
      <c r="GE59" s="101" t="s">
        <v>1214</v>
      </c>
      <c r="GF59" s="107" t="s">
        <v>286</v>
      </c>
      <c r="GG59" s="107" t="s">
        <v>287</v>
      </c>
      <c r="GH59" s="107" t="s">
        <v>288</v>
      </c>
      <c r="GI59" s="107" t="s">
        <v>289</v>
      </c>
      <c r="GJ59" s="107" t="s">
        <v>290</v>
      </c>
      <c r="GK59" s="107" t="s">
        <v>278</v>
      </c>
      <c r="GL59" s="106">
        <v>55568</v>
      </c>
      <c r="GM59" s="107" t="s">
        <v>291</v>
      </c>
      <c r="GN59" s="106">
        <v>327</v>
      </c>
      <c r="GO59" s="106">
        <v>125</v>
      </c>
      <c r="GP59" s="106">
        <v>3169</v>
      </c>
      <c r="GQ59" s="106">
        <v>23644</v>
      </c>
      <c r="GR59" s="106">
        <v>60300</v>
      </c>
      <c r="GS59" s="106">
        <v>34</v>
      </c>
      <c r="GT59" s="106">
        <v>0</v>
      </c>
      <c r="GU59" s="106">
        <v>0</v>
      </c>
      <c r="GV59" s="106">
        <v>2522</v>
      </c>
      <c r="GW59" s="106"/>
      <c r="GX59" s="106">
        <v>2</v>
      </c>
      <c r="GY59" s="106">
        <v>2337</v>
      </c>
      <c r="GZ59" s="106">
        <v>8768</v>
      </c>
      <c r="HA59" s="106">
        <v>173816</v>
      </c>
      <c r="HB59" s="106">
        <v>112</v>
      </c>
      <c r="HC59" s="106"/>
      <c r="HD59" s="106">
        <v>42</v>
      </c>
      <c r="HE59" s="106">
        <v>26725</v>
      </c>
      <c r="HF59" s="106">
        <v>23798</v>
      </c>
      <c r="HG59" s="106"/>
      <c r="HH59" s="106">
        <v>11</v>
      </c>
      <c r="HI59" s="106">
        <v>2022</v>
      </c>
      <c r="HJ59" s="106">
        <v>1183</v>
      </c>
      <c r="HK59" s="106"/>
      <c r="HL59" s="106">
        <v>2</v>
      </c>
      <c r="HM59" s="106">
        <v>0</v>
      </c>
      <c r="HN59" s="106">
        <v>205</v>
      </c>
      <c r="HO59" s="106"/>
      <c r="HP59" s="106">
        <v>0</v>
      </c>
      <c r="HQ59" s="106">
        <v>228192</v>
      </c>
      <c r="HR59" s="106">
        <v>34597</v>
      </c>
      <c r="HS59" s="106">
        <v>218</v>
      </c>
      <c r="HT59" s="106">
        <v>210211</v>
      </c>
      <c r="HU59" s="106">
        <v>33557</v>
      </c>
      <c r="HV59" s="106">
        <v>166</v>
      </c>
      <c r="HW59" s="106">
        <v>15020</v>
      </c>
      <c r="HX59" s="106">
        <v>149</v>
      </c>
      <c r="HY59" s="106">
        <v>1087</v>
      </c>
      <c r="HZ59" s="106">
        <v>0</v>
      </c>
      <c r="IA59" s="106">
        <v>22</v>
      </c>
      <c r="IB59" s="106">
        <v>15857</v>
      </c>
      <c r="IC59" s="106">
        <v>19976</v>
      </c>
      <c r="ID59" s="106">
        <v>35833</v>
      </c>
      <c r="IE59" s="106">
        <v>53626</v>
      </c>
      <c r="IF59" s="106">
        <v>11720</v>
      </c>
      <c r="IG59" s="106">
        <v>264025</v>
      </c>
      <c r="IH59" s="106">
        <v>88385</v>
      </c>
      <c r="II59" s="106">
        <v>30</v>
      </c>
      <c r="IJ59" s="106">
        <v>380</v>
      </c>
      <c r="IK59" s="106">
        <v>5</v>
      </c>
      <c r="IL59" s="105">
        <v>0.88</v>
      </c>
      <c r="IM59" s="105">
        <v>0.1</v>
      </c>
      <c r="IN59" s="106">
        <v>19.350000000000001</v>
      </c>
      <c r="IO59" s="106">
        <v>18.57</v>
      </c>
      <c r="IP59" s="106">
        <v>26.43</v>
      </c>
      <c r="IQ59" s="106">
        <v>407</v>
      </c>
      <c r="IR59" s="106">
        <v>7435</v>
      </c>
      <c r="IS59" s="106">
        <v>8</v>
      </c>
      <c r="IT59" s="106">
        <v>595</v>
      </c>
    </row>
    <row r="60" spans="1:254" s="78" customFormat="1" x14ac:dyDescent="0.2">
      <c r="A60" s="101" t="s">
        <v>1216</v>
      </c>
      <c r="B60" s="101">
        <v>2016</v>
      </c>
      <c r="C60" s="101" t="s">
        <v>1217</v>
      </c>
      <c r="D60" s="101" t="s">
        <v>1218</v>
      </c>
      <c r="E60" s="101" t="s">
        <v>934</v>
      </c>
      <c r="F60" s="101">
        <v>27536</v>
      </c>
      <c r="G60" s="101">
        <v>4211</v>
      </c>
      <c r="H60" s="101" t="s">
        <v>1218</v>
      </c>
      <c r="I60" s="101" t="s">
        <v>934</v>
      </c>
      <c r="J60" s="101">
        <v>27536</v>
      </c>
      <c r="K60" s="101"/>
      <c r="L60" s="101" t="s">
        <v>1219</v>
      </c>
      <c r="M60" s="101" t="s">
        <v>1220</v>
      </c>
      <c r="N60" s="101" t="s">
        <v>1221</v>
      </c>
      <c r="O60" s="101" t="s">
        <v>1222</v>
      </c>
      <c r="P60" s="101" t="s">
        <v>1219</v>
      </c>
      <c r="Q60" s="101" t="s">
        <v>396</v>
      </c>
      <c r="R60" s="101" t="s">
        <v>1220</v>
      </c>
      <c r="S60" s="101" t="s">
        <v>1221</v>
      </c>
      <c r="T60" s="101" t="s">
        <v>1222</v>
      </c>
      <c r="U60" s="102">
        <v>1</v>
      </c>
      <c r="V60" s="102">
        <v>0</v>
      </c>
      <c r="W60" s="102">
        <v>0</v>
      </c>
      <c r="X60" s="102">
        <v>0</v>
      </c>
      <c r="Y60" s="101">
        <v>2500</v>
      </c>
      <c r="Z60" s="101">
        <v>3</v>
      </c>
      <c r="AA60" s="101"/>
      <c r="AB60" s="101">
        <v>3</v>
      </c>
      <c r="AC60" s="101">
        <v>12</v>
      </c>
      <c r="AD60" s="101">
        <v>15</v>
      </c>
      <c r="AE60" s="101">
        <v>0.2</v>
      </c>
      <c r="AF60" s="103">
        <v>63240</v>
      </c>
      <c r="AG60" s="101"/>
      <c r="AH60" s="101"/>
      <c r="AI60" s="103">
        <v>39100</v>
      </c>
      <c r="AJ60" s="104">
        <v>9.5399999999999991</v>
      </c>
      <c r="AK60" s="104"/>
      <c r="AL60" s="104"/>
      <c r="AM60" s="103"/>
      <c r="AN60" s="103"/>
      <c r="AO60" s="103"/>
      <c r="AP60" s="103">
        <v>107386</v>
      </c>
      <c r="AQ60" s="103"/>
      <c r="AR60" s="103">
        <v>107386</v>
      </c>
      <c r="AS60" s="103">
        <v>1200</v>
      </c>
      <c r="AT60" s="103"/>
      <c r="AU60" s="103">
        <v>1200</v>
      </c>
      <c r="AV60" s="103"/>
      <c r="AW60" s="103">
        <v>108586</v>
      </c>
      <c r="AX60" s="103"/>
      <c r="AY60" s="103"/>
      <c r="AZ60" s="103"/>
      <c r="BA60" s="103"/>
      <c r="BB60" s="103"/>
      <c r="BC60" s="103"/>
      <c r="BD60" s="103"/>
      <c r="BE60" s="103"/>
      <c r="BF60" s="103"/>
      <c r="BG60" s="103">
        <v>108586</v>
      </c>
      <c r="BH60" s="105">
        <v>1</v>
      </c>
      <c r="BI60" s="103">
        <v>0</v>
      </c>
      <c r="BJ60" s="103">
        <v>0</v>
      </c>
      <c r="BK60" s="103">
        <v>0</v>
      </c>
      <c r="BL60" s="103">
        <v>0</v>
      </c>
      <c r="BM60" s="103">
        <v>0</v>
      </c>
      <c r="BN60" s="103">
        <v>0</v>
      </c>
      <c r="BO60" s="106">
        <v>25947</v>
      </c>
      <c r="BP60" s="106">
        <v>37811</v>
      </c>
      <c r="BQ60" s="106">
        <v>63758</v>
      </c>
      <c r="BR60" s="106">
        <v>17504</v>
      </c>
      <c r="BS60" s="106">
        <v>14848</v>
      </c>
      <c r="BT60" s="106">
        <v>32352</v>
      </c>
      <c r="BU60" s="106">
        <v>3971</v>
      </c>
      <c r="BV60" s="106">
        <v>153</v>
      </c>
      <c r="BW60" s="106">
        <v>4124</v>
      </c>
      <c r="BX60" s="106">
        <v>100234</v>
      </c>
      <c r="BY60" s="106"/>
      <c r="BZ60" s="106">
        <v>100234</v>
      </c>
      <c r="CA60" s="106"/>
      <c r="CB60" s="106">
        <v>50523</v>
      </c>
      <c r="CC60" s="106"/>
      <c r="CD60" s="106">
        <v>74</v>
      </c>
      <c r="CE60" s="106">
        <v>74</v>
      </c>
      <c r="CF60" s="106"/>
      <c r="CG60" s="106">
        <v>3205</v>
      </c>
      <c r="CH60" s="106"/>
      <c r="CI60" s="106">
        <v>205</v>
      </c>
      <c r="CJ60" s="106"/>
      <c r="CK60" s="106">
        <v>11</v>
      </c>
      <c r="CL60" s="106">
        <v>99</v>
      </c>
      <c r="CM60" s="106">
        <v>24606</v>
      </c>
      <c r="CN60" s="106">
        <v>9263</v>
      </c>
      <c r="CO60" s="106">
        <v>33869</v>
      </c>
      <c r="CP60" s="106">
        <v>5086</v>
      </c>
      <c r="CQ60" s="106">
        <v>40</v>
      </c>
      <c r="CR60" s="106">
        <v>5126</v>
      </c>
      <c r="CS60" s="106">
        <v>33120</v>
      </c>
      <c r="CT60" s="106">
        <v>6489</v>
      </c>
      <c r="CU60" s="106">
        <v>39609</v>
      </c>
      <c r="CV60" s="106">
        <v>78604</v>
      </c>
      <c r="CW60" s="106">
        <v>722</v>
      </c>
      <c r="CX60" s="106"/>
      <c r="CY60" s="106">
        <v>79326</v>
      </c>
      <c r="CZ60" s="106">
        <v>4077</v>
      </c>
      <c r="DA60" s="106">
        <v>616</v>
      </c>
      <c r="DB60" s="106">
        <v>4693</v>
      </c>
      <c r="DC60" s="106">
        <v>4808</v>
      </c>
      <c r="DD60" s="106">
        <v>3136</v>
      </c>
      <c r="DE60" s="106"/>
      <c r="DF60" s="106">
        <v>3772</v>
      </c>
      <c r="DG60" s="106"/>
      <c r="DH60" s="106"/>
      <c r="DI60" s="106"/>
      <c r="DJ60" s="106"/>
      <c r="DK60" s="106"/>
      <c r="DL60" s="106"/>
      <c r="DM60" s="106">
        <v>91963</v>
      </c>
      <c r="DN60" s="106"/>
      <c r="DO60" s="106">
        <v>28336</v>
      </c>
      <c r="DP60" s="106">
        <v>4080</v>
      </c>
      <c r="DQ60" s="106">
        <v>32416</v>
      </c>
      <c r="DR60" s="106">
        <v>185000</v>
      </c>
      <c r="DS60" s="106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06"/>
      <c r="EE60" s="106"/>
      <c r="EF60" s="106"/>
      <c r="EG60" s="106"/>
      <c r="EH60" s="106"/>
      <c r="EI60" s="106"/>
      <c r="EJ60" s="106"/>
      <c r="EK60" s="106"/>
      <c r="EL60" s="106"/>
      <c r="EM60" s="106"/>
      <c r="EN60" s="106">
        <v>203</v>
      </c>
      <c r="EO60" s="106">
        <v>7200</v>
      </c>
      <c r="EP60" s="106">
        <v>17888</v>
      </c>
      <c r="EQ60" s="106">
        <v>12272</v>
      </c>
      <c r="ER60" s="106">
        <v>1924</v>
      </c>
      <c r="ES60" s="106">
        <v>87</v>
      </c>
      <c r="ET60" s="106">
        <v>103</v>
      </c>
      <c r="EU60" s="101" t="s">
        <v>1223</v>
      </c>
      <c r="EV60" s="106">
        <v>21</v>
      </c>
      <c r="EW60" s="106">
        <v>45</v>
      </c>
      <c r="EX60" s="106">
        <v>43747</v>
      </c>
      <c r="EY60" s="106"/>
      <c r="EZ60" s="106"/>
      <c r="FA60" s="101"/>
      <c r="FB60" s="107" t="s">
        <v>289</v>
      </c>
      <c r="FC60" s="101"/>
      <c r="FD60" s="101"/>
      <c r="FE60" s="101" t="s">
        <v>1224</v>
      </c>
      <c r="FF60" s="101" t="s">
        <v>280</v>
      </c>
      <c r="FG60" s="101" t="s">
        <v>1218</v>
      </c>
      <c r="FH60" s="101" t="s">
        <v>934</v>
      </c>
      <c r="FI60" s="101">
        <v>27536</v>
      </c>
      <c r="FJ60" s="101">
        <v>4211</v>
      </c>
      <c r="FK60" s="101" t="s">
        <v>1218</v>
      </c>
      <c r="FL60" s="101" t="s">
        <v>934</v>
      </c>
      <c r="FM60" s="101">
        <v>27536</v>
      </c>
      <c r="FN60" s="101">
        <v>4211</v>
      </c>
      <c r="FO60" s="101" t="s">
        <v>1217</v>
      </c>
      <c r="FP60" s="101">
        <v>38000</v>
      </c>
      <c r="FQ60" s="101">
        <v>15</v>
      </c>
      <c r="FR60" s="101" t="s">
        <v>1219</v>
      </c>
      <c r="FS60" s="101">
        <v>2500</v>
      </c>
      <c r="FT60" s="101">
        <v>52</v>
      </c>
      <c r="FU60" s="101"/>
      <c r="FV60" s="101" t="s">
        <v>1225</v>
      </c>
      <c r="FW60" s="101"/>
      <c r="FX60" s="101"/>
      <c r="FY60" s="102">
        <v>0</v>
      </c>
      <c r="FZ60" s="101" t="s">
        <v>1226</v>
      </c>
      <c r="GA60" s="108">
        <v>6.11</v>
      </c>
      <c r="GB60" s="108">
        <v>61.44</v>
      </c>
      <c r="GC60" s="101"/>
      <c r="GD60" s="101"/>
      <c r="GE60" s="101" t="s">
        <v>1227</v>
      </c>
      <c r="GF60" s="107" t="s">
        <v>286</v>
      </c>
      <c r="GG60" s="107" t="s">
        <v>1228</v>
      </c>
      <c r="GH60" s="107" t="s">
        <v>502</v>
      </c>
      <c r="GI60" s="107" t="s">
        <v>289</v>
      </c>
      <c r="GJ60" s="107" t="s">
        <v>290</v>
      </c>
      <c r="GK60" s="107" t="s">
        <v>278</v>
      </c>
      <c r="GL60" s="106">
        <v>45056</v>
      </c>
      <c r="GM60" s="107" t="s">
        <v>291</v>
      </c>
      <c r="GN60" s="106"/>
      <c r="GO60" s="106"/>
      <c r="GP60" s="106"/>
      <c r="GQ60" s="106"/>
      <c r="GR60" s="106"/>
      <c r="GS60" s="106"/>
      <c r="GT60" s="106"/>
      <c r="GU60" s="106"/>
      <c r="GV60" s="106"/>
      <c r="GW60" s="106"/>
      <c r="GX60" s="106">
        <v>1</v>
      </c>
      <c r="GY60" s="106"/>
      <c r="GZ60" s="106">
        <v>3205</v>
      </c>
      <c r="HA60" s="106">
        <v>154340</v>
      </c>
      <c r="HB60" s="106"/>
      <c r="HC60" s="106"/>
      <c r="HD60" s="106"/>
      <c r="HE60" s="106">
        <v>26725</v>
      </c>
      <c r="HF60" s="106">
        <v>23798</v>
      </c>
      <c r="HG60" s="106"/>
      <c r="HH60" s="106"/>
      <c r="HI60" s="106">
        <v>2022</v>
      </c>
      <c r="HJ60" s="106">
        <v>1183</v>
      </c>
      <c r="HK60" s="106"/>
      <c r="HL60" s="106"/>
      <c r="HM60" s="106">
        <v>0</v>
      </c>
      <c r="HN60" s="106">
        <v>205</v>
      </c>
      <c r="HO60" s="106"/>
      <c r="HP60" s="106"/>
      <c r="HQ60" s="106">
        <v>91963</v>
      </c>
      <c r="HR60" s="106">
        <v>9501</v>
      </c>
      <c r="HS60" s="106"/>
      <c r="HT60" s="106">
        <v>88191</v>
      </c>
      <c r="HU60" s="106">
        <v>8865</v>
      </c>
      <c r="HV60" s="106">
        <v>32</v>
      </c>
      <c r="HW60" s="106">
        <v>3104</v>
      </c>
      <c r="HX60" s="106">
        <v>92</v>
      </c>
      <c r="HY60" s="106">
        <v>524</v>
      </c>
      <c r="HZ60" s="106">
        <v>0</v>
      </c>
      <c r="IA60" s="106">
        <v>20</v>
      </c>
      <c r="IB60" s="106">
        <v>2962</v>
      </c>
      <c r="IC60" s="106"/>
      <c r="ID60" s="106">
        <v>2962</v>
      </c>
      <c r="IE60" s="106">
        <v>6734</v>
      </c>
      <c r="IF60" s="106">
        <v>4693</v>
      </c>
      <c r="IG60" s="106">
        <v>94925</v>
      </c>
      <c r="IH60" s="106"/>
      <c r="II60" s="106"/>
      <c r="IJ60" s="106"/>
      <c r="IK60" s="106"/>
      <c r="IL60" s="105"/>
      <c r="IM60" s="105"/>
      <c r="IN60" s="106"/>
      <c r="IO60" s="106"/>
      <c r="IP60" s="106"/>
      <c r="IQ60" s="106"/>
      <c r="IR60" s="106"/>
      <c r="IS60" s="106"/>
      <c r="IT60" s="106"/>
    </row>
    <row r="61" spans="1:254" s="78" customFormat="1" x14ac:dyDescent="0.2">
      <c r="A61" s="101" t="s">
        <v>1230</v>
      </c>
      <c r="B61" s="101">
        <v>2016</v>
      </c>
      <c r="C61" s="101" t="s">
        <v>1231</v>
      </c>
      <c r="D61" s="101" t="s">
        <v>1232</v>
      </c>
      <c r="E61" s="101" t="s">
        <v>1233</v>
      </c>
      <c r="F61" s="101">
        <v>27573</v>
      </c>
      <c r="G61" s="101"/>
      <c r="H61" s="101" t="s">
        <v>1232</v>
      </c>
      <c r="I61" s="101" t="s">
        <v>1233</v>
      </c>
      <c r="J61" s="101">
        <v>27573</v>
      </c>
      <c r="K61" s="101"/>
      <c r="L61" s="101" t="s">
        <v>1234</v>
      </c>
      <c r="M61" s="101" t="s">
        <v>1235</v>
      </c>
      <c r="N61" s="101" t="s">
        <v>1236</v>
      </c>
      <c r="O61" s="101" t="s">
        <v>1237</v>
      </c>
      <c r="P61" s="101" t="s">
        <v>1234</v>
      </c>
      <c r="Q61" s="101" t="s">
        <v>396</v>
      </c>
      <c r="R61" s="101" t="s">
        <v>1235</v>
      </c>
      <c r="S61" s="101" t="s">
        <v>1236</v>
      </c>
      <c r="T61" s="101" t="s">
        <v>1237</v>
      </c>
      <c r="U61" s="102">
        <v>1</v>
      </c>
      <c r="V61" s="102">
        <v>0</v>
      </c>
      <c r="W61" s="102">
        <v>0</v>
      </c>
      <c r="X61" s="102">
        <v>1</v>
      </c>
      <c r="Y61" s="101">
        <v>3020</v>
      </c>
      <c r="Z61" s="101">
        <v>4</v>
      </c>
      <c r="AA61" s="101">
        <v>0</v>
      </c>
      <c r="AB61" s="101">
        <v>4</v>
      </c>
      <c r="AC61" s="101">
        <v>3</v>
      </c>
      <c r="AD61" s="101">
        <v>7</v>
      </c>
      <c r="AE61" s="101">
        <v>0.57140000000000002</v>
      </c>
      <c r="AF61" s="103">
        <v>59387</v>
      </c>
      <c r="AG61" s="101"/>
      <c r="AH61" s="101"/>
      <c r="AI61" s="103">
        <v>36045</v>
      </c>
      <c r="AJ61" s="104">
        <v>14.07</v>
      </c>
      <c r="AK61" s="104">
        <v>17.510000000000002</v>
      </c>
      <c r="AL61" s="104">
        <v>18.48</v>
      </c>
      <c r="AM61" s="103">
        <v>0</v>
      </c>
      <c r="AN61" s="103">
        <v>402169</v>
      </c>
      <c r="AO61" s="103">
        <v>402169</v>
      </c>
      <c r="AP61" s="103">
        <v>95672</v>
      </c>
      <c r="AQ61" s="103">
        <v>0</v>
      </c>
      <c r="AR61" s="103">
        <v>95672</v>
      </c>
      <c r="AS61" s="103">
        <v>2400</v>
      </c>
      <c r="AT61" s="103">
        <v>0</v>
      </c>
      <c r="AU61" s="103">
        <v>2400</v>
      </c>
      <c r="AV61" s="103">
        <v>0</v>
      </c>
      <c r="AW61" s="103">
        <v>500241</v>
      </c>
      <c r="AX61" s="103">
        <v>287626</v>
      </c>
      <c r="AY61" s="103">
        <v>105356</v>
      </c>
      <c r="AZ61" s="103">
        <v>392982</v>
      </c>
      <c r="BA61" s="103">
        <v>62384</v>
      </c>
      <c r="BB61" s="103">
        <v>9561</v>
      </c>
      <c r="BC61" s="103">
        <v>1684</v>
      </c>
      <c r="BD61" s="103">
        <v>73629</v>
      </c>
      <c r="BE61" s="103">
        <v>48687</v>
      </c>
      <c r="BF61" s="103">
        <v>515298</v>
      </c>
      <c r="BG61" s="103">
        <v>-15057</v>
      </c>
      <c r="BH61" s="105">
        <v>-3.0099999999999998E-2</v>
      </c>
      <c r="BI61" s="103">
        <v>0</v>
      </c>
      <c r="BJ61" s="103">
        <v>0</v>
      </c>
      <c r="BK61" s="103">
        <v>0</v>
      </c>
      <c r="BL61" s="103">
        <v>0</v>
      </c>
      <c r="BM61" s="103">
        <v>0</v>
      </c>
      <c r="BN61" s="103">
        <v>0</v>
      </c>
      <c r="BO61" s="106">
        <v>23141</v>
      </c>
      <c r="BP61" s="106">
        <v>12874</v>
      </c>
      <c r="BQ61" s="106">
        <v>36015</v>
      </c>
      <c r="BR61" s="106">
        <v>17978</v>
      </c>
      <c r="BS61" s="106">
        <v>8045</v>
      </c>
      <c r="BT61" s="106">
        <v>26023</v>
      </c>
      <c r="BU61" s="106">
        <v>2348</v>
      </c>
      <c r="BV61" s="106">
        <v>646</v>
      </c>
      <c r="BW61" s="106">
        <v>2994</v>
      </c>
      <c r="BX61" s="106">
        <v>65032</v>
      </c>
      <c r="BY61" s="106"/>
      <c r="BZ61" s="106">
        <v>65032</v>
      </c>
      <c r="CA61" s="106">
        <v>53</v>
      </c>
      <c r="CB61" s="106">
        <v>50605</v>
      </c>
      <c r="CC61" s="106">
        <v>8</v>
      </c>
      <c r="CD61" s="106">
        <v>74</v>
      </c>
      <c r="CE61" s="106">
        <v>82</v>
      </c>
      <c r="CF61" s="106">
        <v>2561</v>
      </c>
      <c r="CG61" s="106">
        <v>7472</v>
      </c>
      <c r="CH61" s="106">
        <v>1694</v>
      </c>
      <c r="CI61" s="106">
        <v>204</v>
      </c>
      <c r="CJ61" s="106">
        <v>50</v>
      </c>
      <c r="CK61" s="106">
        <v>11</v>
      </c>
      <c r="CL61" s="106">
        <v>103</v>
      </c>
      <c r="CM61" s="106">
        <v>44831</v>
      </c>
      <c r="CN61" s="106">
        <v>7143</v>
      </c>
      <c r="CO61" s="106">
        <v>51974</v>
      </c>
      <c r="CP61" s="106">
        <v>2310</v>
      </c>
      <c r="CQ61" s="106">
        <v>491</v>
      </c>
      <c r="CR61" s="106">
        <v>2801</v>
      </c>
      <c r="CS61" s="106">
        <v>68778</v>
      </c>
      <c r="CT61" s="106">
        <v>13850</v>
      </c>
      <c r="CU61" s="106">
        <v>82628</v>
      </c>
      <c r="CV61" s="106">
        <v>137403</v>
      </c>
      <c r="CW61" s="106">
        <v>3307</v>
      </c>
      <c r="CX61" s="106">
        <v>5480</v>
      </c>
      <c r="CY61" s="106">
        <v>146190</v>
      </c>
      <c r="CZ61" s="106">
        <v>5039</v>
      </c>
      <c r="DA61" s="106">
        <v>1282</v>
      </c>
      <c r="DB61" s="106">
        <v>6321</v>
      </c>
      <c r="DC61" s="106">
        <v>10839</v>
      </c>
      <c r="DD61" s="106">
        <v>6511</v>
      </c>
      <c r="DE61" s="106">
        <v>194</v>
      </c>
      <c r="DF61" s="106">
        <v>8002</v>
      </c>
      <c r="DG61" s="106">
        <v>1099</v>
      </c>
      <c r="DH61" s="106"/>
      <c r="DI61" s="106">
        <v>147710</v>
      </c>
      <c r="DJ61" s="106"/>
      <c r="DK61" s="106"/>
      <c r="DL61" s="106">
        <v>13368</v>
      </c>
      <c r="DM61" s="106">
        <v>188564</v>
      </c>
      <c r="DN61" s="106">
        <v>0</v>
      </c>
      <c r="DO61" s="106">
        <v>25017</v>
      </c>
      <c r="DP61" s="106">
        <v>7133</v>
      </c>
      <c r="DQ61" s="106">
        <v>32150</v>
      </c>
      <c r="DR61" s="106">
        <v>107847</v>
      </c>
      <c r="DS61" s="106">
        <v>74</v>
      </c>
      <c r="DT61" s="106">
        <v>53</v>
      </c>
      <c r="DU61" s="106">
        <v>116</v>
      </c>
      <c r="DV61" s="106">
        <v>103</v>
      </c>
      <c r="DW61" s="106">
        <v>14</v>
      </c>
      <c r="DX61" s="106">
        <v>0</v>
      </c>
      <c r="DY61" s="106">
        <v>360</v>
      </c>
      <c r="DZ61" s="106">
        <v>534</v>
      </c>
      <c r="EA61" s="106">
        <v>1083</v>
      </c>
      <c r="EB61" s="106">
        <v>1617</v>
      </c>
      <c r="EC61" s="106">
        <v>2746</v>
      </c>
      <c r="ED61" s="106">
        <v>3547</v>
      </c>
      <c r="EE61" s="106">
        <v>6293</v>
      </c>
      <c r="EF61" s="106">
        <v>66</v>
      </c>
      <c r="EG61" s="106">
        <v>0</v>
      </c>
      <c r="EH61" s="106">
        <v>66</v>
      </c>
      <c r="EI61" s="106">
        <v>7976</v>
      </c>
      <c r="EJ61" s="106">
        <v>1</v>
      </c>
      <c r="EK61" s="106">
        <v>6</v>
      </c>
      <c r="EL61" s="106">
        <v>28</v>
      </c>
      <c r="EM61" s="106">
        <v>90</v>
      </c>
      <c r="EN61" s="106">
        <v>268</v>
      </c>
      <c r="EO61" s="106">
        <v>2645</v>
      </c>
      <c r="EP61" s="106">
        <v>8872</v>
      </c>
      <c r="EQ61" s="106">
        <v>2442</v>
      </c>
      <c r="ER61" s="106">
        <v>217</v>
      </c>
      <c r="ES61" s="106">
        <v>20</v>
      </c>
      <c r="ET61" s="106">
        <v>100</v>
      </c>
      <c r="EU61" s="101" t="s">
        <v>1238</v>
      </c>
      <c r="EV61" s="106">
        <v>10</v>
      </c>
      <c r="EW61" s="106">
        <v>13</v>
      </c>
      <c r="EX61" s="106">
        <v>16964</v>
      </c>
      <c r="EY61" s="106">
        <v>14606</v>
      </c>
      <c r="EZ61" s="106">
        <v>6175</v>
      </c>
      <c r="FA61" s="101"/>
      <c r="FB61" s="107" t="s">
        <v>278</v>
      </c>
      <c r="FC61" s="101"/>
      <c r="FD61" s="101"/>
      <c r="FE61" s="101" t="s">
        <v>1230</v>
      </c>
      <c r="FF61" s="101" t="s">
        <v>307</v>
      </c>
      <c r="FG61" s="101" t="s">
        <v>1239</v>
      </c>
      <c r="FH61" s="101" t="s">
        <v>1233</v>
      </c>
      <c r="FI61" s="101">
        <v>27573</v>
      </c>
      <c r="FJ61" s="101">
        <v>5525</v>
      </c>
      <c r="FK61" s="101" t="s">
        <v>1232</v>
      </c>
      <c r="FL61" s="101" t="s">
        <v>1233</v>
      </c>
      <c r="FM61" s="101">
        <v>27573</v>
      </c>
      <c r="FN61" s="101">
        <v>5525</v>
      </c>
      <c r="FO61" s="101" t="s">
        <v>1231</v>
      </c>
      <c r="FP61" s="101">
        <v>12700</v>
      </c>
      <c r="FQ61" s="101">
        <v>7</v>
      </c>
      <c r="FR61" s="101" t="s">
        <v>1234</v>
      </c>
      <c r="FS61" s="101">
        <v>3020</v>
      </c>
      <c r="FT61" s="101">
        <v>52</v>
      </c>
      <c r="FU61" s="101"/>
      <c r="FV61" s="101" t="s">
        <v>1240</v>
      </c>
      <c r="FW61" s="101"/>
      <c r="FX61" s="101"/>
      <c r="FY61" s="102">
        <v>0</v>
      </c>
      <c r="FZ61" s="101" t="s">
        <v>1241</v>
      </c>
      <c r="GA61" s="108">
        <v>444</v>
      </c>
      <c r="GB61" s="108">
        <v>845</v>
      </c>
      <c r="GC61" s="101"/>
      <c r="GD61" s="101" t="s">
        <v>284</v>
      </c>
      <c r="GE61" s="101" t="s">
        <v>1242</v>
      </c>
      <c r="GF61" s="107" t="s">
        <v>286</v>
      </c>
      <c r="GG61" s="107" t="s">
        <v>1053</v>
      </c>
      <c r="GH61" s="107" t="s">
        <v>502</v>
      </c>
      <c r="GI61" s="107" t="s">
        <v>289</v>
      </c>
      <c r="GJ61" s="107" t="s">
        <v>290</v>
      </c>
      <c r="GK61" s="107" t="s">
        <v>278</v>
      </c>
      <c r="GL61" s="106">
        <v>39276</v>
      </c>
      <c r="GM61" s="107" t="s">
        <v>291</v>
      </c>
      <c r="GN61" s="106">
        <v>246</v>
      </c>
      <c r="GO61" s="106">
        <v>39</v>
      </c>
      <c r="GP61" s="106">
        <v>1229</v>
      </c>
      <c r="GQ61" s="106">
        <v>19693</v>
      </c>
      <c r="GR61" s="106"/>
      <c r="GS61" s="106">
        <v>18</v>
      </c>
      <c r="GT61" s="106">
        <v>10</v>
      </c>
      <c r="GU61" s="106">
        <v>137</v>
      </c>
      <c r="GV61" s="106">
        <v>977</v>
      </c>
      <c r="GW61" s="106"/>
      <c r="GX61" s="106">
        <v>2</v>
      </c>
      <c r="GY61" s="106">
        <v>507</v>
      </c>
      <c r="GZ61" s="106">
        <v>11726</v>
      </c>
      <c r="HA61" s="106">
        <v>128955</v>
      </c>
      <c r="HB61" s="106">
        <v>1099</v>
      </c>
      <c r="HC61" s="106"/>
      <c r="HD61" s="106">
        <v>50</v>
      </c>
      <c r="HE61" s="106">
        <v>26725</v>
      </c>
      <c r="HF61" s="106">
        <v>23798</v>
      </c>
      <c r="HG61" s="106"/>
      <c r="HH61" s="106">
        <v>82</v>
      </c>
      <c r="HI61" s="106">
        <v>2022</v>
      </c>
      <c r="HJ61" s="106">
        <v>1183</v>
      </c>
      <c r="HK61" s="106"/>
      <c r="HL61" s="106">
        <v>4267</v>
      </c>
      <c r="HM61" s="106">
        <v>0</v>
      </c>
      <c r="HN61" s="106">
        <v>205</v>
      </c>
      <c r="HO61" s="106"/>
      <c r="HP61" s="106">
        <v>-1</v>
      </c>
      <c r="HQ61" s="106">
        <v>188564</v>
      </c>
      <c r="HR61" s="106">
        <v>17160</v>
      </c>
      <c r="HS61" s="106">
        <v>18509</v>
      </c>
      <c r="HT61" s="106">
        <v>167533</v>
      </c>
      <c r="HU61" s="106">
        <v>34372</v>
      </c>
      <c r="HV61" s="106">
        <v>23</v>
      </c>
      <c r="HW61" s="106">
        <v>6488</v>
      </c>
      <c r="HX61" s="106">
        <v>121</v>
      </c>
      <c r="HY61" s="106">
        <v>1161</v>
      </c>
      <c r="HZ61" s="106">
        <v>0</v>
      </c>
      <c r="IA61" s="106">
        <v>15</v>
      </c>
      <c r="IB61" s="106">
        <v>2073</v>
      </c>
      <c r="IC61" s="106">
        <v>0</v>
      </c>
      <c r="ID61" s="106">
        <v>2073</v>
      </c>
      <c r="IE61" s="106">
        <v>10075</v>
      </c>
      <c r="IF61" s="106">
        <v>6321</v>
      </c>
      <c r="IG61" s="106">
        <v>190637</v>
      </c>
      <c r="IH61" s="106">
        <v>85429</v>
      </c>
      <c r="II61" s="106">
        <v>127</v>
      </c>
      <c r="IJ61" s="106">
        <v>219</v>
      </c>
      <c r="IK61" s="106">
        <v>14</v>
      </c>
      <c r="IL61" s="105">
        <v>0.79</v>
      </c>
      <c r="IM61" s="105">
        <v>0.2</v>
      </c>
      <c r="IN61" s="106">
        <v>22.16</v>
      </c>
      <c r="IO61" s="106">
        <v>28.74</v>
      </c>
      <c r="IP61" s="106">
        <v>12.73</v>
      </c>
      <c r="IQ61" s="106">
        <v>204</v>
      </c>
      <c r="IR61" s="106">
        <v>3346</v>
      </c>
      <c r="IS61" s="106">
        <v>156</v>
      </c>
      <c r="IT61" s="106">
        <v>4630</v>
      </c>
    </row>
    <row r="62" spans="1:254" s="78" customFormat="1" x14ac:dyDescent="0.2">
      <c r="A62" s="93" t="s">
        <v>1244</v>
      </c>
      <c r="B62" s="93">
        <v>2016</v>
      </c>
      <c r="C62" s="93" t="s">
        <v>1245</v>
      </c>
      <c r="D62" s="93" t="s">
        <v>1246</v>
      </c>
      <c r="E62" s="93" t="s">
        <v>1247</v>
      </c>
      <c r="F62" s="93">
        <v>27962</v>
      </c>
      <c r="G62" s="93">
        <v>906</v>
      </c>
      <c r="H62" s="93" t="s">
        <v>1246</v>
      </c>
      <c r="I62" s="93" t="s">
        <v>1247</v>
      </c>
      <c r="J62" s="93">
        <v>27962</v>
      </c>
      <c r="K62" s="93"/>
      <c r="L62" s="93" t="s">
        <v>1248</v>
      </c>
      <c r="M62" s="93" t="s">
        <v>1249</v>
      </c>
      <c r="N62" s="93" t="s">
        <v>1250</v>
      </c>
      <c r="O62" s="93" t="s">
        <v>1251</v>
      </c>
      <c r="P62" s="93" t="s">
        <v>1248</v>
      </c>
      <c r="Q62" s="93" t="s">
        <v>323</v>
      </c>
      <c r="R62" s="93" t="s">
        <v>1249</v>
      </c>
      <c r="S62" s="93" t="s">
        <v>1250</v>
      </c>
      <c r="T62" s="93" t="s">
        <v>1251</v>
      </c>
      <c r="U62" s="94">
        <v>0</v>
      </c>
      <c r="V62" s="94">
        <v>4</v>
      </c>
      <c r="W62" s="94">
        <v>0</v>
      </c>
      <c r="X62" s="94">
        <v>1</v>
      </c>
      <c r="Y62" s="93">
        <v>9334</v>
      </c>
      <c r="Z62" s="93">
        <v>3.5</v>
      </c>
      <c r="AA62" s="93">
        <v>0.88</v>
      </c>
      <c r="AB62" s="93">
        <v>4.38</v>
      </c>
      <c r="AC62" s="93">
        <v>3.94</v>
      </c>
      <c r="AD62" s="93">
        <v>8.32</v>
      </c>
      <c r="AE62" s="93">
        <v>0.42070000000000002</v>
      </c>
      <c r="AF62" s="95">
        <v>59444</v>
      </c>
      <c r="AG62" s="93"/>
      <c r="AH62" s="93"/>
      <c r="AI62" s="95">
        <v>38125</v>
      </c>
      <c r="AJ62" s="96">
        <v>10.199999999999999</v>
      </c>
      <c r="AK62" s="96">
        <v>12.4</v>
      </c>
      <c r="AL62" s="96">
        <v>13.7</v>
      </c>
      <c r="AM62" s="95">
        <v>0</v>
      </c>
      <c r="AN62" s="95">
        <v>621002</v>
      </c>
      <c r="AO62" s="95">
        <v>621002</v>
      </c>
      <c r="AP62" s="95">
        <v>356715</v>
      </c>
      <c r="AQ62" s="95">
        <v>0</v>
      </c>
      <c r="AR62" s="95">
        <v>356715</v>
      </c>
      <c r="AS62" s="95">
        <v>1200</v>
      </c>
      <c r="AT62" s="95">
        <v>0</v>
      </c>
      <c r="AU62" s="95">
        <v>1200</v>
      </c>
      <c r="AV62" s="95">
        <v>119006</v>
      </c>
      <c r="AW62" s="95">
        <v>1097923</v>
      </c>
      <c r="AX62" s="95">
        <v>587156</v>
      </c>
      <c r="AY62" s="95">
        <v>168560</v>
      </c>
      <c r="AZ62" s="95">
        <v>755716</v>
      </c>
      <c r="BA62" s="95">
        <v>67064</v>
      </c>
      <c r="BB62" s="95">
        <v>1143</v>
      </c>
      <c r="BC62" s="95">
        <v>8829</v>
      </c>
      <c r="BD62" s="95">
        <v>77036</v>
      </c>
      <c r="BE62" s="95">
        <v>240370</v>
      </c>
      <c r="BF62" s="95">
        <v>1073122</v>
      </c>
      <c r="BG62" s="95">
        <v>24801</v>
      </c>
      <c r="BH62" s="97">
        <v>2.2599999999999999E-2</v>
      </c>
      <c r="BI62" s="95">
        <v>0</v>
      </c>
      <c r="BJ62" s="95">
        <v>0</v>
      </c>
      <c r="BK62" s="95">
        <v>0</v>
      </c>
      <c r="BL62" s="95">
        <v>0</v>
      </c>
      <c r="BM62" s="95">
        <v>0</v>
      </c>
      <c r="BN62" s="95">
        <v>0</v>
      </c>
      <c r="BO62" s="98">
        <v>45906</v>
      </c>
      <c r="BP62" s="98">
        <v>36819</v>
      </c>
      <c r="BQ62" s="98">
        <v>82725</v>
      </c>
      <c r="BR62" s="98">
        <v>23319</v>
      </c>
      <c r="BS62" s="98">
        <v>11925</v>
      </c>
      <c r="BT62" s="98">
        <v>35244</v>
      </c>
      <c r="BU62" s="98">
        <v>4105</v>
      </c>
      <c r="BV62" s="98">
        <v>207</v>
      </c>
      <c r="BW62" s="98">
        <v>4312</v>
      </c>
      <c r="BX62" s="98">
        <v>122281</v>
      </c>
      <c r="BY62" s="98"/>
      <c r="BZ62" s="98">
        <v>122281</v>
      </c>
      <c r="CA62" s="98">
        <v>697</v>
      </c>
      <c r="CB62" s="98">
        <v>50523</v>
      </c>
      <c r="CC62" s="98">
        <v>2</v>
      </c>
      <c r="CD62" s="98">
        <v>74</v>
      </c>
      <c r="CE62" s="98">
        <v>76</v>
      </c>
      <c r="CF62" s="98">
        <v>4125</v>
      </c>
      <c r="CG62" s="98">
        <v>3205</v>
      </c>
      <c r="CH62" s="98">
        <v>7041</v>
      </c>
      <c r="CI62" s="98">
        <v>205</v>
      </c>
      <c r="CJ62" s="98">
        <v>0</v>
      </c>
      <c r="CK62" s="98">
        <v>53</v>
      </c>
      <c r="CL62" s="98">
        <v>141</v>
      </c>
      <c r="CM62" s="98">
        <v>41508</v>
      </c>
      <c r="CN62" s="98">
        <v>8262</v>
      </c>
      <c r="CO62" s="98">
        <v>49770</v>
      </c>
      <c r="CP62" s="98">
        <v>4559</v>
      </c>
      <c r="CQ62" s="98">
        <v>94</v>
      </c>
      <c r="CR62" s="98">
        <v>4653</v>
      </c>
      <c r="CS62" s="98">
        <v>31375</v>
      </c>
      <c r="CT62" s="98">
        <v>5765</v>
      </c>
      <c r="CU62" s="98">
        <v>37140</v>
      </c>
      <c r="CV62" s="98">
        <v>91563</v>
      </c>
      <c r="CW62" s="98">
        <v>1831</v>
      </c>
      <c r="CX62" s="98">
        <v>479</v>
      </c>
      <c r="CY62" s="98">
        <v>93873</v>
      </c>
      <c r="CZ62" s="98">
        <v>7206</v>
      </c>
      <c r="DA62" s="98">
        <v>1126</v>
      </c>
      <c r="DB62" s="98">
        <v>8332</v>
      </c>
      <c r="DC62" s="98">
        <v>25750</v>
      </c>
      <c r="DD62" s="98">
        <v>7789</v>
      </c>
      <c r="DE62" s="98">
        <v>0</v>
      </c>
      <c r="DF62" s="98">
        <v>8946</v>
      </c>
      <c r="DG62" s="98">
        <v>449</v>
      </c>
      <c r="DH62" s="98"/>
      <c r="DI62" s="98"/>
      <c r="DJ62" s="98"/>
      <c r="DK62" s="98"/>
      <c r="DL62" s="98"/>
      <c r="DM62" s="98">
        <v>137257</v>
      </c>
      <c r="DN62" s="98">
        <v>-1</v>
      </c>
      <c r="DO62" s="98">
        <v>17619</v>
      </c>
      <c r="DP62" s="98">
        <v>5093</v>
      </c>
      <c r="DQ62" s="98">
        <v>22712</v>
      </c>
      <c r="DR62" s="98">
        <v>221282</v>
      </c>
      <c r="DS62" s="98">
        <v>270</v>
      </c>
      <c r="DT62" s="98">
        <v>80</v>
      </c>
      <c r="DU62" s="98">
        <v>226</v>
      </c>
      <c r="DV62" s="98">
        <v>406</v>
      </c>
      <c r="DW62" s="98">
        <v>14</v>
      </c>
      <c r="DX62" s="98">
        <v>7</v>
      </c>
      <c r="DY62" s="98">
        <v>1003</v>
      </c>
      <c r="DZ62" s="98">
        <v>2919</v>
      </c>
      <c r="EA62" s="98">
        <v>1689</v>
      </c>
      <c r="EB62" s="98">
        <v>4608</v>
      </c>
      <c r="EC62" s="98">
        <v>5806</v>
      </c>
      <c r="ED62" s="98">
        <v>7580</v>
      </c>
      <c r="EE62" s="98">
        <v>13386</v>
      </c>
      <c r="EF62" s="98">
        <v>158</v>
      </c>
      <c r="EG62" s="98">
        <v>729</v>
      </c>
      <c r="EH62" s="98">
        <v>887</v>
      </c>
      <c r="EI62" s="98">
        <v>18881</v>
      </c>
      <c r="EJ62" s="98">
        <v>2</v>
      </c>
      <c r="EK62" s="98">
        <v>10</v>
      </c>
      <c r="EL62" s="98">
        <v>20</v>
      </c>
      <c r="EM62" s="98">
        <v>62</v>
      </c>
      <c r="EN62" s="98">
        <v>637</v>
      </c>
      <c r="EO62" s="98">
        <v>5522</v>
      </c>
      <c r="EP62" s="98">
        <v>18792</v>
      </c>
      <c r="EQ62" s="98">
        <v>5820</v>
      </c>
      <c r="ER62" s="98">
        <v>973</v>
      </c>
      <c r="ES62" s="98">
        <v>35</v>
      </c>
      <c r="ET62" s="98">
        <v>151</v>
      </c>
      <c r="EU62" s="93" t="s">
        <v>1252</v>
      </c>
      <c r="EV62" s="98">
        <v>20</v>
      </c>
      <c r="EW62" s="98">
        <v>51</v>
      </c>
      <c r="EX62" s="98">
        <v>40845</v>
      </c>
      <c r="EY62" s="98">
        <v>21432</v>
      </c>
      <c r="EZ62" s="98">
        <v>30814</v>
      </c>
      <c r="FA62" s="93"/>
      <c r="FB62" s="99" t="s">
        <v>278</v>
      </c>
      <c r="FC62" s="93"/>
      <c r="FD62" s="93"/>
      <c r="FE62" s="93" t="s">
        <v>1253</v>
      </c>
      <c r="FF62" s="93" t="s">
        <v>307</v>
      </c>
      <c r="FG62" s="93" t="s">
        <v>1254</v>
      </c>
      <c r="FH62" s="93" t="s">
        <v>294</v>
      </c>
      <c r="FI62" s="93">
        <v>27944</v>
      </c>
      <c r="FJ62" s="93">
        <v>1306</v>
      </c>
      <c r="FK62" s="93" t="s">
        <v>1254</v>
      </c>
      <c r="FL62" s="93" t="s">
        <v>294</v>
      </c>
      <c r="FM62" s="93">
        <v>27944</v>
      </c>
      <c r="FN62" s="93">
        <v>1306</v>
      </c>
      <c r="FO62" s="93" t="s">
        <v>1255</v>
      </c>
      <c r="FP62" s="93">
        <v>31639</v>
      </c>
      <c r="FQ62" s="93">
        <v>15.65</v>
      </c>
      <c r="FR62" s="93" t="s">
        <v>1256</v>
      </c>
      <c r="FS62" s="93">
        <v>9334</v>
      </c>
      <c r="FT62" s="93">
        <v>208</v>
      </c>
      <c r="FU62" s="93"/>
      <c r="FV62" s="93" t="s">
        <v>1257</v>
      </c>
      <c r="FW62" s="93"/>
      <c r="FX62" s="93"/>
      <c r="FY62" s="94">
        <v>0</v>
      </c>
      <c r="FZ62" s="93" t="s">
        <v>1258</v>
      </c>
      <c r="GA62" s="100">
        <v>13.8</v>
      </c>
      <c r="GB62" s="100">
        <v>21.32</v>
      </c>
      <c r="GC62" s="93"/>
      <c r="GD62" s="93" t="s">
        <v>284</v>
      </c>
      <c r="GE62" s="93" t="s">
        <v>1259</v>
      </c>
      <c r="GF62" s="99" t="s">
        <v>286</v>
      </c>
      <c r="GG62" s="99" t="s">
        <v>312</v>
      </c>
      <c r="GH62" s="99" t="s">
        <v>346</v>
      </c>
      <c r="GI62" s="99" t="s">
        <v>289</v>
      </c>
      <c r="GJ62" s="99" t="s">
        <v>313</v>
      </c>
      <c r="GK62" s="99" t="s">
        <v>278</v>
      </c>
      <c r="GL62" s="98">
        <v>45555</v>
      </c>
      <c r="GM62" s="99" t="s">
        <v>291</v>
      </c>
      <c r="GN62" s="98">
        <v>258</v>
      </c>
      <c r="GO62" s="98">
        <v>50</v>
      </c>
      <c r="GP62" s="98">
        <v>2250</v>
      </c>
      <c r="GQ62" s="98">
        <v>9752</v>
      </c>
      <c r="GR62" s="98">
        <v>75953</v>
      </c>
      <c r="GS62" s="98">
        <v>31</v>
      </c>
      <c r="GT62" s="98">
        <v>22</v>
      </c>
      <c r="GU62" s="98">
        <v>542</v>
      </c>
      <c r="GV62" s="98">
        <v>833</v>
      </c>
      <c r="GW62" s="98">
        <v>44941</v>
      </c>
      <c r="GX62" s="98">
        <v>5</v>
      </c>
      <c r="GY62" s="98">
        <v>170</v>
      </c>
      <c r="GZ62" s="98">
        <v>14371</v>
      </c>
      <c r="HA62" s="98">
        <v>188743</v>
      </c>
      <c r="HB62" s="98">
        <v>449</v>
      </c>
      <c r="HC62" s="98"/>
      <c r="HD62" s="98">
        <v>0</v>
      </c>
      <c r="HE62" s="98">
        <v>26725</v>
      </c>
      <c r="HF62" s="98">
        <v>23798</v>
      </c>
      <c r="HG62" s="98"/>
      <c r="HH62" s="98">
        <v>0</v>
      </c>
      <c r="HI62" s="98">
        <v>2022</v>
      </c>
      <c r="HJ62" s="98">
        <v>1183</v>
      </c>
      <c r="HK62" s="98"/>
      <c r="HL62" s="98">
        <v>0</v>
      </c>
      <c r="HM62" s="98">
        <v>0</v>
      </c>
      <c r="HN62" s="98">
        <v>205</v>
      </c>
      <c r="HO62" s="98"/>
      <c r="HP62" s="98">
        <v>0</v>
      </c>
      <c r="HQ62" s="98">
        <v>137257</v>
      </c>
      <c r="HR62" s="98">
        <v>34082</v>
      </c>
      <c r="HS62" s="98">
        <v>1513</v>
      </c>
      <c r="HT62" s="98">
        <v>127277</v>
      </c>
      <c r="HU62" s="98">
        <v>34438</v>
      </c>
      <c r="HV62" s="98">
        <v>12</v>
      </c>
      <c r="HW62" s="98">
        <v>7777</v>
      </c>
      <c r="HX62" s="98">
        <v>43</v>
      </c>
      <c r="HY62" s="98">
        <v>1083</v>
      </c>
      <c r="HZ62" s="98">
        <v>0</v>
      </c>
      <c r="IA62" s="98">
        <v>31</v>
      </c>
      <c r="IB62" s="98">
        <v>5687</v>
      </c>
      <c r="IC62" s="98">
        <v>0</v>
      </c>
      <c r="ID62" s="98">
        <v>5687</v>
      </c>
      <c r="IE62" s="98">
        <v>14633</v>
      </c>
      <c r="IF62" s="98">
        <v>8332</v>
      </c>
      <c r="IG62" s="98">
        <v>142944</v>
      </c>
      <c r="IH62" s="98">
        <v>43602</v>
      </c>
      <c r="II62" s="98">
        <v>350</v>
      </c>
      <c r="IJ62" s="98">
        <v>632</v>
      </c>
      <c r="IK62" s="98">
        <v>21</v>
      </c>
      <c r="IL62" s="97">
        <v>0.71</v>
      </c>
      <c r="IM62" s="97">
        <v>0.24</v>
      </c>
      <c r="IN62" s="98">
        <v>18.82</v>
      </c>
      <c r="IO62" s="98">
        <v>21.18</v>
      </c>
      <c r="IP62" s="98">
        <v>13.17</v>
      </c>
      <c r="IQ62" s="98">
        <v>510</v>
      </c>
      <c r="IR62" s="98">
        <v>8883</v>
      </c>
      <c r="IS62" s="98">
        <v>493</v>
      </c>
      <c r="IT62" s="98">
        <v>9998</v>
      </c>
    </row>
    <row r="63" spans="1:254" s="78" customFormat="1" x14ac:dyDescent="0.2">
      <c r="A63" s="101" t="s">
        <v>1261</v>
      </c>
      <c r="B63" s="101">
        <v>2016</v>
      </c>
      <c r="C63" s="101" t="s">
        <v>1262</v>
      </c>
      <c r="D63" s="101" t="s">
        <v>1263</v>
      </c>
      <c r="E63" s="101" t="s">
        <v>593</v>
      </c>
      <c r="F63" s="101">
        <v>28722</v>
      </c>
      <c r="G63" s="101">
        <v>8643</v>
      </c>
      <c r="H63" s="101" t="s">
        <v>1263</v>
      </c>
      <c r="I63" s="101" t="s">
        <v>593</v>
      </c>
      <c r="J63" s="101">
        <v>28722</v>
      </c>
      <c r="K63" s="101"/>
      <c r="L63" s="101" t="s">
        <v>1264</v>
      </c>
      <c r="M63" s="101" t="s">
        <v>1265</v>
      </c>
      <c r="N63" s="101" t="s">
        <v>1266</v>
      </c>
      <c r="O63" s="101" t="s">
        <v>1267</v>
      </c>
      <c r="P63" s="101" t="s">
        <v>1264</v>
      </c>
      <c r="Q63" s="101" t="s">
        <v>323</v>
      </c>
      <c r="R63" s="101" t="s">
        <v>1265</v>
      </c>
      <c r="S63" s="101"/>
      <c r="T63" s="101" t="s">
        <v>1267</v>
      </c>
      <c r="U63" s="102">
        <v>1</v>
      </c>
      <c r="V63" s="102">
        <v>1</v>
      </c>
      <c r="W63" s="102">
        <v>0</v>
      </c>
      <c r="X63" s="102">
        <v>1</v>
      </c>
      <c r="Y63" s="101">
        <v>5350</v>
      </c>
      <c r="Z63" s="101">
        <v>3</v>
      </c>
      <c r="AA63" s="101">
        <v>0</v>
      </c>
      <c r="AB63" s="101">
        <v>3</v>
      </c>
      <c r="AC63" s="101">
        <v>7.75</v>
      </c>
      <c r="AD63" s="101">
        <v>10.75</v>
      </c>
      <c r="AE63" s="101">
        <v>0.27910000000000001</v>
      </c>
      <c r="AF63" s="103">
        <v>56292</v>
      </c>
      <c r="AG63" s="101"/>
      <c r="AH63" s="101"/>
      <c r="AI63" s="103">
        <v>26983</v>
      </c>
      <c r="AJ63" s="104">
        <v>10.33</v>
      </c>
      <c r="AK63" s="104">
        <v>11.95</v>
      </c>
      <c r="AL63" s="104">
        <v>13.18</v>
      </c>
      <c r="AM63" s="103">
        <v>0</v>
      </c>
      <c r="AN63" s="103">
        <v>465436</v>
      </c>
      <c r="AO63" s="103">
        <v>465436</v>
      </c>
      <c r="AP63" s="103">
        <v>78255</v>
      </c>
      <c r="AQ63" s="103">
        <v>0</v>
      </c>
      <c r="AR63" s="103">
        <v>78255</v>
      </c>
      <c r="AS63" s="103">
        <v>21377</v>
      </c>
      <c r="AT63" s="103">
        <v>0</v>
      </c>
      <c r="AU63" s="103">
        <v>21377</v>
      </c>
      <c r="AV63" s="103">
        <v>17394</v>
      </c>
      <c r="AW63" s="103">
        <v>582462</v>
      </c>
      <c r="AX63" s="103">
        <v>296391</v>
      </c>
      <c r="AY63" s="103">
        <v>84497</v>
      </c>
      <c r="AZ63" s="103">
        <v>380888</v>
      </c>
      <c r="BA63" s="103">
        <v>44896</v>
      </c>
      <c r="BB63" s="103">
        <v>5294</v>
      </c>
      <c r="BC63" s="103">
        <v>16442</v>
      </c>
      <c r="BD63" s="103">
        <v>66632</v>
      </c>
      <c r="BE63" s="103">
        <v>122463</v>
      </c>
      <c r="BF63" s="103">
        <v>569983</v>
      </c>
      <c r="BG63" s="103">
        <v>12479</v>
      </c>
      <c r="BH63" s="105">
        <v>2.1399999999999999E-2</v>
      </c>
      <c r="BI63" s="103">
        <v>52488</v>
      </c>
      <c r="BJ63" s="103">
        <v>0</v>
      </c>
      <c r="BK63" s="103">
        <v>0</v>
      </c>
      <c r="BL63" s="103">
        <v>0</v>
      </c>
      <c r="BM63" s="103">
        <v>52488</v>
      </c>
      <c r="BN63" s="103">
        <v>52488</v>
      </c>
      <c r="BO63" s="106">
        <v>15573</v>
      </c>
      <c r="BP63" s="106">
        <v>14162</v>
      </c>
      <c r="BQ63" s="106">
        <v>29735</v>
      </c>
      <c r="BR63" s="106">
        <v>8236</v>
      </c>
      <c r="BS63" s="106">
        <v>3095</v>
      </c>
      <c r="BT63" s="106">
        <v>11331</v>
      </c>
      <c r="BU63" s="106">
        <v>1895</v>
      </c>
      <c r="BV63" s="106">
        <v>497</v>
      </c>
      <c r="BW63" s="106">
        <v>2392</v>
      </c>
      <c r="BX63" s="106">
        <v>43458</v>
      </c>
      <c r="BY63" s="106"/>
      <c r="BZ63" s="106">
        <v>43458</v>
      </c>
      <c r="CA63" s="106">
        <v>0</v>
      </c>
      <c r="CB63" s="106">
        <v>61023</v>
      </c>
      <c r="CC63" s="106">
        <v>1</v>
      </c>
      <c r="CD63" s="106">
        <v>74</v>
      </c>
      <c r="CE63" s="106">
        <v>75</v>
      </c>
      <c r="CF63" s="106">
        <v>3013</v>
      </c>
      <c r="CG63" s="106">
        <v>15935</v>
      </c>
      <c r="CH63" s="106">
        <v>6720</v>
      </c>
      <c r="CI63" s="106">
        <v>370</v>
      </c>
      <c r="CJ63" s="106">
        <v>87</v>
      </c>
      <c r="CK63" s="106">
        <v>45</v>
      </c>
      <c r="CL63" s="106">
        <v>139</v>
      </c>
      <c r="CM63" s="106">
        <v>37932</v>
      </c>
      <c r="CN63" s="106">
        <v>18057</v>
      </c>
      <c r="CO63" s="106">
        <v>55989</v>
      </c>
      <c r="CP63" s="106">
        <v>3525</v>
      </c>
      <c r="CQ63" s="106">
        <v>312</v>
      </c>
      <c r="CR63" s="106">
        <v>3837</v>
      </c>
      <c r="CS63" s="106">
        <v>21488</v>
      </c>
      <c r="CT63" s="106">
        <v>4452</v>
      </c>
      <c r="CU63" s="106">
        <v>25940</v>
      </c>
      <c r="CV63" s="106">
        <v>85766</v>
      </c>
      <c r="CW63" s="106">
        <v>1031</v>
      </c>
      <c r="CX63" s="106">
        <v>0</v>
      </c>
      <c r="CY63" s="106">
        <v>86797</v>
      </c>
      <c r="CZ63" s="106">
        <v>6648</v>
      </c>
      <c r="DA63" s="106">
        <v>3449</v>
      </c>
      <c r="DB63" s="106">
        <v>10097</v>
      </c>
      <c r="DC63" s="106">
        <v>55322</v>
      </c>
      <c r="DD63" s="106">
        <v>5532</v>
      </c>
      <c r="DE63" s="106">
        <v>85</v>
      </c>
      <c r="DF63" s="106">
        <v>9113</v>
      </c>
      <c r="DG63" s="106">
        <v>87</v>
      </c>
      <c r="DH63" s="106"/>
      <c r="DI63" s="106">
        <v>138414</v>
      </c>
      <c r="DJ63" s="106">
        <v>15619</v>
      </c>
      <c r="DK63" s="106">
        <v>0</v>
      </c>
      <c r="DL63" s="106">
        <v>3825</v>
      </c>
      <c r="DM63" s="106">
        <v>157833</v>
      </c>
      <c r="DN63" s="106">
        <v>79</v>
      </c>
      <c r="DO63" s="106">
        <v>6873</v>
      </c>
      <c r="DP63" s="106">
        <v>917</v>
      </c>
      <c r="DQ63" s="106">
        <v>7790</v>
      </c>
      <c r="DR63" s="106">
        <v>95954</v>
      </c>
      <c r="DS63" s="106">
        <v>46</v>
      </c>
      <c r="DT63" s="106">
        <v>7</v>
      </c>
      <c r="DU63" s="106">
        <v>167</v>
      </c>
      <c r="DV63" s="106">
        <v>77</v>
      </c>
      <c r="DW63" s="106">
        <v>94</v>
      </c>
      <c r="DX63" s="106">
        <v>1</v>
      </c>
      <c r="DY63" s="106">
        <v>392</v>
      </c>
      <c r="DZ63" s="106">
        <v>998</v>
      </c>
      <c r="EA63" s="106">
        <v>124</v>
      </c>
      <c r="EB63" s="106">
        <v>1122</v>
      </c>
      <c r="EC63" s="106">
        <v>2313</v>
      </c>
      <c r="ED63" s="106">
        <v>1215</v>
      </c>
      <c r="EE63" s="106">
        <v>3528</v>
      </c>
      <c r="EF63" s="106">
        <v>820</v>
      </c>
      <c r="EG63" s="106">
        <v>150</v>
      </c>
      <c r="EH63" s="106">
        <v>970</v>
      </c>
      <c r="EI63" s="106">
        <v>5620</v>
      </c>
      <c r="EJ63" s="106"/>
      <c r="EK63" s="106"/>
      <c r="EL63" s="106">
        <v>4</v>
      </c>
      <c r="EM63" s="106">
        <v>26</v>
      </c>
      <c r="EN63" s="106">
        <v>279</v>
      </c>
      <c r="EO63" s="106">
        <v>4416</v>
      </c>
      <c r="EP63" s="106">
        <v>9450</v>
      </c>
      <c r="EQ63" s="106">
        <v>6225</v>
      </c>
      <c r="ER63" s="106">
        <v>680</v>
      </c>
      <c r="ES63" s="106">
        <v>3515</v>
      </c>
      <c r="ET63" s="106">
        <v>4250</v>
      </c>
      <c r="EU63" s="101" t="s">
        <v>1268</v>
      </c>
      <c r="EV63" s="106">
        <v>18</v>
      </c>
      <c r="EW63" s="106">
        <v>47</v>
      </c>
      <c r="EX63" s="106">
        <v>24899</v>
      </c>
      <c r="EY63" s="106">
        <v>77417</v>
      </c>
      <c r="EZ63" s="106"/>
      <c r="FA63" s="101"/>
      <c r="FB63" s="107" t="s">
        <v>278</v>
      </c>
      <c r="FC63" s="101"/>
      <c r="FD63" s="101"/>
      <c r="FE63" s="101" t="s">
        <v>1261</v>
      </c>
      <c r="FF63" s="101" t="s">
        <v>307</v>
      </c>
      <c r="FG63" s="101" t="s">
        <v>1263</v>
      </c>
      <c r="FH63" s="101" t="s">
        <v>593</v>
      </c>
      <c r="FI63" s="101">
        <v>28722</v>
      </c>
      <c r="FJ63" s="101">
        <v>8643</v>
      </c>
      <c r="FK63" s="101" t="s">
        <v>1263</v>
      </c>
      <c r="FL63" s="101" t="s">
        <v>593</v>
      </c>
      <c r="FM63" s="101">
        <v>28722</v>
      </c>
      <c r="FN63" s="101">
        <v>8643</v>
      </c>
      <c r="FO63" s="101" t="s">
        <v>1262</v>
      </c>
      <c r="FP63" s="101">
        <v>24370</v>
      </c>
      <c r="FQ63" s="101">
        <v>10.75</v>
      </c>
      <c r="FR63" s="101" t="s">
        <v>1269</v>
      </c>
      <c r="FS63" s="101">
        <v>5350</v>
      </c>
      <c r="FT63" s="101">
        <v>104</v>
      </c>
      <c r="FU63" s="101"/>
      <c r="FV63" s="101" t="s">
        <v>1270</v>
      </c>
      <c r="FW63" s="101"/>
      <c r="FX63" s="101"/>
      <c r="FY63" s="102">
        <v>0</v>
      </c>
      <c r="FZ63" s="101" t="s">
        <v>1271</v>
      </c>
      <c r="GA63" s="108">
        <v>45.19</v>
      </c>
      <c r="GB63" s="108">
        <v>10.039999999999999</v>
      </c>
      <c r="GC63" s="101"/>
      <c r="GD63" s="101" t="s">
        <v>1272</v>
      </c>
      <c r="GE63" s="101" t="s">
        <v>1273</v>
      </c>
      <c r="GF63" s="107" t="s">
        <v>286</v>
      </c>
      <c r="GG63" s="107" t="s">
        <v>287</v>
      </c>
      <c r="GH63" s="107" t="s">
        <v>288</v>
      </c>
      <c r="GI63" s="107" t="s">
        <v>289</v>
      </c>
      <c r="GJ63" s="107" t="s">
        <v>290</v>
      </c>
      <c r="GK63" s="107" t="s">
        <v>278</v>
      </c>
      <c r="GL63" s="106">
        <v>20603</v>
      </c>
      <c r="GM63" s="107" t="s">
        <v>291</v>
      </c>
      <c r="GN63" s="106">
        <v>183</v>
      </c>
      <c r="GO63" s="106">
        <v>31</v>
      </c>
      <c r="GP63" s="106">
        <v>726</v>
      </c>
      <c r="GQ63" s="106">
        <v>8051</v>
      </c>
      <c r="GR63" s="106">
        <v>70248</v>
      </c>
      <c r="GS63" s="106">
        <v>42</v>
      </c>
      <c r="GT63" s="106">
        <v>16</v>
      </c>
      <c r="GU63" s="106">
        <v>101</v>
      </c>
      <c r="GV63" s="106">
        <v>1301</v>
      </c>
      <c r="GW63" s="106">
        <v>33715</v>
      </c>
      <c r="GX63" s="106">
        <v>3</v>
      </c>
      <c r="GY63" s="106">
        <v>1877</v>
      </c>
      <c r="GZ63" s="106">
        <v>26038</v>
      </c>
      <c r="HA63" s="106">
        <v>130907</v>
      </c>
      <c r="HB63" s="106">
        <v>87</v>
      </c>
      <c r="HC63" s="106">
        <v>87</v>
      </c>
      <c r="HD63" s="106">
        <v>0</v>
      </c>
      <c r="HE63" s="106">
        <v>26725</v>
      </c>
      <c r="HF63" s="106"/>
      <c r="HG63" s="106">
        <v>34298</v>
      </c>
      <c r="HH63" s="106">
        <v>0</v>
      </c>
      <c r="HI63" s="106">
        <v>2022</v>
      </c>
      <c r="HJ63" s="106"/>
      <c r="HK63" s="106">
        <v>13913</v>
      </c>
      <c r="HL63" s="106">
        <v>0</v>
      </c>
      <c r="HM63" s="106">
        <v>0</v>
      </c>
      <c r="HN63" s="106"/>
      <c r="HO63" s="106">
        <v>370</v>
      </c>
      <c r="HP63" s="106">
        <v>0</v>
      </c>
      <c r="HQ63" s="106">
        <v>157833</v>
      </c>
      <c r="HR63" s="106">
        <v>65419</v>
      </c>
      <c r="HS63" s="106">
        <v>0</v>
      </c>
      <c r="HT63" s="106">
        <v>148720</v>
      </c>
      <c r="HU63" s="106">
        <v>61923</v>
      </c>
      <c r="HV63" s="106">
        <v>51</v>
      </c>
      <c r="HW63" s="106">
        <v>5481</v>
      </c>
      <c r="HX63" s="106">
        <v>2</v>
      </c>
      <c r="HY63" s="106">
        <v>3447</v>
      </c>
      <c r="HZ63" s="106">
        <v>0</v>
      </c>
      <c r="IA63" s="106">
        <v>47</v>
      </c>
      <c r="IB63" s="106">
        <v>5802</v>
      </c>
      <c r="IC63" s="106">
        <v>0</v>
      </c>
      <c r="ID63" s="106">
        <v>5802</v>
      </c>
      <c r="IE63" s="106">
        <v>14915</v>
      </c>
      <c r="IF63" s="106">
        <v>10097</v>
      </c>
      <c r="IG63" s="106">
        <v>163635</v>
      </c>
      <c r="IH63" s="106">
        <v>43852</v>
      </c>
      <c r="II63" s="106">
        <v>53</v>
      </c>
      <c r="IJ63" s="106">
        <v>244</v>
      </c>
      <c r="IK63" s="106">
        <v>95</v>
      </c>
      <c r="IL63" s="105">
        <v>0.63</v>
      </c>
      <c r="IM63" s="105">
        <v>0.2</v>
      </c>
      <c r="IN63" s="106">
        <v>14.34</v>
      </c>
      <c r="IO63" s="106">
        <v>14.46</v>
      </c>
      <c r="IP63" s="106">
        <v>21.17</v>
      </c>
      <c r="IQ63" s="106">
        <v>307</v>
      </c>
      <c r="IR63" s="106">
        <v>4131</v>
      </c>
      <c r="IS63" s="106">
        <v>85</v>
      </c>
      <c r="IT63" s="106">
        <v>1489</v>
      </c>
    </row>
    <row r="64" spans="1:254" s="78" customFormat="1" x14ac:dyDescent="0.2">
      <c r="A64" s="101" t="s">
        <v>1275</v>
      </c>
      <c r="B64" s="101">
        <v>2016</v>
      </c>
      <c r="C64" s="101" t="s">
        <v>990</v>
      </c>
      <c r="D64" s="101" t="s">
        <v>1276</v>
      </c>
      <c r="E64" s="101" t="s">
        <v>1277</v>
      </c>
      <c r="F64" s="101">
        <v>27577</v>
      </c>
      <c r="G64" s="101">
        <v>3919</v>
      </c>
      <c r="H64" s="101" t="s">
        <v>1276</v>
      </c>
      <c r="I64" s="101" t="s">
        <v>1277</v>
      </c>
      <c r="J64" s="101">
        <v>27577</v>
      </c>
      <c r="K64" s="101"/>
      <c r="L64" s="101" t="s">
        <v>1278</v>
      </c>
      <c r="M64" s="101" t="s">
        <v>1279</v>
      </c>
      <c r="N64" s="101" t="s">
        <v>1280</v>
      </c>
      <c r="O64" s="101" t="s">
        <v>1281</v>
      </c>
      <c r="P64" s="101" t="s">
        <v>1278</v>
      </c>
      <c r="Q64" s="101" t="s">
        <v>396</v>
      </c>
      <c r="R64" s="101" t="s">
        <v>1279</v>
      </c>
      <c r="S64" s="101" t="s">
        <v>1280</v>
      </c>
      <c r="T64" s="101" t="s">
        <v>1281</v>
      </c>
      <c r="U64" s="102">
        <v>1</v>
      </c>
      <c r="V64" s="102">
        <v>5</v>
      </c>
      <c r="W64" s="102">
        <v>0</v>
      </c>
      <c r="X64" s="102">
        <v>1</v>
      </c>
      <c r="Y64" s="101">
        <v>13834</v>
      </c>
      <c r="Z64" s="101">
        <v>5</v>
      </c>
      <c r="AA64" s="101">
        <v>1</v>
      </c>
      <c r="AB64" s="101">
        <v>6</v>
      </c>
      <c r="AC64" s="101">
        <v>18.05</v>
      </c>
      <c r="AD64" s="101">
        <v>24.05</v>
      </c>
      <c r="AE64" s="101">
        <v>0.2079</v>
      </c>
      <c r="AF64" s="103">
        <v>62412</v>
      </c>
      <c r="AG64" s="101"/>
      <c r="AH64" s="101"/>
      <c r="AI64" s="103">
        <v>38599</v>
      </c>
      <c r="AJ64" s="104">
        <v>7.25</v>
      </c>
      <c r="AK64" s="104">
        <v>8.5</v>
      </c>
      <c r="AL64" s="104">
        <v>11</v>
      </c>
      <c r="AM64" s="103">
        <v>660209</v>
      </c>
      <c r="AN64" s="103">
        <v>441000</v>
      </c>
      <c r="AO64" s="103">
        <v>1101209</v>
      </c>
      <c r="AP64" s="103">
        <v>189876</v>
      </c>
      <c r="AQ64" s="103">
        <v>0</v>
      </c>
      <c r="AR64" s="103">
        <v>189876</v>
      </c>
      <c r="AS64" s="103">
        <v>94983</v>
      </c>
      <c r="AT64" s="103">
        <v>0</v>
      </c>
      <c r="AU64" s="103">
        <v>94983</v>
      </c>
      <c r="AV64" s="103">
        <v>52593</v>
      </c>
      <c r="AW64" s="103">
        <v>1438661</v>
      </c>
      <c r="AX64" s="103">
        <v>725231</v>
      </c>
      <c r="AY64" s="103">
        <v>284213</v>
      </c>
      <c r="AZ64" s="103">
        <v>1009444</v>
      </c>
      <c r="BA64" s="103">
        <v>70900</v>
      </c>
      <c r="BB64" s="103">
        <v>5769</v>
      </c>
      <c r="BC64" s="103">
        <v>12331</v>
      </c>
      <c r="BD64" s="103">
        <v>89000</v>
      </c>
      <c r="BE64" s="103">
        <v>309275</v>
      </c>
      <c r="BF64" s="103">
        <v>1407719</v>
      </c>
      <c r="BG64" s="103">
        <v>30942</v>
      </c>
      <c r="BH64" s="105">
        <v>2.1499999999999998E-2</v>
      </c>
      <c r="BI64" s="103">
        <v>0</v>
      </c>
      <c r="BJ64" s="103">
        <v>0</v>
      </c>
      <c r="BK64" s="103">
        <v>0</v>
      </c>
      <c r="BL64" s="103">
        <v>0</v>
      </c>
      <c r="BM64" s="103">
        <v>0</v>
      </c>
      <c r="BN64" s="103">
        <v>0</v>
      </c>
      <c r="BO64" s="106">
        <v>76097</v>
      </c>
      <c r="BP64" s="106">
        <v>70329</v>
      </c>
      <c r="BQ64" s="106">
        <v>146426</v>
      </c>
      <c r="BR64" s="106">
        <v>51829</v>
      </c>
      <c r="BS64" s="106">
        <v>28821</v>
      </c>
      <c r="BT64" s="106">
        <v>80650</v>
      </c>
      <c r="BU64" s="106">
        <v>8066</v>
      </c>
      <c r="BV64" s="106">
        <v>3114</v>
      </c>
      <c r="BW64" s="106">
        <v>11180</v>
      </c>
      <c r="BX64" s="106">
        <v>238256</v>
      </c>
      <c r="BY64" s="106"/>
      <c r="BZ64" s="106">
        <v>238256</v>
      </c>
      <c r="CA64" s="106">
        <v>2028</v>
      </c>
      <c r="CB64" s="106">
        <v>27301</v>
      </c>
      <c r="CC64" s="106">
        <v>0</v>
      </c>
      <c r="CD64" s="106">
        <v>74</v>
      </c>
      <c r="CE64" s="106">
        <v>74</v>
      </c>
      <c r="CF64" s="106">
        <v>9321</v>
      </c>
      <c r="CG64" s="106">
        <v>2120</v>
      </c>
      <c r="CH64" s="106">
        <v>7979</v>
      </c>
      <c r="CI64" s="106">
        <v>0</v>
      </c>
      <c r="CJ64" s="106">
        <v>0</v>
      </c>
      <c r="CK64" s="106">
        <v>20</v>
      </c>
      <c r="CL64" s="106">
        <v>65</v>
      </c>
      <c r="CM64" s="106">
        <v>85872</v>
      </c>
      <c r="CN64" s="106">
        <v>25170</v>
      </c>
      <c r="CO64" s="106">
        <v>111042</v>
      </c>
      <c r="CP64" s="106">
        <v>11778</v>
      </c>
      <c r="CQ64" s="106">
        <v>6533</v>
      </c>
      <c r="CR64" s="106">
        <v>18311</v>
      </c>
      <c r="CS64" s="106">
        <v>90569</v>
      </c>
      <c r="CT64" s="106">
        <v>19851</v>
      </c>
      <c r="CU64" s="106">
        <v>110420</v>
      </c>
      <c r="CV64" s="106">
        <v>239773</v>
      </c>
      <c r="CW64" s="106">
        <v>0</v>
      </c>
      <c r="CX64" s="106">
        <v>2236</v>
      </c>
      <c r="CY64" s="106">
        <v>242009</v>
      </c>
      <c r="CZ64" s="106">
        <v>13162</v>
      </c>
      <c r="DA64" s="106">
        <v>946</v>
      </c>
      <c r="DB64" s="106">
        <v>14108</v>
      </c>
      <c r="DC64" s="106">
        <v>15068</v>
      </c>
      <c r="DD64" s="106">
        <v>5504</v>
      </c>
      <c r="DE64" s="106">
        <v>0</v>
      </c>
      <c r="DF64" s="106">
        <v>6450</v>
      </c>
      <c r="DG64" s="106">
        <v>24</v>
      </c>
      <c r="DH64" s="106"/>
      <c r="DI64" s="106">
        <v>167801</v>
      </c>
      <c r="DJ64" s="106">
        <v>86081</v>
      </c>
      <c r="DK64" s="106">
        <v>0</v>
      </c>
      <c r="DL64" s="106">
        <v>16410</v>
      </c>
      <c r="DM64" s="106">
        <v>276690</v>
      </c>
      <c r="DN64" s="106">
        <v>0</v>
      </c>
      <c r="DO64" s="106">
        <v>37240</v>
      </c>
      <c r="DP64" s="106">
        <v>10755</v>
      </c>
      <c r="DQ64" s="106">
        <v>47995</v>
      </c>
      <c r="DR64" s="106">
        <v>223426</v>
      </c>
      <c r="DS64" s="106">
        <v>71</v>
      </c>
      <c r="DT64" s="106">
        <v>16</v>
      </c>
      <c r="DU64" s="106">
        <v>491</v>
      </c>
      <c r="DV64" s="106">
        <v>109</v>
      </c>
      <c r="DW64" s="106">
        <v>36</v>
      </c>
      <c r="DX64" s="106">
        <v>0</v>
      </c>
      <c r="DY64" s="106">
        <v>723</v>
      </c>
      <c r="DZ64" s="106">
        <v>899</v>
      </c>
      <c r="EA64" s="106">
        <v>415</v>
      </c>
      <c r="EB64" s="106">
        <v>1314</v>
      </c>
      <c r="EC64" s="106">
        <v>12798</v>
      </c>
      <c r="ED64" s="106">
        <v>1497</v>
      </c>
      <c r="EE64" s="106">
        <v>14295</v>
      </c>
      <c r="EF64" s="106">
        <v>408</v>
      </c>
      <c r="EG64" s="106">
        <v>0</v>
      </c>
      <c r="EH64" s="106">
        <v>408</v>
      </c>
      <c r="EI64" s="106">
        <v>16017</v>
      </c>
      <c r="EJ64" s="106">
        <v>0</v>
      </c>
      <c r="EK64" s="106">
        <v>0</v>
      </c>
      <c r="EL64" s="106">
        <v>49</v>
      </c>
      <c r="EM64" s="106">
        <v>137</v>
      </c>
      <c r="EN64" s="106">
        <v>281</v>
      </c>
      <c r="EO64" s="106">
        <v>6009</v>
      </c>
      <c r="EP64" s="106">
        <v>138181</v>
      </c>
      <c r="EQ64" s="106">
        <v>21574</v>
      </c>
      <c r="ER64" s="106">
        <v>3203</v>
      </c>
      <c r="ES64" s="106">
        <v>0</v>
      </c>
      <c r="ET64" s="106">
        <v>69</v>
      </c>
      <c r="EU64" s="101" t="s">
        <v>1282</v>
      </c>
      <c r="EV64" s="106">
        <v>25</v>
      </c>
      <c r="EW64" s="106">
        <v>48</v>
      </c>
      <c r="EX64" s="106">
        <v>55851</v>
      </c>
      <c r="EY64" s="106">
        <v>35152</v>
      </c>
      <c r="EZ64" s="106">
        <v>31924</v>
      </c>
      <c r="FA64" s="101"/>
      <c r="FB64" s="107" t="s">
        <v>278</v>
      </c>
      <c r="FC64" s="101"/>
      <c r="FD64" s="101"/>
      <c r="FE64" s="101" t="s">
        <v>1283</v>
      </c>
      <c r="FF64" s="101" t="s">
        <v>307</v>
      </c>
      <c r="FG64" s="101" t="s">
        <v>1276</v>
      </c>
      <c r="FH64" s="101" t="s">
        <v>1277</v>
      </c>
      <c r="FI64" s="101">
        <v>27577</v>
      </c>
      <c r="FJ64" s="101">
        <v>3919</v>
      </c>
      <c r="FK64" s="101" t="s">
        <v>1276</v>
      </c>
      <c r="FL64" s="101" t="s">
        <v>1277</v>
      </c>
      <c r="FM64" s="101">
        <v>27577</v>
      </c>
      <c r="FN64" s="101">
        <v>3919</v>
      </c>
      <c r="FO64" s="101" t="s">
        <v>990</v>
      </c>
      <c r="FP64" s="101">
        <v>62827</v>
      </c>
      <c r="FQ64" s="101">
        <v>24.9</v>
      </c>
      <c r="FR64" s="101" t="s">
        <v>1278</v>
      </c>
      <c r="FS64" s="101">
        <v>13834</v>
      </c>
      <c r="FT64" s="101">
        <v>362</v>
      </c>
      <c r="FU64" s="101"/>
      <c r="FV64" s="101" t="s">
        <v>1284</v>
      </c>
      <c r="FW64" s="101"/>
      <c r="FX64" s="101"/>
      <c r="FY64" s="102">
        <v>0</v>
      </c>
      <c r="FZ64" s="101" t="s">
        <v>1285</v>
      </c>
      <c r="GA64" s="108">
        <v>10</v>
      </c>
      <c r="GB64" s="108">
        <v>100</v>
      </c>
      <c r="GC64" s="101"/>
      <c r="GD64" s="101" t="s">
        <v>284</v>
      </c>
      <c r="GE64" s="101" t="s">
        <v>1286</v>
      </c>
      <c r="GF64" s="107" t="s">
        <v>286</v>
      </c>
      <c r="GG64" s="107" t="s">
        <v>1228</v>
      </c>
      <c r="GH64" s="107" t="s">
        <v>288</v>
      </c>
      <c r="GI64" s="107" t="s">
        <v>289</v>
      </c>
      <c r="GJ64" s="107" t="s">
        <v>290</v>
      </c>
      <c r="GK64" s="107" t="s">
        <v>278</v>
      </c>
      <c r="GL64" s="106">
        <v>177308</v>
      </c>
      <c r="GM64" s="107" t="s">
        <v>291</v>
      </c>
      <c r="GN64" s="106">
        <v>415</v>
      </c>
      <c r="GO64" s="106">
        <v>85</v>
      </c>
      <c r="GP64" s="106">
        <v>3915</v>
      </c>
      <c r="GQ64" s="106">
        <v>33159</v>
      </c>
      <c r="GR64" s="106">
        <v>175760</v>
      </c>
      <c r="GS64" s="106">
        <v>83</v>
      </c>
      <c r="GT64" s="106">
        <v>52</v>
      </c>
      <c r="GU64" s="106">
        <v>1199</v>
      </c>
      <c r="GV64" s="106">
        <v>6110</v>
      </c>
      <c r="GW64" s="106">
        <v>78850</v>
      </c>
      <c r="GX64" s="106">
        <v>7</v>
      </c>
      <c r="GY64" s="106">
        <v>1439</v>
      </c>
      <c r="GZ64" s="106">
        <v>19420</v>
      </c>
      <c r="HA64" s="106">
        <v>287168</v>
      </c>
      <c r="HB64" s="106">
        <v>24</v>
      </c>
      <c r="HC64" s="106"/>
      <c r="HD64" s="106">
        <v>0</v>
      </c>
      <c r="HE64" s="106">
        <v>26725</v>
      </c>
      <c r="HF64" s="106"/>
      <c r="HG64" s="106"/>
      <c r="HH64" s="106">
        <v>576</v>
      </c>
      <c r="HI64" s="106">
        <v>2022</v>
      </c>
      <c r="HJ64" s="106"/>
      <c r="HK64" s="106"/>
      <c r="HL64" s="106">
        <v>98</v>
      </c>
      <c r="HM64" s="106">
        <v>0</v>
      </c>
      <c r="HN64" s="106"/>
      <c r="HO64" s="106"/>
      <c r="HP64" s="106">
        <v>0</v>
      </c>
      <c r="HQ64" s="106">
        <v>276690</v>
      </c>
      <c r="HR64" s="106">
        <v>29176</v>
      </c>
      <c r="HS64" s="106">
        <v>1</v>
      </c>
      <c r="HT64" s="106">
        <v>272475</v>
      </c>
      <c r="HU64" s="106">
        <v>28231</v>
      </c>
      <c r="HV64" s="106">
        <v>103</v>
      </c>
      <c r="HW64" s="106">
        <v>5401</v>
      </c>
      <c r="HX64" s="106">
        <v>250</v>
      </c>
      <c r="HY64" s="106">
        <v>696</v>
      </c>
      <c r="HZ64" s="106">
        <v>0</v>
      </c>
      <c r="IA64" s="106">
        <v>0</v>
      </c>
      <c r="IB64" s="106">
        <v>34929</v>
      </c>
      <c r="IC64" s="106">
        <v>0</v>
      </c>
      <c r="ID64" s="106">
        <v>34929</v>
      </c>
      <c r="IE64" s="106">
        <v>41379</v>
      </c>
      <c r="IF64" s="106">
        <v>14108</v>
      </c>
      <c r="IG64" s="106">
        <v>311619</v>
      </c>
      <c r="IH64" s="106">
        <v>111606</v>
      </c>
      <c r="II64" s="106">
        <v>87</v>
      </c>
      <c r="IJ64" s="106">
        <v>600</v>
      </c>
      <c r="IK64" s="106">
        <v>36</v>
      </c>
      <c r="IL64" s="105">
        <v>0.89</v>
      </c>
      <c r="IM64" s="105">
        <v>0.08</v>
      </c>
      <c r="IN64" s="106">
        <v>22.15</v>
      </c>
      <c r="IO64" s="106">
        <v>23.83</v>
      </c>
      <c r="IP64" s="106">
        <v>15.1</v>
      </c>
      <c r="IQ64" s="106">
        <v>598</v>
      </c>
      <c r="IR64" s="106">
        <v>14105</v>
      </c>
      <c r="IS64" s="106">
        <v>125</v>
      </c>
      <c r="IT64" s="106">
        <v>1912</v>
      </c>
    </row>
    <row r="65" spans="1:254" s="78" customFormat="1" x14ac:dyDescent="0.2">
      <c r="A65" s="101" t="s">
        <v>1288</v>
      </c>
      <c r="B65" s="101">
        <v>2016</v>
      </c>
      <c r="C65" s="101" t="s">
        <v>1289</v>
      </c>
      <c r="D65" s="101" t="s">
        <v>1290</v>
      </c>
      <c r="E65" s="101" t="s">
        <v>1291</v>
      </c>
      <c r="F65" s="101">
        <v>27203</v>
      </c>
      <c r="G65" s="101">
        <v>5557</v>
      </c>
      <c r="H65" s="101" t="s">
        <v>1290</v>
      </c>
      <c r="I65" s="101" t="s">
        <v>1291</v>
      </c>
      <c r="J65" s="101">
        <v>27203</v>
      </c>
      <c r="K65" s="101"/>
      <c r="L65" s="101" t="s">
        <v>1292</v>
      </c>
      <c r="M65" s="101" t="s">
        <v>1293</v>
      </c>
      <c r="N65" s="101" t="s">
        <v>1294</v>
      </c>
      <c r="O65" s="101" t="s">
        <v>1295</v>
      </c>
      <c r="P65" s="101" t="s">
        <v>1296</v>
      </c>
      <c r="Q65" s="101" t="s">
        <v>1297</v>
      </c>
      <c r="R65" s="101" t="s">
        <v>1298</v>
      </c>
      <c r="S65" s="101" t="s">
        <v>1294</v>
      </c>
      <c r="T65" s="101" t="s">
        <v>1299</v>
      </c>
      <c r="U65" s="102">
        <v>1</v>
      </c>
      <c r="V65" s="102">
        <v>6</v>
      </c>
      <c r="W65" s="102">
        <v>0</v>
      </c>
      <c r="X65" s="102">
        <v>3</v>
      </c>
      <c r="Y65" s="101">
        <v>16406</v>
      </c>
      <c r="Z65" s="101">
        <v>12</v>
      </c>
      <c r="AA65" s="101">
        <v>1</v>
      </c>
      <c r="AB65" s="101">
        <v>13</v>
      </c>
      <c r="AC65" s="101">
        <v>30.15</v>
      </c>
      <c r="AD65" s="101">
        <v>43.15</v>
      </c>
      <c r="AE65" s="101">
        <v>0.27810000000000001</v>
      </c>
      <c r="AF65" s="103">
        <v>73011</v>
      </c>
      <c r="AG65" s="101"/>
      <c r="AH65" s="101"/>
      <c r="AI65" s="103">
        <v>39771</v>
      </c>
      <c r="AJ65" s="104">
        <v>12.33</v>
      </c>
      <c r="AK65" s="104">
        <v>12.94</v>
      </c>
      <c r="AL65" s="104">
        <v>16.510000000000002</v>
      </c>
      <c r="AM65" s="103">
        <v>704312</v>
      </c>
      <c r="AN65" s="103">
        <v>1748751</v>
      </c>
      <c r="AO65" s="103">
        <v>2453063</v>
      </c>
      <c r="AP65" s="103">
        <v>184846</v>
      </c>
      <c r="AQ65" s="103">
        <v>0</v>
      </c>
      <c r="AR65" s="103">
        <v>184846</v>
      </c>
      <c r="AS65" s="103">
        <v>0</v>
      </c>
      <c r="AT65" s="103">
        <v>0</v>
      </c>
      <c r="AU65" s="103">
        <v>0</v>
      </c>
      <c r="AV65" s="103">
        <v>137838</v>
      </c>
      <c r="AW65" s="103">
        <v>2775747</v>
      </c>
      <c r="AX65" s="103">
        <v>1486802</v>
      </c>
      <c r="AY65" s="103">
        <v>467569</v>
      </c>
      <c r="AZ65" s="103">
        <v>1954371</v>
      </c>
      <c r="BA65" s="103">
        <v>148461</v>
      </c>
      <c r="BB65" s="103">
        <v>42815</v>
      </c>
      <c r="BC65" s="103">
        <v>33641</v>
      </c>
      <c r="BD65" s="103">
        <v>224917</v>
      </c>
      <c r="BE65" s="103">
        <v>567968</v>
      </c>
      <c r="BF65" s="103">
        <v>2747256</v>
      </c>
      <c r="BG65" s="103">
        <v>28491</v>
      </c>
      <c r="BH65" s="105">
        <v>1.03E-2</v>
      </c>
      <c r="BI65" s="103">
        <v>129335</v>
      </c>
      <c r="BJ65" s="103">
        <v>0</v>
      </c>
      <c r="BK65" s="103">
        <v>0</v>
      </c>
      <c r="BL65" s="103">
        <v>0</v>
      </c>
      <c r="BM65" s="103">
        <v>129335</v>
      </c>
      <c r="BN65" s="103">
        <v>129335</v>
      </c>
      <c r="BO65" s="106">
        <v>72835</v>
      </c>
      <c r="BP65" s="106">
        <v>78562</v>
      </c>
      <c r="BQ65" s="106">
        <v>151397</v>
      </c>
      <c r="BR65" s="106">
        <v>62478</v>
      </c>
      <c r="BS65" s="106">
        <v>21234</v>
      </c>
      <c r="BT65" s="106">
        <v>83712</v>
      </c>
      <c r="BU65" s="106">
        <v>11384</v>
      </c>
      <c r="BV65" s="106">
        <v>3415</v>
      </c>
      <c r="BW65" s="106">
        <v>14799</v>
      </c>
      <c r="BX65" s="106">
        <v>249908</v>
      </c>
      <c r="BY65" s="106"/>
      <c r="BZ65" s="106">
        <v>249908</v>
      </c>
      <c r="CA65" s="106">
        <v>0</v>
      </c>
      <c r="CB65" s="106">
        <v>30767</v>
      </c>
      <c r="CC65" s="106">
        <v>6</v>
      </c>
      <c r="CD65" s="106">
        <v>74</v>
      </c>
      <c r="CE65" s="106">
        <v>80</v>
      </c>
      <c r="CF65" s="106">
        <v>6872</v>
      </c>
      <c r="CG65" s="106">
        <v>10549</v>
      </c>
      <c r="CH65" s="106">
        <v>21766</v>
      </c>
      <c r="CI65" s="106">
        <v>0</v>
      </c>
      <c r="CJ65" s="106">
        <v>61</v>
      </c>
      <c r="CK65" s="106">
        <v>84</v>
      </c>
      <c r="CL65" s="106">
        <v>295</v>
      </c>
      <c r="CM65" s="106">
        <v>141129</v>
      </c>
      <c r="CN65" s="106">
        <v>50793</v>
      </c>
      <c r="CO65" s="106">
        <v>191922</v>
      </c>
      <c r="CP65" s="106">
        <v>21339</v>
      </c>
      <c r="CQ65" s="106">
        <v>1933</v>
      </c>
      <c r="CR65" s="106">
        <v>23272</v>
      </c>
      <c r="CS65" s="106">
        <v>127744</v>
      </c>
      <c r="CT65" s="106">
        <v>28029</v>
      </c>
      <c r="CU65" s="106">
        <v>155773</v>
      </c>
      <c r="CV65" s="106">
        <v>370967</v>
      </c>
      <c r="CW65" s="106">
        <v>1711</v>
      </c>
      <c r="CX65" s="106">
        <v>0</v>
      </c>
      <c r="CY65" s="106">
        <v>372678</v>
      </c>
      <c r="CZ65" s="106">
        <v>12480</v>
      </c>
      <c r="DA65" s="106">
        <v>6473</v>
      </c>
      <c r="DB65" s="106">
        <v>18953</v>
      </c>
      <c r="DC65" s="106">
        <v>143134</v>
      </c>
      <c r="DD65" s="106">
        <v>18632</v>
      </c>
      <c r="DE65" s="106">
        <v>1822</v>
      </c>
      <c r="DF65" s="106">
        <v>26927</v>
      </c>
      <c r="DG65" s="106">
        <v>1463</v>
      </c>
      <c r="DH65" s="106"/>
      <c r="DI65" s="106">
        <v>219945</v>
      </c>
      <c r="DJ65" s="106">
        <v>316884</v>
      </c>
      <c r="DK65" s="106">
        <v>0</v>
      </c>
      <c r="DL65" s="106">
        <v>18398</v>
      </c>
      <c r="DM65" s="106">
        <v>555219</v>
      </c>
      <c r="DN65" s="106">
        <v>-1</v>
      </c>
      <c r="DO65" s="106">
        <v>89196</v>
      </c>
      <c r="DP65" s="106">
        <v>26920</v>
      </c>
      <c r="DQ65" s="106">
        <v>116116</v>
      </c>
      <c r="DR65" s="106">
        <v>533842</v>
      </c>
      <c r="DS65" s="106">
        <v>174</v>
      </c>
      <c r="DT65" s="106">
        <v>42</v>
      </c>
      <c r="DU65" s="106">
        <v>1044</v>
      </c>
      <c r="DV65" s="106">
        <v>493</v>
      </c>
      <c r="DW65" s="106">
        <v>81</v>
      </c>
      <c r="DX65" s="106">
        <v>8</v>
      </c>
      <c r="DY65" s="106">
        <v>1842</v>
      </c>
      <c r="DZ65" s="106">
        <v>2275</v>
      </c>
      <c r="EA65" s="106">
        <v>1398</v>
      </c>
      <c r="EB65" s="106">
        <v>3673</v>
      </c>
      <c r="EC65" s="106">
        <v>23383</v>
      </c>
      <c r="ED65" s="106">
        <v>16498</v>
      </c>
      <c r="EE65" s="106">
        <v>39881</v>
      </c>
      <c r="EF65" s="106">
        <v>655</v>
      </c>
      <c r="EG65" s="106">
        <v>76</v>
      </c>
      <c r="EH65" s="106">
        <v>731</v>
      </c>
      <c r="EI65" s="106">
        <v>44285</v>
      </c>
      <c r="EJ65" s="106">
        <v>6</v>
      </c>
      <c r="EK65" s="106">
        <v>11</v>
      </c>
      <c r="EL65" s="106">
        <v>48</v>
      </c>
      <c r="EM65" s="106">
        <v>380</v>
      </c>
      <c r="EN65" s="106">
        <v>1491</v>
      </c>
      <c r="EO65" s="106">
        <v>7460</v>
      </c>
      <c r="EP65" s="106">
        <v>109591</v>
      </c>
      <c r="EQ65" s="106">
        <v>39940</v>
      </c>
      <c r="ER65" s="106">
        <v>7086</v>
      </c>
      <c r="ES65" s="106">
        <v>111</v>
      </c>
      <c r="ET65" s="106">
        <v>140</v>
      </c>
      <c r="EU65" s="101" t="s">
        <v>1300</v>
      </c>
      <c r="EV65" s="106">
        <v>79</v>
      </c>
      <c r="EW65" s="106">
        <v>146</v>
      </c>
      <c r="EX65" s="106">
        <v>102145</v>
      </c>
      <c r="EY65" s="106">
        <v>137283</v>
      </c>
      <c r="EZ65" s="106">
        <v>27132</v>
      </c>
      <c r="FA65" s="101"/>
      <c r="FB65" s="107" t="s">
        <v>289</v>
      </c>
      <c r="FC65" s="101"/>
      <c r="FD65" s="101"/>
      <c r="FE65" s="101" t="s">
        <v>1288</v>
      </c>
      <c r="FF65" s="101" t="s">
        <v>280</v>
      </c>
      <c r="FG65" s="101" t="s">
        <v>1290</v>
      </c>
      <c r="FH65" s="101" t="s">
        <v>1291</v>
      </c>
      <c r="FI65" s="101">
        <v>27203</v>
      </c>
      <c r="FJ65" s="101">
        <v>5557</v>
      </c>
      <c r="FK65" s="101" t="s">
        <v>1290</v>
      </c>
      <c r="FL65" s="101" t="s">
        <v>1291</v>
      </c>
      <c r="FM65" s="101">
        <v>27203</v>
      </c>
      <c r="FN65" s="101">
        <v>5557</v>
      </c>
      <c r="FO65" s="101" t="s">
        <v>1289</v>
      </c>
      <c r="FP65" s="101">
        <v>66712</v>
      </c>
      <c r="FQ65" s="101">
        <v>43.15</v>
      </c>
      <c r="FR65" s="101" t="s">
        <v>1301</v>
      </c>
      <c r="FS65" s="101">
        <v>16406</v>
      </c>
      <c r="FT65" s="101">
        <v>364</v>
      </c>
      <c r="FU65" s="101"/>
      <c r="FV65" s="101" t="s">
        <v>1302</v>
      </c>
      <c r="FW65" s="101"/>
      <c r="FX65" s="101"/>
      <c r="FY65" s="102">
        <v>0</v>
      </c>
      <c r="FZ65" s="101" t="s">
        <v>1303</v>
      </c>
      <c r="GA65" s="108">
        <v>50</v>
      </c>
      <c r="GB65" s="108">
        <v>5</v>
      </c>
      <c r="GC65" s="101"/>
      <c r="GD65" s="101" t="s">
        <v>284</v>
      </c>
      <c r="GE65" s="101" t="s">
        <v>1304</v>
      </c>
      <c r="GF65" s="107" t="s">
        <v>286</v>
      </c>
      <c r="GG65" s="107" t="s">
        <v>287</v>
      </c>
      <c r="GH65" s="107" t="s">
        <v>288</v>
      </c>
      <c r="GI65" s="107" t="s">
        <v>289</v>
      </c>
      <c r="GJ65" s="107" t="s">
        <v>417</v>
      </c>
      <c r="GK65" s="107" t="s">
        <v>278</v>
      </c>
      <c r="GL65" s="106">
        <v>142550</v>
      </c>
      <c r="GM65" s="107" t="s">
        <v>291</v>
      </c>
      <c r="GN65" s="106">
        <v>1958</v>
      </c>
      <c r="GO65" s="106">
        <v>187</v>
      </c>
      <c r="GP65" s="106">
        <v>8599</v>
      </c>
      <c r="GQ65" s="106">
        <v>50172</v>
      </c>
      <c r="GR65" s="106">
        <v>560972</v>
      </c>
      <c r="GS65" s="106">
        <v>177</v>
      </c>
      <c r="GT65" s="106">
        <v>25</v>
      </c>
      <c r="GU65" s="106">
        <v>179</v>
      </c>
      <c r="GV65" s="106">
        <v>7265</v>
      </c>
      <c r="GW65" s="106">
        <v>217438</v>
      </c>
      <c r="GX65" s="106">
        <v>10</v>
      </c>
      <c r="GY65" s="106">
        <v>1154</v>
      </c>
      <c r="GZ65" s="106">
        <v>39187</v>
      </c>
      <c r="HA65" s="106">
        <v>321761</v>
      </c>
      <c r="HB65" s="106">
        <v>1463</v>
      </c>
      <c r="HC65" s="106"/>
      <c r="HD65" s="106">
        <v>61</v>
      </c>
      <c r="HE65" s="106">
        <v>26725</v>
      </c>
      <c r="HF65" s="106"/>
      <c r="HG65" s="106"/>
      <c r="HH65" s="106">
        <v>4042</v>
      </c>
      <c r="HI65" s="106">
        <v>2022</v>
      </c>
      <c r="HJ65" s="106"/>
      <c r="HK65" s="106"/>
      <c r="HL65" s="106">
        <v>8527</v>
      </c>
      <c r="HM65" s="106">
        <v>0</v>
      </c>
      <c r="HN65" s="106"/>
      <c r="HO65" s="106"/>
      <c r="HP65" s="106">
        <v>0</v>
      </c>
      <c r="HQ65" s="106">
        <v>555219</v>
      </c>
      <c r="HR65" s="106">
        <v>162087</v>
      </c>
      <c r="HS65" s="106">
        <v>0</v>
      </c>
      <c r="HT65" s="106">
        <v>528292</v>
      </c>
      <c r="HU65" s="106">
        <v>155614</v>
      </c>
      <c r="HV65" s="106">
        <v>230</v>
      </c>
      <c r="HW65" s="106">
        <v>18402</v>
      </c>
      <c r="HX65" s="106">
        <v>1001</v>
      </c>
      <c r="HY65" s="106">
        <v>5472</v>
      </c>
      <c r="HZ65" s="106">
        <v>0</v>
      </c>
      <c r="IA65" s="106">
        <v>0</v>
      </c>
      <c r="IB65" s="106">
        <v>21448</v>
      </c>
      <c r="IC65" s="106">
        <v>30155</v>
      </c>
      <c r="ID65" s="106">
        <v>51603</v>
      </c>
      <c r="IE65" s="106">
        <v>78530</v>
      </c>
      <c r="IF65" s="106">
        <v>18953</v>
      </c>
      <c r="IG65" s="106">
        <v>606822</v>
      </c>
      <c r="IH65" s="106">
        <v>179045</v>
      </c>
      <c r="II65" s="106">
        <v>216</v>
      </c>
      <c r="IJ65" s="106">
        <v>1537</v>
      </c>
      <c r="IK65" s="106">
        <v>89</v>
      </c>
      <c r="IL65" s="105">
        <v>0.9</v>
      </c>
      <c r="IM65" s="105">
        <v>0.08</v>
      </c>
      <c r="IN65" s="106">
        <v>24.04</v>
      </c>
      <c r="IO65" s="106">
        <v>25.95</v>
      </c>
      <c r="IP65" s="106">
        <v>17</v>
      </c>
      <c r="IQ65" s="106">
        <v>1299</v>
      </c>
      <c r="IR65" s="106">
        <v>26313</v>
      </c>
      <c r="IS65" s="106">
        <v>543</v>
      </c>
      <c r="IT65" s="106">
        <v>17972</v>
      </c>
    </row>
    <row r="66" spans="1:254" s="78" customFormat="1" x14ac:dyDescent="0.2">
      <c r="A66" s="109" t="s">
        <v>1306</v>
      </c>
      <c r="B66" s="109">
        <v>2016</v>
      </c>
      <c r="C66" s="109" t="s">
        <v>880</v>
      </c>
      <c r="D66" s="109" t="s">
        <v>1307</v>
      </c>
      <c r="E66" s="109" t="s">
        <v>1308</v>
      </c>
      <c r="F66" s="109">
        <v>27870</v>
      </c>
      <c r="G66" s="109">
        <v>1917</v>
      </c>
      <c r="H66" s="109" t="s">
        <v>1307</v>
      </c>
      <c r="I66" s="109" t="s">
        <v>1308</v>
      </c>
      <c r="J66" s="109">
        <v>27870</v>
      </c>
      <c r="K66" s="109"/>
      <c r="L66" s="109" t="s">
        <v>1309</v>
      </c>
      <c r="M66" s="109" t="s">
        <v>1310</v>
      </c>
      <c r="N66" s="109"/>
      <c r="O66" s="109" t="s">
        <v>1311</v>
      </c>
      <c r="P66" s="109" t="s">
        <v>1309</v>
      </c>
      <c r="Q66" s="109" t="s">
        <v>1312</v>
      </c>
      <c r="R66" s="109" t="s">
        <v>1310</v>
      </c>
      <c r="S66" s="109"/>
      <c r="T66" s="109" t="s">
        <v>1311</v>
      </c>
      <c r="U66" s="110">
        <v>1</v>
      </c>
      <c r="V66" s="110">
        <v>0</v>
      </c>
      <c r="W66" s="110">
        <v>0</v>
      </c>
      <c r="X66" s="110">
        <v>0</v>
      </c>
      <c r="Y66" s="109">
        <v>2346</v>
      </c>
      <c r="Z66" s="109">
        <v>1</v>
      </c>
      <c r="AA66" s="109">
        <v>0</v>
      </c>
      <c r="AB66" s="109">
        <v>1</v>
      </c>
      <c r="AC66" s="109">
        <v>3.94</v>
      </c>
      <c r="AD66" s="109">
        <v>4.9400000000000004</v>
      </c>
      <c r="AE66" s="109">
        <v>0.2024</v>
      </c>
      <c r="AF66" s="111">
        <v>47003</v>
      </c>
      <c r="AG66" s="109"/>
      <c r="AH66" s="109"/>
      <c r="AI66" s="111"/>
      <c r="AJ66" s="112">
        <v>7.25</v>
      </c>
      <c r="AK66" s="112">
        <v>14.9</v>
      </c>
      <c r="AL66" s="112"/>
      <c r="AM66" s="111">
        <v>264242</v>
      </c>
      <c r="AN66" s="111">
        <v>0</v>
      </c>
      <c r="AO66" s="111">
        <v>264242</v>
      </c>
      <c r="AP66" s="111">
        <v>13959</v>
      </c>
      <c r="AQ66" s="111">
        <v>0</v>
      </c>
      <c r="AR66" s="111">
        <v>13959</v>
      </c>
      <c r="AS66" s="111">
        <v>3128</v>
      </c>
      <c r="AT66" s="111">
        <v>0</v>
      </c>
      <c r="AU66" s="111">
        <v>3128</v>
      </c>
      <c r="AV66" s="111">
        <v>1781</v>
      </c>
      <c r="AW66" s="111">
        <v>283110</v>
      </c>
      <c r="AX66" s="111">
        <v>150042</v>
      </c>
      <c r="AY66" s="111">
        <v>48767</v>
      </c>
      <c r="AZ66" s="111">
        <v>198809</v>
      </c>
      <c r="BA66" s="111">
        <v>19994</v>
      </c>
      <c r="BB66" s="111">
        <v>300</v>
      </c>
      <c r="BC66" s="111">
        <v>9378</v>
      </c>
      <c r="BD66" s="111">
        <v>29672</v>
      </c>
      <c r="BE66" s="111">
        <v>50313</v>
      </c>
      <c r="BF66" s="111">
        <v>278794</v>
      </c>
      <c r="BG66" s="111">
        <v>4316</v>
      </c>
      <c r="BH66" s="113">
        <v>1.52E-2</v>
      </c>
      <c r="BI66" s="111">
        <v>12552</v>
      </c>
      <c r="BJ66" s="111">
        <v>0</v>
      </c>
      <c r="BK66" s="111">
        <v>0</v>
      </c>
      <c r="BL66" s="111">
        <v>0</v>
      </c>
      <c r="BM66" s="111">
        <v>12552</v>
      </c>
      <c r="BN66" s="111">
        <v>12552</v>
      </c>
      <c r="BO66" s="114">
        <v>11247</v>
      </c>
      <c r="BP66" s="114">
        <v>8616</v>
      </c>
      <c r="BQ66" s="114">
        <v>19863</v>
      </c>
      <c r="BR66" s="114">
        <v>9046</v>
      </c>
      <c r="BS66" s="114">
        <v>4166</v>
      </c>
      <c r="BT66" s="114">
        <v>13212</v>
      </c>
      <c r="BU66" s="114">
        <v>2513</v>
      </c>
      <c r="BV66" s="114">
        <v>681</v>
      </c>
      <c r="BW66" s="114">
        <v>3194</v>
      </c>
      <c r="BX66" s="114">
        <v>36269</v>
      </c>
      <c r="BY66" s="114"/>
      <c r="BZ66" s="114">
        <v>36269</v>
      </c>
      <c r="CA66" s="114">
        <v>166</v>
      </c>
      <c r="CB66" s="114">
        <v>27105</v>
      </c>
      <c r="CC66" s="114">
        <v>0</v>
      </c>
      <c r="CD66" s="114">
        <v>74</v>
      </c>
      <c r="CE66" s="114">
        <v>74</v>
      </c>
      <c r="CF66" s="114">
        <v>950</v>
      </c>
      <c r="CG66" s="114">
        <v>2022</v>
      </c>
      <c r="CH66" s="114">
        <v>2167</v>
      </c>
      <c r="CI66" s="114">
        <v>0</v>
      </c>
      <c r="CJ66" s="114">
        <v>0</v>
      </c>
      <c r="CK66" s="114">
        <v>15</v>
      </c>
      <c r="CL66" s="114">
        <v>43</v>
      </c>
      <c r="CM66" s="114">
        <v>12629</v>
      </c>
      <c r="CN66" s="114">
        <v>2106</v>
      </c>
      <c r="CO66" s="114">
        <v>14735</v>
      </c>
      <c r="CP66" s="114">
        <v>1403</v>
      </c>
      <c r="CQ66" s="114">
        <v>199</v>
      </c>
      <c r="CR66" s="114">
        <v>1602</v>
      </c>
      <c r="CS66" s="114">
        <v>7361</v>
      </c>
      <c r="CT66" s="114">
        <v>1068</v>
      </c>
      <c r="CU66" s="114">
        <v>8429</v>
      </c>
      <c r="CV66" s="114">
        <v>24766</v>
      </c>
      <c r="CW66" s="114">
        <v>350</v>
      </c>
      <c r="CX66" s="114">
        <v>100</v>
      </c>
      <c r="CY66" s="114">
        <v>25216</v>
      </c>
      <c r="CZ66" s="114">
        <v>926</v>
      </c>
      <c r="DA66" s="114">
        <v>55</v>
      </c>
      <c r="DB66" s="114">
        <v>981</v>
      </c>
      <c r="DC66" s="114">
        <v>3838</v>
      </c>
      <c r="DD66" s="114">
        <v>32</v>
      </c>
      <c r="DE66" s="114">
        <v>0</v>
      </c>
      <c r="DF66" s="114">
        <v>87</v>
      </c>
      <c r="DG66" s="114">
        <v>5</v>
      </c>
      <c r="DH66" s="114"/>
      <c r="DI66" s="114">
        <v>35771</v>
      </c>
      <c r="DJ66" s="114"/>
      <c r="DK66" s="114"/>
      <c r="DL66" s="114"/>
      <c r="DM66" s="114">
        <v>30120</v>
      </c>
      <c r="DN66" s="114">
        <v>53</v>
      </c>
      <c r="DO66" s="114">
        <v>7273</v>
      </c>
      <c r="DP66" s="114">
        <v>853</v>
      </c>
      <c r="DQ66" s="114">
        <v>8126</v>
      </c>
      <c r="DR66" s="114">
        <v>29998</v>
      </c>
      <c r="DS66" s="114">
        <v>87</v>
      </c>
      <c r="DT66" s="114">
        <v>19</v>
      </c>
      <c r="DU66" s="114">
        <v>63</v>
      </c>
      <c r="DV66" s="114">
        <v>11</v>
      </c>
      <c r="DW66" s="114">
        <v>28</v>
      </c>
      <c r="DX66" s="114">
        <v>1</v>
      </c>
      <c r="DY66" s="114">
        <v>209</v>
      </c>
      <c r="DZ66" s="114">
        <v>837</v>
      </c>
      <c r="EA66" s="114">
        <v>411</v>
      </c>
      <c r="EB66" s="114">
        <v>1248</v>
      </c>
      <c r="EC66" s="114">
        <v>2285</v>
      </c>
      <c r="ED66" s="114">
        <v>351</v>
      </c>
      <c r="EE66" s="114">
        <v>2636</v>
      </c>
      <c r="EF66" s="114">
        <v>319</v>
      </c>
      <c r="EG66" s="114">
        <v>2</v>
      </c>
      <c r="EH66" s="114">
        <v>321</v>
      </c>
      <c r="EI66" s="114">
        <v>4205</v>
      </c>
      <c r="EJ66" s="114">
        <v>0</v>
      </c>
      <c r="EK66" s="114">
        <v>0</v>
      </c>
      <c r="EL66" s="114">
        <v>1</v>
      </c>
      <c r="EM66" s="114">
        <v>4</v>
      </c>
      <c r="EN66" s="114">
        <v>35</v>
      </c>
      <c r="EO66" s="114">
        <v>320</v>
      </c>
      <c r="EP66" s="114">
        <v>19243</v>
      </c>
      <c r="EQ66" s="114">
        <v>4563</v>
      </c>
      <c r="ER66" s="114">
        <v>447</v>
      </c>
      <c r="ES66" s="114">
        <v>20</v>
      </c>
      <c r="ET66" s="114">
        <v>15</v>
      </c>
      <c r="EU66" s="109" t="s">
        <v>1313</v>
      </c>
      <c r="EV66" s="114">
        <v>8</v>
      </c>
      <c r="EW66" s="114">
        <v>13</v>
      </c>
      <c r="EX66" s="114">
        <v>6172</v>
      </c>
      <c r="EY66" s="114">
        <v>34955</v>
      </c>
      <c r="EZ66" s="114"/>
      <c r="FA66" s="109"/>
      <c r="FB66" s="115" t="s">
        <v>278</v>
      </c>
      <c r="FC66" s="109"/>
      <c r="FD66" s="109"/>
      <c r="FE66" s="109" t="s">
        <v>1306</v>
      </c>
      <c r="FF66" s="109" t="s">
        <v>280</v>
      </c>
      <c r="FG66" s="109" t="s">
        <v>1307</v>
      </c>
      <c r="FH66" s="109" t="s">
        <v>1308</v>
      </c>
      <c r="FI66" s="109">
        <v>27870</v>
      </c>
      <c r="FJ66" s="109">
        <v>1917</v>
      </c>
      <c r="FK66" s="109" t="s">
        <v>1307</v>
      </c>
      <c r="FL66" s="109" t="s">
        <v>1308</v>
      </c>
      <c r="FM66" s="109">
        <v>27870</v>
      </c>
      <c r="FN66" s="109">
        <v>1917</v>
      </c>
      <c r="FO66" s="109" t="s">
        <v>880</v>
      </c>
      <c r="FP66" s="109">
        <v>7550</v>
      </c>
      <c r="FQ66" s="109">
        <v>4.9400000000000004</v>
      </c>
      <c r="FR66" s="109" t="s">
        <v>1309</v>
      </c>
      <c r="FS66" s="109">
        <v>2346</v>
      </c>
      <c r="FT66" s="109">
        <v>50</v>
      </c>
      <c r="FU66" s="109"/>
      <c r="FV66" s="109" t="s">
        <v>1314</v>
      </c>
      <c r="FW66" s="109"/>
      <c r="FX66" s="109"/>
      <c r="FY66" s="110">
        <v>0</v>
      </c>
      <c r="FZ66" s="109" t="s">
        <v>1315</v>
      </c>
      <c r="GA66" s="116">
        <v>62.92</v>
      </c>
      <c r="GB66" s="116">
        <v>4.3099999999999996</v>
      </c>
      <c r="GC66" s="109"/>
      <c r="GD66" s="109" t="s">
        <v>284</v>
      </c>
      <c r="GE66" s="109" t="s">
        <v>1316</v>
      </c>
      <c r="GF66" s="115" t="s">
        <v>1317</v>
      </c>
      <c r="GG66" s="115" t="s">
        <v>535</v>
      </c>
      <c r="GH66" s="115" t="s">
        <v>502</v>
      </c>
      <c r="GI66" s="115" t="s">
        <v>289</v>
      </c>
      <c r="GJ66" s="115" t="s">
        <v>536</v>
      </c>
      <c r="GK66" s="115" t="s">
        <v>278</v>
      </c>
      <c r="GL66" s="114">
        <v>15543</v>
      </c>
      <c r="GM66" s="115" t="s">
        <v>329</v>
      </c>
      <c r="GN66" s="114">
        <v>44</v>
      </c>
      <c r="GO66" s="114">
        <v>26</v>
      </c>
      <c r="GP66" s="114">
        <v>1072</v>
      </c>
      <c r="GQ66" s="114">
        <v>1851</v>
      </c>
      <c r="GR66" s="114">
        <v>10175</v>
      </c>
      <c r="GS66" s="114">
        <v>9</v>
      </c>
      <c r="GT66" s="114">
        <v>5</v>
      </c>
      <c r="GU66" s="114">
        <v>30</v>
      </c>
      <c r="GV66" s="114">
        <v>295</v>
      </c>
      <c r="GW66" s="114">
        <v>1590</v>
      </c>
      <c r="GX66" s="114">
        <v>1</v>
      </c>
      <c r="GY66" s="114">
        <v>943</v>
      </c>
      <c r="GZ66" s="114">
        <v>5139</v>
      </c>
      <c r="HA66" s="114">
        <v>68801</v>
      </c>
      <c r="HB66" s="114">
        <v>5</v>
      </c>
      <c r="HC66" s="114"/>
      <c r="HD66" s="114">
        <v>0</v>
      </c>
      <c r="HE66" s="114">
        <v>26725</v>
      </c>
      <c r="HF66" s="114"/>
      <c r="HG66" s="114"/>
      <c r="HH66" s="114">
        <v>380</v>
      </c>
      <c r="HI66" s="114">
        <v>2022</v>
      </c>
      <c r="HJ66" s="114"/>
      <c r="HK66" s="114"/>
      <c r="HL66" s="114">
        <v>0</v>
      </c>
      <c r="HM66" s="114">
        <v>0</v>
      </c>
      <c r="HN66" s="114"/>
      <c r="HO66" s="114"/>
      <c r="HP66" s="114">
        <v>0</v>
      </c>
      <c r="HQ66" s="114">
        <v>30120</v>
      </c>
      <c r="HR66" s="114">
        <v>4819</v>
      </c>
      <c r="HS66" s="114">
        <v>53</v>
      </c>
      <c r="HT66" s="114">
        <v>30080</v>
      </c>
      <c r="HU66" s="114">
        <v>4817</v>
      </c>
      <c r="HV66" s="114">
        <v>22</v>
      </c>
      <c r="HW66" s="114">
        <v>10</v>
      </c>
      <c r="HX66" s="114">
        <v>55</v>
      </c>
      <c r="HY66" s="114">
        <v>0</v>
      </c>
      <c r="HZ66" s="114">
        <v>0</v>
      </c>
      <c r="IA66" s="114">
        <v>0</v>
      </c>
      <c r="IB66" s="114">
        <v>732</v>
      </c>
      <c r="IC66" s="114">
        <v>0</v>
      </c>
      <c r="ID66" s="114">
        <v>732</v>
      </c>
      <c r="IE66" s="114">
        <v>819</v>
      </c>
      <c r="IF66" s="114">
        <v>981</v>
      </c>
      <c r="IG66" s="114">
        <v>30852</v>
      </c>
      <c r="IH66" s="114">
        <v>10031</v>
      </c>
      <c r="II66" s="114">
        <v>106</v>
      </c>
      <c r="IJ66" s="114">
        <v>74</v>
      </c>
      <c r="IK66" s="114">
        <v>29</v>
      </c>
      <c r="IL66" s="113">
        <v>0.63</v>
      </c>
      <c r="IM66" s="113">
        <v>0.3</v>
      </c>
      <c r="IN66" s="114">
        <v>20.12</v>
      </c>
      <c r="IO66" s="114">
        <v>35.619999999999997</v>
      </c>
      <c r="IP66" s="114">
        <v>11.77</v>
      </c>
      <c r="IQ66" s="114">
        <v>178</v>
      </c>
      <c r="IR66" s="114">
        <v>3441</v>
      </c>
      <c r="IS66" s="114">
        <v>31</v>
      </c>
      <c r="IT66" s="114">
        <v>764</v>
      </c>
    </row>
    <row r="67" spans="1:254" s="78" customFormat="1" x14ac:dyDescent="0.2">
      <c r="A67" s="101" t="s">
        <v>1319</v>
      </c>
      <c r="B67" s="101">
        <v>2016</v>
      </c>
      <c r="C67" s="101" t="s">
        <v>1320</v>
      </c>
      <c r="D67" s="101" t="s">
        <v>1321</v>
      </c>
      <c r="E67" s="101" t="s">
        <v>1322</v>
      </c>
      <c r="F67" s="101">
        <v>28359</v>
      </c>
      <c r="G67" s="101">
        <v>988</v>
      </c>
      <c r="H67" s="101" t="s">
        <v>1323</v>
      </c>
      <c r="I67" s="101" t="s">
        <v>1322</v>
      </c>
      <c r="J67" s="101">
        <v>28358</v>
      </c>
      <c r="K67" s="101"/>
      <c r="L67" s="101" t="s">
        <v>1324</v>
      </c>
      <c r="M67" s="101" t="s">
        <v>1325</v>
      </c>
      <c r="N67" s="101" t="s">
        <v>1326</v>
      </c>
      <c r="O67" s="101" t="s">
        <v>1327</v>
      </c>
      <c r="P67" s="101" t="s">
        <v>1324</v>
      </c>
      <c r="Q67" s="101" t="s">
        <v>323</v>
      </c>
      <c r="R67" s="101" t="s">
        <v>1325</v>
      </c>
      <c r="S67" s="101" t="s">
        <v>1326</v>
      </c>
      <c r="T67" s="101" t="s">
        <v>1327</v>
      </c>
      <c r="U67" s="102">
        <v>1</v>
      </c>
      <c r="V67" s="102">
        <v>6</v>
      </c>
      <c r="W67" s="102">
        <v>1</v>
      </c>
      <c r="X67" s="102">
        <v>1</v>
      </c>
      <c r="Y67" s="101">
        <v>13216</v>
      </c>
      <c r="Z67" s="101">
        <v>4</v>
      </c>
      <c r="AA67" s="101">
        <v>0</v>
      </c>
      <c r="AB67" s="101">
        <v>4</v>
      </c>
      <c r="AC67" s="101">
        <v>14</v>
      </c>
      <c r="AD67" s="101">
        <v>18</v>
      </c>
      <c r="AE67" s="101">
        <v>0.22220000000000001</v>
      </c>
      <c r="AF67" s="103">
        <v>63623</v>
      </c>
      <c r="AG67" s="101"/>
      <c r="AH67" s="101"/>
      <c r="AI67" s="103">
        <v>38250</v>
      </c>
      <c r="AJ67" s="104">
        <v>8.5</v>
      </c>
      <c r="AK67" s="104">
        <v>9.5</v>
      </c>
      <c r="AL67" s="104">
        <v>10</v>
      </c>
      <c r="AM67" s="103">
        <v>322327</v>
      </c>
      <c r="AN67" s="103">
        <v>540000</v>
      </c>
      <c r="AO67" s="103">
        <v>862327</v>
      </c>
      <c r="AP67" s="103">
        <v>215012</v>
      </c>
      <c r="AQ67" s="103">
        <v>0</v>
      </c>
      <c r="AR67" s="103">
        <v>215012</v>
      </c>
      <c r="AS67" s="103">
        <v>45818</v>
      </c>
      <c r="AT67" s="103">
        <v>5382</v>
      </c>
      <c r="AU67" s="103">
        <v>51200</v>
      </c>
      <c r="AV67" s="103">
        <v>134579</v>
      </c>
      <c r="AW67" s="103">
        <v>1263118</v>
      </c>
      <c r="AX67" s="103">
        <v>584836</v>
      </c>
      <c r="AY67" s="103">
        <v>219494</v>
      </c>
      <c r="AZ67" s="103">
        <v>804330</v>
      </c>
      <c r="BA67" s="103">
        <v>117211</v>
      </c>
      <c r="BB67" s="103">
        <v>2305</v>
      </c>
      <c r="BC67" s="103">
        <v>12491</v>
      </c>
      <c r="BD67" s="103">
        <v>132007</v>
      </c>
      <c r="BE67" s="103">
        <v>259313</v>
      </c>
      <c r="BF67" s="103">
        <v>1195650</v>
      </c>
      <c r="BG67" s="103">
        <v>67468</v>
      </c>
      <c r="BH67" s="105">
        <v>5.3400000000000003E-2</v>
      </c>
      <c r="BI67" s="103">
        <v>5727</v>
      </c>
      <c r="BJ67" s="103">
        <v>0</v>
      </c>
      <c r="BK67" s="103">
        <v>0</v>
      </c>
      <c r="BL67" s="103">
        <v>0</v>
      </c>
      <c r="BM67" s="103">
        <v>5727</v>
      </c>
      <c r="BN67" s="103">
        <v>0</v>
      </c>
      <c r="BO67" s="106">
        <v>46994</v>
      </c>
      <c r="BP67" s="106">
        <v>40930</v>
      </c>
      <c r="BQ67" s="106">
        <v>87924</v>
      </c>
      <c r="BR67" s="106">
        <v>21985</v>
      </c>
      <c r="BS67" s="106">
        <v>11896</v>
      </c>
      <c r="BT67" s="106">
        <v>33881</v>
      </c>
      <c r="BU67" s="106">
        <v>4682</v>
      </c>
      <c r="BV67" s="106">
        <v>225</v>
      </c>
      <c r="BW67" s="106"/>
      <c r="BX67" s="106">
        <v>126712</v>
      </c>
      <c r="BY67" s="106"/>
      <c r="BZ67" s="106">
        <v>126712</v>
      </c>
      <c r="CA67" s="106">
        <v>0</v>
      </c>
      <c r="CB67" s="106">
        <v>26725</v>
      </c>
      <c r="CC67" s="106">
        <v>1</v>
      </c>
      <c r="CD67" s="106">
        <v>74</v>
      </c>
      <c r="CE67" s="106">
        <v>75</v>
      </c>
      <c r="CF67" s="106">
        <v>505</v>
      </c>
      <c r="CG67" s="106">
        <v>2022</v>
      </c>
      <c r="CH67" s="106">
        <v>4828</v>
      </c>
      <c r="CI67" s="106">
        <v>0</v>
      </c>
      <c r="CJ67" s="106">
        <v>0</v>
      </c>
      <c r="CK67" s="106">
        <v>8</v>
      </c>
      <c r="CL67" s="106">
        <v>58</v>
      </c>
      <c r="CM67" s="106">
        <v>44461</v>
      </c>
      <c r="CN67" s="106">
        <v>11922</v>
      </c>
      <c r="CO67" s="106">
        <v>56383</v>
      </c>
      <c r="CP67" s="106">
        <v>6225</v>
      </c>
      <c r="CQ67" s="106">
        <v>162</v>
      </c>
      <c r="CR67" s="106"/>
      <c r="CS67" s="106">
        <v>44894</v>
      </c>
      <c r="CT67" s="106">
        <v>5837</v>
      </c>
      <c r="CU67" s="106">
        <v>50731</v>
      </c>
      <c r="CV67" s="106">
        <v>113501</v>
      </c>
      <c r="CW67" s="106">
        <v>0</v>
      </c>
      <c r="CX67" s="106">
        <v>0</v>
      </c>
      <c r="CY67" s="106">
        <v>113501</v>
      </c>
      <c r="CZ67" s="106">
        <v>987</v>
      </c>
      <c r="DA67" s="106">
        <v>171</v>
      </c>
      <c r="DB67" s="106">
        <v>1158</v>
      </c>
      <c r="DC67" s="106">
        <v>21200</v>
      </c>
      <c r="DD67" s="106">
        <v>37</v>
      </c>
      <c r="DE67" s="106">
        <v>0</v>
      </c>
      <c r="DF67" s="106">
        <v>208</v>
      </c>
      <c r="DG67" s="106">
        <v>0</v>
      </c>
      <c r="DH67" s="106"/>
      <c r="DI67" s="106">
        <v>65429</v>
      </c>
      <c r="DJ67" s="106">
        <v>56711</v>
      </c>
      <c r="DK67" s="106">
        <v>13552</v>
      </c>
      <c r="DL67" s="106">
        <v>0</v>
      </c>
      <c r="DM67" s="106">
        <v>135896</v>
      </c>
      <c r="DN67" s="106">
        <v>250</v>
      </c>
      <c r="DO67" s="106">
        <v>16388</v>
      </c>
      <c r="DP67" s="106">
        <v>4976</v>
      </c>
      <c r="DQ67" s="106">
        <v>21364</v>
      </c>
      <c r="DR67" s="106">
        <v>183986</v>
      </c>
      <c r="DS67" s="106">
        <v>97</v>
      </c>
      <c r="DT67" s="106">
        <v>0</v>
      </c>
      <c r="DU67" s="106">
        <v>232</v>
      </c>
      <c r="DV67" s="106">
        <v>68</v>
      </c>
      <c r="DW67" s="106">
        <v>21</v>
      </c>
      <c r="DX67" s="106">
        <v>1</v>
      </c>
      <c r="DY67" s="106">
        <v>419</v>
      </c>
      <c r="DZ67" s="106">
        <v>1053</v>
      </c>
      <c r="EA67" s="106">
        <v>0</v>
      </c>
      <c r="EB67" s="106">
        <v>1053</v>
      </c>
      <c r="EC67" s="106">
        <v>4393</v>
      </c>
      <c r="ED67" s="106">
        <v>8633</v>
      </c>
      <c r="EE67" s="106">
        <v>13026</v>
      </c>
      <c r="EF67" s="106">
        <v>46</v>
      </c>
      <c r="EG67" s="106">
        <v>65</v>
      </c>
      <c r="EH67" s="106">
        <v>111</v>
      </c>
      <c r="EI67" s="106">
        <v>14190</v>
      </c>
      <c r="EJ67" s="106">
        <v>4</v>
      </c>
      <c r="EK67" s="106">
        <v>3</v>
      </c>
      <c r="EL67" s="106">
        <v>30</v>
      </c>
      <c r="EM67" s="106">
        <v>169</v>
      </c>
      <c r="EN67" s="106">
        <v>130</v>
      </c>
      <c r="EO67" s="106">
        <v>4079</v>
      </c>
      <c r="EP67" s="106">
        <v>29315</v>
      </c>
      <c r="EQ67" s="106">
        <v>39379</v>
      </c>
      <c r="ER67" s="106">
        <v>11568</v>
      </c>
      <c r="ES67" s="106">
        <v>36</v>
      </c>
      <c r="ET67" s="106">
        <v>241</v>
      </c>
      <c r="EU67" s="101" t="s">
        <v>1328</v>
      </c>
      <c r="EV67" s="106">
        <v>19</v>
      </c>
      <c r="EW67" s="106">
        <v>53</v>
      </c>
      <c r="EX67" s="106">
        <v>53048</v>
      </c>
      <c r="EY67" s="106">
        <v>1751</v>
      </c>
      <c r="EZ67" s="106"/>
      <c r="FA67" s="101"/>
      <c r="FB67" s="107" t="s">
        <v>278</v>
      </c>
      <c r="FC67" s="101"/>
      <c r="FD67" s="101"/>
      <c r="FE67" s="101" t="s">
        <v>1319</v>
      </c>
      <c r="FF67" s="101" t="s">
        <v>414</v>
      </c>
      <c r="FG67" s="101" t="s">
        <v>1321</v>
      </c>
      <c r="FH67" s="101" t="s">
        <v>1322</v>
      </c>
      <c r="FI67" s="101">
        <v>28359</v>
      </c>
      <c r="FJ67" s="101">
        <v>988</v>
      </c>
      <c r="FK67" s="101" t="s">
        <v>1323</v>
      </c>
      <c r="FL67" s="101" t="s">
        <v>1322</v>
      </c>
      <c r="FM67" s="101">
        <v>28358</v>
      </c>
      <c r="FN67" s="101">
        <v>1111</v>
      </c>
      <c r="FO67" s="101" t="s">
        <v>1320</v>
      </c>
      <c r="FP67" s="101">
        <v>38108</v>
      </c>
      <c r="FQ67" s="101">
        <v>19.14</v>
      </c>
      <c r="FR67" s="101" t="s">
        <v>1324</v>
      </c>
      <c r="FS67" s="101">
        <v>13216</v>
      </c>
      <c r="FT67" s="101">
        <v>412</v>
      </c>
      <c r="FU67" s="101"/>
      <c r="FV67" s="101" t="s">
        <v>1329</v>
      </c>
      <c r="FW67" s="101"/>
      <c r="FX67" s="101"/>
      <c r="FY67" s="102">
        <v>0</v>
      </c>
      <c r="FZ67" s="101" t="s">
        <v>1330</v>
      </c>
      <c r="GA67" s="108">
        <v>35</v>
      </c>
      <c r="GB67" s="108">
        <v>5</v>
      </c>
      <c r="GC67" s="101"/>
      <c r="GD67" s="101" t="s">
        <v>284</v>
      </c>
      <c r="GE67" s="101" t="s">
        <v>1331</v>
      </c>
      <c r="GF67" s="107" t="s">
        <v>286</v>
      </c>
      <c r="GG67" s="107" t="s">
        <v>1053</v>
      </c>
      <c r="GH67" s="107" t="s">
        <v>288</v>
      </c>
      <c r="GI67" s="107" t="s">
        <v>289</v>
      </c>
      <c r="GJ67" s="107" t="s">
        <v>290</v>
      </c>
      <c r="GK67" s="107" t="s">
        <v>278</v>
      </c>
      <c r="GL67" s="106">
        <v>134010</v>
      </c>
      <c r="GM67" s="107" t="s">
        <v>291</v>
      </c>
      <c r="GN67" s="106">
        <v>226</v>
      </c>
      <c r="GO67" s="106">
        <v>38</v>
      </c>
      <c r="GP67" s="106">
        <v>541</v>
      </c>
      <c r="GQ67" s="106">
        <v>11253</v>
      </c>
      <c r="GR67" s="106"/>
      <c r="GS67" s="106">
        <v>46</v>
      </c>
      <c r="GT67" s="106">
        <v>0</v>
      </c>
      <c r="GU67" s="106">
        <v>-1</v>
      </c>
      <c r="GV67" s="106">
        <v>2140</v>
      </c>
      <c r="GW67" s="106"/>
      <c r="GX67" s="106">
        <v>9</v>
      </c>
      <c r="GY67" s="106">
        <v>0</v>
      </c>
      <c r="GZ67" s="106">
        <v>7355</v>
      </c>
      <c r="HA67" s="106">
        <v>160925</v>
      </c>
      <c r="HB67" s="106">
        <v>0</v>
      </c>
      <c r="HC67" s="106"/>
      <c r="HD67" s="106">
        <v>0</v>
      </c>
      <c r="HE67" s="106">
        <v>26725</v>
      </c>
      <c r="HF67" s="106"/>
      <c r="HG67" s="106"/>
      <c r="HH67" s="106">
        <v>0</v>
      </c>
      <c r="HI67" s="106">
        <v>2022</v>
      </c>
      <c r="HJ67" s="106"/>
      <c r="HK67" s="106"/>
      <c r="HL67" s="106">
        <v>0</v>
      </c>
      <c r="HM67" s="106">
        <v>0</v>
      </c>
      <c r="HN67" s="106"/>
      <c r="HO67" s="106"/>
      <c r="HP67" s="106">
        <v>0</v>
      </c>
      <c r="HQ67" s="106">
        <v>135896</v>
      </c>
      <c r="HR67" s="106">
        <v>22358</v>
      </c>
      <c r="HS67" s="106">
        <v>0</v>
      </c>
      <c r="HT67" s="106">
        <v>135688</v>
      </c>
      <c r="HU67" s="106">
        <v>22187</v>
      </c>
      <c r="HV67" s="106">
        <v>37</v>
      </c>
      <c r="HW67" s="106">
        <v>0</v>
      </c>
      <c r="HX67" s="106">
        <v>171</v>
      </c>
      <c r="HY67" s="106">
        <v>0</v>
      </c>
      <c r="HZ67" s="106">
        <v>0</v>
      </c>
      <c r="IA67" s="106">
        <v>0</v>
      </c>
      <c r="IB67" s="106">
        <v>677</v>
      </c>
      <c r="IC67" s="106">
        <v>0</v>
      </c>
      <c r="ID67" s="106">
        <v>677</v>
      </c>
      <c r="IE67" s="106">
        <v>885</v>
      </c>
      <c r="IF67" s="106">
        <v>1158</v>
      </c>
      <c r="IG67" s="106">
        <v>136573</v>
      </c>
      <c r="IH67" s="106">
        <v>61811</v>
      </c>
      <c r="II67" s="106">
        <v>97</v>
      </c>
      <c r="IJ67" s="106">
        <v>300</v>
      </c>
      <c r="IK67" s="106">
        <v>22</v>
      </c>
      <c r="IL67" s="105">
        <v>0.92</v>
      </c>
      <c r="IM67" s="105">
        <v>7.0000000000000007E-2</v>
      </c>
      <c r="IN67" s="106">
        <v>33.869999999999997</v>
      </c>
      <c r="IO67" s="106">
        <v>43.42</v>
      </c>
      <c r="IP67" s="106">
        <v>10.86</v>
      </c>
      <c r="IQ67" s="106">
        <v>350</v>
      </c>
      <c r="IR67" s="106">
        <v>5492</v>
      </c>
      <c r="IS67" s="106">
        <v>69</v>
      </c>
      <c r="IT67" s="106">
        <v>8698</v>
      </c>
    </row>
    <row r="68" spans="1:254" s="78" customFormat="1" x14ac:dyDescent="0.2">
      <c r="A68" s="101" t="s">
        <v>1333</v>
      </c>
      <c r="B68" s="101">
        <v>2016</v>
      </c>
      <c r="C68" s="101" t="s">
        <v>1334</v>
      </c>
      <c r="D68" s="101" t="s">
        <v>1335</v>
      </c>
      <c r="E68" s="101" t="s">
        <v>1336</v>
      </c>
      <c r="F68" s="101">
        <v>27288</v>
      </c>
      <c r="G68" s="101">
        <v>4997</v>
      </c>
      <c r="H68" s="101" t="s">
        <v>1335</v>
      </c>
      <c r="I68" s="101" t="s">
        <v>1336</v>
      </c>
      <c r="J68" s="101">
        <v>27288</v>
      </c>
      <c r="K68" s="101"/>
      <c r="L68" s="101" t="s">
        <v>1337</v>
      </c>
      <c r="M68" s="101" t="s">
        <v>1338</v>
      </c>
      <c r="N68" s="101" t="s">
        <v>1339</v>
      </c>
      <c r="O68" s="101" t="s">
        <v>1340</v>
      </c>
      <c r="P68" s="101" t="s">
        <v>1341</v>
      </c>
      <c r="Q68" s="101" t="s">
        <v>1342</v>
      </c>
      <c r="R68" s="101" t="s">
        <v>1338</v>
      </c>
      <c r="S68" s="101" t="s">
        <v>1339</v>
      </c>
      <c r="T68" s="101" t="s">
        <v>1343</v>
      </c>
      <c r="U68" s="102">
        <v>0</v>
      </c>
      <c r="V68" s="102">
        <v>4</v>
      </c>
      <c r="W68" s="102">
        <v>1</v>
      </c>
      <c r="X68" s="102">
        <v>1</v>
      </c>
      <c r="Y68" s="101">
        <v>12324</v>
      </c>
      <c r="Z68" s="101">
        <v>8</v>
      </c>
      <c r="AA68" s="101">
        <v>0</v>
      </c>
      <c r="AB68" s="101">
        <v>8</v>
      </c>
      <c r="AC68" s="101">
        <v>21.24</v>
      </c>
      <c r="AD68" s="101">
        <v>29.24</v>
      </c>
      <c r="AE68" s="101">
        <v>0.27360000000000001</v>
      </c>
      <c r="AF68" s="103">
        <v>63065</v>
      </c>
      <c r="AG68" s="101"/>
      <c r="AH68" s="101"/>
      <c r="AI68" s="103">
        <v>38680</v>
      </c>
      <c r="AJ68" s="104">
        <v>10.95</v>
      </c>
      <c r="AK68" s="104"/>
      <c r="AL68" s="104"/>
      <c r="AM68" s="103">
        <v>2600</v>
      </c>
      <c r="AN68" s="103">
        <v>1513332</v>
      </c>
      <c r="AO68" s="103">
        <v>1515932</v>
      </c>
      <c r="AP68" s="103">
        <v>139876</v>
      </c>
      <c r="AQ68" s="103">
        <v>0</v>
      </c>
      <c r="AR68" s="103">
        <v>139876</v>
      </c>
      <c r="AS68" s="103">
        <v>7645</v>
      </c>
      <c r="AT68" s="103">
        <v>0</v>
      </c>
      <c r="AU68" s="103">
        <v>7645</v>
      </c>
      <c r="AV68" s="103">
        <v>147849</v>
      </c>
      <c r="AW68" s="103">
        <v>1811302</v>
      </c>
      <c r="AX68" s="103">
        <v>949625</v>
      </c>
      <c r="AY68" s="103">
        <v>336199</v>
      </c>
      <c r="AZ68" s="103">
        <v>1285824</v>
      </c>
      <c r="BA68" s="103">
        <v>178296</v>
      </c>
      <c r="BB68" s="103">
        <v>20833</v>
      </c>
      <c r="BC68" s="103">
        <v>10544</v>
      </c>
      <c r="BD68" s="103">
        <v>209673</v>
      </c>
      <c r="BE68" s="103">
        <v>315805</v>
      </c>
      <c r="BF68" s="103">
        <v>1811302</v>
      </c>
      <c r="BG68" s="103">
        <v>0</v>
      </c>
      <c r="BH68" s="105">
        <v>0</v>
      </c>
      <c r="BI68" s="103">
        <v>56555</v>
      </c>
      <c r="BJ68" s="103">
        <v>0</v>
      </c>
      <c r="BK68" s="103">
        <v>3752</v>
      </c>
      <c r="BL68" s="103">
        <v>0</v>
      </c>
      <c r="BM68" s="103">
        <v>60307</v>
      </c>
      <c r="BN68" s="103">
        <v>60307</v>
      </c>
      <c r="BO68" s="106">
        <v>88191</v>
      </c>
      <c r="BP68" s="106">
        <v>84912</v>
      </c>
      <c r="BQ68" s="106">
        <v>173103</v>
      </c>
      <c r="BR68" s="106">
        <v>42154</v>
      </c>
      <c r="BS68" s="106">
        <v>26378</v>
      </c>
      <c r="BT68" s="106">
        <v>68532</v>
      </c>
      <c r="BU68" s="106">
        <v>8182</v>
      </c>
      <c r="BV68" s="106">
        <v>466</v>
      </c>
      <c r="BW68" s="106">
        <v>8648</v>
      </c>
      <c r="BX68" s="106">
        <v>250283</v>
      </c>
      <c r="BY68" s="106"/>
      <c r="BZ68" s="106">
        <v>250283</v>
      </c>
      <c r="CA68" s="106">
        <v>5528</v>
      </c>
      <c r="CB68" s="106">
        <v>27430</v>
      </c>
      <c r="CC68" s="106">
        <v>3</v>
      </c>
      <c r="CD68" s="106">
        <v>74</v>
      </c>
      <c r="CE68" s="106">
        <v>77</v>
      </c>
      <c r="CF68" s="106">
        <v>8070</v>
      </c>
      <c r="CG68" s="106">
        <v>2022</v>
      </c>
      <c r="CH68" s="106">
        <v>12070</v>
      </c>
      <c r="CI68" s="106">
        <v>0</v>
      </c>
      <c r="CJ68" s="106">
        <v>35</v>
      </c>
      <c r="CK68" s="106">
        <v>2</v>
      </c>
      <c r="CL68" s="106">
        <v>199</v>
      </c>
      <c r="CM68" s="106">
        <v>143957</v>
      </c>
      <c r="CN68" s="106">
        <v>27805</v>
      </c>
      <c r="CO68" s="106">
        <v>171762</v>
      </c>
      <c r="CP68" s="106">
        <v>13056</v>
      </c>
      <c r="CQ68" s="106">
        <v>596</v>
      </c>
      <c r="CR68" s="106">
        <v>13652</v>
      </c>
      <c r="CS68" s="106">
        <v>60861</v>
      </c>
      <c r="CT68" s="106">
        <v>15248</v>
      </c>
      <c r="CU68" s="106">
        <v>76109</v>
      </c>
      <c r="CV68" s="106">
        <v>261523</v>
      </c>
      <c r="CW68" s="106">
        <v>4216</v>
      </c>
      <c r="CX68" s="106">
        <v>2545</v>
      </c>
      <c r="CY68" s="106">
        <v>268284</v>
      </c>
      <c r="CZ68" s="106">
        <v>11840</v>
      </c>
      <c r="DA68" s="106">
        <v>73</v>
      </c>
      <c r="DB68" s="106">
        <v>11913</v>
      </c>
      <c r="DC68" s="106">
        <v>62274</v>
      </c>
      <c r="DD68" s="106">
        <v>2419</v>
      </c>
      <c r="DE68" s="106">
        <v>529</v>
      </c>
      <c r="DF68" s="106">
        <v>3021</v>
      </c>
      <c r="DG68" s="106">
        <v>641</v>
      </c>
      <c r="DH68" s="106"/>
      <c r="DI68" s="106">
        <v>90402</v>
      </c>
      <c r="DJ68" s="106">
        <v>217370</v>
      </c>
      <c r="DK68" s="106">
        <v>15074</v>
      </c>
      <c r="DL68" s="106"/>
      <c r="DM68" s="106">
        <v>345617</v>
      </c>
      <c r="DN68" s="106">
        <v>1784</v>
      </c>
      <c r="DO68" s="106">
        <v>37422</v>
      </c>
      <c r="DP68" s="106">
        <v>9886</v>
      </c>
      <c r="DQ68" s="106">
        <v>47308</v>
      </c>
      <c r="DR68" s="106">
        <v>436519</v>
      </c>
      <c r="DS68" s="106">
        <v>299</v>
      </c>
      <c r="DT68" s="106">
        <v>48</v>
      </c>
      <c r="DU68" s="106">
        <v>502</v>
      </c>
      <c r="DV68" s="106">
        <v>43</v>
      </c>
      <c r="DW68" s="106">
        <v>123</v>
      </c>
      <c r="DX68" s="106">
        <v>0</v>
      </c>
      <c r="DY68" s="106">
        <v>1015</v>
      </c>
      <c r="DZ68" s="106">
        <v>3414</v>
      </c>
      <c r="EA68" s="106">
        <v>1145</v>
      </c>
      <c r="EB68" s="106">
        <v>4559</v>
      </c>
      <c r="EC68" s="106">
        <v>9445</v>
      </c>
      <c r="ED68" s="106">
        <v>1085</v>
      </c>
      <c r="EE68" s="106">
        <v>10530</v>
      </c>
      <c r="EF68" s="106">
        <v>948</v>
      </c>
      <c r="EG68" s="106">
        <v>0</v>
      </c>
      <c r="EH68" s="106">
        <v>948</v>
      </c>
      <c r="EI68" s="106">
        <v>16037</v>
      </c>
      <c r="EJ68" s="106">
        <v>99</v>
      </c>
      <c r="EK68" s="106">
        <v>385</v>
      </c>
      <c r="EL68" s="106">
        <v>190</v>
      </c>
      <c r="EM68" s="106">
        <v>921</v>
      </c>
      <c r="EN68" s="106">
        <v>1345</v>
      </c>
      <c r="EO68" s="106">
        <v>11864</v>
      </c>
      <c r="EP68" s="106">
        <v>97513</v>
      </c>
      <c r="EQ68" s="106">
        <v>74035</v>
      </c>
      <c r="ER68" s="106">
        <v>26468</v>
      </c>
      <c r="ES68" s="106">
        <v>25583</v>
      </c>
      <c r="ET68" s="106">
        <v>25337</v>
      </c>
      <c r="EU68" s="101" t="s">
        <v>1344</v>
      </c>
      <c r="EV68" s="106">
        <v>33</v>
      </c>
      <c r="EW68" s="106">
        <v>88</v>
      </c>
      <c r="EX68" s="106">
        <v>141052</v>
      </c>
      <c r="EY68" s="106">
        <v>0</v>
      </c>
      <c r="EZ68" s="106">
        <v>0</v>
      </c>
      <c r="FA68" s="101"/>
      <c r="FB68" s="107" t="s">
        <v>289</v>
      </c>
      <c r="FC68" s="101"/>
      <c r="FD68" s="101"/>
      <c r="FE68" s="101" t="s">
        <v>1345</v>
      </c>
      <c r="FF68" s="101" t="s">
        <v>307</v>
      </c>
      <c r="FG68" s="101" t="s">
        <v>1346</v>
      </c>
      <c r="FH68" s="101" t="s">
        <v>1336</v>
      </c>
      <c r="FI68" s="101">
        <v>27288</v>
      </c>
      <c r="FJ68" s="101">
        <v>5298</v>
      </c>
      <c r="FK68" s="101" t="s">
        <v>1346</v>
      </c>
      <c r="FL68" s="101" t="s">
        <v>1336</v>
      </c>
      <c r="FM68" s="101">
        <v>27288</v>
      </c>
      <c r="FN68" s="101">
        <v>5298</v>
      </c>
      <c r="FO68" s="101" t="s">
        <v>1334</v>
      </c>
      <c r="FP68" s="101">
        <v>49690</v>
      </c>
      <c r="FQ68" s="101">
        <v>28.3</v>
      </c>
      <c r="FR68" s="101" t="s">
        <v>1347</v>
      </c>
      <c r="FS68" s="101">
        <v>12324</v>
      </c>
      <c r="FT68" s="101">
        <v>260</v>
      </c>
      <c r="FU68" s="101"/>
      <c r="FV68" s="101" t="s">
        <v>1348</v>
      </c>
      <c r="FW68" s="101"/>
      <c r="FX68" s="101"/>
      <c r="FY68" s="102">
        <v>0</v>
      </c>
      <c r="FZ68" s="101" t="s">
        <v>1349</v>
      </c>
      <c r="GA68" s="108">
        <v>5.72</v>
      </c>
      <c r="GB68" s="108">
        <v>15.87</v>
      </c>
      <c r="GC68" s="101"/>
      <c r="GD68" s="101" t="s">
        <v>284</v>
      </c>
      <c r="GE68" s="101" t="s">
        <v>1350</v>
      </c>
      <c r="GF68" s="107" t="s">
        <v>286</v>
      </c>
      <c r="GG68" s="107" t="s">
        <v>287</v>
      </c>
      <c r="GH68" s="107" t="s">
        <v>346</v>
      </c>
      <c r="GI68" s="107" t="s">
        <v>289</v>
      </c>
      <c r="GJ68" s="107" t="s">
        <v>290</v>
      </c>
      <c r="GK68" s="107" t="s">
        <v>278</v>
      </c>
      <c r="GL68" s="106">
        <v>92254</v>
      </c>
      <c r="GM68" s="107" t="s">
        <v>329</v>
      </c>
      <c r="GN68" s="106">
        <v>792</v>
      </c>
      <c r="GO68" s="106">
        <v>121</v>
      </c>
      <c r="GP68" s="106">
        <v>3318</v>
      </c>
      <c r="GQ68" s="106">
        <v>23064</v>
      </c>
      <c r="GR68" s="106">
        <v>94538</v>
      </c>
      <c r="GS68" s="106">
        <v>26</v>
      </c>
      <c r="GT68" s="106">
        <v>11</v>
      </c>
      <c r="GU68" s="106">
        <v>74</v>
      </c>
      <c r="GV68" s="106">
        <v>4648</v>
      </c>
      <c r="GW68" s="106"/>
      <c r="GX68" s="106">
        <v>6</v>
      </c>
      <c r="GY68" s="106">
        <v>0</v>
      </c>
      <c r="GZ68" s="106">
        <v>22162</v>
      </c>
      <c r="HA68" s="106">
        <v>306355</v>
      </c>
      <c r="HB68" s="106">
        <v>641</v>
      </c>
      <c r="HC68" s="106"/>
      <c r="HD68" s="106">
        <v>35</v>
      </c>
      <c r="HE68" s="106">
        <v>26725</v>
      </c>
      <c r="HF68" s="106"/>
      <c r="HG68" s="106"/>
      <c r="HH68" s="106">
        <v>705</v>
      </c>
      <c r="HI68" s="106">
        <v>2022</v>
      </c>
      <c r="HJ68" s="106"/>
      <c r="HK68" s="106"/>
      <c r="HL68" s="106">
        <v>0</v>
      </c>
      <c r="HM68" s="106">
        <v>0</v>
      </c>
      <c r="HN68" s="106"/>
      <c r="HO68" s="106"/>
      <c r="HP68" s="106">
        <v>0</v>
      </c>
      <c r="HQ68" s="106">
        <v>345617</v>
      </c>
      <c r="HR68" s="106">
        <v>74187</v>
      </c>
      <c r="HS68" s="106">
        <v>198</v>
      </c>
      <c r="HT68" s="106">
        <v>344943</v>
      </c>
      <c r="HU68" s="106">
        <v>74312</v>
      </c>
      <c r="HV68" s="106">
        <v>63</v>
      </c>
      <c r="HW68" s="106">
        <v>2356</v>
      </c>
      <c r="HX68" s="106">
        <v>73</v>
      </c>
      <c r="HY68" s="106">
        <v>0</v>
      </c>
      <c r="HZ68" s="106">
        <v>0</v>
      </c>
      <c r="IA68" s="106">
        <v>0</v>
      </c>
      <c r="IB68" s="106">
        <v>4601</v>
      </c>
      <c r="IC68" s="106">
        <v>50906</v>
      </c>
      <c r="ID68" s="106">
        <v>55507</v>
      </c>
      <c r="IE68" s="106">
        <v>58528</v>
      </c>
      <c r="IF68" s="106">
        <v>11913</v>
      </c>
      <c r="IG68" s="106">
        <v>401124</v>
      </c>
      <c r="IH68" s="106">
        <v>89761</v>
      </c>
      <c r="II68" s="106">
        <v>347</v>
      </c>
      <c r="IJ68" s="106">
        <v>545</v>
      </c>
      <c r="IK68" s="106">
        <v>123</v>
      </c>
      <c r="IL68" s="105">
        <v>0.66</v>
      </c>
      <c r="IM68" s="105">
        <v>0.28000000000000003</v>
      </c>
      <c r="IN68" s="106">
        <v>15.8</v>
      </c>
      <c r="IO68" s="106">
        <v>19.32</v>
      </c>
      <c r="IP68" s="106">
        <v>13.14</v>
      </c>
      <c r="IQ68" s="106">
        <v>924</v>
      </c>
      <c r="IR68" s="106">
        <v>13807</v>
      </c>
      <c r="IS68" s="106">
        <v>91</v>
      </c>
      <c r="IT68" s="106">
        <v>2230</v>
      </c>
    </row>
    <row r="69" spans="1:254" s="78" customFormat="1" x14ac:dyDescent="0.2">
      <c r="A69" s="101" t="s">
        <v>1352</v>
      </c>
      <c r="B69" s="101">
        <v>2016</v>
      </c>
      <c r="C69" s="101" t="s">
        <v>1353</v>
      </c>
      <c r="D69" s="101" t="s">
        <v>1354</v>
      </c>
      <c r="E69" s="101" t="s">
        <v>1355</v>
      </c>
      <c r="F69" s="101">
        <v>28144</v>
      </c>
      <c r="G69" s="101">
        <v>4935</v>
      </c>
      <c r="H69" s="101" t="s">
        <v>1354</v>
      </c>
      <c r="I69" s="101" t="s">
        <v>1355</v>
      </c>
      <c r="J69" s="101">
        <v>28144</v>
      </c>
      <c r="K69" s="101"/>
      <c r="L69" s="101" t="s">
        <v>1356</v>
      </c>
      <c r="M69" s="101" t="s">
        <v>1357</v>
      </c>
      <c r="N69" s="101" t="s">
        <v>1358</v>
      </c>
      <c r="O69" s="101" t="s">
        <v>1359</v>
      </c>
      <c r="P69" s="101" t="s">
        <v>1360</v>
      </c>
      <c r="Q69" s="101" t="s">
        <v>1361</v>
      </c>
      <c r="R69" s="101" t="s">
        <v>1362</v>
      </c>
      <c r="S69" s="101" t="s">
        <v>1363</v>
      </c>
      <c r="T69" s="101" t="s">
        <v>1364</v>
      </c>
      <c r="U69" s="102">
        <v>1</v>
      </c>
      <c r="V69" s="102">
        <v>2</v>
      </c>
      <c r="W69" s="102">
        <v>1</v>
      </c>
      <c r="X69" s="102">
        <v>1</v>
      </c>
      <c r="Y69" s="101">
        <v>9546</v>
      </c>
      <c r="Z69" s="101">
        <v>11.43</v>
      </c>
      <c r="AA69" s="101">
        <v>1</v>
      </c>
      <c r="AB69" s="101">
        <v>12.43</v>
      </c>
      <c r="AC69" s="101">
        <v>34.130000000000003</v>
      </c>
      <c r="AD69" s="101">
        <v>46.56</v>
      </c>
      <c r="AE69" s="101">
        <v>0.2455</v>
      </c>
      <c r="AF69" s="103">
        <v>77795</v>
      </c>
      <c r="AG69" s="101"/>
      <c r="AH69" s="101"/>
      <c r="AI69" s="103">
        <v>37756</v>
      </c>
      <c r="AJ69" s="104">
        <v>10.93</v>
      </c>
      <c r="AK69" s="104">
        <v>12.71</v>
      </c>
      <c r="AL69" s="104"/>
      <c r="AM69" s="103">
        <v>0</v>
      </c>
      <c r="AN69" s="103">
        <v>3000082</v>
      </c>
      <c r="AO69" s="103">
        <v>3000082</v>
      </c>
      <c r="AP69" s="103">
        <v>172301</v>
      </c>
      <c r="AQ69" s="103">
        <v>0</v>
      </c>
      <c r="AR69" s="103">
        <v>172301</v>
      </c>
      <c r="AS69" s="103">
        <v>5000</v>
      </c>
      <c r="AT69" s="103">
        <v>0</v>
      </c>
      <c r="AU69" s="103">
        <v>5000</v>
      </c>
      <c r="AV69" s="103">
        <v>0</v>
      </c>
      <c r="AW69" s="103">
        <v>3177383</v>
      </c>
      <c r="AX69" s="103">
        <v>1520378</v>
      </c>
      <c r="AY69" s="103">
        <v>568913</v>
      </c>
      <c r="AZ69" s="103">
        <v>2089291</v>
      </c>
      <c r="BA69" s="103">
        <v>185847</v>
      </c>
      <c r="BB69" s="103">
        <v>44937</v>
      </c>
      <c r="BC69" s="103">
        <v>25561</v>
      </c>
      <c r="BD69" s="103">
        <v>256345</v>
      </c>
      <c r="BE69" s="103">
        <v>603852</v>
      </c>
      <c r="BF69" s="103">
        <v>2949488</v>
      </c>
      <c r="BG69" s="103">
        <v>227895</v>
      </c>
      <c r="BH69" s="105">
        <v>7.17E-2</v>
      </c>
      <c r="BI69" s="103">
        <v>31589</v>
      </c>
      <c r="BJ69" s="103">
        <v>0</v>
      </c>
      <c r="BK69" s="103">
        <v>0</v>
      </c>
      <c r="BL69" s="103">
        <v>0</v>
      </c>
      <c r="BM69" s="103">
        <v>31589</v>
      </c>
      <c r="BN69" s="103">
        <v>31589</v>
      </c>
      <c r="BO69" s="106">
        <v>51363</v>
      </c>
      <c r="BP69" s="106">
        <v>77397</v>
      </c>
      <c r="BQ69" s="106">
        <v>128760</v>
      </c>
      <c r="BR69" s="106">
        <v>52427</v>
      </c>
      <c r="BS69" s="106">
        <v>24468</v>
      </c>
      <c r="BT69" s="106">
        <v>76895</v>
      </c>
      <c r="BU69" s="106">
        <v>10506</v>
      </c>
      <c r="BV69" s="106">
        <v>3164</v>
      </c>
      <c r="BW69" s="106">
        <v>13670</v>
      </c>
      <c r="BX69" s="106">
        <v>219325</v>
      </c>
      <c r="BY69" s="106"/>
      <c r="BZ69" s="106">
        <v>219325</v>
      </c>
      <c r="CA69" s="106">
        <v>0</v>
      </c>
      <c r="CB69" s="106">
        <v>61211</v>
      </c>
      <c r="CC69" s="106">
        <v>7</v>
      </c>
      <c r="CD69" s="106">
        <v>74</v>
      </c>
      <c r="CE69" s="106">
        <v>81</v>
      </c>
      <c r="CF69" s="106">
        <v>5556</v>
      </c>
      <c r="CG69" s="106">
        <v>16024</v>
      </c>
      <c r="CH69" s="106">
        <v>18185</v>
      </c>
      <c r="CI69" s="106">
        <v>398</v>
      </c>
      <c r="CJ69" s="106">
        <v>87</v>
      </c>
      <c r="CK69" s="106">
        <v>63</v>
      </c>
      <c r="CL69" s="106">
        <v>207</v>
      </c>
      <c r="CM69" s="106">
        <v>161790</v>
      </c>
      <c r="CN69" s="106">
        <v>58501</v>
      </c>
      <c r="CO69" s="106">
        <v>220291</v>
      </c>
      <c r="CP69" s="106">
        <v>19070</v>
      </c>
      <c r="CQ69" s="106">
        <v>2161</v>
      </c>
      <c r="CR69" s="106">
        <v>21231</v>
      </c>
      <c r="CS69" s="106">
        <v>142819</v>
      </c>
      <c r="CT69" s="106">
        <v>33266</v>
      </c>
      <c r="CU69" s="106">
        <v>176085</v>
      </c>
      <c r="CV69" s="106">
        <v>417607</v>
      </c>
      <c r="CW69" s="106">
        <v>0</v>
      </c>
      <c r="CX69" s="106">
        <v>0</v>
      </c>
      <c r="CY69" s="106">
        <v>417607</v>
      </c>
      <c r="CZ69" s="106">
        <v>17282</v>
      </c>
      <c r="DA69" s="106">
        <v>10681</v>
      </c>
      <c r="DB69" s="106">
        <v>27963</v>
      </c>
      <c r="DC69" s="106">
        <v>92930</v>
      </c>
      <c r="DD69" s="106">
        <v>26500</v>
      </c>
      <c r="DE69" s="106">
        <v>880</v>
      </c>
      <c r="DF69" s="106">
        <v>38392</v>
      </c>
      <c r="DG69" s="106">
        <v>5141</v>
      </c>
      <c r="DH69" s="106"/>
      <c r="DI69" s="106">
        <v>361774</v>
      </c>
      <c r="DJ69" s="106">
        <v>186159</v>
      </c>
      <c r="DK69" s="106">
        <v>20383</v>
      </c>
      <c r="DL69" s="106">
        <v>6989</v>
      </c>
      <c r="DM69" s="106">
        <v>565943</v>
      </c>
      <c r="DN69" s="106">
        <v>260</v>
      </c>
      <c r="DO69" s="106">
        <v>63445</v>
      </c>
      <c r="DP69" s="106">
        <v>39416</v>
      </c>
      <c r="DQ69" s="106">
        <v>102861</v>
      </c>
      <c r="DR69" s="106">
        <v>384074</v>
      </c>
      <c r="DS69" s="106">
        <v>81</v>
      </c>
      <c r="DT69" s="106">
        <v>124</v>
      </c>
      <c r="DU69" s="106">
        <v>714</v>
      </c>
      <c r="DV69" s="106">
        <v>342</v>
      </c>
      <c r="DW69" s="106">
        <v>82</v>
      </c>
      <c r="DX69" s="106">
        <v>8</v>
      </c>
      <c r="DY69" s="106">
        <v>1351</v>
      </c>
      <c r="DZ69" s="106">
        <v>2449</v>
      </c>
      <c r="EA69" s="106">
        <v>2292</v>
      </c>
      <c r="EB69" s="106">
        <v>4741</v>
      </c>
      <c r="EC69" s="106">
        <v>23708</v>
      </c>
      <c r="ED69" s="106">
        <v>9781</v>
      </c>
      <c r="EE69" s="106">
        <v>33489</v>
      </c>
      <c r="EF69" s="106">
        <v>1152</v>
      </c>
      <c r="EG69" s="106">
        <v>172</v>
      </c>
      <c r="EH69" s="106">
        <v>1324</v>
      </c>
      <c r="EI69" s="106">
        <v>39554</v>
      </c>
      <c r="EJ69" s="106">
        <v>0</v>
      </c>
      <c r="EK69" s="106">
        <v>0</v>
      </c>
      <c r="EL69" s="106">
        <v>18</v>
      </c>
      <c r="EM69" s="106">
        <v>75</v>
      </c>
      <c r="EN69" s="106">
        <v>746</v>
      </c>
      <c r="EO69" s="106">
        <v>16108</v>
      </c>
      <c r="EP69" s="106">
        <v>59134</v>
      </c>
      <c r="EQ69" s="106">
        <v>28613</v>
      </c>
      <c r="ER69" s="106">
        <v>702</v>
      </c>
      <c r="ES69" s="106">
        <v>630</v>
      </c>
      <c r="ET69" s="106">
        <v>34</v>
      </c>
      <c r="EU69" s="101" t="s">
        <v>1365</v>
      </c>
      <c r="EV69" s="106">
        <v>50</v>
      </c>
      <c r="EW69" s="106">
        <v>97</v>
      </c>
      <c r="EX69" s="106">
        <v>81844</v>
      </c>
      <c r="EY69" s="106">
        <v>246061</v>
      </c>
      <c r="EZ69" s="106">
        <v>42092</v>
      </c>
      <c r="FA69" s="101"/>
      <c r="FB69" s="107" t="s">
        <v>289</v>
      </c>
      <c r="FC69" s="101"/>
      <c r="FD69" s="101"/>
      <c r="FE69" s="101" t="s">
        <v>1352</v>
      </c>
      <c r="FF69" s="101" t="s">
        <v>307</v>
      </c>
      <c r="FG69" s="101" t="s">
        <v>1354</v>
      </c>
      <c r="FH69" s="101" t="s">
        <v>1355</v>
      </c>
      <c r="FI69" s="101">
        <v>28144</v>
      </c>
      <c r="FJ69" s="101">
        <v>4935</v>
      </c>
      <c r="FK69" s="101" t="s">
        <v>1354</v>
      </c>
      <c r="FL69" s="101" t="s">
        <v>1355</v>
      </c>
      <c r="FM69" s="101">
        <v>28144</v>
      </c>
      <c r="FN69" s="101">
        <v>4935</v>
      </c>
      <c r="FO69" s="101" t="s">
        <v>1353</v>
      </c>
      <c r="FP69" s="101">
        <v>77500</v>
      </c>
      <c r="FQ69" s="101">
        <v>45.98</v>
      </c>
      <c r="FR69" s="101" t="s">
        <v>1366</v>
      </c>
      <c r="FS69" s="101">
        <v>9546</v>
      </c>
      <c r="FT69" s="101">
        <v>208</v>
      </c>
      <c r="FU69" s="101"/>
      <c r="FV69" s="101" t="s">
        <v>1367</v>
      </c>
      <c r="FW69" s="101"/>
      <c r="FX69" s="101"/>
      <c r="FY69" s="102">
        <v>0</v>
      </c>
      <c r="FZ69" s="101" t="s">
        <v>1368</v>
      </c>
      <c r="GA69" s="108">
        <v>100</v>
      </c>
      <c r="GB69" s="108">
        <v>999</v>
      </c>
      <c r="GC69" s="101"/>
      <c r="GD69" s="101" t="s">
        <v>284</v>
      </c>
      <c r="GE69" s="101" t="s">
        <v>1368</v>
      </c>
      <c r="GF69" s="107" t="s">
        <v>286</v>
      </c>
      <c r="GG69" s="107" t="s">
        <v>287</v>
      </c>
      <c r="GH69" s="107" t="s">
        <v>288</v>
      </c>
      <c r="GI69" s="107" t="s">
        <v>289</v>
      </c>
      <c r="GJ69" s="107" t="s">
        <v>290</v>
      </c>
      <c r="GK69" s="107" t="s">
        <v>278</v>
      </c>
      <c r="GL69" s="106">
        <v>138666</v>
      </c>
      <c r="GM69" s="107" t="s">
        <v>291</v>
      </c>
      <c r="GN69" s="106">
        <v>2160</v>
      </c>
      <c r="GO69" s="106">
        <v>107</v>
      </c>
      <c r="GP69" s="106">
        <v>8296</v>
      </c>
      <c r="GQ69" s="106">
        <v>50304</v>
      </c>
      <c r="GR69" s="106">
        <v>15221</v>
      </c>
      <c r="GS69" s="106">
        <v>302</v>
      </c>
      <c r="GT69" s="106">
        <v>19</v>
      </c>
      <c r="GU69" s="106">
        <v>459</v>
      </c>
      <c r="GV69" s="106">
        <v>7173</v>
      </c>
      <c r="GW69" s="106">
        <v>10157</v>
      </c>
      <c r="GX69" s="106">
        <v>5</v>
      </c>
      <c r="GY69" s="106">
        <v>455</v>
      </c>
      <c r="GZ69" s="106">
        <v>40163</v>
      </c>
      <c r="HA69" s="106">
        <v>326215</v>
      </c>
      <c r="HB69" s="106">
        <v>5141</v>
      </c>
      <c r="HC69" s="106">
        <v>87</v>
      </c>
      <c r="HD69" s="106">
        <v>0</v>
      </c>
      <c r="HE69" s="106">
        <v>26725</v>
      </c>
      <c r="HF69" s="106"/>
      <c r="HG69" s="106">
        <v>34298</v>
      </c>
      <c r="HH69" s="106">
        <v>188</v>
      </c>
      <c r="HI69" s="106">
        <v>2022</v>
      </c>
      <c r="HJ69" s="106"/>
      <c r="HK69" s="106">
        <v>13913</v>
      </c>
      <c r="HL69" s="106">
        <v>89</v>
      </c>
      <c r="HM69" s="106">
        <v>0</v>
      </c>
      <c r="HN69" s="106"/>
      <c r="HO69" s="106">
        <v>370</v>
      </c>
      <c r="HP69" s="106">
        <v>28</v>
      </c>
      <c r="HQ69" s="106">
        <v>565943</v>
      </c>
      <c r="HR69" s="106">
        <v>120893</v>
      </c>
      <c r="HS69" s="106">
        <v>63</v>
      </c>
      <c r="HT69" s="106">
        <v>527488</v>
      </c>
      <c r="HU69" s="106">
        <v>109944</v>
      </c>
      <c r="HV69" s="106">
        <v>120</v>
      </c>
      <c r="HW69" s="106">
        <v>26380</v>
      </c>
      <c r="HX69" s="106">
        <v>165</v>
      </c>
      <c r="HY69" s="106">
        <v>10516</v>
      </c>
      <c r="HZ69" s="106">
        <v>0</v>
      </c>
      <c r="IA69" s="106">
        <v>331</v>
      </c>
      <c r="IB69" s="106">
        <v>44375</v>
      </c>
      <c r="IC69" s="106">
        <v>71537</v>
      </c>
      <c r="ID69" s="106">
        <v>115912</v>
      </c>
      <c r="IE69" s="106">
        <v>154304</v>
      </c>
      <c r="IF69" s="106">
        <v>27963</v>
      </c>
      <c r="IG69" s="106">
        <v>681855</v>
      </c>
      <c r="IH69" s="106">
        <v>219676</v>
      </c>
      <c r="II69" s="106">
        <v>205</v>
      </c>
      <c r="IJ69" s="106">
        <v>1056</v>
      </c>
      <c r="IK69" s="106">
        <v>90</v>
      </c>
      <c r="IL69" s="105">
        <v>0.85</v>
      </c>
      <c r="IM69" s="105">
        <v>0.12</v>
      </c>
      <c r="IN69" s="106">
        <v>29.28</v>
      </c>
      <c r="IO69" s="106">
        <v>31.71</v>
      </c>
      <c r="IP69" s="106">
        <v>23.13</v>
      </c>
      <c r="IQ69" s="106">
        <v>877</v>
      </c>
      <c r="IR69" s="106">
        <v>27309</v>
      </c>
      <c r="IS69" s="106">
        <v>474</v>
      </c>
      <c r="IT69" s="106">
        <v>12245</v>
      </c>
    </row>
    <row r="70" spans="1:254" s="78" customFormat="1" x14ac:dyDescent="0.2">
      <c r="A70" s="101" t="s">
        <v>1370</v>
      </c>
      <c r="B70" s="101">
        <v>2016</v>
      </c>
      <c r="C70" s="101" t="s">
        <v>1371</v>
      </c>
      <c r="D70" s="101" t="s">
        <v>1372</v>
      </c>
      <c r="E70" s="101" t="s">
        <v>1373</v>
      </c>
      <c r="F70" s="101">
        <v>28160</v>
      </c>
      <c r="G70" s="101"/>
      <c r="H70" s="101" t="s">
        <v>1372</v>
      </c>
      <c r="I70" s="101" t="s">
        <v>1373</v>
      </c>
      <c r="J70" s="101">
        <v>28160</v>
      </c>
      <c r="K70" s="101"/>
      <c r="L70" s="101" t="s">
        <v>1374</v>
      </c>
      <c r="M70" s="101" t="s">
        <v>1375</v>
      </c>
      <c r="N70" s="101" t="s">
        <v>1376</v>
      </c>
      <c r="O70" s="101" t="s">
        <v>1377</v>
      </c>
      <c r="P70" s="101" t="s">
        <v>1374</v>
      </c>
      <c r="Q70" s="101" t="s">
        <v>323</v>
      </c>
      <c r="R70" s="101" t="s">
        <v>1375</v>
      </c>
      <c r="S70" s="101" t="s">
        <v>1376</v>
      </c>
      <c r="T70" s="101" t="s">
        <v>1377</v>
      </c>
      <c r="U70" s="102">
        <v>1</v>
      </c>
      <c r="V70" s="102">
        <v>2</v>
      </c>
      <c r="W70" s="102">
        <v>0</v>
      </c>
      <c r="X70" s="102">
        <v>1</v>
      </c>
      <c r="Y70" s="101">
        <v>6440</v>
      </c>
      <c r="Z70" s="101">
        <v>1</v>
      </c>
      <c r="AA70" s="101">
        <v>2</v>
      </c>
      <c r="AB70" s="101">
        <v>3</v>
      </c>
      <c r="AC70" s="101">
        <v>6.58</v>
      </c>
      <c r="AD70" s="101">
        <v>9.58</v>
      </c>
      <c r="AE70" s="101">
        <v>0.10440000000000001</v>
      </c>
      <c r="AF70" s="103">
        <v>56168</v>
      </c>
      <c r="AG70" s="101"/>
      <c r="AH70" s="101"/>
      <c r="AI70" s="103">
        <v>56168</v>
      </c>
      <c r="AJ70" s="104">
        <v>13.66</v>
      </c>
      <c r="AK70" s="104">
        <v>14.36</v>
      </c>
      <c r="AL70" s="104">
        <v>16.670000000000002</v>
      </c>
      <c r="AM70" s="103">
        <v>0</v>
      </c>
      <c r="AN70" s="103">
        <v>437342</v>
      </c>
      <c r="AO70" s="103">
        <v>437342</v>
      </c>
      <c r="AP70" s="103">
        <v>123742</v>
      </c>
      <c r="AQ70" s="103">
        <v>0</v>
      </c>
      <c r="AR70" s="103">
        <v>123742</v>
      </c>
      <c r="AS70" s="103">
        <v>35485</v>
      </c>
      <c r="AT70" s="103">
        <v>0</v>
      </c>
      <c r="AU70" s="103">
        <v>35485</v>
      </c>
      <c r="AV70" s="103">
        <v>23858</v>
      </c>
      <c r="AW70" s="103">
        <v>620427</v>
      </c>
      <c r="AX70" s="103">
        <v>316048</v>
      </c>
      <c r="AY70" s="103">
        <v>112764</v>
      </c>
      <c r="AZ70" s="103">
        <v>428812</v>
      </c>
      <c r="BA70" s="103">
        <v>60850</v>
      </c>
      <c r="BB70" s="103">
        <v>28699</v>
      </c>
      <c r="BC70" s="103">
        <v>10021</v>
      </c>
      <c r="BD70" s="103">
        <v>99570</v>
      </c>
      <c r="BE70" s="103">
        <v>72593</v>
      </c>
      <c r="BF70" s="103">
        <v>600975</v>
      </c>
      <c r="BG70" s="103">
        <v>19452</v>
      </c>
      <c r="BH70" s="105">
        <v>3.1399999999999997E-2</v>
      </c>
      <c r="BI70" s="103">
        <v>0</v>
      </c>
      <c r="BJ70" s="103">
        <v>0</v>
      </c>
      <c r="BK70" s="103">
        <v>0</v>
      </c>
      <c r="BL70" s="103">
        <v>0</v>
      </c>
      <c r="BM70" s="103">
        <v>0</v>
      </c>
      <c r="BN70" s="103">
        <v>0</v>
      </c>
      <c r="BO70" s="106">
        <v>30038</v>
      </c>
      <c r="BP70" s="106">
        <v>23978</v>
      </c>
      <c r="BQ70" s="106">
        <v>54016</v>
      </c>
      <c r="BR70" s="106">
        <v>18296</v>
      </c>
      <c r="BS70" s="106">
        <v>6887</v>
      </c>
      <c r="BT70" s="106">
        <v>25183</v>
      </c>
      <c r="BU70" s="106">
        <v>2234</v>
      </c>
      <c r="BV70" s="106">
        <v>166</v>
      </c>
      <c r="BW70" s="106">
        <v>2400</v>
      </c>
      <c r="BX70" s="106">
        <v>81599</v>
      </c>
      <c r="BY70" s="106"/>
      <c r="BZ70" s="106">
        <v>81599</v>
      </c>
      <c r="CA70" s="106">
        <v>0</v>
      </c>
      <c r="CB70" s="106">
        <v>61023</v>
      </c>
      <c r="CC70" s="106">
        <v>1</v>
      </c>
      <c r="CD70" s="106">
        <v>74</v>
      </c>
      <c r="CE70" s="106">
        <v>75</v>
      </c>
      <c r="CF70" s="106">
        <v>4461</v>
      </c>
      <c r="CG70" s="106">
        <v>15935</v>
      </c>
      <c r="CH70" s="106">
        <v>10460</v>
      </c>
      <c r="CI70" s="106">
        <v>370</v>
      </c>
      <c r="CJ70" s="106">
        <v>86</v>
      </c>
      <c r="CK70" s="106">
        <v>30</v>
      </c>
      <c r="CL70" s="106">
        <v>55</v>
      </c>
      <c r="CM70" s="106">
        <v>55722</v>
      </c>
      <c r="CN70" s="106">
        <v>14749</v>
      </c>
      <c r="CO70" s="106">
        <v>70471</v>
      </c>
      <c r="CP70" s="106">
        <v>5856</v>
      </c>
      <c r="CQ70" s="106">
        <v>125</v>
      </c>
      <c r="CR70" s="106">
        <v>5981</v>
      </c>
      <c r="CS70" s="106">
        <v>39240</v>
      </c>
      <c r="CT70" s="106">
        <v>7188</v>
      </c>
      <c r="CU70" s="106">
        <v>46428</v>
      </c>
      <c r="CV70" s="106">
        <v>122880</v>
      </c>
      <c r="CW70" s="106">
        <v>11254</v>
      </c>
      <c r="CX70" s="106">
        <v>0</v>
      </c>
      <c r="CY70" s="106">
        <v>134134</v>
      </c>
      <c r="CZ70" s="106">
        <v>9060</v>
      </c>
      <c r="DA70" s="106">
        <v>3018</v>
      </c>
      <c r="DB70" s="106">
        <v>12078</v>
      </c>
      <c r="DC70" s="106">
        <v>58415</v>
      </c>
      <c r="DD70" s="106">
        <v>9230</v>
      </c>
      <c r="DE70" s="106">
        <v>86</v>
      </c>
      <c r="DF70" s="106">
        <v>12369</v>
      </c>
      <c r="DG70" s="106">
        <v>118</v>
      </c>
      <c r="DH70" s="106"/>
      <c r="DI70" s="106">
        <v>142530</v>
      </c>
      <c r="DJ70" s="106">
        <v>71489</v>
      </c>
      <c r="DK70" s="106"/>
      <c r="DL70" s="106"/>
      <c r="DM70" s="106">
        <v>213943</v>
      </c>
      <c r="DN70" s="106">
        <v>346</v>
      </c>
      <c r="DO70" s="106">
        <v>11933</v>
      </c>
      <c r="DP70" s="106">
        <v>1931</v>
      </c>
      <c r="DQ70" s="106">
        <v>13864</v>
      </c>
      <c r="DR70" s="106">
        <v>79746</v>
      </c>
      <c r="DS70" s="106">
        <v>132</v>
      </c>
      <c r="DT70" s="106">
        <v>16</v>
      </c>
      <c r="DU70" s="106">
        <v>145</v>
      </c>
      <c r="DV70" s="106">
        <v>126</v>
      </c>
      <c r="DW70" s="106">
        <v>27</v>
      </c>
      <c r="DX70" s="106">
        <v>1</v>
      </c>
      <c r="DY70" s="106">
        <v>447</v>
      </c>
      <c r="DZ70" s="106">
        <v>1367</v>
      </c>
      <c r="EA70" s="106">
        <v>320</v>
      </c>
      <c r="EB70" s="106">
        <v>1687</v>
      </c>
      <c r="EC70" s="106">
        <v>2146</v>
      </c>
      <c r="ED70" s="106">
        <v>1001</v>
      </c>
      <c r="EE70" s="106">
        <v>3147</v>
      </c>
      <c r="EF70" s="106">
        <v>558</v>
      </c>
      <c r="EG70" s="106">
        <v>10</v>
      </c>
      <c r="EH70" s="106">
        <v>568</v>
      </c>
      <c r="EI70" s="106">
        <v>5402</v>
      </c>
      <c r="EJ70" s="106">
        <v>6</v>
      </c>
      <c r="EK70" s="106">
        <v>69</v>
      </c>
      <c r="EL70" s="106">
        <v>22</v>
      </c>
      <c r="EM70" s="106">
        <v>89</v>
      </c>
      <c r="EN70" s="106">
        <v>82</v>
      </c>
      <c r="EO70" s="106">
        <v>2598</v>
      </c>
      <c r="EP70" s="106">
        <v>31566</v>
      </c>
      <c r="EQ70" s="106">
        <v>1726</v>
      </c>
      <c r="ER70" s="106">
        <v>273</v>
      </c>
      <c r="ES70" s="106">
        <v>3934</v>
      </c>
      <c r="ET70" s="106">
        <v>2662</v>
      </c>
      <c r="EU70" s="101" t="s">
        <v>1378</v>
      </c>
      <c r="EV70" s="106">
        <v>17</v>
      </c>
      <c r="EW70" s="106">
        <v>35</v>
      </c>
      <c r="EX70" s="106">
        <v>21243</v>
      </c>
      <c r="EY70" s="106">
        <v>48524</v>
      </c>
      <c r="EZ70" s="106">
        <v>20221</v>
      </c>
      <c r="FA70" s="101"/>
      <c r="FB70" s="107" t="s">
        <v>278</v>
      </c>
      <c r="FC70" s="101"/>
      <c r="FD70" s="101"/>
      <c r="FE70" s="101" t="s">
        <v>1370</v>
      </c>
      <c r="FF70" s="101" t="s">
        <v>307</v>
      </c>
      <c r="FG70" s="101" t="s">
        <v>1372</v>
      </c>
      <c r="FH70" s="101" t="s">
        <v>1373</v>
      </c>
      <c r="FI70" s="101">
        <v>28160</v>
      </c>
      <c r="FJ70" s="101"/>
      <c r="FK70" s="101" t="s">
        <v>1372</v>
      </c>
      <c r="FL70" s="101" t="s">
        <v>1373</v>
      </c>
      <c r="FM70" s="101">
        <v>28160</v>
      </c>
      <c r="FN70" s="101"/>
      <c r="FO70" s="101" t="s">
        <v>1371</v>
      </c>
      <c r="FP70" s="101">
        <v>15281</v>
      </c>
      <c r="FQ70" s="101">
        <v>9.42</v>
      </c>
      <c r="FR70" s="101" t="s">
        <v>1374</v>
      </c>
      <c r="FS70" s="101">
        <v>6440</v>
      </c>
      <c r="FT70" s="101">
        <v>149</v>
      </c>
      <c r="FU70" s="101"/>
      <c r="FV70" s="101" t="s">
        <v>1379</v>
      </c>
      <c r="FW70" s="101"/>
      <c r="FX70" s="101"/>
      <c r="FY70" s="102">
        <v>0</v>
      </c>
      <c r="FZ70" s="101" t="s">
        <v>1380</v>
      </c>
      <c r="GA70" s="108">
        <v>5</v>
      </c>
      <c r="GB70" s="108">
        <v>20</v>
      </c>
      <c r="GC70" s="101"/>
      <c r="GD70" s="101" t="s">
        <v>284</v>
      </c>
      <c r="GE70" s="101" t="s">
        <v>1381</v>
      </c>
      <c r="GF70" s="107" t="s">
        <v>286</v>
      </c>
      <c r="GG70" s="107" t="s">
        <v>287</v>
      </c>
      <c r="GH70" s="107" t="s">
        <v>288</v>
      </c>
      <c r="GI70" s="107" t="s">
        <v>289</v>
      </c>
      <c r="GJ70" s="107" t="s">
        <v>290</v>
      </c>
      <c r="GK70" s="107" t="s">
        <v>278</v>
      </c>
      <c r="GL70" s="106">
        <v>67807</v>
      </c>
      <c r="GM70" s="107" t="s">
        <v>291</v>
      </c>
      <c r="GN70" s="106">
        <v>333</v>
      </c>
      <c r="GO70" s="106">
        <v>19</v>
      </c>
      <c r="GP70" s="106">
        <v>1276</v>
      </c>
      <c r="GQ70" s="106">
        <v>14309</v>
      </c>
      <c r="GR70" s="106">
        <v>149000</v>
      </c>
      <c r="GS70" s="106"/>
      <c r="GT70" s="106"/>
      <c r="GU70" s="106"/>
      <c r="GV70" s="106"/>
      <c r="GW70" s="106"/>
      <c r="GX70" s="106">
        <v>4</v>
      </c>
      <c r="GY70" s="106">
        <v>2681</v>
      </c>
      <c r="GZ70" s="106">
        <v>31226</v>
      </c>
      <c r="HA70" s="106">
        <v>174182</v>
      </c>
      <c r="HB70" s="106">
        <v>118</v>
      </c>
      <c r="HC70" s="106">
        <v>87</v>
      </c>
      <c r="HD70" s="106">
        <v>-1</v>
      </c>
      <c r="HE70" s="106">
        <v>26725</v>
      </c>
      <c r="HF70" s="106"/>
      <c r="HG70" s="106">
        <v>34298</v>
      </c>
      <c r="HH70" s="106">
        <v>0</v>
      </c>
      <c r="HI70" s="106">
        <v>2022</v>
      </c>
      <c r="HJ70" s="106"/>
      <c r="HK70" s="106">
        <v>13913</v>
      </c>
      <c r="HL70" s="106">
        <v>0</v>
      </c>
      <c r="HM70" s="106">
        <v>0</v>
      </c>
      <c r="HN70" s="106"/>
      <c r="HO70" s="106">
        <v>370</v>
      </c>
      <c r="HP70" s="106">
        <v>0</v>
      </c>
      <c r="HQ70" s="106">
        <v>213943</v>
      </c>
      <c r="HR70" s="106">
        <v>70493</v>
      </c>
      <c r="HS70" s="106">
        <v>0</v>
      </c>
      <c r="HT70" s="106">
        <v>201574</v>
      </c>
      <c r="HU70" s="106">
        <v>67440</v>
      </c>
      <c r="HV70" s="106">
        <v>63</v>
      </c>
      <c r="HW70" s="106">
        <v>9167</v>
      </c>
      <c r="HX70" s="106">
        <v>19</v>
      </c>
      <c r="HY70" s="106">
        <v>2999</v>
      </c>
      <c r="HZ70" s="106">
        <v>0</v>
      </c>
      <c r="IA70" s="106">
        <v>35</v>
      </c>
      <c r="IB70" s="106">
        <v>11447</v>
      </c>
      <c r="IC70" s="106">
        <v>2580</v>
      </c>
      <c r="ID70" s="106">
        <v>14027</v>
      </c>
      <c r="IE70" s="106">
        <v>26396</v>
      </c>
      <c r="IF70" s="106">
        <v>12078</v>
      </c>
      <c r="IG70" s="106">
        <v>227970</v>
      </c>
      <c r="IH70" s="106">
        <v>49354</v>
      </c>
      <c r="II70" s="106">
        <v>148</v>
      </c>
      <c r="IJ70" s="106">
        <v>271</v>
      </c>
      <c r="IK70" s="106">
        <v>28</v>
      </c>
      <c r="IL70" s="105">
        <v>0.57999999999999996</v>
      </c>
      <c r="IM70" s="105">
        <v>0.31</v>
      </c>
      <c r="IN70" s="106">
        <v>12.09</v>
      </c>
      <c r="IO70" s="106">
        <v>11.61</v>
      </c>
      <c r="IP70" s="106">
        <v>11.4</v>
      </c>
      <c r="IQ70" s="106">
        <v>304</v>
      </c>
      <c r="IR70" s="106">
        <v>4071</v>
      </c>
      <c r="IS70" s="106">
        <v>143</v>
      </c>
      <c r="IT70" s="106">
        <v>1331</v>
      </c>
    </row>
    <row r="71" spans="1:254" s="78" customFormat="1" x14ac:dyDescent="0.2">
      <c r="A71" s="101" t="s">
        <v>1383</v>
      </c>
      <c r="B71" s="101">
        <v>2016</v>
      </c>
      <c r="C71" s="101" t="s">
        <v>1384</v>
      </c>
      <c r="D71" s="101" t="s">
        <v>1385</v>
      </c>
      <c r="E71" s="101" t="s">
        <v>1386</v>
      </c>
      <c r="F71" s="101">
        <v>28328</v>
      </c>
      <c r="G71" s="101">
        <v>4111</v>
      </c>
      <c r="H71" s="101" t="s">
        <v>1385</v>
      </c>
      <c r="I71" s="101" t="s">
        <v>1386</v>
      </c>
      <c r="J71" s="101">
        <v>28328</v>
      </c>
      <c r="K71" s="101"/>
      <c r="L71" s="101" t="s">
        <v>1387</v>
      </c>
      <c r="M71" s="101" t="s">
        <v>1388</v>
      </c>
      <c r="N71" s="101" t="s">
        <v>1389</v>
      </c>
      <c r="O71" s="101" t="s">
        <v>1390</v>
      </c>
      <c r="P71" s="101" t="s">
        <v>1387</v>
      </c>
      <c r="Q71" s="101" t="s">
        <v>396</v>
      </c>
      <c r="R71" s="101" t="s">
        <v>1388</v>
      </c>
      <c r="S71" s="101" t="s">
        <v>1389</v>
      </c>
      <c r="T71" s="101" t="s">
        <v>1390</v>
      </c>
      <c r="U71" s="102">
        <v>1</v>
      </c>
      <c r="V71" s="102">
        <v>3</v>
      </c>
      <c r="W71" s="102">
        <v>0</v>
      </c>
      <c r="X71" s="102">
        <v>2</v>
      </c>
      <c r="Y71" s="101">
        <v>7644</v>
      </c>
      <c r="Z71" s="101">
        <v>1</v>
      </c>
      <c r="AA71" s="101">
        <v>0</v>
      </c>
      <c r="AB71" s="101">
        <v>1</v>
      </c>
      <c r="AC71" s="101">
        <v>12.32</v>
      </c>
      <c r="AD71" s="101">
        <v>13.32</v>
      </c>
      <c r="AE71" s="101">
        <v>7.51E-2</v>
      </c>
      <c r="AF71" s="103">
        <v>61524</v>
      </c>
      <c r="AG71" s="101"/>
      <c r="AH71" s="101"/>
      <c r="AI71" s="103">
        <v>47034</v>
      </c>
      <c r="AJ71" s="104"/>
      <c r="AK71" s="104">
        <v>10.029999999999999</v>
      </c>
      <c r="AL71" s="104">
        <v>15.25</v>
      </c>
      <c r="AM71" s="103">
        <v>4000</v>
      </c>
      <c r="AN71" s="103">
        <v>677705</v>
      </c>
      <c r="AO71" s="103">
        <v>681705</v>
      </c>
      <c r="AP71" s="103">
        <v>120440</v>
      </c>
      <c r="AQ71" s="103">
        <v>0</v>
      </c>
      <c r="AR71" s="103">
        <v>120440</v>
      </c>
      <c r="AS71" s="103">
        <v>0</v>
      </c>
      <c r="AT71" s="103">
        <v>0</v>
      </c>
      <c r="AU71" s="103">
        <v>0</v>
      </c>
      <c r="AV71" s="103">
        <v>34785</v>
      </c>
      <c r="AW71" s="103">
        <v>836930</v>
      </c>
      <c r="AX71" s="103">
        <v>398711</v>
      </c>
      <c r="AY71" s="103">
        <v>211515</v>
      </c>
      <c r="AZ71" s="103">
        <v>610226</v>
      </c>
      <c r="BA71" s="103">
        <v>88409</v>
      </c>
      <c r="BB71" s="103">
        <v>21809</v>
      </c>
      <c r="BC71" s="103">
        <v>8443</v>
      </c>
      <c r="BD71" s="103">
        <v>118661</v>
      </c>
      <c r="BE71" s="103">
        <v>97320</v>
      </c>
      <c r="BF71" s="103">
        <v>826207</v>
      </c>
      <c r="BG71" s="103">
        <v>10723</v>
      </c>
      <c r="BH71" s="105">
        <v>1.2800000000000001E-2</v>
      </c>
      <c r="BI71" s="103">
        <v>0</v>
      </c>
      <c r="BJ71" s="103">
        <v>0</v>
      </c>
      <c r="BK71" s="103">
        <v>0</v>
      </c>
      <c r="BL71" s="103">
        <v>0</v>
      </c>
      <c r="BM71" s="103">
        <v>0</v>
      </c>
      <c r="BN71" s="103">
        <v>0</v>
      </c>
      <c r="BO71" s="106">
        <v>26902</v>
      </c>
      <c r="BP71" s="106">
        <v>19792</v>
      </c>
      <c r="BQ71" s="106">
        <v>46694</v>
      </c>
      <c r="BR71" s="106">
        <v>21957</v>
      </c>
      <c r="BS71" s="106">
        <v>8218</v>
      </c>
      <c r="BT71" s="106">
        <v>30175</v>
      </c>
      <c r="BU71" s="106">
        <v>2477</v>
      </c>
      <c r="BV71" s="106">
        <v>358</v>
      </c>
      <c r="BW71" s="106">
        <v>2835</v>
      </c>
      <c r="BX71" s="106">
        <v>79704</v>
      </c>
      <c r="BY71" s="106"/>
      <c r="BZ71" s="106">
        <v>79704</v>
      </c>
      <c r="CA71" s="106">
        <v>0</v>
      </c>
      <c r="CB71" s="106">
        <v>50529</v>
      </c>
      <c r="CC71" s="106">
        <v>4</v>
      </c>
      <c r="CD71" s="106">
        <v>74</v>
      </c>
      <c r="CE71" s="106">
        <v>78</v>
      </c>
      <c r="CF71" s="106">
        <v>766</v>
      </c>
      <c r="CG71" s="106">
        <v>3205</v>
      </c>
      <c r="CH71" s="106">
        <v>3868</v>
      </c>
      <c r="CI71" s="106">
        <v>205</v>
      </c>
      <c r="CJ71" s="106">
        <v>0</v>
      </c>
      <c r="CK71" s="106">
        <v>0</v>
      </c>
      <c r="CL71" s="106">
        <v>98</v>
      </c>
      <c r="CM71" s="106">
        <v>23754</v>
      </c>
      <c r="CN71" s="106">
        <v>8464</v>
      </c>
      <c r="CO71" s="106">
        <v>32218</v>
      </c>
      <c r="CP71" s="106">
        <v>1624</v>
      </c>
      <c r="CQ71" s="106">
        <v>87</v>
      </c>
      <c r="CR71" s="106">
        <v>1711</v>
      </c>
      <c r="CS71" s="106">
        <v>25696</v>
      </c>
      <c r="CT71" s="106">
        <v>5598</v>
      </c>
      <c r="CU71" s="106">
        <v>31294</v>
      </c>
      <c r="CV71" s="106">
        <v>65223</v>
      </c>
      <c r="CW71" s="106">
        <v>406</v>
      </c>
      <c r="CX71" s="106">
        <v>3268</v>
      </c>
      <c r="CY71" s="106">
        <v>68897</v>
      </c>
      <c r="CZ71" s="106">
        <v>547</v>
      </c>
      <c r="DA71" s="106">
        <v>209</v>
      </c>
      <c r="DB71" s="106">
        <v>756</v>
      </c>
      <c r="DC71" s="106">
        <v>12805</v>
      </c>
      <c r="DD71" s="106">
        <v>2352</v>
      </c>
      <c r="DE71" s="106">
        <v>0</v>
      </c>
      <c r="DF71" s="106">
        <v>2565</v>
      </c>
      <c r="DG71" s="106">
        <v>971</v>
      </c>
      <c r="DH71" s="106"/>
      <c r="DI71" s="106">
        <v>38217</v>
      </c>
      <c r="DJ71" s="106">
        <v>29571</v>
      </c>
      <c r="DK71" s="106">
        <v>0</v>
      </c>
      <c r="DL71" s="106">
        <v>11802</v>
      </c>
      <c r="DM71" s="106">
        <v>84810</v>
      </c>
      <c r="DN71" s="106">
        <v>0</v>
      </c>
      <c r="DO71" s="106">
        <v>4249</v>
      </c>
      <c r="DP71" s="106">
        <v>871</v>
      </c>
      <c r="DQ71" s="106">
        <v>5120</v>
      </c>
      <c r="DR71" s="106">
        <v>85989</v>
      </c>
      <c r="DS71" s="106">
        <v>2</v>
      </c>
      <c r="DT71" s="106">
        <v>2</v>
      </c>
      <c r="DU71" s="106">
        <v>63</v>
      </c>
      <c r="DV71" s="106">
        <v>56</v>
      </c>
      <c r="DW71" s="106">
        <v>0</v>
      </c>
      <c r="DX71" s="106">
        <v>0</v>
      </c>
      <c r="DY71" s="106">
        <v>123</v>
      </c>
      <c r="DZ71" s="106">
        <v>19</v>
      </c>
      <c r="EA71" s="106">
        <v>21</v>
      </c>
      <c r="EB71" s="106">
        <v>40</v>
      </c>
      <c r="EC71" s="106">
        <v>1636</v>
      </c>
      <c r="ED71" s="106">
        <v>1489</v>
      </c>
      <c r="EE71" s="106">
        <v>3125</v>
      </c>
      <c r="EF71" s="106">
        <v>0</v>
      </c>
      <c r="EG71" s="106">
        <v>0</v>
      </c>
      <c r="EH71" s="106">
        <v>0</v>
      </c>
      <c r="EI71" s="106">
        <v>3165</v>
      </c>
      <c r="EJ71" s="106">
        <v>0</v>
      </c>
      <c r="EK71" s="106">
        <v>0</v>
      </c>
      <c r="EL71" s="106">
        <v>0</v>
      </c>
      <c r="EM71" s="106">
        <v>0</v>
      </c>
      <c r="EN71" s="106"/>
      <c r="EO71" s="106"/>
      <c r="EP71" s="106">
        <v>20000</v>
      </c>
      <c r="EQ71" s="106">
        <v>2500</v>
      </c>
      <c r="ER71" s="106">
        <v>1000</v>
      </c>
      <c r="ES71" s="106">
        <v>8</v>
      </c>
      <c r="ET71" s="106">
        <v>162</v>
      </c>
      <c r="EU71" s="101" t="s">
        <v>1391</v>
      </c>
      <c r="EV71" s="106">
        <v>16</v>
      </c>
      <c r="EW71" s="106">
        <v>32</v>
      </c>
      <c r="EX71" s="106">
        <v>11111</v>
      </c>
      <c r="EY71" s="106"/>
      <c r="EZ71" s="106"/>
      <c r="FA71" s="101"/>
      <c r="FB71" s="107" t="s">
        <v>278</v>
      </c>
      <c r="FC71" s="101"/>
      <c r="FD71" s="101"/>
      <c r="FE71" s="101" t="s">
        <v>1392</v>
      </c>
      <c r="FF71" s="101" t="s">
        <v>307</v>
      </c>
      <c r="FG71" s="101" t="s">
        <v>1385</v>
      </c>
      <c r="FH71" s="101" t="s">
        <v>1386</v>
      </c>
      <c r="FI71" s="101">
        <v>28328</v>
      </c>
      <c r="FJ71" s="101">
        <v>4111</v>
      </c>
      <c r="FK71" s="101" t="s">
        <v>1385</v>
      </c>
      <c r="FL71" s="101" t="s">
        <v>1386</v>
      </c>
      <c r="FM71" s="101">
        <v>28328</v>
      </c>
      <c r="FN71" s="101">
        <v>4111</v>
      </c>
      <c r="FO71" s="101" t="s">
        <v>1384</v>
      </c>
      <c r="FP71" s="101">
        <v>16320</v>
      </c>
      <c r="FQ71" s="101">
        <v>13.35</v>
      </c>
      <c r="FR71" s="101" t="s">
        <v>1387</v>
      </c>
      <c r="FS71" s="101">
        <v>7644</v>
      </c>
      <c r="FT71" s="101">
        <v>208</v>
      </c>
      <c r="FU71" s="101"/>
      <c r="FV71" s="101" t="s">
        <v>1393</v>
      </c>
      <c r="FW71" s="101"/>
      <c r="FX71" s="101"/>
      <c r="FY71" s="102">
        <v>0</v>
      </c>
      <c r="FZ71" s="101" t="s">
        <v>1394</v>
      </c>
      <c r="GA71" s="108">
        <v>25</v>
      </c>
      <c r="GB71" s="108">
        <v>25</v>
      </c>
      <c r="GC71" s="101"/>
      <c r="GD71" s="101" t="s">
        <v>284</v>
      </c>
      <c r="GE71" s="101" t="s">
        <v>1395</v>
      </c>
      <c r="GF71" s="107" t="s">
        <v>286</v>
      </c>
      <c r="GG71" s="107" t="s">
        <v>287</v>
      </c>
      <c r="GH71" s="107" t="s">
        <v>288</v>
      </c>
      <c r="GI71" s="107" t="s">
        <v>289</v>
      </c>
      <c r="GJ71" s="107" t="s">
        <v>290</v>
      </c>
      <c r="GK71" s="107" t="s">
        <v>278</v>
      </c>
      <c r="GL71" s="106">
        <v>64313</v>
      </c>
      <c r="GM71" s="107" t="s">
        <v>329</v>
      </c>
      <c r="GN71" s="106">
        <v>321</v>
      </c>
      <c r="GO71" s="106">
        <v>25</v>
      </c>
      <c r="GP71" s="106">
        <v>687</v>
      </c>
      <c r="GQ71" s="106">
        <v>19232</v>
      </c>
      <c r="GR71" s="106"/>
      <c r="GS71" s="106"/>
      <c r="GT71" s="106">
        <v>0</v>
      </c>
      <c r="GU71" s="106">
        <v>0</v>
      </c>
      <c r="GV71" s="106">
        <v>1431</v>
      </c>
      <c r="GW71" s="106"/>
      <c r="GX71" s="106">
        <v>6</v>
      </c>
      <c r="GY71" s="106">
        <v>0</v>
      </c>
      <c r="GZ71" s="106">
        <v>7839</v>
      </c>
      <c r="HA71" s="106">
        <v>139424</v>
      </c>
      <c r="HB71" s="106">
        <v>971</v>
      </c>
      <c r="HC71" s="106"/>
      <c r="HD71" s="106">
        <v>0</v>
      </c>
      <c r="HE71" s="106">
        <v>26725</v>
      </c>
      <c r="HF71" s="106">
        <v>23798</v>
      </c>
      <c r="HG71" s="106"/>
      <c r="HH71" s="106">
        <v>6</v>
      </c>
      <c r="HI71" s="106">
        <v>2022</v>
      </c>
      <c r="HJ71" s="106">
        <v>1183</v>
      </c>
      <c r="HK71" s="106"/>
      <c r="HL71" s="106">
        <v>0</v>
      </c>
      <c r="HM71" s="106">
        <v>0</v>
      </c>
      <c r="HN71" s="106">
        <v>205</v>
      </c>
      <c r="HO71" s="106"/>
      <c r="HP71" s="106">
        <v>0</v>
      </c>
      <c r="HQ71" s="106">
        <v>84810</v>
      </c>
      <c r="HR71" s="106">
        <v>13561</v>
      </c>
      <c r="HS71" s="106">
        <v>0</v>
      </c>
      <c r="HT71" s="106">
        <v>85513</v>
      </c>
      <c r="HU71" s="106">
        <v>13348</v>
      </c>
      <c r="HV71" s="106">
        <v>48</v>
      </c>
      <c r="HW71" s="106">
        <v>2304</v>
      </c>
      <c r="HX71" s="106">
        <v>46</v>
      </c>
      <c r="HY71" s="106">
        <v>163</v>
      </c>
      <c r="HZ71" s="106">
        <v>0</v>
      </c>
      <c r="IA71" s="106">
        <v>4</v>
      </c>
      <c r="IB71" s="106">
        <v>7185</v>
      </c>
      <c r="IC71" s="106">
        <v>0</v>
      </c>
      <c r="ID71" s="106">
        <v>7185</v>
      </c>
      <c r="IE71" s="106">
        <v>9750</v>
      </c>
      <c r="IF71" s="106">
        <v>756</v>
      </c>
      <c r="IG71" s="106">
        <v>91995</v>
      </c>
      <c r="IH71" s="106">
        <v>33005</v>
      </c>
      <c r="II71" s="106">
        <v>4</v>
      </c>
      <c r="IJ71" s="106">
        <v>119</v>
      </c>
      <c r="IK71" s="106">
        <v>0</v>
      </c>
      <c r="IL71" s="105">
        <v>0.99</v>
      </c>
      <c r="IM71" s="105">
        <v>0.01</v>
      </c>
      <c r="IN71" s="106">
        <v>25.73</v>
      </c>
      <c r="IO71" s="106">
        <v>26.26</v>
      </c>
      <c r="IP71" s="106">
        <v>10</v>
      </c>
      <c r="IQ71" s="106">
        <v>65</v>
      </c>
      <c r="IR71" s="106">
        <v>1655</v>
      </c>
      <c r="IS71" s="106">
        <v>58</v>
      </c>
      <c r="IT71" s="106">
        <v>1510</v>
      </c>
    </row>
    <row r="72" spans="1:254" s="78" customFormat="1" x14ac:dyDescent="0.2">
      <c r="A72" s="93" t="s">
        <v>1397</v>
      </c>
      <c r="B72" s="93">
        <v>2016</v>
      </c>
      <c r="C72" s="93" t="s">
        <v>1398</v>
      </c>
      <c r="D72" s="93" t="s">
        <v>1399</v>
      </c>
      <c r="E72" s="93" t="s">
        <v>1334</v>
      </c>
      <c r="F72" s="93">
        <v>28379</v>
      </c>
      <c r="G72" s="93">
        <v>3607</v>
      </c>
      <c r="H72" s="93" t="s">
        <v>1399</v>
      </c>
      <c r="I72" s="93" t="s">
        <v>1334</v>
      </c>
      <c r="J72" s="93">
        <v>28379</v>
      </c>
      <c r="K72" s="93"/>
      <c r="L72" s="93" t="s">
        <v>1400</v>
      </c>
      <c r="M72" s="93" t="s">
        <v>1401</v>
      </c>
      <c r="N72" s="93" t="s">
        <v>1402</v>
      </c>
      <c r="O72" s="93" t="s">
        <v>1403</v>
      </c>
      <c r="P72" s="93" t="s">
        <v>1404</v>
      </c>
      <c r="Q72" s="93" t="s">
        <v>763</v>
      </c>
      <c r="R72" s="93" t="s">
        <v>1401</v>
      </c>
      <c r="S72" s="93" t="s">
        <v>1402</v>
      </c>
      <c r="T72" s="93" t="s">
        <v>1405</v>
      </c>
      <c r="U72" s="94">
        <v>0</v>
      </c>
      <c r="V72" s="94">
        <v>15</v>
      </c>
      <c r="W72" s="94">
        <v>2</v>
      </c>
      <c r="X72" s="94">
        <v>1</v>
      </c>
      <c r="Y72" s="93">
        <v>28102</v>
      </c>
      <c r="Z72" s="93">
        <v>6</v>
      </c>
      <c r="AA72" s="93">
        <v>0</v>
      </c>
      <c r="AB72" s="93">
        <v>6</v>
      </c>
      <c r="AC72" s="93">
        <v>40.96</v>
      </c>
      <c r="AD72" s="93">
        <v>46.96</v>
      </c>
      <c r="AE72" s="93">
        <v>0.1278</v>
      </c>
      <c r="AF72" s="95">
        <v>61200</v>
      </c>
      <c r="AG72" s="93"/>
      <c r="AH72" s="93"/>
      <c r="AI72" s="95">
        <v>38125</v>
      </c>
      <c r="AJ72" s="96">
        <v>9.5500000000000007</v>
      </c>
      <c r="AK72" s="96">
        <v>11.73</v>
      </c>
      <c r="AL72" s="96">
        <v>13.07</v>
      </c>
      <c r="AM72" s="95">
        <v>163981</v>
      </c>
      <c r="AN72" s="95">
        <v>1746669</v>
      </c>
      <c r="AO72" s="95">
        <v>1910650</v>
      </c>
      <c r="AP72" s="95">
        <v>552813</v>
      </c>
      <c r="AQ72" s="95">
        <v>14998</v>
      </c>
      <c r="AR72" s="95">
        <v>567811</v>
      </c>
      <c r="AS72" s="95">
        <v>49697</v>
      </c>
      <c r="AT72" s="95">
        <v>71662</v>
      </c>
      <c r="AU72" s="95">
        <v>121359</v>
      </c>
      <c r="AV72" s="95">
        <v>142641</v>
      </c>
      <c r="AW72" s="95">
        <v>2742461</v>
      </c>
      <c r="AX72" s="95">
        <v>1366928</v>
      </c>
      <c r="AY72" s="95">
        <v>533109</v>
      </c>
      <c r="AZ72" s="95">
        <v>1900037</v>
      </c>
      <c r="BA72" s="95">
        <v>236729</v>
      </c>
      <c r="BB72" s="95">
        <v>28113</v>
      </c>
      <c r="BC72" s="95">
        <v>26082</v>
      </c>
      <c r="BD72" s="95">
        <v>290924</v>
      </c>
      <c r="BE72" s="95">
        <v>531696</v>
      </c>
      <c r="BF72" s="95">
        <v>2722657</v>
      </c>
      <c r="BG72" s="95">
        <v>19804</v>
      </c>
      <c r="BH72" s="97">
        <v>7.1999999999999998E-3</v>
      </c>
      <c r="BI72" s="95">
        <v>0</v>
      </c>
      <c r="BJ72" s="95">
        <v>0</v>
      </c>
      <c r="BK72" s="95">
        <v>0</v>
      </c>
      <c r="BL72" s="95">
        <v>0</v>
      </c>
      <c r="BM72" s="95">
        <v>0</v>
      </c>
      <c r="BN72" s="95">
        <v>0</v>
      </c>
      <c r="BO72" s="98">
        <v>106044</v>
      </c>
      <c r="BP72" s="98">
        <v>82608</v>
      </c>
      <c r="BQ72" s="98">
        <v>188652</v>
      </c>
      <c r="BR72" s="98">
        <v>68148</v>
      </c>
      <c r="BS72" s="98">
        <v>35420</v>
      </c>
      <c r="BT72" s="98">
        <v>103568</v>
      </c>
      <c r="BU72" s="98">
        <v>14438</v>
      </c>
      <c r="BV72" s="98">
        <v>1760</v>
      </c>
      <c r="BW72" s="98">
        <v>16198</v>
      </c>
      <c r="BX72" s="98">
        <v>308418</v>
      </c>
      <c r="BY72" s="98"/>
      <c r="BZ72" s="98">
        <v>308418</v>
      </c>
      <c r="CA72" s="98">
        <v>16692</v>
      </c>
      <c r="CB72" s="98">
        <v>28253</v>
      </c>
      <c r="CC72" s="98">
        <v>5</v>
      </c>
      <c r="CD72" s="98">
        <v>74</v>
      </c>
      <c r="CE72" s="98">
        <v>79</v>
      </c>
      <c r="CF72" s="98">
        <v>6683</v>
      </c>
      <c r="CG72" s="98">
        <v>4689</v>
      </c>
      <c r="CH72" s="98">
        <v>16728</v>
      </c>
      <c r="CI72" s="98">
        <v>0</v>
      </c>
      <c r="CJ72" s="98">
        <v>58</v>
      </c>
      <c r="CK72" s="98">
        <v>189</v>
      </c>
      <c r="CL72" s="98">
        <v>350</v>
      </c>
      <c r="CM72" s="98">
        <v>116094</v>
      </c>
      <c r="CN72" s="98">
        <v>23438</v>
      </c>
      <c r="CO72" s="98">
        <v>139532</v>
      </c>
      <c r="CP72" s="98">
        <v>17660</v>
      </c>
      <c r="CQ72" s="98">
        <v>947</v>
      </c>
      <c r="CR72" s="98">
        <v>18607</v>
      </c>
      <c r="CS72" s="98">
        <v>114290</v>
      </c>
      <c r="CT72" s="98">
        <v>19363</v>
      </c>
      <c r="CU72" s="98">
        <v>133653</v>
      </c>
      <c r="CV72" s="98">
        <v>291792</v>
      </c>
      <c r="CW72" s="98">
        <v>4120</v>
      </c>
      <c r="CX72" s="98">
        <v>0</v>
      </c>
      <c r="CY72" s="98">
        <v>295912</v>
      </c>
      <c r="CZ72" s="98">
        <v>10916</v>
      </c>
      <c r="DA72" s="98">
        <v>1413</v>
      </c>
      <c r="DB72" s="98">
        <v>12329</v>
      </c>
      <c r="DC72" s="98">
        <v>34557</v>
      </c>
      <c r="DD72" s="98">
        <v>14103</v>
      </c>
      <c r="DE72" s="98">
        <v>1351</v>
      </c>
      <c r="DF72" s="98">
        <v>16867</v>
      </c>
      <c r="DG72" s="98">
        <v>955</v>
      </c>
      <c r="DH72" s="98"/>
      <c r="DI72" s="98"/>
      <c r="DJ72" s="98">
        <v>319109</v>
      </c>
      <c r="DK72" s="98">
        <v>35218</v>
      </c>
      <c r="DL72" s="98">
        <v>0</v>
      </c>
      <c r="DM72" s="98">
        <v>358252</v>
      </c>
      <c r="DN72" s="98">
        <v>160</v>
      </c>
      <c r="DO72" s="98">
        <v>92129</v>
      </c>
      <c r="DP72" s="98">
        <v>29917</v>
      </c>
      <c r="DQ72" s="98">
        <v>122046</v>
      </c>
      <c r="DR72" s="98">
        <v>420949</v>
      </c>
      <c r="DS72" s="98">
        <v>614</v>
      </c>
      <c r="DT72" s="98">
        <v>123</v>
      </c>
      <c r="DU72" s="98">
        <v>783</v>
      </c>
      <c r="DV72" s="98">
        <v>478</v>
      </c>
      <c r="DW72" s="98">
        <v>140</v>
      </c>
      <c r="DX72" s="98">
        <v>33</v>
      </c>
      <c r="DY72" s="98">
        <v>2171</v>
      </c>
      <c r="DZ72" s="98">
        <v>5391</v>
      </c>
      <c r="EA72" s="98">
        <v>3361</v>
      </c>
      <c r="EB72" s="98">
        <v>8752</v>
      </c>
      <c r="EC72" s="98">
        <v>21824</v>
      </c>
      <c r="ED72" s="98">
        <v>27283</v>
      </c>
      <c r="EE72" s="98">
        <v>49107</v>
      </c>
      <c r="EF72" s="98">
        <v>971</v>
      </c>
      <c r="EG72" s="98">
        <v>1057</v>
      </c>
      <c r="EH72" s="98">
        <v>2028</v>
      </c>
      <c r="EI72" s="98">
        <v>59887</v>
      </c>
      <c r="EJ72" s="98">
        <v>104</v>
      </c>
      <c r="EK72" s="98">
        <v>797</v>
      </c>
      <c r="EL72" s="98">
        <v>318</v>
      </c>
      <c r="EM72" s="98">
        <v>2011</v>
      </c>
      <c r="EN72" s="98">
        <v>2028</v>
      </c>
      <c r="EO72" s="98">
        <v>29913</v>
      </c>
      <c r="EP72" s="98">
        <v>90232</v>
      </c>
      <c r="EQ72" s="98">
        <v>24520</v>
      </c>
      <c r="ER72" s="98">
        <v>12431</v>
      </c>
      <c r="ES72" s="98">
        <v>153</v>
      </c>
      <c r="ET72" s="98">
        <v>68</v>
      </c>
      <c r="EU72" s="93" t="s">
        <v>1406</v>
      </c>
      <c r="EV72" s="98">
        <v>76</v>
      </c>
      <c r="EW72" s="98">
        <v>135</v>
      </c>
      <c r="EX72" s="98">
        <v>74038</v>
      </c>
      <c r="EY72" s="98">
        <v>289</v>
      </c>
      <c r="EZ72" s="98">
        <v>9312</v>
      </c>
      <c r="FA72" s="93"/>
      <c r="FB72" s="99" t="s">
        <v>278</v>
      </c>
      <c r="FC72" s="93"/>
      <c r="FD72" s="93"/>
      <c r="FE72" s="93" t="s">
        <v>1407</v>
      </c>
      <c r="FF72" s="93" t="s">
        <v>414</v>
      </c>
      <c r="FG72" s="93" t="s">
        <v>1408</v>
      </c>
      <c r="FH72" s="93" t="s">
        <v>1409</v>
      </c>
      <c r="FI72" s="93">
        <v>27209</v>
      </c>
      <c r="FJ72" s="93">
        <v>9801</v>
      </c>
      <c r="FK72" s="93" t="s">
        <v>1410</v>
      </c>
      <c r="FL72" s="93" t="s">
        <v>1409</v>
      </c>
      <c r="FM72" s="93">
        <v>27209</v>
      </c>
      <c r="FN72" s="93">
        <v>9801</v>
      </c>
      <c r="FO72" s="93" t="s">
        <v>1411</v>
      </c>
      <c r="FP72" s="93">
        <v>96025</v>
      </c>
      <c r="FQ72" s="93">
        <v>44.36</v>
      </c>
      <c r="FR72" s="93" t="s">
        <v>1412</v>
      </c>
      <c r="FS72" s="93">
        <v>28102</v>
      </c>
      <c r="FT72" s="93">
        <v>850</v>
      </c>
      <c r="FU72" s="93"/>
      <c r="FV72" s="93" t="s">
        <v>1413</v>
      </c>
      <c r="FW72" s="93"/>
      <c r="FX72" s="93"/>
      <c r="FY72" s="94">
        <v>0</v>
      </c>
      <c r="FZ72" s="93" t="s">
        <v>1414</v>
      </c>
      <c r="GA72" s="100">
        <v>6.29</v>
      </c>
      <c r="GB72" s="100">
        <v>60.47</v>
      </c>
      <c r="GC72" s="93"/>
      <c r="GD72" s="93" t="s">
        <v>284</v>
      </c>
      <c r="GE72" s="93" t="s">
        <v>1415</v>
      </c>
      <c r="GF72" s="99" t="s">
        <v>286</v>
      </c>
      <c r="GG72" s="99" t="s">
        <v>312</v>
      </c>
      <c r="GH72" s="99" t="s">
        <v>346</v>
      </c>
      <c r="GI72" s="99" t="s">
        <v>289</v>
      </c>
      <c r="GJ72" s="99" t="s">
        <v>385</v>
      </c>
      <c r="GK72" s="99" t="s">
        <v>278</v>
      </c>
      <c r="GL72" s="98">
        <v>246976</v>
      </c>
      <c r="GM72" s="99" t="s">
        <v>291</v>
      </c>
      <c r="GN72" s="98">
        <v>1437</v>
      </c>
      <c r="GO72" s="98">
        <v>187</v>
      </c>
      <c r="GP72" s="98">
        <v>16667</v>
      </c>
      <c r="GQ72" s="98">
        <v>40921</v>
      </c>
      <c r="GR72" s="98">
        <v>549656</v>
      </c>
      <c r="GS72" s="98">
        <v>348</v>
      </c>
      <c r="GT72" s="98">
        <v>56</v>
      </c>
      <c r="GU72" s="98">
        <v>649</v>
      </c>
      <c r="GV72" s="98">
        <v>6222</v>
      </c>
      <c r="GW72" s="98">
        <v>87702</v>
      </c>
      <c r="GX72" s="98">
        <v>18</v>
      </c>
      <c r="GY72" s="98">
        <v>2578</v>
      </c>
      <c r="GZ72" s="98">
        <v>28100</v>
      </c>
      <c r="HA72" s="98">
        <v>382905</v>
      </c>
      <c r="HB72" s="98">
        <v>955</v>
      </c>
      <c r="HC72" s="98"/>
      <c r="HD72" s="98">
        <v>58</v>
      </c>
      <c r="HE72" s="98">
        <v>26725</v>
      </c>
      <c r="HF72" s="98"/>
      <c r="HG72" s="98"/>
      <c r="HH72" s="98">
        <v>1528</v>
      </c>
      <c r="HI72" s="98">
        <v>2022</v>
      </c>
      <c r="HJ72" s="98"/>
      <c r="HK72" s="98"/>
      <c r="HL72" s="98">
        <v>2667</v>
      </c>
      <c r="HM72" s="98">
        <v>0</v>
      </c>
      <c r="HN72" s="98"/>
      <c r="HO72" s="98"/>
      <c r="HP72" s="98">
        <v>0</v>
      </c>
      <c r="HQ72" s="98">
        <v>358252</v>
      </c>
      <c r="HR72" s="98">
        <v>46886</v>
      </c>
      <c r="HS72" s="98">
        <v>0</v>
      </c>
      <c r="HT72" s="98">
        <v>341385</v>
      </c>
      <c r="HU72" s="98">
        <v>45473</v>
      </c>
      <c r="HV72" s="98">
        <v>97</v>
      </c>
      <c r="HW72" s="98">
        <v>14006</v>
      </c>
      <c r="HX72" s="98">
        <v>476</v>
      </c>
      <c r="HY72" s="98">
        <v>937</v>
      </c>
      <c r="HZ72" s="98">
        <v>0</v>
      </c>
      <c r="IA72" s="98">
        <v>0</v>
      </c>
      <c r="IB72" s="98">
        <v>7630</v>
      </c>
      <c r="IC72" s="98">
        <v>0</v>
      </c>
      <c r="ID72" s="98">
        <v>7630</v>
      </c>
      <c r="IE72" s="98">
        <v>24497</v>
      </c>
      <c r="IF72" s="98">
        <v>12329</v>
      </c>
      <c r="IG72" s="98">
        <v>365882</v>
      </c>
      <c r="IH72" s="98">
        <v>152260</v>
      </c>
      <c r="II72" s="98">
        <v>737</v>
      </c>
      <c r="IJ72" s="98">
        <v>1261</v>
      </c>
      <c r="IK72" s="98">
        <v>173</v>
      </c>
      <c r="IL72" s="97">
        <v>0.82</v>
      </c>
      <c r="IM72" s="97">
        <v>0.15</v>
      </c>
      <c r="IN72" s="98">
        <v>27.58</v>
      </c>
      <c r="IO72" s="98">
        <v>38.94</v>
      </c>
      <c r="IP72" s="98">
        <v>11.88</v>
      </c>
      <c r="IQ72" s="98">
        <v>1537</v>
      </c>
      <c r="IR72" s="98">
        <v>28186</v>
      </c>
      <c r="IS72" s="98">
        <v>634</v>
      </c>
      <c r="IT72" s="98">
        <v>31701</v>
      </c>
    </row>
    <row r="73" spans="1:254" s="78" customFormat="1" x14ac:dyDescent="0.2">
      <c r="A73" s="101" t="s">
        <v>1417</v>
      </c>
      <c r="B73" s="101">
        <v>2016</v>
      </c>
      <c r="C73" s="101" t="s">
        <v>1418</v>
      </c>
      <c r="D73" s="101" t="s">
        <v>1419</v>
      </c>
      <c r="E73" s="101" t="s">
        <v>1420</v>
      </c>
      <c r="F73" s="101">
        <v>28352</v>
      </c>
      <c r="G73" s="101">
        <v>3720</v>
      </c>
      <c r="H73" s="101" t="s">
        <v>1421</v>
      </c>
      <c r="I73" s="101" t="s">
        <v>1420</v>
      </c>
      <c r="J73" s="101">
        <v>28352</v>
      </c>
      <c r="K73" s="101"/>
      <c r="L73" s="101" t="s">
        <v>1422</v>
      </c>
      <c r="M73" s="101" t="s">
        <v>1423</v>
      </c>
      <c r="N73" s="101" t="s">
        <v>1424</v>
      </c>
      <c r="O73" s="101" t="s">
        <v>1425</v>
      </c>
      <c r="P73" s="101" t="s">
        <v>1422</v>
      </c>
      <c r="Q73" s="101" t="s">
        <v>323</v>
      </c>
      <c r="R73" s="101" t="s">
        <v>1423</v>
      </c>
      <c r="S73" s="101" t="s">
        <v>1424</v>
      </c>
      <c r="T73" s="101" t="s">
        <v>1425</v>
      </c>
      <c r="U73" s="102">
        <v>1</v>
      </c>
      <c r="V73" s="102">
        <v>0</v>
      </c>
      <c r="W73" s="102">
        <v>1</v>
      </c>
      <c r="X73" s="102">
        <v>0</v>
      </c>
      <c r="Y73" s="101">
        <v>2683</v>
      </c>
      <c r="Z73" s="101">
        <v>1</v>
      </c>
      <c r="AA73" s="101">
        <v>0</v>
      </c>
      <c r="AB73" s="101">
        <v>1</v>
      </c>
      <c r="AC73" s="101">
        <v>5.3</v>
      </c>
      <c r="AD73" s="101">
        <v>6.3</v>
      </c>
      <c r="AE73" s="101">
        <v>0.15870000000000001</v>
      </c>
      <c r="AF73" s="103">
        <v>56827</v>
      </c>
      <c r="AG73" s="101"/>
      <c r="AH73" s="101"/>
      <c r="AI73" s="103"/>
      <c r="AJ73" s="104">
        <v>10.65</v>
      </c>
      <c r="AK73" s="104">
        <v>10.65</v>
      </c>
      <c r="AL73" s="104">
        <v>10.65</v>
      </c>
      <c r="AM73" s="103">
        <v>0</v>
      </c>
      <c r="AN73" s="103">
        <v>356220</v>
      </c>
      <c r="AO73" s="103">
        <v>356220</v>
      </c>
      <c r="AP73" s="103">
        <v>103598</v>
      </c>
      <c r="AQ73" s="103">
        <v>0</v>
      </c>
      <c r="AR73" s="103">
        <v>103598</v>
      </c>
      <c r="AS73" s="103">
        <v>0</v>
      </c>
      <c r="AT73" s="103">
        <v>0</v>
      </c>
      <c r="AU73" s="103">
        <v>0</v>
      </c>
      <c r="AV73" s="103">
        <v>10124</v>
      </c>
      <c r="AW73" s="103">
        <v>469942</v>
      </c>
      <c r="AX73" s="103">
        <v>192514</v>
      </c>
      <c r="AY73" s="103">
        <v>77972</v>
      </c>
      <c r="AZ73" s="103">
        <v>270486</v>
      </c>
      <c r="BA73" s="103">
        <v>44385</v>
      </c>
      <c r="BB73" s="103">
        <v>7144</v>
      </c>
      <c r="BC73" s="103">
        <v>18634</v>
      </c>
      <c r="BD73" s="103">
        <v>70163</v>
      </c>
      <c r="BE73" s="103">
        <v>106726</v>
      </c>
      <c r="BF73" s="103">
        <v>447375</v>
      </c>
      <c r="BG73" s="103">
        <v>22567</v>
      </c>
      <c r="BH73" s="105">
        <v>4.8000000000000001E-2</v>
      </c>
      <c r="BI73" s="103">
        <v>0</v>
      </c>
      <c r="BJ73" s="103">
        <v>0</v>
      </c>
      <c r="BK73" s="103">
        <v>0</v>
      </c>
      <c r="BL73" s="103">
        <v>0</v>
      </c>
      <c r="BM73" s="103">
        <v>0</v>
      </c>
      <c r="BN73" s="103">
        <v>0</v>
      </c>
      <c r="BO73" s="106">
        <v>15656</v>
      </c>
      <c r="BP73" s="106">
        <v>10679</v>
      </c>
      <c r="BQ73" s="106">
        <v>26335</v>
      </c>
      <c r="BR73" s="106">
        <v>8688</v>
      </c>
      <c r="BS73" s="106">
        <v>5343</v>
      </c>
      <c r="BT73" s="106">
        <v>14031</v>
      </c>
      <c r="BU73" s="106">
        <v>2388</v>
      </c>
      <c r="BV73" s="106">
        <v>210</v>
      </c>
      <c r="BW73" s="106">
        <v>2598</v>
      </c>
      <c r="BX73" s="106">
        <v>42964</v>
      </c>
      <c r="BY73" s="106"/>
      <c r="BZ73" s="106">
        <v>42964</v>
      </c>
      <c r="CA73" s="106">
        <v>0</v>
      </c>
      <c r="CB73" s="106">
        <v>50523</v>
      </c>
      <c r="CC73" s="106">
        <v>3</v>
      </c>
      <c r="CD73" s="106">
        <v>74</v>
      </c>
      <c r="CE73" s="106">
        <v>77</v>
      </c>
      <c r="CF73" s="106">
        <v>2038</v>
      </c>
      <c r="CG73" s="106">
        <v>3205</v>
      </c>
      <c r="CH73" s="106">
        <v>2559</v>
      </c>
      <c r="CI73" s="106">
        <v>205</v>
      </c>
      <c r="CJ73" s="106">
        <v>0</v>
      </c>
      <c r="CK73" s="106">
        <v>38</v>
      </c>
      <c r="CL73" s="106">
        <v>50</v>
      </c>
      <c r="CM73" s="106">
        <v>17658</v>
      </c>
      <c r="CN73" s="106">
        <v>3894</v>
      </c>
      <c r="CO73" s="106">
        <v>21552</v>
      </c>
      <c r="CP73" s="106">
        <v>3223</v>
      </c>
      <c r="CQ73" s="106">
        <v>156</v>
      </c>
      <c r="CR73" s="106">
        <v>3379</v>
      </c>
      <c r="CS73" s="106">
        <v>11824</v>
      </c>
      <c r="CT73" s="106">
        <v>2025</v>
      </c>
      <c r="CU73" s="106">
        <v>13849</v>
      </c>
      <c r="CV73" s="106">
        <v>38780</v>
      </c>
      <c r="CW73" s="106">
        <v>0</v>
      </c>
      <c r="CX73" s="106">
        <v>0</v>
      </c>
      <c r="CY73" s="106">
        <v>38780</v>
      </c>
      <c r="CZ73" s="106">
        <v>2361</v>
      </c>
      <c r="DA73" s="106">
        <v>144</v>
      </c>
      <c r="DB73" s="106">
        <v>2505</v>
      </c>
      <c r="DC73" s="106">
        <v>16118</v>
      </c>
      <c r="DD73" s="106">
        <v>1467</v>
      </c>
      <c r="DE73" s="106">
        <v>0</v>
      </c>
      <c r="DF73" s="106">
        <v>1611</v>
      </c>
      <c r="DG73" s="106">
        <v>0</v>
      </c>
      <c r="DH73" s="106"/>
      <c r="DI73" s="106">
        <v>60118</v>
      </c>
      <c r="DJ73" s="106">
        <v>0</v>
      </c>
      <c r="DK73" s="106">
        <v>3509</v>
      </c>
      <c r="DL73" s="106"/>
      <c r="DM73" s="106">
        <v>58870</v>
      </c>
      <c r="DN73" s="106">
        <v>0</v>
      </c>
      <c r="DO73" s="106">
        <v>5881</v>
      </c>
      <c r="DP73" s="106">
        <v>1579</v>
      </c>
      <c r="DQ73" s="106">
        <v>7460</v>
      </c>
      <c r="DR73" s="106">
        <v>89776</v>
      </c>
      <c r="DS73" s="106">
        <v>44</v>
      </c>
      <c r="DT73" s="106">
        <v>0</v>
      </c>
      <c r="DU73" s="106">
        <v>96</v>
      </c>
      <c r="DV73" s="106">
        <v>32</v>
      </c>
      <c r="DW73" s="106">
        <v>14</v>
      </c>
      <c r="DX73" s="106">
        <v>0</v>
      </c>
      <c r="DY73" s="106">
        <v>186</v>
      </c>
      <c r="DZ73" s="106">
        <v>1368</v>
      </c>
      <c r="EA73" s="106">
        <v>0</v>
      </c>
      <c r="EB73" s="106">
        <v>1368</v>
      </c>
      <c r="EC73" s="106">
        <v>5529</v>
      </c>
      <c r="ED73" s="106">
        <v>667</v>
      </c>
      <c r="EE73" s="106">
        <v>6196</v>
      </c>
      <c r="EF73" s="106">
        <v>182</v>
      </c>
      <c r="EG73" s="106">
        <v>0</v>
      </c>
      <c r="EH73" s="106">
        <v>182</v>
      </c>
      <c r="EI73" s="106">
        <v>7746</v>
      </c>
      <c r="EJ73" s="106">
        <v>0</v>
      </c>
      <c r="EK73" s="106">
        <v>0</v>
      </c>
      <c r="EL73" s="106">
        <v>0</v>
      </c>
      <c r="EM73" s="106">
        <v>0</v>
      </c>
      <c r="EN73" s="106">
        <v>229</v>
      </c>
      <c r="EO73" s="106">
        <v>2708</v>
      </c>
      <c r="EP73" s="106">
        <v>5673</v>
      </c>
      <c r="EQ73" s="106">
        <v>5317</v>
      </c>
      <c r="ER73" s="106">
        <v>281</v>
      </c>
      <c r="ES73" s="106">
        <v>0</v>
      </c>
      <c r="ET73" s="106">
        <v>72</v>
      </c>
      <c r="EU73" s="101" t="s">
        <v>1426</v>
      </c>
      <c r="EV73" s="106">
        <v>9</v>
      </c>
      <c r="EW73" s="106">
        <v>14</v>
      </c>
      <c r="EX73" s="106">
        <v>16207</v>
      </c>
      <c r="EY73" s="106"/>
      <c r="EZ73" s="106">
        <v>2944</v>
      </c>
      <c r="FA73" s="101"/>
      <c r="FB73" s="107"/>
      <c r="FC73" s="101"/>
      <c r="FD73" s="101"/>
      <c r="FE73" s="101" t="s">
        <v>1417</v>
      </c>
      <c r="FF73" s="101" t="s">
        <v>307</v>
      </c>
      <c r="FG73" s="101" t="s">
        <v>1421</v>
      </c>
      <c r="FH73" s="101" t="s">
        <v>1420</v>
      </c>
      <c r="FI73" s="101">
        <v>28352</v>
      </c>
      <c r="FJ73" s="101">
        <v>3720</v>
      </c>
      <c r="FK73" s="101" t="s">
        <v>1421</v>
      </c>
      <c r="FL73" s="101" t="s">
        <v>1420</v>
      </c>
      <c r="FM73" s="101">
        <v>28352</v>
      </c>
      <c r="FN73" s="101">
        <v>3720</v>
      </c>
      <c r="FO73" s="101" t="s">
        <v>1418</v>
      </c>
      <c r="FP73" s="101">
        <v>8400</v>
      </c>
      <c r="FQ73" s="101">
        <v>6.3</v>
      </c>
      <c r="FR73" s="101" t="s">
        <v>1427</v>
      </c>
      <c r="FS73" s="101">
        <v>2683</v>
      </c>
      <c r="FT73" s="101">
        <v>86</v>
      </c>
      <c r="FU73" s="101"/>
      <c r="FV73" s="101" t="s">
        <v>1428</v>
      </c>
      <c r="FW73" s="101"/>
      <c r="FX73" s="101"/>
      <c r="FY73" s="102">
        <v>0</v>
      </c>
      <c r="FZ73" s="101" t="s">
        <v>1429</v>
      </c>
      <c r="GA73" s="108">
        <v>50.57</v>
      </c>
      <c r="GB73" s="108">
        <v>59.48</v>
      </c>
      <c r="GC73" s="101"/>
      <c r="GD73" s="101" t="s">
        <v>284</v>
      </c>
      <c r="GE73" s="101" t="s">
        <v>1430</v>
      </c>
      <c r="GF73" s="107" t="s">
        <v>286</v>
      </c>
      <c r="GG73" s="107" t="s">
        <v>287</v>
      </c>
      <c r="GH73" s="107" t="s">
        <v>288</v>
      </c>
      <c r="GI73" s="107" t="s">
        <v>289</v>
      </c>
      <c r="GJ73" s="107" t="s">
        <v>290</v>
      </c>
      <c r="GK73" s="107" t="s">
        <v>278</v>
      </c>
      <c r="GL73" s="106">
        <v>36223</v>
      </c>
      <c r="GM73" s="107" t="s">
        <v>291</v>
      </c>
      <c r="GN73" s="106">
        <v>129</v>
      </c>
      <c r="GO73" s="106">
        <v>13</v>
      </c>
      <c r="GP73" s="106">
        <v>2738</v>
      </c>
      <c r="GQ73" s="106">
        <v>3756</v>
      </c>
      <c r="GR73" s="106">
        <v>14280</v>
      </c>
      <c r="GS73" s="106">
        <v>27</v>
      </c>
      <c r="GT73" s="106">
        <v>9</v>
      </c>
      <c r="GU73" s="106">
        <v>2112</v>
      </c>
      <c r="GV73" s="106">
        <v>1013</v>
      </c>
      <c r="GW73" s="106">
        <v>2520</v>
      </c>
      <c r="GX73" s="106">
        <v>2</v>
      </c>
      <c r="GY73" s="106">
        <v>1268</v>
      </c>
      <c r="GZ73" s="106">
        <v>7802</v>
      </c>
      <c r="HA73" s="106">
        <v>101621</v>
      </c>
      <c r="HB73" s="106">
        <v>0</v>
      </c>
      <c r="HC73" s="106"/>
      <c r="HD73" s="106">
        <v>0</v>
      </c>
      <c r="HE73" s="106">
        <v>26725</v>
      </c>
      <c r="HF73" s="106">
        <v>23798</v>
      </c>
      <c r="HG73" s="106"/>
      <c r="HH73" s="106">
        <v>0</v>
      </c>
      <c r="HI73" s="106">
        <v>2022</v>
      </c>
      <c r="HJ73" s="106">
        <v>1183</v>
      </c>
      <c r="HK73" s="106"/>
      <c r="HL73" s="106">
        <v>0</v>
      </c>
      <c r="HM73" s="106">
        <v>0</v>
      </c>
      <c r="HN73" s="106">
        <v>205</v>
      </c>
      <c r="HO73" s="106"/>
      <c r="HP73" s="106">
        <v>0</v>
      </c>
      <c r="HQ73" s="106">
        <v>58870</v>
      </c>
      <c r="HR73" s="106">
        <v>18623</v>
      </c>
      <c r="HS73" s="106">
        <v>0</v>
      </c>
      <c r="HT73" s="106">
        <v>57259</v>
      </c>
      <c r="HU73" s="106">
        <v>18479</v>
      </c>
      <c r="HV73" s="106">
        <v>10</v>
      </c>
      <c r="HW73" s="106">
        <v>1457</v>
      </c>
      <c r="HX73" s="106">
        <v>3</v>
      </c>
      <c r="HY73" s="106">
        <v>141</v>
      </c>
      <c r="HZ73" s="106">
        <v>0</v>
      </c>
      <c r="IA73" s="106">
        <v>0</v>
      </c>
      <c r="IB73" s="106">
        <v>162</v>
      </c>
      <c r="IC73" s="106">
        <v>4595</v>
      </c>
      <c r="ID73" s="106">
        <v>4757</v>
      </c>
      <c r="IE73" s="106">
        <v>6368</v>
      </c>
      <c r="IF73" s="106">
        <v>2505</v>
      </c>
      <c r="IG73" s="106">
        <v>63627</v>
      </c>
      <c r="IH73" s="106">
        <v>17228</v>
      </c>
      <c r="II73" s="106">
        <v>44</v>
      </c>
      <c r="IJ73" s="106">
        <v>128</v>
      </c>
      <c r="IK73" s="106">
        <v>14</v>
      </c>
      <c r="IL73" s="105">
        <v>0.8</v>
      </c>
      <c r="IM73" s="105">
        <v>0.18</v>
      </c>
      <c r="IN73" s="106">
        <v>41.65</v>
      </c>
      <c r="IO73" s="106">
        <v>48.41</v>
      </c>
      <c r="IP73" s="106">
        <v>31.09</v>
      </c>
      <c r="IQ73" s="106">
        <v>154</v>
      </c>
      <c r="IR73" s="106">
        <v>7079</v>
      </c>
      <c r="IS73" s="106">
        <v>32</v>
      </c>
      <c r="IT73" s="106">
        <v>667</v>
      </c>
    </row>
    <row r="74" spans="1:254" s="78" customFormat="1" x14ac:dyDescent="0.2">
      <c r="A74" s="101" t="s">
        <v>1432</v>
      </c>
      <c r="B74" s="101">
        <v>2016</v>
      </c>
      <c r="C74" s="101" t="s">
        <v>743</v>
      </c>
      <c r="D74" s="101" t="s">
        <v>1433</v>
      </c>
      <c r="E74" s="101" t="s">
        <v>1434</v>
      </c>
      <c r="F74" s="101">
        <v>27858</v>
      </c>
      <c r="G74" s="101">
        <v>2308</v>
      </c>
      <c r="H74" s="101" t="s">
        <v>1433</v>
      </c>
      <c r="I74" s="101" t="s">
        <v>1434</v>
      </c>
      <c r="J74" s="101">
        <v>27858</v>
      </c>
      <c r="K74" s="101"/>
      <c r="L74" s="101" t="s">
        <v>1435</v>
      </c>
      <c r="M74" s="101" t="s">
        <v>1436</v>
      </c>
      <c r="N74" s="101" t="s">
        <v>1437</v>
      </c>
      <c r="O74" s="101" t="s">
        <v>1438</v>
      </c>
      <c r="P74" s="101" t="s">
        <v>1439</v>
      </c>
      <c r="Q74" s="101" t="s">
        <v>1440</v>
      </c>
      <c r="R74" s="101" t="s">
        <v>1441</v>
      </c>
      <c r="S74" s="101" t="s">
        <v>1437</v>
      </c>
      <c r="T74" s="101" t="s">
        <v>1442</v>
      </c>
      <c r="U74" s="102">
        <v>1</v>
      </c>
      <c r="V74" s="102">
        <v>4</v>
      </c>
      <c r="W74" s="102">
        <v>1</v>
      </c>
      <c r="X74" s="102">
        <v>1</v>
      </c>
      <c r="Y74" s="101">
        <v>14478</v>
      </c>
      <c r="Z74" s="101">
        <v>1</v>
      </c>
      <c r="AA74" s="101">
        <v>4</v>
      </c>
      <c r="AB74" s="101">
        <v>5</v>
      </c>
      <c r="AC74" s="101">
        <v>30.16</v>
      </c>
      <c r="AD74" s="101">
        <v>35.159999999999997</v>
      </c>
      <c r="AE74" s="101">
        <v>2.8400000000000002E-2</v>
      </c>
      <c r="AF74" s="103">
        <v>94328</v>
      </c>
      <c r="AG74" s="101"/>
      <c r="AH74" s="101"/>
      <c r="AI74" s="103">
        <v>37027</v>
      </c>
      <c r="AJ74" s="104">
        <v>12.91</v>
      </c>
      <c r="AK74" s="104">
        <v>12.91</v>
      </c>
      <c r="AL74" s="104">
        <v>12.91</v>
      </c>
      <c r="AM74" s="103">
        <v>1354127</v>
      </c>
      <c r="AN74" s="103">
        <v>579395</v>
      </c>
      <c r="AO74" s="103">
        <v>1933522</v>
      </c>
      <c r="AP74" s="103">
        <v>191774</v>
      </c>
      <c r="AQ74" s="103">
        <v>0</v>
      </c>
      <c r="AR74" s="103">
        <v>191774</v>
      </c>
      <c r="AS74" s="103">
        <v>29322</v>
      </c>
      <c r="AT74" s="103">
        <v>0</v>
      </c>
      <c r="AU74" s="103">
        <v>29322</v>
      </c>
      <c r="AV74" s="103">
        <v>183640</v>
      </c>
      <c r="AW74" s="103">
        <v>2338258</v>
      </c>
      <c r="AX74" s="103">
        <v>1089451</v>
      </c>
      <c r="AY74" s="103">
        <v>321293</v>
      </c>
      <c r="AZ74" s="103">
        <v>1410744</v>
      </c>
      <c r="BA74" s="103">
        <v>219708</v>
      </c>
      <c r="BB74" s="103">
        <v>37141</v>
      </c>
      <c r="BC74" s="103">
        <v>20695</v>
      </c>
      <c r="BD74" s="103">
        <v>277544</v>
      </c>
      <c r="BE74" s="103">
        <v>528209</v>
      </c>
      <c r="BF74" s="103">
        <v>2216497</v>
      </c>
      <c r="BG74" s="103">
        <v>121761</v>
      </c>
      <c r="BH74" s="105">
        <v>5.21E-2</v>
      </c>
      <c r="BI74" s="103">
        <v>0</v>
      </c>
      <c r="BJ74" s="103">
        <v>0</v>
      </c>
      <c r="BK74" s="103">
        <v>0</v>
      </c>
      <c r="BL74" s="103">
        <v>0</v>
      </c>
      <c r="BM74" s="103">
        <v>0</v>
      </c>
      <c r="BN74" s="103">
        <v>99757</v>
      </c>
      <c r="BO74" s="106">
        <v>62166</v>
      </c>
      <c r="BP74" s="106">
        <v>63423</v>
      </c>
      <c r="BQ74" s="106">
        <v>125589</v>
      </c>
      <c r="BR74" s="106">
        <v>43804</v>
      </c>
      <c r="BS74" s="106">
        <v>23741</v>
      </c>
      <c r="BT74" s="106">
        <v>67545</v>
      </c>
      <c r="BU74" s="106">
        <v>7001</v>
      </c>
      <c r="BV74" s="106">
        <v>3343</v>
      </c>
      <c r="BW74" s="106">
        <v>10344</v>
      </c>
      <c r="BX74" s="106">
        <v>203478</v>
      </c>
      <c r="BY74" s="106"/>
      <c r="BZ74" s="106">
        <v>203478</v>
      </c>
      <c r="CA74" s="106">
        <v>32364</v>
      </c>
      <c r="CB74" s="106">
        <v>29140</v>
      </c>
      <c r="CC74" s="106">
        <v>13</v>
      </c>
      <c r="CD74" s="106">
        <v>74</v>
      </c>
      <c r="CE74" s="106">
        <v>87</v>
      </c>
      <c r="CF74" s="106">
        <v>8882</v>
      </c>
      <c r="CG74" s="106">
        <v>2310</v>
      </c>
      <c r="CH74" s="106">
        <v>11337</v>
      </c>
      <c r="CI74" s="106">
        <v>0</v>
      </c>
      <c r="CJ74" s="106">
        <v>60</v>
      </c>
      <c r="CK74" s="106">
        <v>23</v>
      </c>
      <c r="CL74" s="106">
        <v>301</v>
      </c>
      <c r="CM74" s="106">
        <v>123342</v>
      </c>
      <c r="CN74" s="106">
        <v>54869</v>
      </c>
      <c r="CO74" s="106">
        <v>178211</v>
      </c>
      <c r="CP74" s="106">
        <v>18399</v>
      </c>
      <c r="CQ74" s="106">
        <v>2058</v>
      </c>
      <c r="CR74" s="106">
        <v>20457</v>
      </c>
      <c r="CS74" s="106">
        <v>185531</v>
      </c>
      <c r="CT74" s="106">
        <v>40676</v>
      </c>
      <c r="CU74" s="106">
        <v>226207</v>
      </c>
      <c r="CV74" s="106">
        <v>424875</v>
      </c>
      <c r="CW74" s="106">
        <v>1147</v>
      </c>
      <c r="CX74" s="106">
        <v>0</v>
      </c>
      <c r="CY74" s="106">
        <v>426022</v>
      </c>
      <c r="CZ74" s="106">
        <v>25097</v>
      </c>
      <c r="DA74" s="106">
        <v>6967</v>
      </c>
      <c r="DB74" s="106">
        <v>32064</v>
      </c>
      <c r="DC74" s="106">
        <v>18873</v>
      </c>
      <c r="DD74" s="106">
        <v>12557</v>
      </c>
      <c r="DE74" s="106">
        <v>2032</v>
      </c>
      <c r="DF74" s="106">
        <v>21556</v>
      </c>
      <c r="DG74" s="106">
        <v>2121</v>
      </c>
      <c r="DH74" s="106"/>
      <c r="DI74" s="106">
        <v>342242</v>
      </c>
      <c r="DJ74" s="106">
        <v>129145</v>
      </c>
      <c r="DK74" s="106">
        <v>16606</v>
      </c>
      <c r="DL74" s="106">
        <v>1739</v>
      </c>
      <c r="DM74" s="106">
        <v>491548</v>
      </c>
      <c r="DN74" s="106">
        <v>0</v>
      </c>
      <c r="DO74" s="106">
        <v>54250</v>
      </c>
      <c r="DP74" s="106">
        <v>12912</v>
      </c>
      <c r="DQ74" s="106">
        <v>67162</v>
      </c>
      <c r="DR74" s="106">
        <v>508263</v>
      </c>
      <c r="DS74" s="106">
        <v>162</v>
      </c>
      <c r="DT74" s="106">
        <v>15</v>
      </c>
      <c r="DU74" s="106">
        <v>675</v>
      </c>
      <c r="DV74" s="106">
        <v>308</v>
      </c>
      <c r="DW74" s="106">
        <v>47</v>
      </c>
      <c r="DX74" s="106">
        <v>4</v>
      </c>
      <c r="DY74" s="106">
        <v>1211</v>
      </c>
      <c r="DZ74" s="106">
        <v>1319</v>
      </c>
      <c r="EA74" s="106">
        <v>337</v>
      </c>
      <c r="EB74" s="106">
        <v>1656</v>
      </c>
      <c r="EC74" s="106">
        <v>21559</v>
      </c>
      <c r="ED74" s="106">
        <v>8693</v>
      </c>
      <c r="EE74" s="106">
        <v>30252</v>
      </c>
      <c r="EF74" s="106">
        <v>692</v>
      </c>
      <c r="EG74" s="106">
        <v>195</v>
      </c>
      <c r="EH74" s="106">
        <v>887</v>
      </c>
      <c r="EI74" s="106">
        <v>32795</v>
      </c>
      <c r="EJ74" s="106">
        <v>0</v>
      </c>
      <c r="EK74" s="106">
        <v>0</v>
      </c>
      <c r="EL74" s="106">
        <v>126</v>
      </c>
      <c r="EM74" s="106">
        <v>661</v>
      </c>
      <c r="EN74" s="106">
        <v>2418</v>
      </c>
      <c r="EO74" s="106">
        <v>14756</v>
      </c>
      <c r="EP74" s="106">
        <v>95508</v>
      </c>
      <c r="EQ74" s="106">
        <v>16917</v>
      </c>
      <c r="ER74" s="106">
        <v>2019</v>
      </c>
      <c r="ES74" s="106">
        <v>0</v>
      </c>
      <c r="ET74" s="106">
        <v>0</v>
      </c>
      <c r="EU74" s="101" t="s">
        <v>1443</v>
      </c>
      <c r="EV74" s="106">
        <v>42</v>
      </c>
      <c r="EW74" s="106">
        <v>132</v>
      </c>
      <c r="EX74" s="106">
        <v>134826</v>
      </c>
      <c r="EY74" s="106">
        <v>311689</v>
      </c>
      <c r="EZ74" s="106"/>
      <c r="FA74" s="101"/>
      <c r="FB74" s="107" t="s">
        <v>278</v>
      </c>
      <c r="FC74" s="101"/>
      <c r="FD74" s="101"/>
      <c r="FE74" s="101" t="s">
        <v>1432</v>
      </c>
      <c r="FF74" s="101" t="s">
        <v>280</v>
      </c>
      <c r="FG74" s="101" t="s">
        <v>1433</v>
      </c>
      <c r="FH74" s="101" t="s">
        <v>1434</v>
      </c>
      <c r="FI74" s="101">
        <v>27858</v>
      </c>
      <c r="FJ74" s="101">
        <v>2308</v>
      </c>
      <c r="FK74" s="101" t="s">
        <v>1433</v>
      </c>
      <c r="FL74" s="101" t="s">
        <v>1434</v>
      </c>
      <c r="FM74" s="101">
        <v>27858</v>
      </c>
      <c r="FN74" s="101">
        <v>2308</v>
      </c>
      <c r="FO74" s="101" t="s">
        <v>743</v>
      </c>
      <c r="FP74" s="101">
        <v>83615</v>
      </c>
      <c r="FQ74" s="101">
        <v>35.159999999999997</v>
      </c>
      <c r="FR74" s="101" t="s">
        <v>1444</v>
      </c>
      <c r="FS74" s="101">
        <v>14478</v>
      </c>
      <c r="FT74" s="101">
        <v>312</v>
      </c>
      <c r="FU74" s="101"/>
      <c r="FV74" s="101" t="s">
        <v>1445</v>
      </c>
      <c r="FW74" s="101"/>
      <c r="FX74" s="101"/>
      <c r="FY74" s="102">
        <v>0</v>
      </c>
      <c r="FZ74" s="101" t="s">
        <v>1446</v>
      </c>
      <c r="GA74" s="108">
        <v>1</v>
      </c>
      <c r="GB74" s="108">
        <v>1</v>
      </c>
      <c r="GC74" s="101"/>
      <c r="GD74" s="101" t="s">
        <v>284</v>
      </c>
      <c r="GE74" s="101" t="s">
        <v>1447</v>
      </c>
      <c r="GF74" s="107" t="s">
        <v>286</v>
      </c>
      <c r="GG74" s="107" t="s">
        <v>287</v>
      </c>
      <c r="GH74" s="107" t="s">
        <v>288</v>
      </c>
      <c r="GI74" s="107" t="s">
        <v>289</v>
      </c>
      <c r="GJ74" s="107" t="s">
        <v>417</v>
      </c>
      <c r="GK74" s="107" t="s">
        <v>278</v>
      </c>
      <c r="GL74" s="106">
        <v>175842</v>
      </c>
      <c r="GM74" s="107" t="s">
        <v>291</v>
      </c>
      <c r="GN74" s="106">
        <v>958</v>
      </c>
      <c r="GO74" s="106">
        <v>52</v>
      </c>
      <c r="GP74" s="106">
        <v>4043</v>
      </c>
      <c r="GQ74" s="106">
        <v>76027</v>
      </c>
      <c r="GR74" s="106">
        <v>1197420</v>
      </c>
      <c r="GS74" s="106">
        <v>39</v>
      </c>
      <c r="GT74" s="106">
        <v>17</v>
      </c>
      <c r="GU74" s="106">
        <v>162</v>
      </c>
      <c r="GV74" s="106">
        <v>6785</v>
      </c>
      <c r="GW74" s="106"/>
      <c r="GX74" s="106">
        <v>7</v>
      </c>
      <c r="GY74" s="106">
        <v>3622</v>
      </c>
      <c r="GZ74" s="106">
        <v>22529</v>
      </c>
      <c r="HA74" s="106">
        <v>290080</v>
      </c>
      <c r="HB74" s="106">
        <v>2121</v>
      </c>
      <c r="HC74" s="106"/>
      <c r="HD74" s="106">
        <v>60</v>
      </c>
      <c r="HE74" s="106">
        <v>26725</v>
      </c>
      <c r="HF74" s="106"/>
      <c r="HG74" s="106"/>
      <c r="HH74" s="106">
        <v>2415</v>
      </c>
      <c r="HI74" s="106">
        <v>2022</v>
      </c>
      <c r="HJ74" s="106"/>
      <c r="HK74" s="106"/>
      <c r="HL74" s="106">
        <v>288</v>
      </c>
      <c r="HM74" s="106">
        <v>0</v>
      </c>
      <c r="HN74" s="106"/>
      <c r="HO74" s="106"/>
      <c r="HP74" s="106">
        <v>0</v>
      </c>
      <c r="HQ74" s="106">
        <v>491548</v>
      </c>
      <c r="HR74" s="106">
        <v>50937</v>
      </c>
      <c r="HS74" s="106">
        <v>0</v>
      </c>
      <c r="HT74" s="106">
        <v>469992</v>
      </c>
      <c r="HU74" s="106">
        <v>43970</v>
      </c>
      <c r="HV74" s="106">
        <v>444</v>
      </c>
      <c r="HW74" s="106">
        <v>12113</v>
      </c>
      <c r="HX74" s="106">
        <v>1372</v>
      </c>
      <c r="HY74" s="106">
        <v>5595</v>
      </c>
      <c r="HZ74" s="106">
        <v>0</v>
      </c>
      <c r="IA74" s="106">
        <v>0</v>
      </c>
      <c r="IB74" s="106">
        <v>26063</v>
      </c>
      <c r="IC74" s="106">
        <v>67880</v>
      </c>
      <c r="ID74" s="106">
        <v>93943</v>
      </c>
      <c r="IE74" s="106">
        <v>115499</v>
      </c>
      <c r="IF74" s="106">
        <v>32064</v>
      </c>
      <c r="IG74" s="106">
        <v>585491</v>
      </c>
      <c r="IH74" s="106">
        <v>254505</v>
      </c>
      <c r="II74" s="106">
        <v>177</v>
      </c>
      <c r="IJ74" s="106">
        <v>983</v>
      </c>
      <c r="IK74" s="106">
        <v>51</v>
      </c>
      <c r="IL74" s="105">
        <v>0.92</v>
      </c>
      <c r="IM74" s="105">
        <v>0.05</v>
      </c>
      <c r="IN74" s="106">
        <v>27.08</v>
      </c>
      <c r="IO74" s="106">
        <v>30.78</v>
      </c>
      <c r="IP74" s="106">
        <v>9.36</v>
      </c>
      <c r="IQ74" s="106">
        <v>884</v>
      </c>
      <c r="IR74" s="106">
        <v>23570</v>
      </c>
      <c r="IS74" s="106">
        <v>327</v>
      </c>
      <c r="IT74" s="106">
        <v>9225</v>
      </c>
    </row>
    <row r="75" spans="1:254" s="78" customFormat="1" x14ac:dyDescent="0.2">
      <c r="A75" s="109" t="s">
        <v>1449</v>
      </c>
      <c r="B75" s="109">
        <v>2016</v>
      </c>
      <c r="C75" s="109" t="s">
        <v>1450</v>
      </c>
      <c r="D75" s="109" t="s">
        <v>1451</v>
      </c>
      <c r="E75" s="109" t="s">
        <v>1452</v>
      </c>
      <c r="F75" s="109">
        <v>28387</v>
      </c>
      <c r="G75" s="109">
        <v>4819</v>
      </c>
      <c r="H75" s="109" t="s">
        <v>1451</v>
      </c>
      <c r="I75" s="109" t="s">
        <v>1452</v>
      </c>
      <c r="J75" s="109">
        <v>28387</v>
      </c>
      <c r="K75" s="109"/>
      <c r="L75" s="109" t="s">
        <v>1453</v>
      </c>
      <c r="M75" s="109" t="s">
        <v>1454</v>
      </c>
      <c r="N75" s="109" t="s">
        <v>1455</v>
      </c>
      <c r="O75" s="109" t="s">
        <v>1456</v>
      </c>
      <c r="P75" s="109" t="s">
        <v>1453</v>
      </c>
      <c r="Q75" s="109" t="s">
        <v>1457</v>
      </c>
      <c r="R75" s="109" t="s">
        <v>1454</v>
      </c>
      <c r="S75" s="109" t="s">
        <v>1455</v>
      </c>
      <c r="T75" s="109" t="s">
        <v>1456</v>
      </c>
      <c r="U75" s="110">
        <v>1</v>
      </c>
      <c r="V75" s="110">
        <v>0</v>
      </c>
      <c r="W75" s="110">
        <v>0</v>
      </c>
      <c r="X75" s="110">
        <v>0</v>
      </c>
      <c r="Y75" s="109">
        <v>2756</v>
      </c>
      <c r="Z75" s="109">
        <v>4</v>
      </c>
      <c r="AA75" s="109">
        <v>0</v>
      </c>
      <c r="AB75" s="109">
        <v>4</v>
      </c>
      <c r="AC75" s="109">
        <v>6.45</v>
      </c>
      <c r="AD75" s="109">
        <v>10.45</v>
      </c>
      <c r="AE75" s="109">
        <v>0.38279999999999997</v>
      </c>
      <c r="AF75" s="111">
        <v>-1</v>
      </c>
      <c r="AG75" s="109"/>
      <c r="AH75" s="109"/>
      <c r="AI75" s="111">
        <v>36511</v>
      </c>
      <c r="AJ75" s="112"/>
      <c r="AK75" s="112"/>
      <c r="AL75" s="112"/>
      <c r="AM75" s="111">
        <v>765259</v>
      </c>
      <c r="AN75" s="111">
        <v>0</v>
      </c>
      <c r="AO75" s="111">
        <v>765259</v>
      </c>
      <c r="AP75" s="111">
        <v>6382</v>
      </c>
      <c r="AQ75" s="111">
        <v>0</v>
      </c>
      <c r="AR75" s="111">
        <v>6382</v>
      </c>
      <c r="AS75" s="111">
        <v>0</v>
      </c>
      <c r="AT75" s="111">
        <v>0</v>
      </c>
      <c r="AU75" s="111">
        <v>0</v>
      </c>
      <c r="AV75" s="111">
        <v>44682</v>
      </c>
      <c r="AW75" s="111">
        <v>816323</v>
      </c>
      <c r="AX75" s="111">
        <v>464755</v>
      </c>
      <c r="AY75" s="111">
        <v>128114</v>
      </c>
      <c r="AZ75" s="111">
        <v>592869</v>
      </c>
      <c r="BA75" s="111">
        <v>70025</v>
      </c>
      <c r="BB75" s="111">
        <v>37964</v>
      </c>
      <c r="BC75" s="111">
        <v>11529</v>
      </c>
      <c r="BD75" s="111">
        <v>119518</v>
      </c>
      <c r="BE75" s="111">
        <v>103936</v>
      </c>
      <c r="BF75" s="111">
        <v>816323</v>
      </c>
      <c r="BG75" s="111">
        <v>0</v>
      </c>
      <c r="BH75" s="113">
        <v>0</v>
      </c>
      <c r="BI75" s="111">
        <v>0</v>
      </c>
      <c r="BJ75" s="111">
        <v>0</v>
      </c>
      <c r="BK75" s="111">
        <v>0</v>
      </c>
      <c r="BL75" s="111">
        <v>0</v>
      </c>
      <c r="BM75" s="111">
        <v>0</v>
      </c>
      <c r="BN75" s="111">
        <v>0</v>
      </c>
      <c r="BO75" s="114">
        <v>22297</v>
      </c>
      <c r="BP75" s="114">
        <v>22009</v>
      </c>
      <c r="BQ75" s="114">
        <v>44306</v>
      </c>
      <c r="BR75" s="114">
        <v>12228</v>
      </c>
      <c r="BS75" s="114">
        <v>7818</v>
      </c>
      <c r="BT75" s="114">
        <v>20046</v>
      </c>
      <c r="BU75" s="114">
        <v>2556</v>
      </c>
      <c r="BV75" s="114">
        <v>366</v>
      </c>
      <c r="BW75" s="114">
        <v>2922</v>
      </c>
      <c r="BX75" s="114">
        <v>67274</v>
      </c>
      <c r="BY75" s="114"/>
      <c r="BZ75" s="114">
        <v>67274</v>
      </c>
      <c r="CA75" s="114">
        <v>413</v>
      </c>
      <c r="CB75" s="114">
        <v>61213</v>
      </c>
      <c r="CC75" s="114">
        <v>20</v>
      </c>
      <c r="CD75" s="114">
        <v>74</v>
      </c>
      <c r="CE75" s="114">
        <v>94</v>
      </c>
      <c r="CF75" s="114">
        <v>3493</v>
      </c>
      <c r="CG75" s="114">
        <v>15934</v>
      </c>
      <c r="CH75" s="114">
        <v>1904</v>
      </c>
      <c r="CI75" s="114">
        <v>370</v>
      </c>
      <c r="CJ75" s="114">
        <v>106</v>
      </c>
      <c r="CK75" s="114">
        <v>64</v>
      </c>
      <c r="CL75" s="114">
        <v>124</v>
      </c>
      <c r="CM75" s="114">
        <v>36566</v>
      </c>
      <c r="CN75" s="114">
        <v>11239</v>
      </c>
      <c r="CO75" s="114">
        <v>47805</v>
      </c>
      <c r="CP75" s="114">
        <v>2618</v>
      </c>
      <c r="CQ75" s="114">
        <v>168</v>
      </c>
      <c r="CR75" s="114">
        <v>2786</v>
      </c>
      <c r="CS75" s="114">
        <v>39436</v>
      </c>
      <c r="CT75" s="114">
        <v>10211</v>
      </c>
      <c r="CU75" s="114">
        <v>49647</v>
      </c>
      <c r="CV75" s="114">
        <v>100238</v>
      </c>
      <c r="CW75" s="114">
        <v>1019</v>
      </c>
      <c r="CX75" s="114">
        <v>0</v>
      </c>
      <c r="CY75" s="114">
        <v>101257</v>
      </c>
      <c r="CZ75" s="114">
        <v>8811</v>
      </c>
      <c r="DA75" s="114">
        <v>3474</v>
      </c>
      <c r="DB75" s="114">
        <v>12285</v>
      </c>
      <c r="DC75" s="114">
        <v>5313</v>
      </c>
      <c r="DD75" s="114">
        <v>7948</v>
      </c>
      <c r="DE75" s="114">
        <v>186</v>
      </c>
      <c r="DF75" s="114">
        <v>11670</v>
      </c>
      <c r="DG75" s="114">
        <v>373</v>
      </c>
      <c r="DH75" s="114"/>
      <c r="DI75" s="114">
        <v>126862</v>
      </c>
      <c r="DJ75" s="114">
        <v>0</v>
      </c>
      <c r="DK75" s="114">
        <v>0</v>
      </c>
      <c r="DL75" s="114">
        <v>0</v>
      </c>
      <c r="DM75" s="114">
        <v>126989</v>
      </c>
      <c r="DN75" s="114">
        <v>128</v>
      </c>
      <c r="DO75" s="114">
        <v>5115</v>
      </c>
      <c r="DP75" s="114">
        <v>1168</v>
      </c>
      <c r="DQ75" s="114">
        <v>6283</v>
      </c>
      <c r="DR75" s="114">
        <v>86180</v>
      </c>
      <c r="DS75" s="114">
        <v>52</v>
      </c>
      <c r="DT75" s="114">
        <v>14</v>
      </c>
      <c r="DU75" s="114">
        <v>174</v>
      </c>
      <c r="DV75" s="114">
        <v>323</v>
      </c>
      <c r="DW75" s="114">
        <v>20</v>
      </c>
      <c r="DX75" s="114">
        <v>2</v>
      </c>
      <c r="DY75" s="114">
        <v>585</v>
      </c>
      <c r="DZ75" s="114">
        <v>1218</v>
      </c>
      <c r="EA75" s="114">
        <v>108</v>
      </c>
      <c r="EB75" s="114">
        <v>1326</v>
      </c>
      <c r="EC75" s="114">
        <v>6323</v>
      </c>
      <c r="ED75" s="114">
        <v>8580</v>
      </c>
      <c r="EE75" s="114">
        <v>14903</v>
      </c>
      <c r="EF75" s="114">
        <v>118</v>
      </c>
      <c r="EG75" s="114">
        <v>54</v>
      </c>
      <c r="EH75" s="114">
        <v>172</v>
      </c>
      <c r="EI75" s="114">
        <v>16401</v>
      </c>
      <c r="EJ75" s="114">
        <v>3</v>
      </c>
      <c r="EK75" s="114">
        <v>83</v>
      </c>
      <c r="EL75" s="114">
        <v>24</v>
      </c>
      <c r="EM75" s="114">
        <v>224</v>
      </c>
      <c r="EN75" s="114">
        <v>16</v>
      </c>
      <c r="EO75" s="114">
        <v>101</v>
      </c>
      <c r="EP75" s="114">
        <v>6283</v>
      </c>
      <c r="EQ75" s="114">
        <v>1428</v>
      </c>
      <c r="ER75" s="114">
        <v>92</v>
      </c>
      <c r="ES75" s="114">
        <v>366</v>
      </c>
      <c r="ET75" s="114">
        <v>92</v>
      </c>
      <c r="EU75" s="109" t="s">
        <v>1458</v>
      </c>
      <c r="EV75" s="114">
        <v>12</v>
      </c>
      <c r="EW75" s="114">
        <v>13</v>
      </c>
      <c r="EX75" s="114">
        <v>12096</v>
      </c>
      <c r="EY75" s="114">
        <v>45403</v>
      </c>
      <c r="EZ75" s="114">
        <v>6504</v>
      </c>
      <c r="FA75" s="109"/>
      <c r="FB75" s="115" t="s">
        <v>278</v>
      </c>
      <c r="FC75" s="109"/>
      <c r="FD75" s="109"/>
      <c r="FE75" s="109" t="s">
        <v>1449</v>
      </c>
      <c r="FF75" s="109" t="s">
        <v>280</v>
      </c>
      <c r="FG75" s="109" t="s">
        <v>1451</v>
      </c>
      <c r="FH75" s="109" t="s">
        <v>1452</v>
      </c>
      <c r="FI75" s="109">
        <v>28387</v>
      </c>
      <c r="FJ75" s="109">
        <v>4819</v>
      </c>
      <c r="FK75" s="109" t="s">
        <v>1451</v>
      </c>
      <c r="FL75" s="109" t="s">
        <v>1452</v>
      </c>
      <c r="FM75" s="109">
        <v>28387</v>
      </c>
      <c r="FN75" s="109">
        <v>4819</v>
      </c>
      <c r="FO75" s="109" t="s">
        <v>1450</v>
      </c>
      <c r="FP75" s="109">
        <v>14750</v>
      </c>
      <c r="FQ75" s="109">
        <v>10.45</v>
      </c>
      <c r="FR75" s="109" t="s">
        <v>1459</v>
      </c>
      <c r="FS75" s="109">
        <v>2756</v>
      </c>
      <c r="FT75" s="109">
        <v>52</v>
      </c>
      <c r="FU75" s="109"/>
      <c r="FV75" s="109" t="s">
        <v>1460</v>
      </c>
      <c r="FW75" s="109"/>
      <c r="FX75" s="109"/>
      <c r="FY75" s="110">
        <v>0</v>
      </c>
      <c r="FZ75" s="109" t="s">
        <v>1461</v>
      </c>
      <c r="GA75" s="116">
        <v>95.13</v>
      </c>
      <c r="GB75" s="116">
        <v>92.04</v>
      </c>
      <c r="GC75" s="109"/>
      <c r="GD75" s="109" t="s">
        <v>284</v>
      </c>
      <c r="GE75" s="109" t="s">
        <v>1462</v>
      </c>
      <c r="GF75" s="115" t="s">
        <v>286</v>
      </c>
      <c r="GG75" s="115" t="s">
        <v>535</v>
      </c>
      <c r="GH75" s="115" t="s">
        <v>502</v>
      </c>
      <c r="GI75" s="115" t="s">
        <v>289</v>
      </c>
      <c r="GJ75" s="115" t="s">
        <v>536</v>
      </c>
      <c r="GK75" s="115" t="s">
        <v>278</v>
      </c>
      <c r="GL75" s="114">
        <v>13089</v>
      </c>
      <c r="GM75" s="115" t="s">
        <v>291</v>
      </c>
      <c r="GN75" s="114">
        <v>286</v>
      </c>
      <c r="GO75" s="114">
        <v>104</v>
      </c>
      <c r="GP75" s="114">
        <v>3605</v>
      </c>
      <c r="GQ75" s="114">
        <v>13993</v>
      </c>
      <c r="GR75" s="114">
        <v>165139</v>
      </c>
      <c r="GS75" s="114">
        <v>60</v>
      </c>
      <c r="GT75" s="114">
        <v>15</v>
      </c>
      <c r="GU75" s="114">
        <v>90</v>
      </c>
      <c r="GV75" s="114">
        <v>941</v>
      </c>
      <c r="GW75" s="114">
        <v>62969</v>
      </c>
      <c r="GX75" s="114">
        <v>1</v>
      </c>
      <c r="GY75" s="114">
        <v>479</v>
      </c>
      <c r="GZ75" s="114">
        <v>21701</v>
      </c>
      <c r="HA75" s="114">
        <v>151298</v>
      </c>
      <c r="HB75" s="114">
        <v>373</v>
      </c>
      <c r="HC75" s="114">
        <v>87</v>
      </c>
      <c r="HD75" s="114">
        <v>19</v>
      </c>
      <c r="HE75" s="114">
        <v>26725</v>
      </c>
      <c r="HF75" s="114"/>
      <c r="HG75" s="114">
        <v>34298</v>
      </c>
      <c r="HH75" s="114">
        <v>190</v>
      </c>
      <c r="HI75" s="114">
        <v>2022</v>
      </c>
      <c r="HJ75" s="114"/>
      <c r="HK75" s="114">
        <v>13913</v>
      </c>
      <c r="HL75" s="114">
        <v>-1</v>
      </c>
      <c r="HM75" s="114">
        <v>0</v>
      </c>
      <c r="HN75" s="114"/>
      <c r="HO75" s="114">
        <v>370</v>
      </c>
      <c r="HP75" s="114">
        <v>0</v>
      </c>
      <c r="HQ75" s="114">
        <v>126989</v>
      </c>
      <c r="HR75" s="114">
        <v>17598</v>
      </c>
      <c r="HS75" s="114">
        <v>0</v>
      </c>
      <c r="HT75" s="114">
        <v>115319</v>
      </c>
      <c r="HU75" s="114">
        <v>14062</v>
      </c>
      <c r="HV75" s="114">
        <v>157</v>
      </c>
      <c r="HW75" s="114">
        <v>7791</v>
      </c>
      <c r="HX75" s="114">
        <v>180</v>
      </c>
      <c r="HY75" s="114">
        <v>3294</v>
      </c>
      <c r="HZ75" s="114">
        <v>0</v>
      </c>
      <c r="IA75" s="114">
        <v>62</v>
      </c>
      <c r="IB75" s="114">
        <v>531</v>
      </c>
      <c r="IC75" s="114">
        <v>13791</v>
      </c>
      <c r="ID75" s="114">
        <v>14322</v>
      </c>
      <c r="IE75" s="114">
        <v>25992</v>
      </c>
      <c r="IF75" s="114">
        <v>12285</v>
      </c>
      <c r="IG75" s="114">
        <v>141311</v>
      </c>
      <c r="IH75" s="114">
        <v>52433</v>
      </c>
      <c r="II75" s="114">
        <v>66</v>
      </c>
      <c r="IJ75" s="114">
        <v>497</v>
      </c>
      <c r="IK75" s="114">
        <v>22</v>
      </c>
      <c r="IL75" s="113">
        <v>0.91</v>
      </c>
      <c r="IM75" s="113">
        <v>0.08</v>
      </c>
      <c r="IN75" s="114">
        <v>28.04</v>
      </c>
      <c r="IO75" s="114">
        <v>29.99</v>
      </c>
      <c r="IP75" s="114">
        <v>20.09</v>
      </c>
      <c r="IQ75" s="114">
        <v>246</v>
      </c>
      <c r="IR75" s="114">
        <v>7659</v>
      </c>
      <c r="IS75" s="114">
        <v>339</v>
      </c>
      <c r="IT75" s="114">
        <v>8742</v>
      </c>
    </row>
    <row r="76" spans="1:254" s="78" customFormat="1" x14ac:dyDescent="0.2">
      <c r="A76" s="101" t="s">
        <v>1464</v>
      </c>
      <c r="B76" s="101">
        <v>2016</v>
      </c>
      <c r="C76" s="101" t="s">
        <v>1465</v>
      </c>
      <c r="D76" s="101" t="s">
        <v>1466</v>
      </c>
      <c r="E76" s="101" t="s">
        <v>1467</v>
      </c>
      <c r="F76" s="101">
        <v>28001</v>
      </c>
      <c r="G76" s="101">
        <v>4939</v>
      </c>
      <c r="H76" s="101" t="s">
        <v>1466</v>
      </c>
      <c r="I76" s="101" t="s">
        <v>1467</v>
      </c>
      <c r="J76" s="101">
        <v>28001</v>
      </c>
      <c r="K76" s="101"/>
      <c r="L76" s="101" t="s">
        <v>1468</v>
      </c>
      <c r="M76" s="101" t="s">
        <v>1469</v>
      </c>
      <c r="N76" s="101" t="s">
        <v>1470</v>
      </c>
      <c r="O76" s="101" t="s">
        <v>1471</v>
      </c>
      <c r="P76" s="101" t="s">
        <v>1468</v>
      </c>
      <c r="Q76" s="101" t="s">
        <v>396</v>
      </c>
      <c r="R76" s="101" t="s">
        <v>1472</v>
      </c>
      <c r="S76" s="101"/>
      <c r="T76" s="101" t="s">
        <v>1471</v>
      </c>
      <c r="U76" s="102">
        <v>1</v>
      </c>
      <c r="V76" s="102">
        <v>4</v>
      </c>
      <c r="W76" s="102">
        <v>0</v>
      </c>
      <c r="X76" s="102">
        <v>1</v>
      </c>
      <c r="Y76" s="101"/>
      <c r="Z76" s="101">
        <v>3.75</v>
      </c>
      <c r="AA76" s="101">
        <v>0</v>
      </c>
      <c r="AB76" s="101">
        <v>3.75</v>
      </c>
      <c r="AC76" s="101">
        <v>10</v>
      </c>
      <c r="AD76" s="101">
        <v>13.75</v>
      </c>
      <c r="AE76" s="101">
        <v>0.2727</v>
      </c>
      <c r="AF76" s="103">
        <v>61160</v>
      </c>
      <c r="AG76" s="101"/>
      <c r="AH76" s="101"/>
      <c r="AI76" s="103">
        <v>39237</v>
      </c>
      <c r="AJ76" s="104"/>
      <c r="AK76" s="104"/>
      <c r="AL76" s="104">
        <v>18.899999999999999</v>
      </c>
      <c r="AM76" s="103">
        <v>0</v>
      </c>
      <c r="AN76" s="103"/>
      <c r="AO76" s="103">
        <v>0</v>
      </c>
      <c r="AP76" s="103">
        <v>115390</v>
      </c>
      <c r="AQ76" s="103"/>
      <c r="AR76" s="103">
        <v>115390</v>
      </c>
      <c r="AS76" s="103">
        <v>0</v>
      </c>
      <c r="AT76" s="103"/>
      <c r="AU76" s="103">
        <v>0</v>
      </c>
      <c r="AV76" s="103"/>
      <c r="AW76" s="103">
        <v>115390</v>
      </c>
      <c r="AX76" s="103"/>
      <c r="AY76" s="103"/>
      <c r="AZ76" s="103"/>
      <c r="BA76" s="103"/>
      <c r="BB76" s="103"/>
      <c r="BC76" s="103"/>
      <c r="BD76" s="103"/>
      <c r="BE76" s="103"/>
      <c r="BF76" s="103"/>
      <c r="BG76" s="103">
        <v>115390</v>
      </c>
      <c r="BH76" s="105">
        <v>1</v>
      </c>
      <c r="BI76" s="103"/>
      <c r="BJ76" s="103"/>
      <c r="BK76" s="103"/>
      <c r="BL76" s="103"/>
      <c r="BM76" s="103"/>
      <c r="BN76" s="103"/>
      <c r="BO76" s="106">
        <v>36052</v>
      </c>
      <c r="BP76" s="106">
        <v>28932</v>
      </c>
      <c r="BQ76" s="106">
        <v>64984</v>
      </c>
      <c r="BR76" s="106">
        <v>23196</v>
      </c>
      <c r="BS76" s="106">
        <v>8050</v>
      </c>
      <c r="BT76" s="106">
        <v>31246</v>
      </c>
      <c r="BU76" s="106">
        <v>3062</v>
      </c>
      <c r="BV76" s="106">
        <v>101</v>
      </c>
      <c r="BW76" s="106">
        <v>3163</v>
      </c>
      <c r="BX76" s="106">
        <v>99393</v>
      </c>
      <c r="BY76" s="106"/>
      <c r="BZ76" s="106">
        <v>99393</v>
      </c>
      <c r="CA76" s="106">
        <v>509</v>
      </c>
      <c r="CB76" s="106">
        <v>50523</v>
      </c>
      <c r="CC76" s="106">
        <v>1</v>
      </c>
      <c r="CD76" s="106">
        <v>74</v>
      </c>
      <c r="CE76" s="106">
        <v>75</v>
      </c>
      <c r="CF76" s="106">
        <v>2820</v>
      </c>
      <c r="CG76" s="106">
        <v>3205</v>
      </c>
      <c r="CH76" s="106">
        <v>5799</v>
      </c>
      <c r="CI76" s="106">
        <v>205</v>
      </c>
      <c r="CJ76" s="106">
        <v>0</v>
      </c>
      <c r="CK76" s="106">
        <v>15</v>
      </c>
      <c r="CL76" s="106">
        <v>250</v>
      </c>
      <c r="CM76" s="106"/>
      <c r="CN76" s="106"/>
      <c r="CO76" s="106"/>
      <c r="CP76" s="106"/>
      <c r="CQ76" s="106"/>
      <c r="CR76" s="106"/>
      <c r="CS76" s="106"/>
      <c r="CT76" s="106"/>
      <c r="CU76" s="106"/>
      <c r="CV76" s="106"/>
      <c r="CW76" s="106"/>
      <c r="CX76" s="106"/>
      <c r="CY76" s="106"/>
      <c r="CZ76" s="106"/>
      <c r="DA76" s="106">
        <v>1692</v>
      </c>
      <c r="DB76" s="106">
        <v>1692</v>
      </c>
      <c r="DC76" s="106">
        <v>18</v>
      </c>
      <c r="DD76" s="106">
        <v>10195</v>
      </c>
      <c r="DE76" s="106"/>
      <c r="DF76" s="106">
        <v>11905</v>
      </c>
      <c r="DG76" s="106">
        <v>1279</v>
      </c>
      <c r="DH76" s="106"/>
      <c r="DI76" s="106">
        <v>101146</v>
      </c>
      <c r="DJ76" s="106"/>
      <c r="DK76" s="106"/>
      <c r="DL76" s="106"/>
      <c r="DM76" s="106">
        <v>11905</v>
      </c>
      <c r="DN76" s="106">
        <v>309</v>
      </c>
      <c r="DO76" s="106">
        <v>19308</v>
      </c>
      <c r="DP76" s="106">
        <v>5269</v>
      </c>
      <c r="DQ76" s="106">
        <v>24577</v>
      </c>
      <c r="DR76" s="106">
        <v>128327</v>
      </c>
      <c r="DS76" s="106">
        <v>6</v>
      </c>
      <c r="DT76" s="106"/>
      <c r="DU76" s="106">
        <v>136</v>
      </c>
      <c r="DV76" s="106">
        <v>18</v>
      </c>
      <c r="DW76" s="106"/>
      <c r="DX76" s="106"/>
      <c r="DY76" s="106">
        <v>160</v>
      </c>
      <c r="DZ76" s="106"/>
      <c r="EA76" s="106"/>
      <c r="EB76" s="106"/>
      <c r="EC76" s="106">
        <v>4800</v>
      </c>
      <c r="ED76" s="106">
        <v>2793</v>
      </c>
      <c r="EE76" s="106">
        <v>7593</v>
      </c>
      <c r="EF76" s="106"/>
      <c r="EG76" s="106"/>
      <c r="EH76" s="106"/>
      <c r="EI76" s="106">
        <v>7593</v>
      </c>
      <c r="EJ76" s="106"/>
      <c r="EK76" s="106"/>
      <c r="EL76" s="106"/>
      <c r="EM76" s="106"/>
      <c r="EN76" s="106">
        <v>66</v>
      </c>
      <c r="EO76" s="106">
        <v>977</v>
      </c>
      <c r="EP76" s="106">
        <v>34</v>
      </c>
      <c r="EQ76" s="106">
        <v>34</v>
      </c>
      <c r="ER76" s="106"/>
      <c r="ES76" s="106">
        <v>22</v>
      </c>
      <c r="ET76" s="106">
        <v>41</v>
      </c>
      <c r="EU76" s="101" t="s">
        <v>1473</v>
      </c>
      <c r="EV76" s="106">
        <v>20</v>
      </c>
      <c r="EW76" s="106">
        <v>42</v>
      </c>
      <c r="EX76" s="106">
        <v>18320</v>
      </c>
      <c r="EY76" s="106">
        <v>32901</v>
      </c>
      <c r="EZ76" s="106"/>
      <c r="FA76" s="101"/>
      <c r="FB76" s="107"/>
      <c r="FC76" s="101"/>
      <c r="FD76" s="101"/>
      <c r="FE76" s="101" t="s">
        <v>1464</v>
      </c>
      <c r="FF76" s="101"/>
      <c r="FG76" s="101" t="s">
        <v>1466</v>
      </c>
      <c r="FH76" s="101" t="s">
        <v>1467</v>
      </c>
      <c r="FI76" s="101">
        <v>28001</v>
      </c>
      <c r="FJ76" s="101">
        <v>4993</v>
      </c>
      <c r="FK76" s="101" t="s">
        <v>1466</v>
      </c>
      <c r="FL76" s="101" t="s">
        <v>1467</v>
      </c>
      <c r="FM76" s="101">
        <v>28001</v>
      </c>
      <c r="FN76" s="101">
        <v>4993</v>
      </c>
      <c r="FO76" s="101" t="s">
        <v>1465</v>
      </c>
      <c r="FP76" s="101">
        <v>28135</v>
      </c>
      <c r="FQ76" s="101"/>
      <c r="FR76" s="101" t="s">
        <v>1474</v>
      </c>
      <c r="FS76" s="101"/>
      <c r="FT76" s="101"/>
      <c r="FU76" s="101"/>
      <c r="FV76" s="101"/>
      <c r="FW76" s="101"/>
      <c r="FX76" s="101"/>
      <c r="FY76" s="102">
        <v>0</v>
      </c>
      <c r="FZ76" s="101" t="s">
        <v>1475</v>
      </c>
      <c r="GA76" s="108"/>
      <c r="GB76" s="108"/>
      <c r="GC76" s="101"/>
      <c r="GD76" s="101"/>
      <c r="GE76" s="101" t="s">
        <v>1476</v>
      </c>
      <c r="GF76" s="107" t="s">
        <v>286</v>
      </c>
      <c r="GG76" s="107" t="s">
        <v>287</v>
      </c>
      <c r="GH76" s="107" t="s">
        <v>288</v>
      </c>
      <c r="GI76" s="107" t="s">
        <v>289</v>
      </c>
      <c r="GJ76" s="107" t="s">
        <v>290</v>
      </c>
      <c r="GK76" s="107" t="s">
        <v>278</v>
      </c>
      <c r="GL76" s="106">
        <v>60612</v>
      </c>
      <c r="GM76" s="107" t="s">
        <v>291</v>
      </c>
      <c r="GN76" s="106">
        <v>617</v>
      </c>
      <c r="GO76" s="106">
        <v>72</v>
      </c>
      <c r="GP76" s="106">
        <v>2113</v>
      </c>
      <c r="GQ76" s="106">
        <v>17911</v>
      </c>
      <c r="GR76" s="106"/>
      <c r="GS76" s="106">
        <v>64</v>
      </c>
      <c r="GT76" s="106">
        <v>5</v>
      </c>
      <c r="GU76" s="106">
        <v>83</v>
      </c>
      <c r="GV76" s="106">
        <v>1158</v>
      </c>
      <c r="GW76" s="106"/>
      <c r="GX76" s="106">
        <v>6</v>
      </c>
      <c r="GY76" s="106">
        <v>1818</v>
      </c>
      <c r="GZ76" s="106">
        <v>11824</v>
      </c>
      <c r="HA76" s="106">
        <v>164058</v>
      </c>
      <c r="HB76" s="106">
        <v>1279</v>
      </c>
      <c r="HC76" s="106"/>
      <c r="HD76" s="106">
        <v>0</v>
      </c>
      <c r="HE76" s="106">
        <v>26725</v>
      </c>
      <c r="HF76" s="106">
        <v>23798</v>
      </c>
      <c r="HG76" s="106"/>
      <c r="HH76" s="106">
        <v>0</v>
      </c>
      <c r="HI76" s="106">
        <v>2022</v>
      </c>
      <c r="HJ76" s="106">
        <v>1183</v>
      </c>
      <c r="HK76" s="106"/>
      <c r="HL76" s="106">
        <v>0</v>
      </c>
      <c r="HM76" s="106">
        <v>0</v>
      </c>
      <c r="HN76" s="106">
        <v>205</v>
      </c>
      <c r="HO76" s="106"/>
      <c r="HP76" s="106">
        <v>0</v>
      </c>
      <c r="HQ76" s="106">
        <v>11905</v>
      </c>
      <c r="HR76" s="106">
        <v>1710</v>
      </c>
      <c r="HS76" s="106"/>
      <c r="HT76" s="106"/>
      <c r="HU76" s="106"/>
      <c r="HV76" s="106">
        <v>51</v>
      </c>
      <c r="HW76" s="106">
        <v>10144</v>
      </c>
      <c r="HX76" s="106">
        <v>151</v>
      </c>
      <c r="HY76" s="106">
        <v>1541</v>
      </c>
      <c r="HZ76" s="106">
        <v>0</v>
      </c>
      <c r="IA76" s="106">
        <v>18</v>
      </c>
      <c r="IB76" s="106">
        <v>5244</v>
      </c>
      <c r="IC76" s="106"/>
      <c r="ID76" s="106">
        <v>5244</v>
      </c>
      <c r="IE76" s="106">
        <v>17149</v>
      </c>
      <c r="IF76" s="106">
        <v>1692</v>
      </c>
      <c r="IG76" s="106">
        <v>17149</v>
      </c>
      <c r="IH76" s="106"/>
      <c r="II76" s="106">
        <v>6</v>
      </c>
      <c r="IJ76" s="106">
        <v>154</v>
      </c>
      <c r="IK76" s="106"/>
      <c r="IL76" s="105">
        <v>1</v>
      </c>
      <c r="IM76" s="105">
        <v>0</v>
      </c>
      <c r="IN76" s="106">
        <v>47.46</v>
      </c>
      <c r="IO76" s="106">
        <v>49.31</v>
      </c>
      <c r="IP76" s="106">
        <v>0</v>
      </c>
      <c r="IQ76" s="106">
        <v>142</v>
      </c>
      <c r="IR76" s="106">
        <v>4800</v>
      </c>
      <c r="IS76" s="106">
        <v>18</v>
      </c>
      <c r="IT76" s="106">
        <v>2793</v>
      </c>
    </row>
    <row r="77" spans="1:254" s="78" customFormat="1" x14ac:dyDescent="0.2">
      <c r="A77" s="101" t="s">
        <v>1478</v>
      </c>
      <c r="B77" s="101">
        <v>2016</v>
      </c>
      <c r="C77" s="101" t="s">
        <v>1479</v>
      </c>
      <c r="D77" s="101" t="s">
        <v>1480</v>
      </c>
      <c r="E77" s="101" t="s">
        <v>1481</v>
      </c>
      <c r="F77" s="101">
        <v>28712</v>
      </c>
      <c r="G77" s="101">
        <v>3729</v>
      </c>
      <c r="H77" s="101" t="s">
        <v>1480</v>
      </c>
      <c r="I77" s="101" t="s">
        <v>1481</v>
      </c>
      <c r="J77" s="101">
        <v>28712</v>
      </c>
      <c r="K77" s="101"/>
      <c r="L77" s="101" t="s">
        <v>1482</v>
      </c>
      <c r="M77" s="101" t="s">
        <v>1483</v>
      </c>
      <c r="N77" s="101" t="s">
        <v>1484</v>
      </c>
      <c r="O77" s="101" t="s">
        <v>1485</v>
      </c>
      <c r="P77" s="101" t="s">
        <v>1486</v>
      </c>
      <c r="Q77" s="101" t="s">
        <v>1487</v>
      </c>
      <c r="R77" s="101" t="s">
        <v>1483</v>
      </c>
      <c r="S77" s="101" t="s">
        <v>1484</v>
      </c>
      <c r="T77" s="101" t="s">
        <v>1488</v>
      </c>
      <c r="U77" s="102">
        <v>1</v>
      </c>
      <c r="V77" s="102">
        <v>0</v>
      </c>
      <c r="W77" s="102">
        <v>1</v>
      </c>
      <c r="X77" s="102">
        <v>0</v>
      </c>
      <c r="Y77" s="101">
        <v>3440</v>
      </c>
      <c r="Z77" s="101">
        <v>4.6900000000000004</v>
      </c>
      <c r="AA77" s="101">
        <v>0.94</v>
      </c>
      <c r="AB77" s="101">
        <v>5.63</v>
      </c>
      <c r="AC77" s="101">
        <v>12.13</v>
      </c>
      <c r="AD77" s="101">
        <v>17.760000000000002</v>
      </c>
      <c r="AE77" s="101">
        <v>0.2641</v>
      </c>
      <c r="AF77" s="103">
        <v>79015</v>
      </c>
      <c r="AG77" s="101"/>
      <c r="AH77" s="101"/>
      <c r="AI77" s="103">
        <v>36959</v>
      </c>
      <c r="AJ77" s="104">
        <v>13.89</v>
      </c>
      <c r="AK77" s="104">
        <v>13.89</v>
      </c>
      <c r="AL77" s="104">
        <v>13.89</v>
      </c>
      <c r="AM77" s="103">
        <v>0</v>
      </c>
      <c r="AN77" s="103">
        <v>1178653</v>
      </c>
      <c r="AO77" s="103">
        <v>1178653</v>
      </c>
      <c r="AP77" s="103">
        <v>88071</v>
      </c>
      <c r="AQ77" s="103">
        <v>0</v>
      </c>
      <c r="AR77" s="103">
        <v>88071</v>
      </c>
      <c r="AS77" s="103">
        <v>0</v>
      </c>
      <c r="AT77" s="103">
        <v>15636</v>
      </c>
      <c r="AU77" s="103">
        <v>15636</v>
      </c>
      <c r="AV77" s="103">
        <v>0</v>
      </c>
      <c r="AW77" s="103">
        <v>1282360</v>
      </c>
      <c r="AX77" s="103">
        <v>676322</v>
      </c>
      <c r="AY77" s="103">
        <v>269375</v>
      </c>
      <c r="AZ77" s="103">
        <v>945697</v>
      </c>
      <c r="BA77" s="103">
        <v>93517</v>
      </c>
      <c r="BB77" s="103">
        <v>29590</v>
      </c>
      <c r="BC77" s="103">
        <v>20170</v>
      </c>
      <c r="BD77" s="103">
        <v>143277</v>
      </c>
      <c r="BE77" s="103">
        <v>164584</v>
      </c>
      <c r="BF77" s="103">
        <v>1253558</v>
      </c>
      <c r="BG77" s="103">
        <v>28802</v>
      </c>
      <c r="BH77" s="105">
        <v>2.2499999999999999E-2</v>
      </c>
      <c r="BI77" s="103">
        <v>0</v>
      </c>
      <c r="BJ77" s="103">
        <v>0</v>
      </c>
      <c r="BK77" s="103">
        <v>0</v>
      </c>
      <c r="BL77" s="103">
        <v>0</v>
      </c>
      <c r="BM77" s="103">
        <v>0</v>
      </c>
      <c r="BN77" s="103">
        <v>0</v>
      </c>
      <c r="BO77" s="106">
        <v>37308</v>
      </c>
      <c r="BP77" s="106">
        <v>39638</v>
      </c>
      <c r="BQ77" s="106">
        <v>76946</v>
      </c>
      <c r="BR77" s="106">
        <v>21696</v>
      </c>
      <c r="BS77" s="106">
        <v>14875</v>
      </c>
      <c r="BT77" s="106">
        <v>36571</v>
      </c>
      <c r="BU77" s="106">
        <v>5257</v>
      </c>
      <c r="BV77" s="106">
        <v>1978</v>
      </c>
      <c r="BW77" s="106">
        <v>7235</v>
      </c>
      <c r="BX77" s="106">
        <v>120752</v>
      </c>
      <c r="BY77" s="106"/>
      <c r="BZ77" s="106">
        <v>120752</v>
      </c>
      <c r="CA77" s="106">
        <v>278</v>
      </c>
      <c r="CB77" s="106">
        <v>63551</v>
      </c>
      <c r="CC77" s="106">
        <v>9</v>
      </c>
      <c r="CD77" s="106">
        <v>74</v>
      </c>
      <c r="CE77" s="106">
        <v>83</v>
      </c>
      <c r="CF77" s="106">
        <v>6408</v>
      </c>
      <c r="CG77" s="106">
        <v>16403</v>
      </c>
      <c r="CH77" s="106">
        <v>7719</v>
      </c>
      <c r="CI77" s="106">
        <v>784</v>
      </c>
      <c r="CJ77" s="106">
        <v>133</v>
      </c>
      <c r="CK77" s="106">
        <v>23</v>
      </c>
      <c r="CL77" s="106">
        <v>129</v>
      </c>
      <c r="CM77" s="106">
        <v>88000</v>
      </c>
      <c r="CN77" s="106">
        <v>36401</v>
      </c>
      <c r="CO77" s="106">
        <v>124401</v>
      </c>
      <c r="CP77" s="106">
        <v>9175</v>
      </c>
      <c r="CQ77" s="106">
        <v>361</v>
      </c>
      <c r="CR77" s="106">
        <v>9536</v>
      </c>
      <c r="CS77" s="106">
        <v>57495</v>
      </c>
      <c r="CT77" s="106">
        <v>21734</v>
      </c>
      <c r="CU77" s="106">
        <v>79229</v>
      </c>
      <c r="CV77" s="106">
        <v>213166</v>
      </c>
      <c r="CW77" s="106">
        <v>0</v>
      </c>
      <c r="CX77" s="106">
        <v>0</v>
      </c>
      <c r="CY77" s="106">
        <v>213166</v>
      </c>
      <c r="CZ77" s="106">
        <v>20119</v>
      </c>
      <c r="DA77" s="106">
        <v>7024</v>
      </c>
      <c r="DB77" s="106">
        <v>27143</v>
      </c>
      <c r="DC77" s="106">
        <v>56342</v>
      </c>
      <c r="DD77" s="106">
        <v>29604</v>
      </c>
      <c r="DE77" s="106">
        <v>3186</v>
      </c>
      <c r="DF77" s="106">
        <v>39904</v>
      </c>
      <c r="DG77" s="106">
        <v>1905</v>
      </c>
      <c r="DH77" s="106"/>
      <c r="DI77" s="106">
        <v>315238</v>
      </c>
      <c r="DJ77" s="106"/>
      <c r="DK77" s="106">
        <v>10563</v>
      </c>
      <c r="DL77" s="106"/>
      <c r="DM77" s="106">
        <v>329441</v>
      </c>
      <c r="DN77" s="106">
        <v>109</v>
      </c>
      <c r="DO77" s="106">
        <v>14911</v>
      </c>
      <c r="DP77" s="106">
        <v>3047</v>
      </c>
      <c r="DQ77" s="106">
        <v>17958</v>
      </c>
      <c r="DR77" s="106">
        <v>212099</v>
      </c>
      <c r="DS77" s="106">
        <v>82</v>
      </c>
      <c r="DT77" s="106">
        <v>23</v>
      </c>
      <c r="DU77" s="106">
        <v>269</v>
      </c>
      <c r="DV77" s="106">
        <v>8</v>
      </c>
      <c r="DW77" s="106">
        <v>58</v>
      </c>
      <c r="DX77" s="106">
        <v>0</v>
      </c>
      <c r="DY77" s="106">
        <v>440</v>
      </c>
      <c r="DZ77" s="106">
        <v>6098</v>
      </c>
      <c r="EA77" s="106">
        <v>761</v>
      </c>
      <c r="EB77" s="106">
        <v>6859</v>
      </c>
      <c r="EC77" s="106">
        <v>7271</v>
      </c>
      <c r="ED77" s="106">
        <v>1455</v>
      </c>
      <c r="EE77" s="106">
        <v>8726</v>
      </c>
      <c r="EF77" s="106">
        <v>789</v>
      </c>
      <c r="EG77" s="106">
        <v>0</v>
      </c>
      <c r="EH77" s="106">
        <v>789</v>
      </c>
      <c r="EI77" s="106">
        <v>16374</v>
      </c>
      <c r="EJ77" s="106">
        <v>0</v>
      </c>
      <c r="EK77" s="106">
        <v>0</v>
      </c>
      <c r="EL77" s="106">
        <v>0</v>
      </c>
      <c r="EM77" s="106">
        <v>0</v>
      </c>
      <c r="EN77" s="106">
        <v>859</v>
      </c>
      <c r="EO77" s="106">
        <v>6733</v>
      </c>
      <c r="EP77" s="106">
        <v>14296</v>
      </c>
      <c r="EQ77" s="106">
        <v>4630</v>
      </c>
      <c r="ER77" s="106">
        <v>410</v>
      </c>
      <c r="ES77" s="106">
        <v>1436</v>
      </c>
      <c r="ET77" s="106">
        <v>298</v>
      </c>
      <c r="EU77" s="101" t="s">
        <v>1489</v>
      </c>
      <c r="EV77" s="106">
        <v>36</v>
      </c>
      <c r="EW77" s="106">
        <v>50</v>
      </c>
      <c r="EX77" s="106">
        <v>29599</v>
      </c>
      <c r="EY77" s="106">
        <v>138519</v>
      </c>
      <c r="EZ77" s="106">
        <v>30057</v>
      </c>
      <c r="FA77" s="101"/>
      <c r="FB77" s="107" t="s">
        <v>289</v>
      </c>
      <c r="FC77" s="101"/>
      <c r="FD77" s="101"/>
      <c r="FE77" s="101" t="s">
        <v>1478</v>
      </c>
      <c r="FF77" s="101" t="s">
        <v>307</v>
      </c>
      <c r="FG77" s="101" t="s">
        <v>1480</v>
      </c>
      <c r="FH77" s="101" t="s">
        <v>1481</v>
      </c>
      <c r="FI77" s="101">
        <v>28712</v>
      </c>
      <c r="FJ77" s="101">
        <v>3729</v>
      </c>
      <c r="FK77" s="101" t="s">
        <v>1480</v>
      </c>
      <c r="FL77" s="101" t="s">
        <v>1481</v>
      </c>
      <c r="FM77" s="101">
        <v>28712</v>
      </c>
      <c r="FN77" s="101">
        <v>3729</v>
      </c>
      <c r="FO77" s="101" t="s">
        <v>1479</v>
      </c>
      <c r="FP77" s="101">
        <v>34976</v>
      </c>
      <c r="FQ77" s="101">
        <v>17.760000000000002</v>
      </c>
      <c r="FR77" s="101" t="s">
        <v>1482</v>
      </c>
      <c r="FS77" s="101">
        <v>3440</v>
      </c>
      <c r="FT77" s="101">
        <v>104</v>
      </c>
      <c r="FU77" s="101"/>
      <c r="FV77" s="101" t="s">
        <v>1490</v>
      </c>
      <c r="FW77" s="101"/>
      <c r="FX77" s="101"/>
      <c r="FY77" s="102">
        <v>0</v>
      </c>
      <c r="FZ77" s="101" t="s">
        <v>1491</v>
      </c>
      <c r="GA77" s="108">
        <v>94.75</v>
      </c>
      <c r="GB77" s="108">
        <v>86.64</v>
      </c>
      <c r="GC77" s="101"/>
      <c r="GD77" s="101" t="s">
        <v>284</v>
      </c>
      <c r="GE77" s="101" t="s">
        <v>1492</v>
      </c>
      <c r="GF77" s="107" t="s">
        <v>286</v>
      </c>
      <c r="GG77" s="107" t="s">
        <v>287</v>
      </c>
      <c r="GH77" s="107" t="s">
        <v>288</v>
      </c>
      <c r="GI77" s="107" t="s">
        <v>289</v>
      </c>
      <c r="GJ77" s="107" t="s">
        <v>290</v>
      </c>
      <c r="GK77" s="107" t="s">
        <v>278</v>
      </c>
      <c r="GL77" s="106">
        <v>33220</v>
      </c>
      <c r="GM77" s="107" t="s">
        <v>291</v>
      </c>
      <c r="GN77" s="106">
        <v>747</v>
      </c>
      <c r="GO77" s="106">
        <v>88</v>
      </c>
      <c r="GP77" s="106">
        <v>3481</v>
      </c>
      <c r="GQ77" s="106">
        <v>22668</v>
      </c>
      <c r="GR77" s="106">
        <v>419320</v>
      </c>
      <c r="GS77" s="106">
        <v>88</v>
      </c>
      <c r="GT77" s="106">
        <v>26</v>
      </c>
      <c r="GU77" s="106">
        <v>385</v>
      </c>
      <c r="GV77" s="106">
        <v>3305</v>
      </c>
      <c r="GW77" s="106">
        <v>44100</v>
      </c>
      <c r="GX77" s="106">
        <v>2</v>
      </c>
      <c r="GY77" s="106">
        <v>7099</v>
      </c>
      <c r="GZ77" s="106">
        <v>31314</v>
      </c>
      <c r="HA77" s="106">
        <v>218145</v>
      </c>
      <c r="HB77" s="106">
        <v>1905</v>
      </c>
      <c r="HC77" s="106">
        <v>87</v>
      </c>
      <c r="HD77" s="106">
        <v>46</v>
      </c>
      <c r="HE77" s="106">
        <v>26725</v>
      </c>
      <c r="HF77" s="106"/>
      <c r="HG77" s="106">
        <v>34298</v>
      </c>
      <c r="HH77" s="106">
        <v>2528</v>
      </c>
      <c r="HI77" s="106">
        <v>2022</v>
      </c>
      <c r="HJ77" s="106"/>
      <c r="HK77" s="106">
        <v>13913</v>
      </c>
      <c r="HL77" s="106">
        <v>468</v>
      </c>
      <c r="HM77" s="106">
        <v>0</v>
      </c>
      <c r="HN77" s="106"/>
      <c r="HO77" s="106">
        <v>370</v>
      </c>
      <c r="HP77" s="106">
        <v>414</v>
      </c>
      <c r="HQ77" s="106">
        <v>329441</v>
      </c>
      <c r="HR77" s="106">
        <v>83485</v>
      </c>
      <c r="HS77" s="106">
        <v>0</v>
      </c>
      <c r="HT77" s="106">
        <v>289537</v>
      </c>
      <c r="HU77" s="106">
        <v>76371</v>
      </c>
      <c r="HV77" s="106">
        <v>8</v>
      </c>
      <c r="HW77" s="106">
        <v>29596</v>
      </c>
      <c r="HX77" s="106">
        <v>7</v>
      </c>
      <c r="HY77" s="106">
        <v>7017</v>
      </c>
      <c r="HZ77" s="106">
        <v>0</v>
      </c>
      <c r="IA77" s="106">
        <v>90</v>
      </c>
      <c r="IB77" s="106">
        <v>13957</v>
      </c>
      <c r="IC77" s="106">
        <v>31417</v>
      </c>
      <c r="ID77" s="106">
        <v>45374</v>
      </c>
      <c r="IE77" s="106">
        <v>85278</v>
      </c>
      <c r="IF77" s="106">
        <v>27143</v>
      </c>
      <c r="IG77" s="106">
        <v>374815</v>
      </c>
      <c r="IH77" s="106">
        <v>113041</v>
      </c>
      <c r="II77" s="106">
        <v>105</v>
      </c>
      <c r="IJ77" s="106">
        <v>277</v>
      </c>
      <c r="IK77" s="106">
        <v>58</v>
      </c>
      <c r="IL77" s="105">
        <v>0.53</v>
      </c>
      <c r="IM77" s="105">
        <v>0.42</v>
      </c>
      <c r="IN77" s="106">
        <v>37.21</v>
      </c>
      <c r="IO77" s="106">
        <v>31.5</v>
      </c>
      <c r="IP77" s="106">
        <v>65.319999999999993</v>
      </c>
      <c r="IQ77" s="106">
        <v>409</v>
      </c>
      <c r="IR77" s="106">
        <v>14158</v>
      </c>
      <c r="IS77" s="106">
        <v>31</v>
      </c>
      <c r="IT77" s="106">
        <v>2216</v>
      </c>
    </row>
    <row r="78" spans="1:254" s="78" customFormat="1" x14ac:dyDescent="0.2">
      <c r="A78" s="101" t="s">
        <v>1494</v>
      </c>
      <c r="B78" s="101">
        <v>2016</v>
      </c>
      <c r="C78" s="101" t="s">
        <v>1495</v>
      </c>
      <c r="D78" s="101" t="s">
        <v>1496</v>
      </c>
      <c r="E78" s="101" t="s">
        <v>1497</v>
      </c>
      <c r="F78" s="101">
        <v>28112</v>
      </c>
      <c r="G78" s="101">
        <v>4842</v>
      </c>
      <c r="H78" s="101" t="s">
        <v>1496</v>
      </c>
      <c r="I78" s="101" t="s">
        <v>1497</v>
      </c>
      <c r="J78" s="101">
        <v>28112</v>
      </c>
      <c r="K78" s="101"/>
      <c r="L78" s="101" t="s">
        <v>1498</v>
      </c>
      <c r="M78" s="101" t="s">
        <v>1499</v>
      </c>
      <c r="N78" s="101" t="s">
        <v>1500</v>
      </c>
      <c r="O78" s="101" t="s">
        <v>1501</v>
      </c>
      <c r="P78" s="101" t="s">
        <v>1502</v>
      </c>
      <c r="Q78" s="101" t="s">
        <v>1503</v>
      </c>
      <c r="R78" s="101" t="s">
        <v>1499</v>
      </c>
      <c r="S78" s="101" t="s">
        <v>1500</v>
      </c>
      <c r="T78" s="101" t="s">
        <v>1504</v>
      </c>
      <c r="U78" s="102">
        <v>1</v>
      </c>
      <c r="V78" s="102">
        <v>3</v>
      </c>
      <c r="W78" s="102">
        <v>0</v>
      </c>
      <c r="X78" s="102">
        <v>0</v>
      </c>
      <c r="Y78" s="101">
        <v>10798</v>
      </c>
      <c r="Z78" s="101">
        <v>5</v>
      </c>
      <c r="AA78" s="101">
        <v>4</v>
      </c>
      <c r="AB78" s="101">
        <v>9</v>
      </c>
      <c r="AC78" s="101">
        <v>45.03</v>
      </c>
      <c r="AD78" s="101">
        <v>54.03</v>
      </c>
      <c r="AE78" s="101">
        <v>9.2499999999999999E-2</v>
      </c>
      <c r="AF78" s="103">
        <v>78118</v>
      </c>
      <c r="AG78" s="101"/>
      <c r="AH78" s="101"/>
      <c r="AI78" s="103">
        <v>40753</v>
      </c>
      <c r="AJ78" s="104">
        <v>12.56</v>
      </c>
      <c r="AK78" s="104">
        <v>14.34</v>
      </c>
      <c r="AL78" s="104">
        <v>17.149999999999999</v>
      </c>
      <c r="AM78" s="103">
        <v>0</v>
      </c>
      <c r="AN78" s="103">
        <v>4114180</v>
      </c>
      <c r="AO78" s="103">
        <v>4114180</v>
      </c>
      <c r="AP78" s="103">
        <v>193581</v>
      </c>
      <c r="AQ78" s="103">
        <v>0</v>
      </c>
      <c r="AR78" s="103">
        <v>193581</v>
      </c>
      <c r="AS78" s="103">
        <v>0</v>
      </c>
      <c r="AT78" s="103">
        <v>0</v>
      </c>
      <c r="AU78" s="103">
        <v>0</v>
      </c>
      <c r="AV78" s="103">
        <v>183353</v>
      </c>
      <c r="AW78" s="103">
        <v>4491114</v>
      </c>
      <c r="AX78" s="103">
        <v>2095689</v>
      </c>
      <c r="AY78" s="103">
        <v>1159968</v>
      </c>
      <c r="AZ78" s="103">
        <v>3255657</v>
      </c>
      <c r="BA78" s="103">
        <v>308837</v>
      </c>
      <c r="BB78" s="103">
        <v>128494</v>
      </c>
      <c r="BC78" s="103">
        <v>46501</v>
      </c>
      <c r="BD78" s="103">
        <v>483832</v>
      </c>
      <c r="BE78" s="103">
        <v>682648</v>
      </c>
      <c r="BF78" s="103">
        <v>4422137</v>
      </c>
      <c r="BG78" s="103">
        <v>68977</v>
      </c>
      <c r="BH78" s="105">
        <v>1.54E-2</v>
      </c>
      <c r="BI78" s="103">
        <v>0</v>
      </c>
      <c r="BJ78" s="103">
        <v>0</v>
      </c>
      <c r="BK78" s="103">
        <v>0</v>
      </c>
      <c r="BL78" s="103">
        <v>0</v>
      </c>
      <c r="BM78" s="103">
        <v>0</v>
      </c>
      <c r="BN78" s="103">
        <v>0</v>
      </c>
      <c r="BO78" s="106">
        <v>54252</v>
      </c>
      <c r="BP78" s="106">
        <v>45330</v>
      </c>
      <c r="BQ78" s="106">
        <v>99582</v>
      </c>
      <c r="BR78" s="106">
        <v>53505</v>
      </c>
      <c r="BS78" s="106">
        <v>17020</v>
      </c>
      <c r="BT78" s="106">
        <v>70525</v>
      </c>
      <c r="BU78" s="106">
        <v>11250</v>
      </c>
      <c r="BV78" s="106">
        <v>300</v>
      </c>
      <c r="BW78" s="106"/>
      <c r="BX78" s="106">
        <v>181657</v>
      </c>
      <c r="BY78" s="106"/>
      <c r="BZ78" s="106">
        <v>181657</v>
      </c>
      <c r="CA78" s="106">
        <v>4728</v>
      </c>
      <c r="CB78" s="106">
        <v>32173</v>
      </c>
      <c r="CC78" s="106">
        <v>18</v>
      </c>
      <c r="CD78" s="106">
        <v>74</v>
      </c>
      <c r="CE78" s="106">
        <v>92</v>
      </c>
      <c r="CF78" s="106">
        <v>8661</v>
      </c>
      <c r="CG78" s="106">
        <v>2684</v>
      </c>
      <c r="CH78" s="106">
        <v>12676</v>
      </c>
      <c r="CI78" s="106">
        <v>0</v>
      </c>
      <c r="CJ78" s="106">
        <v>35</v>
      </c>
      <c r="CK78" s="106">
        <v>25</v>
      </c>
      <c r="CL78" s="106">
        <v>229</v>
      </c>
      <c r="CM78" s="106">
        <v>172159</v>
      </c>
      <c r="CN78" s="106">
        <v>66176</v>
      </c>
      <c r="CO78" s="106">
        <v>238335</v>
      </c>
      <c r="CP78" s="106">
        <v>39724</v>
      </c>
      <c r="CQ78" s="106">
        <v>267</v>
      </c>
      <c r="CR78" s="106"/>
      <c r="CS78" s="106">
        <v>330551</v>
      </c>
      <c r="CT78" s="106">
        <v>48431</v>
      </c>
      <c r="CU78" s="106">
        <v>378982</v>
      </c>
      <c r="CV78" s="106">
        <v>657308</v>
      </c>
      <c r="CW78" s="106">
        <v>4574</v>
      </c>
      <c r="CX78" s="106">
        <v>1827</v>
      </c>
      <c r="CY78" s="106">
        <v>663709</v>
      </c>
      <c r="CZ78" s="106">
        <v>41335</v>
      </c>
      <c r="DA78" s="106">
        <v>10523</v>
      </c>
      <c r="DB78" s="106">
        <v>51858</v>
      </c>
      <c r="DC78" s="106">
        <v>161382</v>
      </c>
      <c r="DD78" s="106">
        <v>49659</v>
      </c>
      <c r="DE78" s="106">
        <v>2263</v>
      </c>
      <c r="DF78" s="106">
        <v>62445</v>
      </c>
      <c r="DG78" s="106">
        <v>2045</v>
      </c>
      <c r="DH78" s="106"/>
      <c r="DI78" s="106">
        <v>364266</v>
      </c>
      <c r="DJ78" s="106">
        <v>564040</v>
      </c>
      <c r="DK78" s="106">
        <v>0</v>
      </c>
      <c r="DL78" s="106">
        <v>0</v>
      </c>
      <c r="DM78" s="106">
        <v>929118</v>
      </c>
      <c r="DN78" s="106">
        <v>94</v>
      </c>
      <c r="DO78" s="106">
        <v>65097</v>
      </c>
      <c r="DP78" s="106">
        <v>26404</v>
      </c>
      <c r="DQ78" s="106">
        <v>91501</v>
      </c>
      <c r="DR78" s="106">
        <v>614431</v>
      </c>
      <c r="DS78" s="106">
        <v>380</v>
      </c>
      <c r="DT78" s="106">
        <v>23</v>
      </c>
      <c r="DU78" s="106">
        <v>1082</v>
      </c>
      <c r="DV78" s="106">
        <v>34</v>
      </c>
      <c r="DW78" s="106">
        <v>78</v>
      </c>
      <c r="DX78" s="106">
        <v>7</v>
      </c>
      <c r="DY78" s="106">
        <v>1604</v>
      </c>
      <c r="DZ78" s="106">
        <v>2560</v>
      </c>
      <c r="EA78" s="106">
        <v>2147</v>
      </c>
      <c r="EB78" s="106">
        <v>4707</v>
      </c>
      <c r="EC78" s="106">
        <v>29767</v>
      </c>
      <c r="ED78" s="106">
        <v>2772</v>
      </c>
      <c r="EE78" s="106">
        <v>31598</v>
      </c>
      <c r="EF78" s="106">
        <v>837</v>
      </c>
      <c r="EG78" s="106">
        <v>1831</v>
      </c>
      <c r="EH78" s="106">
        <v>3609</v>
      </c>
      <c r="EI78" s="106">
        <v>39914</v>
      </c>
      <c r="EJ78" s="106">
        <v>52</v>
      </c>
      <c r="EK78" s="106">
        <v>52</v>
      </c>
      <c r="EL78" s="106">
        <v>158</v>
      </c>
      <c r="EM78" s="106">
        <v>434</v>
      </c>
      <c r="EN78" s="106">
        <v>518</v>
      </c>
      <c r="EO78" s="106">
        <v>13188</v>
      </c>
      <c r="EP78" s="106">
        <v>160563</v>
      </c>
      <c r="EQ78" s="106">
        <v>48862</v>
      </c>
      <c r="ER78" s="106">
        <v>5783</v>
      </c>
      <c r="ES78" s="106">
        <v>0</v>
      </c>
      <c r="ET78" s="106">
        <v>0</v>
      </c>
      <c r="EU78" s="101" t="s">
        <v>1505</v>
      </c>
      <c r="EV78" s="106">
        <v>74</v>
      </c>
      <c r="EW78" s="106">
        <v>157</v>
      </c>
      <c r="EX78" s="106">
        <v>76958</v>
      </c>
      <c r="EY78" s="106">
        <v>327308</v>
      </c>
      <c r="EZ78" s="106"/>
      <c r="FA78" s="101"/>
      <c r="FB78" s="107" t="s">
        <v>289</v>
      </c>
      <c r="FC78" s="101"/>
      <c r="FD78" s="101"/>
      <c r="FE78" s="101" t="s">
        <v>1494</v>
      </c>
      <c r="FF78" s="101" t="s">
        <v>307</v>
      </c>
      <c r="FG78" s="101" t="s">
        <v>1496</v>
      </c>
      <c r="FH78" s="101" t="s">
        <v>1497</v>
      </c>
      <c r="FI78" s="101">
        <v>28112</v>
      </c>
      <c r="FJ78" s="101">
        <v>4844</v>
      </c>
      <c r="FK78" s="101" t="s">
        <v>1496</v>
      </c>
      <c r="FL78" s="101" t="s">
        <v>1497</v>
      </c>
      <c r="FM78" s="101">
        <v>28112</v>
      </c>
      <c r="FN78" s="101">
        <v>4844</v>
      </c>
      <c r="FO78" s="101" t="s">
        <v>1495</v>
      </c>
      <c r="FP78" s="101">
        <v>66148</v>
      </c>
      <c r="FQ78" s="101">
        <v>54.03</v>
      </c>
      <c r="FR78" s="101" t="s">
        <v>1498</v>
      </c>
      <c r="FS78" s="101">
        <v>10798</v>
      </c>
      <c r="FT78" s="101">
        <v>208</v>
      </c>
      <c r="FU78" s="101"/>
      <c r="FV78" s="101" t="s">
        <v>1506</v>
      </c>
      <c r="FW78" s="101"/>
      <c r="FX78" s="101"/>
      <c r="FY78" s="102">
        <v>0</v>
      </c>
      <c r="FZ78" s="101" t="s">
        <v>1507</v>
      </c>
      <c r="GA78" s="108">
        <v>8.06</v>
      </c>
      <c r="GB78" s="108">
        <v>40.4</v>
      </c>
      <c r="GC78" s="101"/>
      <c r="GD78" s="101" t="s">
        <v>284</v>
      </c>
      <c r="GE78" s="101" t="s">
        <v>1508</v>
      </c>
      <c r="GF78" s="107" t="s">
        <v>286</v>
      </c>
      <c r="GG78" s="107" t="s">
        <v>287</v>
      </c>
      <c r="GH78" s="107" t="s">
        <v>288</v>
      </c>
      <c r="GI78" s="107" t="s">
        <v>289</v>
      </c>
      <c r="GJ78" s="107" t="s">
        <v>290</v>
      </c>
      <c r="GK78" s="107" t="s">
        <v>278</v>
      </c>
      <c r="GL78" s="106">
        <v>211539</v>
      </c>
      <c r="GM78" s="107" t="s">
        <v>291</v>
      </c>
      <c r="GN78" s="106">
        <v>2238</v>
      </c>
      <c r="GO78" s="106">
        <v>288</v>
      </c>
      <c r="GP78" s="106">
        <v>7975</v>
      </c>
      <c r="GQ78" s="106">
        <v>115376</v>
      </c>
      <c r="GR78" s="106">
        <v>474980</v>
      </c>
      <c r="GS78" s="106">
        <v>387</v>
      </c>
      <c r="GT78" s="106">
        <v>34</v>
      </c>
      <c r="GU78" s="106">
        <v>352</v>
      </c>
      <c r="GV78" s="106">
        <v>14236</v>
      </c>
      <c r="GW78" s="106">
        <v>327600</v>
      </c>
      <c r="GX78" s="106">
        <v>4</v>
      </c>
      <c r="GY78" s="106">
        <v>5114</v>
      </c>
      <c r="GZ78" s="106">
        <v>24021</v>
      </c>
      <c r="HA78" s="106">
        <v>244980</v>
      </c>
      <c r="HB78" s="106">
        <v>2045</v>
      </c>
      <c r="HC78" s="106"/>
      <c r="HD78" s="106">
        <v>35</v>
      </c>
      <c r="HE78" s="106">
        <v>26725</v>
      </c>
      <c r="HF78" s="106"/>
      <c r="HG78" s="106"/>
      <c r="HH78" s="106">
        <v>5448</v>
      </c>
      <c r="HI78" s="106">
        <v>2022</v>
      </c>
      <c r="HJ78" s="106"/>
      <c r="HK78" s="106"/>
      <c r="HL78" s="106">
        <v>662</v>
      </c>
      <c r="HM78" s="106">
        <v>0</v>
      </c>
      <c r="HN78" s="106"/>
      <c r="HO78" s="106"/>
      <c r="HP78" s="106">
        <v>0</v>
      </c>
      <c r="HQ78" s="106">
        <v>929118</v>
      </c>
      <c r="HR78" s="106">
        <v>213240</v>
      </c>
      <c r="HS78" s="106">
        <v>247</v>
      </c>
      <c r="HT78" s="106">
        <v>868253</v>
      </c>
      <c r="HU78" s="106">
        <v>202964</v>
      </c>
      <c r="HV78" s="106">
        <v>168</v>
      </c>
      <c r="HW78" s="106">
        <v>49491</v>
      </c>
      <c r="HX78" s="106">
        <v>644</v>
      </c>
      <c r="HY78" s="106">
        <v>9879</v>
      </c>
      <c r="HZ78" s="106">
        <v>0</v>
      </c>
      <c r="IA78" s="106">
        <v>0</v>
      </c>
      <c r="IB78" s="106">
        <v>66665</v>
      </c>
      <c r="IC78" s="106">
        <v>209443</v>
      </c>
      <c r="ID78" s="106">
        <v>276108</v>
      </c>
      <c r="IE78" s="106">
        <v>338553</v>
      </c>
      <c r="IF78" s="106">
        <v>51858</v>
      </c>
      <c r="IG78" s="106">
        <v>1205226</v>
      </c>
      <c r="IH78" s="106">
        <v>476397</v>
      </c>
      <c r="II78" s="106">
        <v>403</v>
      </c>
      <c r="IJ78" s="106">
        <v>1116</v>
      </c>
      <c r="IK78" s="106">
        <v>85</v>
      </c>
      <c r="IL78" s="105">
        <v>0.79</v>
      </c>
      <c r="IM78" s="105">
        <v>0.12</v>
      </c>
      <c r="IN78" s="106">
        <v>24.88</v>
      </c>
      <c r="IO78" s="106">
        <v>28.31</v>
      </c>
      <c r="IP78" s="106">
        <v>11.68</v>
      </c>
      <c r="IQ78" s="106">
        <v>1540</v>
      </c>
      <c r="IR78" s="106">
        <v>33164</v>
      </c>
      <c r="IS78" s="106">
        <v>64</v>
      </c>
      <c r="IT78" s="106">
        <v>6750</v>
      </c>
    </row>
    <row r="79" spans="1:254" s="78" customFormat="1" x14ac:dyDescent="0.2">
      <c r="A79" s="101" t="s">
        <v>1510</v>
      </c>
      <c r="B79" s="101">
        <v>2016</v>
      </c>
      <c r="C79" s="101" t="s">
        <v>1511</v>
      </c>
      <c r="D79" s="101" t="s">
        <v>1512</v>
      </c>
      <c r="E79" s="101" t="s">
        <v>1513</v>
      </c>
      <c r="F79" s="101">
        <v>27610</v>
      </c>
      <c r="G79" s="101">
        <v>2913</v>
      </c>
      <c r="H79" s="101" t="s">
        <v>1512</v>
      </c>
      <c r="I79" s="101" t="s">
        <v>1513</v>
      </c>
      <c r="J79" s="101">
        <v>27610</v>
      </c>
      <c r="K79" s="101"/>
      <c r="L79" s="101" t="s">
        <v>1514</v>
      </c>
      <c r="M79" s="101" t="s">
        <v>1515</v>
      </c>
      <c r="N79" s="101" t="s">
        <v>1516</v>
      </c>
      <c r="O79" s="101" t="s">
        <v>1517</v>
      </c>
      <c r="P79" s="101" t="s">
        <v>1518</v>
      </c>
      <c r="Q79" s="101" t="s">
        <v>1519</v>
      </c>
      <c r="R79" s="101" t="s">
        <v>1520</v>
      </c>
      <c r="S79" s="101" t="s">
        <v>1516</v>
      </c>
      <c r="T79" s="101" t="s">
        <v>1521</v>
      </c>
      <c r="U79" s="102">
        <v>0</v>
      </c>
      <c r="V79" s="102">
        <v>21</v>
      </c>
      <c r="W79" s="102">
        <v>0</v>
      </c>
      <c r="X79" s="102">
        <v>0</v>
      </c>
      <c r="Y79" s="101">
        <v>60480</v>
      </c>
      <c r="Z79" s="101">
        <v>124</v>
      </c>
      <c r="AA79" s="101">
        <v>1</v>
      </c>
      <c r="AB79" s="101">
        <v>125</v>
      </c>
      <c r="AC79" s="101">
        <v>114</v>
      </c>
      <c r="AD79" s="101">
        <v>239</v>
      </c>
      <c r="AE79" s="101">
        <v>0.51880000000000004</v>
      </c>
      <c r="AF79" s="103">
        <v>122110</v>
      </c>
      <c r="AG79" s="101"/>
      <c r="AH79" s="101"/>
      <c r="AI79" s="103">
        <v>39478</v>
      </c>
      <c r="AJ79" s="104">
        <v>7.25</v>
      </c>
      <c r="AK79" s="104">
        <v>14.25</v>
      </c>
      <c r="AL79" s="104">
        <v>14.25</v>
      </c>
      <c r="AM79" s="103">
        <v>0</v>
      </c>
      <c r="AN79" s="103">
        <v>19843646</v>
      </c>
      <c r="AO79" s="103">
        <v>19843646</v>
      </c>
      <c r="AP79" s="103">
        <v>580320</v>
      </c>
      <c r="AQ79" s="103">
        <v>0</v>
      </c>
      <c r="AR79" s="103">
        <v>580320</v>
      </c>
      <c r="AS79" s="103">
        <v>0</v>
      </c>
      <c r="AT79" s="103">
        <v>0</v>
      </c>
      <c r="AU79" s="103">
        <v>0</v>
      </c>
      <c r="AV79" s="103">
        <v>0</v>
      </c>
      <c r="AW79" s="103">
        <v>20423966</v>
      </c>
      <c r="AX79" s="103">
        <v>10563985</v>
      </c>
      <c r="AY79" s="103">
        <v>3383977</v>
      </c>
      <c r="AZ79" s="103">
        <v>13947962</v>
      </c>
      <c r="BA79" s="103">
        <v>2123896</v>
      </c>
      <c r="BB79" s="103">
        <v>200000</v>
      </c>
      <c r="BC79" s="103">
        <v>0</v>
      </c>
      <c r="BD79" s="103">
        <v>2323896</v>
      </c>
      <c r="BE79" s="103">
        <v>3771788</v>
      </c>
      <c r="BF79" s="103">
        <v>20043646</v>
      </c>
      <c r="BG79" s="103">
        <v>380320</v>
      </c>
      <c r="BH79" s="105">
        <v>1.8599999999999998E-2</v>
      </c>
      <c r="BI79" s="103">
        <v>8987000</v>
      </c>
      <c r="BJ79" s="103">
        <v>0</v>
      </c>
      <c r="BK79" s="103">
        <v>0</v>
      </c>
      <c r="BL79" s="103">
        <v>0</v>
      </c>
      <c r="BM79" s="103">
        <v>8987000</v>
      </c>
      <c r="BN79" s="103">
        <v>8987000</v>
      </c>
      <c r="BO79" s="106">
        <v>330305</v>
      </c>
      <c r="BP79" s="106">
        <v>318537</v>
      </c>
      <c r="BQ79" s="106">
        <v>648842</v>
      </c>
      <c r="BR79" s="106">
        <v>478732</v>
      </c>
      <c r="BS79" s="106">
        <v>125466</v>
      </c>
      <c r="BT79" s="106">
        <v>604198</v>
      </c>
      <c r="BU79" s="106">
        <v>66385</v>
      </c>
      <c r="BV79" s="106">
        <v>2797</v>
      </c>
      <c r="BW79" s="106">
        <v>69182</v>
      </c>
      <c r="BX79" s="106">
        <v>1322222</v>
      </c>
      <c r="BY79" s="106"/>
      <c r="BZ79" s="106">
        <v>1322222</v>
      </c>
      <c r="CA79" s="106">
        <v>0</v>
      </c>
      <c r="CB79" s="106">
        <v>60798</v>
      </c>
      <c r="CC79" s="106">
        <v>7</v>
      </c>
      <c r="CD79" s="106">
        <v>74</v>
      </c>
      <c r="CE79" s="106">
        <v>81</v>
      </c>
      <c r="CF79" s="106">
        <v>29856</v>
      </c>
      <c r="CG79" s="106">
        <v>14082</v>
      </c>
      <c r="CH79" s="106">
        <v>0</v>
      </c>
      <c r="CI79" s="106">
        <v>0</v>
      </c>
      <c r="CJ79" s="106">
        <v>0</v>
      </c>
      <c r="CK79" s="106">
        <v>97</v>
      </c>
      <c r="CL79" s="106">
        <v>1207</v>
      </c>
      <c r="CM79" s="106">
        <v>1800970</v>
      </c>
      <c r="CN79" s="106">
        <v>1216194</v>
      </c>
      <c r="CO79" s="106">
        <v>3017164</v>
      </c>
      <c r="CP79" s="106">
        <v>413791</v>
      </c>
      <c r="CQ79" s="106">
        <v>8359</v>
      </c>
      <c r="CR79" s="106">
        <v>422150</v>
      </c>
      <c r="CS79" s="106">
        <v>4779330</v>
      </c>
      <c r="CT79" s="106">
        <v>938236</v>
      </c>
      <c r="CU79" s="106">
        <v>5717566</v>
      </c>
      <c r="CV79" s="106">
        <v>9156880</v>
      </c>
      <c r="CW79" s="106">
        <v>53920</v>
      </c>
      <c r="CX79" s="106">
        <v>0</v>
      </c>
      <c r="CY79" s="106">
        <v>9210800</v>
      </c>
      <c r="CZ79" s="106">
        <v>278021</v>
      </c>
      <c r="DA79" s="106">
        <v>256714</v>
      </c>
      <c r="DB79" s="106">
        <v>534735</v>
      </c>
      <c r="DC79" s="106">
        <v>0</v>
      </c>
      <c r="DD79" s="106">
        <v>590156</v>
      </c>
      <c r="DE79" s="106">
        <v>0</v>
      </c>
      <c r="DF79" s="106">
        <v>846870</v>
      </c>
      <c r="DG79" s="106">
        <v>18136</v>
      </c>
      <c r="DH79" s="106"/>
      <c r="DI79" s="106"/>
      <c r="DJ79" s="106">
        <v>9509708</v>
      </c>
      <c r="DK79" s="106"/>
      <c r="DL79" s="106">
        <v>846870</v>
      </c>
      <c r="DM79" s="106">
        <v>10335691</v>
      </c>
      <c r="DN79" s="106">
        <v>0</v>
      </c>
      <c r="DO79" s="106">
        <v>332855</v>
      </c>
      <c r="DP79" s="106">
        <v>76312</v>
      </c>
      <c r="DQ79" s="106">
        <v>409167</v>
      </c>
      <c r="DR79" s="106">
        <v>3385289</v>
      </c>
      <c r="DS79" s="106">
        <v>923</v>
      </c>
      <c r="DT79" s="106">
        <v>5</v>
      </c>
      <c r="DU79" s="106">
        <v>7433</v>
      </c>
      <c r="DV79" s="106">
        <v>342</v>
      </c>
      <c r="DW79" s="106">
        <v>530</v>
      </c>
      <c r="DX79" s="106">
        <v>3</v>
      </c>
      <c r="DY79" s="106">
        <v>9236</v>
      </c>
      <c r="DZ79" s="106">
        <v>18423</v>
      </c>
      <c r="EA79" s="106">
        <v>206</v>
      </c>
      <c r="EB79" s="106">
        <v>18629</v>
      </c>
      <c r="EC79" s="106">
        <v>296679</v>
      </c>
      <c r="ED79" s="106">
        <v>7297</v>
      </c>
      <c r="EE79" s="106">
        <v>303976</v>
      </c>
      <c r="EF79" s="106">
        <v>13528</v>
      </c>
      <c r="EG79" s="106">
        <v>950</v>
      </c>
      <c r="EH79" s="106">
        <v>14478</v>
      </c>
      <c r="EI79" s="106">
        <v>337083</v>
      </c>
      <c r="EJ79" s="106">
        <v>80</v>
      </c>
      <c r="EK79" s="106">
        <v>1074</v>
      </c>
      <c r="EL79" s="106">
        <v>17</v>
      </c>
      <c r="EM79" s="106">
        <v>311</v>
      </c>
      <c r="EN79" s="106">
        <v>16682</v>
      </c>
      <c r="EO79" s="106">
        <v>69056</v>
      </c>
      <c r="EP79" s="106">
        <v>417465</v>
      </c>
      <c r="EQ79" s="106">
        <v>110578</v>
      </c>
      <c r="ER79" s="106">
        <v>17770</v>
      </c>
      <c r="ES79" s="106">
        <v>1191</v>
      </c>
      <c r="ET79" s="106">
        <v>20887</v>
      </c>
      <c r="EU79" s="101" t="s">
        <v>1522</v>
      </c>
      <c r="EV79" s="106">
        <v>368</v>
      </c>
      <c r="EW79" s="106">
        <v>473</v>
      </c>
      <c r="EX79" s="106">
        <v>628335</v>
      </c>
      <c r="EY79" s="106">
        <v>4328007</v>
      </c>
      <c r="EZ79" s="106"/>
      <c r="FA79" s="101"/>
      <c r="FB79" s="107" t="s">
        <v>278</v>
      </c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>
        <v>281215</v>
      </c>
      <c r="FQ79" s="101">
        <v>207</v>
      </c>
      <c r="FR79" s="101"/>
      <c r="FS79" s="101">
        <v>60480</v>
      </c>
      <c r="FT79" s="101">
        <v>1027</v>
      </c>
      <c r="FU79" s="101"/>
      <c r="FV79" s="101"/>
      <c r="FW79" s="101"/>
      <c r="FX79" s="101"/>
      <c r="FY79" s="102">
        <v>0</v>
      </c>
      <c r="FZ79" s="101"/>
      <c r="GA79" s="108">
        <v>0</v>
      </c>
      <c r="GB79" s="108">
        <v>0</v>
      </c>
      <c r="GC79" s="101"/>
      <c r="GD79" s="101" t="s">
        <v>284</v>
      </c>
      <c r="GE79" s="101" t="s">
        <v>1523</v>
      </c>
      <c r="GF79" s="107" t="s">
        <v>286</v>
      </c>
      <c r="GG79" s="107" t="s">
        <v>287</v>
      </c>
      <c r="GH79" s="107" t="s">
        <v>346</v>
      </c>
      <c r="GI79" s="107" t="s">
        <v>289</v>
      </c>
      <c r="GJ79" s="107" t="s">
        <v>290</v>
      </c>
      <c r="GK79" s="107" t="s">
        <v>278</v>
      </c>
      <c r="GL79" s="106">
        <v>1024198</v>
      </c>
      <c r="GM79" s="107" t="s">
        <v>329</v>
      </c>
      <c r="GN79" s="106">
        <v>28400</v>
      </c>
      <c r="GO79" s="106">
        <v>1923</v>
      </c>
      <c r="GP79" s="106">
        <v>84352</v>
      </c>
      <c r="GQ79" s="106">
        <v>1607982</v>
      </c>
      <c r="GR79" s="106"/>
      <c r="GS79" s="106">
        <v>5876</v>
      </c>
      <c r="GT79" s="106">
        <v>67</v>
      </c>
      <c r="GU79" s="106">
        <v>1315</v>
      </c>
      <c r="GV79" s="106">
        <v>134700</v>
      </c>
      <c r="GW79" s="106"/>
      <c r="GX79" s="106">
        <v>21</v>
      </c>
      <c r="GY79" s="106">
        <v>29429</v>
      </c>
      <c r="GZ79" s="106">
        <v>43938</v>
      </c>
      <c r="HA79" s="106">
        <v>1446382</v>
      </c>
      <c r="HB79" s="106">
        <v>18136</v>
      </c>
      <c r="HC79" s="106"/>
      <c r="HD79" s="106">
        <v>0</v>
      </c>
      <c r="HE79" s="106">
        <v>26725</v>
      </c>
      <c r="HF79" s="106"/>
      <c r="HG79" s="106"/>
      <c r="HH79" s="106">
        <v>34073</v>
      </c>
      <c r="HI79" s="106">
        <v>2022</v>
      </c>
      <c r="HJ79" s="106"/>
      <c r="HK79" s="106"/>
      <c r="HL79" s="106">
        <v>12060</v>
      </c>
      <c r="HM79" s="106">
        <v>0</v>
      </c>
      <c r="HN79" s="106"/>
      <c r="HO79" s="106"/>
      <c r="HP79" s="106">
        <v>0</v>
      </c>
      <c r="HQ79" s="106">
        <v>10335691</v>
      </c>
      <c r="HR79" s="106">
        <v>534735</v>
      </c>
      <c r="HS79" s="106">
        <v>0</v>
      </c>
      <c r="HT79" s="106">
        <v>9488821</v>
      </c>
      <c r="HU79" s="106">
        <v>278021</v>
      </c>
      <c r="HV79" s="106">
        <v>879</v>
      </c>
      <c r="HW79" s="106">
        <v>589277</v>
      </c>
      <c r="HX79" s="106">
        <v>461</v>
      </c>
      <c r="HY79" s="106">
        <v>256253</v>
      </c>
      <c r="HZ79" s="106">
        <v>0</v>
      </c>
      <c r="IA79" s="106">
        <v>0</v>
      </c>
      <c r="IB79" s="106">
        <v>551642</v>
      </c>
      <c r="IC79" s="106"/>
      <c r="ID79" s="106">
        <v>551642</v>
      </c>
      <c r="IE79" s="106">
        <v>1398512</v>
      </c>
      <c r="IF79" s="106">
        <v>534735</v>
      </c>
      <c r="IG79" s="106">
        <v>10887333</v>
      </c>
      <c r="IH79" s="106">
        <v>6243695</v>
      </c>
      <c r="II79" s="106">
        <v>928</v>
      </c>
      <c r="IJ79" s="106">
        <v>7775</v>
      </c>
      <c r="IK79" s="106">
        <v>533</v>
      </c>
      <c r="IL79" s="105">
        <v>0.9</v>
      </c>
      <c r="IM79" s="105">
        <v>0.06</v>
      </c>
      <c r="IN79" s="106">
        <v>36.5</v>
      </c>
      <c r="IO79" s="106">
        <v>39.1</v>
      </c>
      <c r="IP79" s="106">
        <v>20.07</v>
      </c>
      <c r="IQ79" s="106">
        <v>8886</v>
      </c>
      <c r="IR79" s="106">
        <v>328630</v>
      </c>
      <c r="IS79" s="106">
        <v>350</v>
      </c>
      <c r="IT79" s="106">
        <v>8453</v>
      </c>
    </row>
    <row r="80" spans="1:254" s="78" customFormat="1" x14ac:dyDescent="0.2">
      <c r="A80" s="101" t="s">
        <v>1525</v>
      </c>
      <c r="B80" s="101">
        <v>2016</v>
      </c>
      <c r="C80" s="101" t="s">
        <v>1526</v>
      </c>
      <c r="D80" s="101" t="s">
        <v>1527</v>
      </c>
      <c r="E80" s="101" t="s">
        <v>1528</v>
      </c>
      <c r="F80" s="101">
        <v>27589</v>
      </c>
      <c r="G80" s="101"/>
      <c r="H80" s="101" t="s">
        <v>1527</v>
      </c>
      <c r="I80" s="101" t="s">
        <v>1528</v>
      </c>
      <c r="J80" s="101">
        <v>27589</v>
      </c>
      <c r="K80" s="101"/>
      <c r="L80" s="101" t="s">
        <v>1529</v>
      </c>
      <c r="M80" s="101" t="s">
        <v>1530</v>
      </c>
      <c r="N80" s="101" t="s">
        <v>1531</v>
      </c>
      <c r="O80" s="101" t="s">
        <v>1532</v>
      </c>
      <c r="P80" s="101" t="s">
        <v>1529</v>
      </c>
      <c r="Q80" s="101" t="s">
        <v>323</v>
      </c>
      <c r="R80" s="101" t="s">
        <v>1530</v>
      </c>
      <c r="S80" s="101" t="s">
        <v>1531</v>
      </c>
      <c r="T80" s="101" t="s">
        <v>1532</v>
      </c>
      <c r="U80" s="102">
        <v>1</v>
      </c>
      <c r="V80" s="102">
        <v>0</v>
      </c>
      <c r="W80" s="102">
        <v>0</v>
      </c>
      <c r="X80" s="102">
        <v>1</v>
      </c>
      <c r="Y80" s="101">
        <v>2704</v>
      </c>
      <c r="Z80" s="101">
        <v>1</v>
      </c>
      <c r="AA80" s="101">
        <v>0</v>
      </c>
      <c r="AB80" s="101">
        <v>1</v>
      </c>
      <c r="AC80" s="101">
        <v>7</v>
      </c>
      <c r="AD80" s="101">
        <v>8</v>
      </c>
      <c r="AE80" s="101">
        <v>0.125</v>
      </c>
      <c r="AF80" s="103">
        <v>63056</v>
      </c>
      <c r="AG80" s="101"/>
      <c r="AH80" s="101"/>
      <c r="AI80" s="103">
        <v>50967</v>
      </c>
      <c r="AJ80" s="104">
        <v>11.83</v>
      </c>
      <c r="AK80" s="104"/>
      <c r="AL80" s="104"/>
      <c r="AM80" s="103">
        <v>0</v>
      </c>
      <c r="AN80" s="103">
        <v>396875</v>
      </c>
      <c r="AO80" s="103">
        <v>396875</v>
      </c>
      <c r="AP80" s="103">
        <v>82326</v>
      </c>
      <c r="AQ80" s="103">
        <v>9500</v>
      </c>
      <c r="AR80" s="103">
        <v>91826</v>
      </c>
      <c r="AS80" s="103">
        <v>0</v>
      </c>
      <c r="AT80" s="103">
        <v>0</v>
      </c>
      <c r="AU80" s="103">
        <v>0</v>
      </c>
      <c r="AV80" s="103">
        <v>15200</v>
      </c>
      <c r="AW80" s="103">
        <v>503901</v>
      </c>
      <c r="AX80" s="103">
        <v>267868</v>
      </c>
      <c r="AY80" s="103">
        <v>98799</v>
      </c>
      <c r="AZ80" s="103">
        <v>366667</v>
      </c>
      <c r="BA80" s="103">
        <v>17522</v>
      </c>
      <c r="BB80" s="103">
        <v>0</v>
      </c>
      <c r="BC80" s="103">
        <v>2185</v>
      </c>
      <c r="BD80" s="103">
        <v>19707</v>
      </c>
      <c r="BE80" s="103">
        <v>102327</v>
      </c>
      <c r="BF80" s="103">
        <v>488701</v>
      </c>
      <c r="BG80" s="103">
        <v>15200</v>
      </c>
      <c r="BH80" s="105">
        <v>3.0200000000000001E-2</v>
      </c>
      <c r="BI80" s="103">
        <v>0</v>
      </c>
      <c r="BJ80" s="103">
        <v>0</v>
      </c>
      <c r="BK80" s="103">
        <v>0</v>
      </c>
      <c r="BL80" s="103">
        <v>0</v>
      </c>
      <c r="BM80" s="103">
        <v>0</v>
      </c>
      <c r="BN80" s="103">
        <v>0</v>
      </c>
      <c r="BO80" s="106">
        <v>10677</v>
      </c>
      <c r="BP80" s="106">
        <v>11791</v>
      </c>
      <c r="BQ80" s="106">
        <v>22468</v>
      </c>
      <c r="BR80" s="106">
        <v>-1</v>
      </c>
      <c r="BS80" s="106">
        <v>-1</v>
      </c>
      <c r="BT80" s="106">
        <v>-2</v>
      </c>
      <c r="BU80" s="106"/>
      <c r="BV80" s="106"/>
      <c r="BW80" s="106"/>
      <c r="BX80" s="106">
        <v>22466</v>
      </c>
      <c r="BY80" s="106"/>
      <c r="BZ80" s="106">
        <v>22466</v>
      </c>
      <c r="CA80" s="106">
        <v>0</v>
      </c>
      <c r="CB80" s="106">
        <v>26725</v>
      </c>
      <c r="CC80" s="106">
        <v>0</v>
      </c>
      <c r="CD80" s="106">
        <v>74</v>
      </c>
      <c r="CE80" s="106">
        <v>74</v>
      </c>
      <c r="CF80" s="106">
        <v>1360</v>
      </c>
      <c r="CG80" s="106">
        <v>2022</v>
      </c>
      <c r="CH80" s="106">
        <v>2922</v>
      </c>
      <c r="CI80" s="106">
        <v>0</v>
      </c>
      <c r="CJ80" s="106">
        <v>0</v>
      </c>
      <c r="CK80" s="106">
        <v>49</v>
      </c>
      <c r="CL80" s="106">
        <v>132</v>
      </c>
      <c r="CM80" s="106">
        <v>12878</v>
      </c>
      <c r="CN80" s="106">
        <v>5486</v>
      </c>
      <c r="CO80" s="106">
        <v>18364</v>
      </c>
      <c r="CP80" s="106"/>
      <c r="CQ80" s="106"/>
      <c r="CR80" s="106"/>
      <c r="CS80" s="106">
        <v>10776</v>
      </c>
      <c r="CT80" s="106">
        <v>2279</v>
      </c>
      <c r="CU80" s="106">
        <v>13055</v>
      </c>
      <c r="CV80" s="106">
        <v>31419</v>
      </c>
      <c r="CW80" s="106">
        <v>3646</v>
      </c>
      <c r="CX80" s="106">
        <v>0</v>
      </c>
      <c r="CY80" s="106">
        <v>35065</v>
      </c>
      <c r="CZ80" s="106">
        <v>1780</v>
      </c>
      <c r="DA80" s="106">
        <v>143</v>
      </c>
      <c r="DB80" s="106">
        <v>1923</v>
      </c>
      <c r="DC80" s="106">
        <v>8328</v>
      </c>
      <c r="DD80" s="106">
        <v>73</v>
      </c>
      <c r="DE80" s="106">
        <v>0</v>
      </c>
      <c r="DF80" s="106">
        <v>216</v>
      </c>
      <c r="DG80" s="106">
        <v>185</v>
      </c>
      <c r="DH80" s="106"/>
      <c r="DI80" s="106">
        <v>46802</v>
      </c>
      <c r="DJ80" s="106">
        <v>0</v>
      </c>
      <c r="DK80" s="106">
        <v>0</v>
      </c>
      <c r="DL80" s="106">
        <v>0</v>
      </c>
      <c r="DM80" s="106">
        <v>47018</v>
      </c>
      <c r="DN80" s="106">
        <v>221</v>
      </c>
      <c r="DO80" s="106">
        <v>7618</v>
      </c>
      <c r="DP80" s="106">
        <v>2656</v>
      </c>
      <c r="DQ80" s="106">
        <v>10274</v>
      </c>
      <c r="DR80" s="106">
        <v>60286</v>
      </c>
      <c r="DS80" s="106">
        <v>96</v>
      </c>
      <c r="DT80" s="106">
        <v>9</v>
      </c>
      <c r="DU80" s="106">
        <v>91</v>
      </c>
      <c r="DV80" s="106">
        <v>10</v>
      </c>
      <c r="DW80" s="106">
        <v>14</v>
      </c>
      <c r="DX80" s="106">
        <v>5</v>
      </c>
      <c r="DY80" s="106">
        <v>225</v>
      </c>
      <c r="DZ80" s="106">
        <v>821</v>
      </c>
      <c r="EA80" s="106">
        <v>471</v>
      </c>
      <c r="EB80" s="106">
        <v>1292</v>
      </c>
      <c r="EC80" s="106">
        <v>1802</v>
      </c>
      <c r="ED80" s="106">
        <v>347</v>
      </c>
      <c r="EE80" s="106">
        <v>2149</v>
      </c>
      <c r="EF80" s="106">
        <v>193</v>
      </c>
      <c r="EG80" s="106">
        <v>174</v>
      </c>
      <c r="EH80" s="106">
        <v>367</v>
      </c>
      <c r="EI80" s="106">
        <v>3808</v>
      </c>
      <c r="EJ80" s="106">
        <v>20</v>
      </c>
      <c r="EK80" s="106">
        <v>110</v>
      </c>
      <c r="EL80" s="106">
        <v>24</v>
      </c>
      <c r="EM80" s="106">
        <v>135</v>
      </c>
      <c r="EN80" s="106">
        <v>261</v>
      </c>
      <c r="EO80" s="106">
        <v>2475</v>
      </c>
      <c r="EP80" s="106">
        <v>15643</v>
      </c>
      <c r="EQ80" s="106">
        <v>8372</v>
      </c>
      <c r="ER80" s="106">
        <v>2015</v>
      </c>
      <c r="ES80" s="106">
        <v>61</v>
      </c>
      <c r="ET80" s="106">
        <v>168</v>
      </c>
      <c r="EU80" s="101" t="s">
        <v>1533</v>
      </c>
      <c r="EV80" s="106">
        <v>19</v>
      </c>
      <c r="EW80" s="106">
        <v>27</v>
      </c>
      <c r="EX80" s="106">
        <v>21123</v>
      </c>
      <c r="EY80" s="106"/>
      <c r="EZ80" s="106"/>
      <c r="FA80" s="101"/>
      <c r="FB80" s="107" t="s">
        <v>278</v>
      </c>
      <c r="FC80" s="101"/>
      <c r="FD80" s="101"/>
      <c r="FE80" s="101" t="s">
        <v>1525</v>
      </c>
      <c r="FF80" s="101" t="s">
        <v>307</v>
      </c>
      <c r="FG80" s="101" t="s">
        <v>1527</v>
      </c>
      <c r="FH80" s="101" t="s">
        <v>1528</v>
      </c>
      <c r="FI80" s="101">
        <v>27589</v>
      </c>
      <c r="FJ80" s="101">
        <v>1929</v>
      </c>
      <c r="FK80" s="101" t="s">
        <v>1527</v>
      </c>
      <c r="FL80" s="101" t="s">
        <v>1528</v>
      </c>
      <c r="FM80" s="101">
        <v>27589</v>
      </c>
      <c r="FN80" s="101">
        <v>1929</v>
      </c>
      <c r="FO80" s="101" t="s">
        <v>1526</v>
      </c>
      <c r="FP80" s="101">
        <v>13770</v>
      </c>
      <c r="FQ80" s="101">
        <v>8</v>
      </c>
      <c r="FR80" s="101" t="s">
        <v>1529</v>
      </c>
      <c r="FS80" s="101">
        <v>2704</v>
      </c>
      <c r="FT80" s="101">
        <v>52</v>
      </c>
      <c r="FU80" s="101"/>
      <c r="FV80" s="101" t="s">
        <v>1534</v>
      </c>
      <c r="FW80" s="101"/>
      <c r="FX80" s="101"/>
      <c r="FY80" s="102">
        <v>0</v>
      </c>
      <c r="FZ80" s="101" t="s">
        <v>1535</v>
      </c>
      <c r="GA80" s="108">
        <v>4.9000000000000004</v>
      </c>
      <c r="GB80" s="108">
        <v>9.9</v>
      </c>
      <c r="GC80" s="101"/>
      <c r="GD80" s="101" t="s">
        <v>284</v>
      </c>
      <c r="GE80" s="101" t="s">
        <v>1536</v>
      </c>
      <c r="GF80" s="107" t="s">
        <v>286</v>
      </c>
      <c r="GG80" s="107" t="s">
        <v>287</v>
      </c>
      <c r="GH80" s="107" t="s">
        <v>502</v>
      </c>
      <c r="GI80" s="107" t="s">
        <v>289</v>
      </c>
      <c r="GJ80" s="107" t="s">
        <v>290</v>
      </c>
      <c r="GK80" s="107" t="s">
        <v>278</v>
      </c>
      <c r="GL80" s="106">
        <v>20453</v>
      </c>
      <c r="GM80" s="107" t="s">
        <v>291</v>
      </c>
      <c r="GN80" s="106">
        <v>250</v>
      </c>
      <c r="GO80" s="106">
        <v>35</v>
      </c>
      <c r="GP80" s="106">
        <v>1275</v>
      </c>
      <c r="GQ80" s="106">
        <v>-1</v>
      </c>
      <c r="GR80" s="106"/>
      <c r="GS80" s="106">
        <v>70</v>
      </c>
      <c r="GT80" s="106">
        <v>10</v>
      </c>
      <c r="GU80" s="106">
        <v>350</v>
      </c>
      <c r="GV80" s="106">
        <v>628</v>
      </c>
      <c r="GW80" s="106"/>
      <c r="GX80" s="106">
        <v>2</v>
      </c>
      <c r="GY80" s="106">
        <v>603</v>
      </c>
      <c r="GZ80" s="106">
        <v>6304</v>
      </c>
      <c r="HA80" s="106">
        <v>55886</v>
      </c>
      <c r="HB80" s="106">
        <v>185</v>
      </c>
      <c r="HC80" s="106"/>
      <c r="HD80" s="106">
        <v>0</v>
      </c>
      <c r="HE80" s="106">
        <v>26725</v>
      </c>
      <c r="HF80" s="106"/>
      <c r="HG80" s="106"/>
      <c r="HH80" s="106">
        <v>0</v>
      </c>
      <c r="HI80" s="106">
        <v>2022</v>
      </c>
      <c r="HJ80" s="106"/>
      <c r="HK80" s="106"/>
      <c r="HL80" s="106">
        <v>0</v>
      </c>
      <c r="HM80" s="106">
        <v>0</v>
      </c>
      <c r="HN80" s="106"/>
      <c r="HO80" s="106"/>
      <c r="HP80" s="106">
        <v>0</v>
      </c>
      <c r="HQ80" s="106">
        <v>47018</v>
      </c>
      <c r="HR80" s="106">
        <v>10251</v>
      </c>
      <c r="HS80" s="106">
        <v>1629</v>
      </c>
      <c r="HT80" s="106">
        <v>45173</v>
      </c>
      <c r="HU80" s="106">
        <v>11737</v>
      </c>
      <c r="HV80" s="106">
        <v>73</v>
      </c>
      <c r="HW80" s="106">
        <v>0</v>
      </c>
      <c r="HX80" s="106">
        <v>143</v>
      </c>
      <c r="HY80" s="106">
        <v>0</v>
      </c>
      <c r="HZ80" s="106">
        <v>0</v>
      </c>
      <c r="IA80" s="106">
        <v>0</v>
      </c>
      <c r="IB80" s="106">
        <v>625</v>
      </c>
      <c r="IC80" s="106">
        <v>0</v>
      </c>
      <c r="ID80" s="106">
        <v>625</v>
      </c>
      <c r="IE80" s="106">
        <v>841</v>
      </c>
      <c r="IF80" s="106">
        <v>1923</v>
      </c>
      <c r="IG80" s="106">
        <v>47643</v>
      </c>
      <c r="IH80" s="106">
        <v>13055</v>
      </c>
      <c r="II80" s="106">
        <v>105</v>
      </c>
      <c r="IJ80" s="106">
        <v>101</v>
      </c>
      <c r="IK80" s="106">
        <v>19</v>
      </c>
      <c r="IL80" s="105">
        <v>0.56000000000000005</v>
      </c>
      <c r="IM80" s="105">
        <v>0.34</v>
      </c>
      <c r="IN80" s="106">
        <v>16.920000000000002</v>
      </c>
      <c r="IO80" s="106">
        <v>21.28</v>
      </c>
      <c r="IP80" s="106">
        <v>12.3</v>
      </c>
      <c r="IQ80" s="106">
        <v>201</v>
      </c>
      <c r="IR80" s="106">
        <v>2816</v>
      </c>
      <c r="IS80" s="106">
        <v>24</v>
      </c>
      <c r="IT80" s="106">
        <v>992</v>
      </c>
    </row>
    <row r="81" spans="1:254" s="78" customFormat="1" x14ac:dyDescent="0.2">
      <c r="A81" s="101" t="s">
        <v>1538</v>
      </c>
      <c r="B81" s="101">
        <v>2016</v>
      </c>
      <c r="C81" s="101" t="s">
        <v>1539</v>
      </c>
      <c r="D81" s="101" t="s">
        <v>1540</v>
      </c>
      <c r="E81" s="101" t="s">
        <v>1541</v>
      </c>
      <c r="F81" s="101">
        <v>27530</v>
      </c>
      <c r="G81" s="101">
        <v>3807</v>
      </c>
      <c r="H81" s="101" t="s">
        <v>1540</v>
      </c>
      <c r="I81" s="101" t="s">
        <v>1541</v>
      </c>
      <c r="J81" s="101">
        <v>27530</v>
      </c>
      <c r="K81" s="101"/>
      <c r="L81" s="101" t="s">
        <v>1542</v>
      </c>
      <c r="M81" s="101" t="s">
        <v>1543</v>
      </c>
      <c r="N81" s="101" t="s">
        <v>1544</v>
      </c>
      <c r="O81" s="101" t="s">
        <v>1545</v>
      </c>
      <c r="P81" s="101" t="s">
        <v>1546</v>
      </c>
      <c r="Q81" s="101" t="s">
        <v>1547</v>
      </c>
      <c r="R81" s="101" t="s">
        <v>1548</v>
      </c>
      <c r="S81" s="101" t="s">
        <v>1544</v>
      </c>
      <c r="T81" s="101" t="s">
        <v>1549</v>
      </c>
      <c r="U81" s="102">
        <v>1</v>
      </c>
      <c r="V81" s="102">
        <v>3</v>
      </c>
      <c r="W81" s="102">
        <v>0</v>
      </c>
      <c r="X81" s="102">
        <v>1</v>
      </c>
      <c r="Y81" s="101">
        <v>8122</v>
      </c>
      <c r="Z81" s="101">
        <v>9</v>
      </c>
      <c r="AA81" s="101">
        <v>3.15</v>
      </c>
      <c r="AB81" s="101">
        <v>12.15</v>
      </c>
      <c r="AC81" s="101">
        <v>23.76</v>
      </c>
      <c r="AD81" s="101">
        <v>35.909999999999997</v>
      </c>
      <c r="AE81" s="101">
        <v>0.25059999999999999</v>
      </c>
      <c r="AF81" s="103">
        <v>81706</v>
      </c>
      <c r="AG81" s="101"/>
      <c r="AH81" s="101"/>
      <c r="AI81" s="103">
        <v>37183</v>
      </c>
      <c r="AJ81" s="104">
        <v>9.9499999999999993</v>
      </c>
      <c r="AK81" s="104">
        <v>10.97</v>
      </c>
      <c r="AL81" s="104">
        <v>12.1</v>
      </c>
      <c r="AM81" s="103">
        <v>0</v>
      </c>
      <c r="AN81" s="103">
        <v>1658233</v>
      </c>
      <c r="AO81" s="103">
        <v>1658233</v>
      </c>
      <c r="AP81" s="103">
        <v>165002</v>
      </c>
      <c r="AQ81" s="103">
        <v>34118</v>
      </c>
      <c r="AR81" s="103">
        <v>199120</v>
      </c>
      <c r="AS81" s="103">
        <v>12027</v>
      </c>
      <c r="AT81" s="103">
        <v>3000</v>
      </c>
      <c r="AU81" s="103">
        <v>15027</v>
      </c>
      <c r="AV81" s="103">
        <v>0</v>
      </c>
      <c r="AW81" s="103">
        <v>1872380</v>
      </c>
      <c r="AX81" s="103">
        <v>1135460</v>
      </c>
      <c r="AY81" s="103">
        <v>351765</v>
      </c>
      <c r="AZ81" s="103">
        <v>1487225</v>
      </c>
      <c r="BA81" s="103">
        <v>159365</v>
      </c>
      <c r="BB81" s="103">
        <v>47444</v>
      </c>
      <c r="BC81" s="103">
        <v>23371</v>
      </c>
      <c r="BD81" s="103">
        <v>230180</v>
      </c>
      <c r="BE81" s="103">
        <v>154975</v>
      </c>
      <c r="BF81" s="103">
        <v>1872380</v>
      </c>
      <c r="BG81" s="103">
        <v>0</v>
      </c>
      <c r="BH81" s="105">
        <v>0</v>
      </c>
      <c r="BI81" s="103">
        <v>0</v>
      </c>
      <c r="BJ81" s="103">
        <v>0</v>
      </c>
      <c r="BK81" s="103">
        <v>0</v>
      </c>
      <c r="BL81" s="103">
        <v>19090</v>
      </c>
      <c r="BM81" s="103">
        <v>19090</v>
      </c>
      <c r="BN81" s="103">
        <v>21102</v>
      </c>
      <c r="BO81" s="106">
        <v>46572</v>
      </c>
      <c r="BP81" s="106">
        <v>32425</v>
      </c>
      <c r="BQ81" s="106">
        <v>78997</v>
      </c>
      <c r="BR81" s="106">
        <v>32863</v>
      </c>
      <c r="BS81" s="106">
        <v>18499</v>
      </c>
      <c r="BT81" s="106">
        <v>51362</v>
      </c>
      <c r="BU81" s="106">
        <v>5099</v>
      </c>
      <c r="BV81" s="106">
        <v>2004</v>
      </c>
      <c r="BW81" s="106">
        <v>7103</v>
      </c>
      <c r="BX81" s="106">
        <v>137462</v>
      </c>
      <c r="BY81" s="106"/>
      <c r="BZ81" s="106">
        <v>137462</v>
      </c>
      <c r="CA81" s="106">
        <v>99</v>
      </c>
      <c r="CB81" s="106">
        <v>50570</v>
      </c>
      <c r="CC81" s="106">
        <v>12</v>
      </c>
      <c r="CD81" s="106">
        <v>74</v>
      </c>
      <c r="CE81" s="106">
        <v>86</v>
      </c>
      <c r="CF81" s="106">
        <v>4909</v>
      </c>
      <c r="CG81" s="106">
        <v>3205</v>
      </c>
      <c r="CH81" s="106">
        <v>5550</v>
      </c>
      <c r="CI81" s="106">
        <v>205</v>
      </c>
      <c r="CJ81" s="106">
        <v>40</v>
      </c>
      <c r="CK81" s="106">
        <v>74</v>
      </c>
      <c r="CL81" s="106">
        <v>288</v>
      </c>
      <c r="CM81" s="106">
        <v>79197</v>
      </c>
      <c r="CN81" s="106">
        <v>24362</v>
      </c>
      <c r="CO81" s="106">
        <v>103559</v>
      </c>
      <c r="CP81" s="106">
        <v>9604</v>
      </c>
      <c r="CQ81" s="106">
        <v>4075</v>
      </c>
      <c r="CR81" s="106">
        <v>13679</v>
      </c>
      <c r="CS81" s="106">
        <v>79023</v>
      </c>
      <c r="CT81" s="106">
        <v>19604</v>
      </c>
      <c r="CU81" s="106">
        <v>98627</v>
      </c>
      <c r="CV81" s="106">
        <v>215865</v>
      </c>
      <c r="CW81" s="106">
        <v>2633</v>
      </c>
      <c r="CX81" s="106">
        <v>149</v>
      </c>
      <c r="CY81" s="106">
        <v>218647</v>
      </c>
      <c r="CZ81" s="106">
        <v>10447</v>
      </c>
      <c r="DA81" s="106">
        <v>2346</v>
      </c>
      <c r="DB81" s="106">
        <v>12793</v>
      </c>
      <c r="DC81" s="106">
        <v>35505</v>
      </c>
      <c r="DD81" s="106">
        <v>21277</v>
      </c>
      <c r="DE81" s="106">
        <v>511</v>
      </c>
      <c r="DF81" s="106">
        <v>24186</v>
      </c>
      <c r="DG81" s="106">
        <v>2663</v>
      </c>
      <c r="DH81" s="106"/>
      <c r="DI81" s="106">
        <v>278983</v>
      </c>
      <c r="DJ81" s="106">
        <v>95949</v>
      </c>
      <c r="DK81" s="106"/>
      <c r="DL81" s="106">
        <v>3067</v>
      </c>
      <c r="DM81" s="106">
        <v>288742</v>
      </c>
      <c r="DN81" s="106">
        <v>1006</v>
      </c>
      <c r="DO81" s="106">
        <v>37195</v>
      </c>
      <c r="DP81" s="106">
        <v>11673</v>
      </c>
      <c r="DQ81" s="106">
        <v>48868</v>
      </c>
      <c r="DR81" s="106">
        <v>280344</v>
      </c>
      <c r="DS81" s="106">
        <v>226</v>
      </c>
      <c r="DT81" s="106">
        <v>45</v>
      </c>
      <c r="DU81" s="106">
        <v>455</v>
      </c>
      <c r="DV81" s="106">
        <v>133</v>
      </c>
      <c r="DW81" s="106">
        <v>89</v>
      </c>
      <c r="DX81" s="106">
        <v>26</v>
      </c>
      <c r="DY81" s="106">
        <v>974</v>
      </c>
      <c r="DZ81" s="106">
        <v>2172</v>
      </c>
      <c r="EA81" s="106">
        <v>1655</v>
      </c>
      <c r="EB81" s="106">
        <v>3827</v>
      </c>
      <c r="EC81" s="106">
        <v>9827</v>
      </c>
      <c r="ED81" s="106">
        <v>5009</v>
      </c>
      <c r="EE81" s="106">
        <v>14836</v>
      </c>
      <c r="EF81" s="106">
        <v>874</v>
      </c>
      <c r="EG81" s="106">
        <v>994</v>
      </c>
      <c r="EH81" s="106">
        <v>1868</v>
      </c>
      <c r="EI81" s="106">
        <v>20531</v>
      </c>
      <c r="EJ81" s="106">
        <v>14</v>
      </c>
      <c r="EK81" s="106">
        <v>741</v>
      </c>
      <c r="EL81" s="106">
        <v>124</v>
      </c>
      <c r="EM81" s="106">
        <v>851</v>
      </c>
      <c r="EN81" s="106">
        <v>909</v>
      </c>
      <c r="EO81" s="106">
        <v>3608</v>
      </c>
      <c r="EP81" s="106">
        <v>93635</v>
      </c>
      <c r="EQ81" s="106">
        <v>43527</v>
      </c>
      <c r="ER81" s="106">
        <v>6523</v>
      </c>
      <c r="ES81" s="106">
        <v>22142</v>
      </c>
      <c r="ET81" s="106">
        <v>22207</v>
      </c>
      <c r="EU81" s="101" t="s">
        <v>1550</v>
      </c>
      <c r="EV81" s="106">
        <v>49</v>
      </c>
      <c r="EW81" s="106">
        <v>123</v>
      </c>
      <c r="EX81" s="106">
        <v>85252</v>
      </c>
      <c r="EY81" s="106">
        <v>128262</v>
      </c>
      <c r="EZ81" s="106">
        <v>91448</v>
      </c>
      <c r="FA81" s="101"/>
      <c r="FB81" s="107" t="s">
        <v>289</v>
      </c>
      <c r="FC81" s="101"/>
      <c r="FD81" s="101"/>
      <c r="FE81" s="101" t="s">
        <v>1551</v>
      </c>
      <c r="FF81" s="101" t="s">
        <v>307</v>
      </c>
      <c r="FG81" s="101" t="s">
        <v>1540</v>
      </c>
      <c r="FH81" s="101" t="s">
        <v>1541</v>
      </c>
      <c r="FI81" s="101">
        <v>27530</v>
      </c>
      <c r="FJ81" s="101">
        <v>3850</v>
      </c>
      <c r="FK81" s="101" t="s">
        <v>1540</v>
      </c>
      <c r="FL81" s="101" t="s">
        <v>1541</v>
      </c>
      <c r="FM81" s="101">
        <v>27530</v>
      </c>
      <c r="FN81" s="101">
        <v>3850</v>
      </c>
      <c r="FO81" s="101" t="s">
        <v>1539</v>
      </c>
      <c r="FP81" s="101">
        <v>46670</v>
      </c>
      <c r="FQ81" s="101">
        <v>35.909999999999997</v>
      </c>
      <c r="FR81" s="101" t="s">
        <v>1552</v>
      </c>
      <c r="FS81" s="101">
        <v>8122</v>
      </c>
      <c r="FT81" s="101">
        <v>208</v>
      </c>
      <c r="FU81" s="101"/>
      <c r="FV81" s="101" t="s">
        <v>1553</v>
      </c>
      <c r="FW81" s="101"/>
      <c r="FX81" s="101"/>
      <c r="FY81" s="102">
        <v>0</v>
      </c>
      <c r="FZ81" s="101" t="s">
        <v>1554</v>
      </c>
      <c r="GA81" s="108">
        <v>2.17</v>
      </c>
      <c r="GB81" s="108">
        <v>53.76</v>
      </c>
      <c r="GC81" s="101"/>
      <c r="GD81" s="101" t="s">
        <v>284</v>
      </c>
      <c r="GE81" s="101" t="s">
        <v>1555</v>
      </c>
      <c r="GF81" s="107" t="s">
        <v>286</v>
      </c>
      <c r="GG81" s="107" t="s">
        <v>287</v>
      </c>
      <c r="GH81" s="107" t="s">
        <v>288</v>
      </c>
      <c r="GI81" s="107" t="s">
        <v>289</v>
      </c>
      <c r="GJ81" s="107" t="s">
        <v>290</v>
      </c>
      <c r="GK81" s="107" t="s">
        <v>278</v>
      </c>
      <c r="GL81" s="106">
        <v>125101</v>
      </c>
      <c r="GM81" s="107" t="s">
        <v>291</v>
      </c>
      <c r="GN81" s="106">
        <v>868</v>
      </c>
      <c r="GO81" s="106">
        <v>72</v>
      </c>
      <c r="GP81" s="106">
        <v>3190</v>
      </c>
      <c r="GQ81" s="106">
        <v>29725</v>
      </c>
      <c r="GR81" s="106">
        <v>169890</v>
      </c>
      <c r="GS81" s="106">
        <v>45</v>
      </c>
      <c r="GT81" s="106">
        <v>13</v>
      </c>
      <c r="GU81" s="106">
        <v>138</v>
      </c>
      <c r="GV81" s="106">
        <v>3602</v>
      </c>
      <c r="GW81" s="106">
        <v>7141</v>
      </c>
      <c r="GX81" s="106">
        <v>5</v>
      </c>
      <c r="GY81" s="106">
        <v>1285</v>
      </c>
      <c r="GZ81" s="106">
        <v>13664</v>
      </c>
      <c r="HA81" s="106">
        <v>205077</v>
      </c>
      <c r="HB81" s="106">
        <v>2663</v>
      </c>
      <c r="HC81" s="106"/>
      <c r="HD81" s="106">
        <v>40</v>
      </c>
      <c r="HE81" s="106">
        <v>26725</v>
      </c>
      <c r="HF81" s="106">
        <v>23798</v>
      </c>
      <c r="HG81" s="106"/>
      <c r="HH81" s="106">
        <v>47</v>
      </c>
      <c r="HI81" s="106">
        <v>2022</v>
      </c>
      <c r="HJ81" s="106">
        <v>1183</v>
      </c>
      <c r="HK81" s="106"/>
      <c r="HL81" s="106">
        <v>0</v>
      </c>
      <c r="HM81" s="106">
        <v>0</v>
      </c>
      <c r="HN81" s="106">
        <v>205</v>
      </c>
      <c r="HO81" s="106"/>
      <c r="HP81" s="106">
        <v>0</v>
      </c>
      <c r="HQ81" s="106">
        <v>288742</v>
      </c>
      <c r="HR81" s="106">
        <v>48298</v>
      </c>
      <c r="HS81" s="106">
        <v>9</v>
      </c>
      <c r="HT81" s="106">
        <v>264696</v>
      </c>
      <c r="HU81" s="106">
        <v>45909</v>
      </c>
      <c r="HV81" s="106">
        <v>80</v>
      </c>
      <c r="HW81" s="106">
        <v>21197</v>
      </c>
      <c r="HX81" s="106">
        <v>374</v>
      </c>
      <c r="HY81" s="106">
        <v>1972</v>
      </c>
      <c r="HZ81" s="106">
        <v>0</v>
      </c>
      <c r="IA81" s="106">
        <v>52</v>
      </c>
      <c r="IB81" s="106">
        <v>6066</v>
      </c>
      <c r="IC81" s="106">
        <v>83191</v>
      </c>
      <c r="ID81" s="106">
        <v>89257</v>
      </c>
      <c r="IE81" s="106">
        <v>113443</v>
      </c>
      <c r="IF81" s="106">
        <v>12793</v>
      </c>
      <c r="IG81" s="106">
        <v>377999</v>
      </c>
      <c r="IH81" s="106">
        <v>112306</v>
      </c>
      <c r="II81" s="106">
        <v>271</v>
      </c>
      <c r="IJ81" s="106">
        <v>588</v>
      </c>
      <c r="IK81" s="106">
        <v>115</v>
      </c>
      <c r="IL81" s="105">
        <v>0.72</v>
      </c>
      <c r="IM81" s="105">
        <v>0.19</v>
      </c>
      <c r="IN81" s="106">
        <v>21.08</v>
      </c>
      <c r="IO81" s="106">
        <v>25.23</v>
      </c>
      <c r="IP81" s="106">
        <v>14.12</v>
      </c>
      <c r="IQ81" s="106">
        <v>770</v>
      </c>
      <c r="IR81" s="106">
        <v>12873</v>
      </c>
      <c r="IS81" s="106">
        <v>204</v>
      </c>
      <c r="IT81" s="106">
        <v>7658</v>
      </c>
    </row>
    <row r="82" spans="1:254" s="78" customFormat="1" x14ac:dyDescent="0.2">
      <c r="A82" s="101" t="s">
        <v>1557</v>
      </c>
      <c r="B82" s="101">
        <v>2016</v>
      </c>
      <c r="C82" s="101" t="s">
        <v>1558</v>
      </c>
      <c r="D82" s="101" t="s">
        <v>1559</v>
      </c>
      <c r="E82" s="101" t="s">
        <v>1558</v>
      </c>
      <c r="F82" s="101">
        <v>27893</v>
      </c>
      <c r="G82" s="101">
        <v>3801</v>
      </c>
      <c r="H82" s="101" t="s">
        <v>1559</v>
      </c>
      <c r="I82" s="101" t="s">
        <v>1558</v>
      </c>
      <c r="J82" s="101">
        <v>27893</v>
      </c>
      <c r="K82" s="101"/>
      <c r="L82" s="101" t="s">
        <v>1560</v>
      </c>
      <c r="M82" s="101" t="s">
        <v>1561</v>
      </c>
      <c r="N82" s="101" t="s">
        <v>1562</v>
      </c>
      <c r="O82" s="101" t="s">
        <v>1563</v>
      </c>
      <c r="P82" s="101" t="s">
        <v>1560</v>
      </c>
      <c r="Q82" s="101" t="s">
        <v>323</v>
      </c>
      <c r="R82" s="101" t="s">
        <v>1561</v>
      </c>
      <c r="S82" s="101" t="s">
        <v>1562</v>
      </c>
      <c r="T82" s="101" t="s">
        <v>1563</v>
      </c>
      <c r="U82" s="102">
        <v>1</v>
      </c>
      <c r="V82" s="102">
        <v>5</v>
      </c>
      <c r="W82" s="102">
        <v>1</v>
      </c>
      <c r="X82" s="102">
        <v>0</v>
      </c>
      <c r="Y82" s="101">
        <v>10881</v>
      </c>
      <c r="Z82" s="101">
        <v>6</v>
      </c>
      <c r="AA82" s="101">
        <v>3</v>
      </c>
      <c r="AB82" s="101">
        <v>9</v>
      </c>
      <c r="AC82" s="101">
        <v>19.190000000000001</v>
      </c>
      <c r="AD82" s="101">
        <v>28.19</v>
      </c>
      <c r="AE82" s="101">
        <v>0.21279999999999999</v>
      </c>
      <c r="AF82" s="103">
        <v>79968</v>
      </c>
      <c r="AG82" s="101"/>
      <c r="AH82" s="101"/>
      <c r="AI82" s="103">
        <v>41388</v>
      </c>
      <c r="AJ82" s="104">
        <v>9.18</v>
      </c>
      <c r="AK82" s="104">
        <v>10.199999999999999</v>
      </c>
      <c r="AL82" s="104">
        <v>10.199999999999999</v>
      </c>
      <c r="AM82" s="103">
        <v>0</v>
      </c>
      <c r="AN82" s="103">
        <v>1634942</v>
      </c>
      <c r="AO82" s="103">
        <v>1634942</v>
      </c>
      <c r="AP82" s="103">
        <v>131115</v>
      </c>
      <c r="AQ82" s="103">
        <v>0</v>
      </c>
      <c r="AR82" s="103">
        <v>131115</v>
      </c>
      <c r="AS82" s="103">
        <v>0</v>
      </c>
      <c r="AT82" s="103">
        <v>0</v>
      </c>
      <c r="AU82" s="103">
        <v>0</v>
      </c>
      <c r="AV82" s="103">
        <v>57755</v>
      </c>
      <c r="AW82" s="103">
        <v>1823812</v>
      </c>
      <c r="AX82" s="103">
        <v>1015372</v>
      </c>
      <c r="AY82" s="103">
        <v>346696</v>
      </c>
      <c r="AZ82" s="103">
        <v>1362068</v>
      </c>
      <c r="BA82" s="103">
        <v>76742</v>
      </c>
      <c r="BB82" s="103">
        <v>16191</v>
      </c>
      <c r="BC82" s="103">
        <v>15917</v>
      </c>
      <c r="BD82" s="103">
        <v>108850</v>
      </c>
      <c r="BE82" s="103">
        <v>329300</v>
      </c>
      <c r="BF82" s="103">
        <v>1800218</v>
      </c>
      <c r="BG82" s="103">
        <v>23594</v>
      </c>
      <c r="BH82" s="105">
        <v>1.29E-2</v>
      </c>
      <c r="BI82" s="103">
        <v>0</v>
      </c>
      <c r="BJ82" s="103">
        <v>0</v>
      </c>
      <c r="BK82" s="103">
        <v>0</v>
      </c>
      <c r="BL82" s="103">
        <v>0</v>
      </c>
      <c r="BM82" s="103">
        <v>0</v>
      </c>
      <c r="BN82" s="103">
        <v>0</v>
      </c>
      <c r="BO82" s="106">
        <v>59083</v>
      </c>
      <c r="BP82" s="106">
        <v>56406</v>
      </c>
      <c r="BQ82" s="106">
        <v>115489</v>
      </c>
      <c r="BR82" s="106">
        <v>50156</v>
      </c>
      <c r="BS82" s="106">
        <v>21906</v>
      </c>
      <c r="BT82" s="106">
        <v>72062</v>
      </c>
      <c r="BU82" s="106">
        <v>9270</v>
      </c>
      <c r="BV82" s="106">
        <v>338</v>
      </c>
      <c r="BW82" s="106">
        <v>9608</v>
      </c>
      <c r="BX82" s="106">
        <v>197159</v>
      </c>
      <c r="BY82" s="106"/>
      <c r="BZ82" s="106">
        <v>197159</v>
      </c>
      <c r="CA82" s="106">
        <v>0</v>
      </c>
      <c r="CB82" s="106">
        <v>27651</v>
      </c>
      <c r="CC82" s="106">
        <v>2</v>
      </c>
      <c r="CD82" s="106">
        <v>74</v>
      </c>
      <c r="CE82" s="106">
        <v>76</v>
      </c>
      <c r="CF82" s="106">
        <v>2615</v>
      </c>
      <c r="CG82" s="106">
        <v>2022</v>
      </c>
      <c r="CH82" s="106">
        <v>5099</v>
      </c>
      <c r="CI82" s="106">
        <v>0</v>
      </c>
      <c r="CJ82" s="106">
        <v>0</v>
      </c>
      <c r="CK82" s="106">
        <v>57</v>
      </c>
      <c r="CL82" s="106">
        <v>155</v>
      </c>
      <c r="CM82" s="106">
        <v>72816</v>
      </c>
      <c r="CN82" s="106">
        <v>25715</v>
      </c>
      <c r="CO82" s="106">
        <v>98531</v>
      </c>
      <c r="CP82" s="106">
        <v>10539</v>
      </c>
      <c r="CQ82" s="106">
        <v>378</v>
      </c>
      <c r="CR82" s="106">
        <v>10917</v>
      </c>
      <c r="CS82" s="106">
        <v>82412</v>
      </c>
      <c r="CT82" s="106">
        <v>18123</v>
      </c>
      <c r="CU82" s="106">
        <v>100535</v>
      </c>
      <c r="CV82" s="106">
        <v>209983</v>
      </c>
      <c r="CW82" s="106">
        <v>5111</v>
      </c>
      <c r="CX82" s="106">
        <v>0</v>
      </c>
      <c r="CY82" s="106">
        <v>215094</v>
      </c>
      <c r="CZ82" s="106">
        <v>11652</v>
      </c>
      <c r="DA82" s="106">
        <v>1222</v>
      </c>
      <c r="DB82" s="106">
        <v>12874</v>
      </c>
      <c r="DC82" s="106">
        <v>34114</v>
      </c>
      <c r="DD82" s="106">
        <v>7117</v>
      </c>
      <c r="DE82" s="106">
        <v>0</v>
      </c>
      <c r="DF82" s="106">
        <v>8339</v>
      </c>
      <c r="DG82" s="106">
        <v>1261</v>
      </c>
      <c r="DH82" s="106"/>
      <c r="DI82" s="106">
        <v>232933</v>
      </c>
      <c r="DJ82" s="106">
        <v>47967</v>
      </c>
      <c r="DK82" s="106">
        <v>6158</v>
      </c>
      <c r="DL82" s="106"/>
      <c r="DM82" s="106">
        <v>269199</v>
      </c>
      <c r="DN82" s="106">
        <v>4</v>
      </c>
      <c r="DO82" s="106">
        <v>45431</v>
      </c>
      <c r="DP82" s="106">
        <v>14674</v>
      </c>
      <c r="DQ82" s="106">
        <v>60105</v>
      </c>
      <c r="DR82" s="106">
        <v>215347</v>
      </c>
      <c r="DS82" s="106">
        <v>42</v>
      </c>
      <c r="DT82" s="106">
        <v>0</v>
      </c>
      <c r="DU82" s="106">
        <v>378</v>
      </c>
      <c r="DV82" s="106">
        <v>14</v>
      </c>
      <c r="DW82" s="106">
        <v>79</v>
      </c>
      <c r="DX82" s="106">
        <v>0</v>
      </c>
      <c r="DY82" s="106">
        <v>513</v>
      </c>
      <c r="DZ82" s="106">
        <v>503</v>
      </c>
      <c r="EA82" s="106">
        <v>0</v>
      </c>
      <c r="EB82" s="106">
        <v>503</v>
      </c>
      <c r="EC82" s="106">
        <v>8444</v>
      </c>
      <c r="ED82" s="106">
        <v>1546</v>
      </c>
      <c r="EE82" s="106">
        <v>9990</v>
      </c>
      <c r="EF82" s="106">
        <v>578</v>
      </c>
      <c r="EG82" s="106">
        <v>0</v>
      </c>
      <c r="EH82" s="106">
        <v>578</v>
      </c>
      <c r="EI82" s="106">
        <v>11071</v>
      </c>
      <c r="EJ82" s="106">
        <v>2</v>
      </c>
      <c r="EK82" s="106">
        <v>8</v>
      </c>
      <c r="EL82" s="106">
        <v>125</v>
      </c>
      <c r="EM82" s="106">
        <v>332</v>
      </c>
      <c r="EN82" s="106">
        <v>714</v>
      </c>
      <c r="EO82" s="106">
        <v>7244</v>
      </c>
      <c r="EP82" s="106">
        <v>35814</v>
      </c>
      <c r="EQ82" s="106">
        <v>8486</v>
      </c>
      <c r="ER82" s="106">
        <v>1788</v>
      </c>
      <c r="ES82" s="106">
        <v>178</v>
      </c>
      <c r="ET82" s="106">
        <v>117</v>
      </c>
      <c r="EU82" s="101" t="s">
        <v>1564</v>
      </c>
      <c r="EV82" s="106">
        <v>33</v>
      </c>
      <c r="EW82" s="106">
        <v>55</v>
      </c>
      <c r="EX82" s="106">
        <v>43432</v>
      </c>
      <c r="EY82" s="106">
        <v>96938</v>
      </c>
      <c r="EZ82" s="106">
        <v>37400</v>
      </c>
      <c r="FA82" s="101"/>
      <c r="FB82" s="107" t="s">
        <v>289</v>
      </c>
      <c r="FC82" s="101"/>
      <c r="FD82" s="101"/>
      <c r="FE82" s="101" t="s">
        <v>1557</v>
      </c>
      <c r="FF82" s="101" t="s">
        <v>307</v>
      </c>
      <c r="FG82" s="101" t="s">
        <v>1559</v>
      </c>
      <c r="FH82" s="101" t="s">
        <v>1558</v>
      </c>
      <c r="FI82" s="101">
        <v>27893</v>
      </c>
      <c r="FJ82" s="101">
        <v>3801</v>
      </c>
      <c r="FK82" s="101" t="s">
        <v>1559</v>
      </c>
      <c r="FL82" s="101" t="s">
        <v>1558</v>
      </c>
      <c r="FM82" s="101">
        <v>27893</v>
      </c>
      <c r="FN82" s="101">
        <v>3801</v>
      </c>
      <c r="FO82" s="101" t="s">
        <v>1558</v>
      </c>
      <c r="FP82" s="101">
        <v>54083</v>
      </c>
      <c r="FQ82" s="101">
        <v>28.19</v>
      </c>
      <c r="FR82" s="101" t="s">
        <v>1560</v>
      </c>
      <c r="FS82" s="101">
        <v>10881</v>
      </c>
      <c r="FT82" s="101">
        <v>338</v>
      </c>
      <c r="FU82" s="101"/>
      <c r="FV82" s="101" t="s">
        <v>1565</v>
      </c>
      <c r="FW82" s="101"/>
      <c r="FX82" s="101"/>
      <c r="FY82" s="102">
        <v>0</v>
      </c>
      <c r="FZ82" s="101" t="s">
        <v>1566</v>
      </c>
      <c r="GA82" s="108">
        <v>90</v>
      </c>
      <c r="GB82" s="108">
        <v>90</v>
      </c>
      <c r="GC82" s="101"/>
      <c r="GD82" s="101" t="s">
        <v>284</v>
      </c>
      <c r="GE82" s="101" t="s">
        <v>1567</v>
      </c>
      <c r="GF82" s="107" t="s">
        <v>286</v>
      </c>
      <c r="GG82" s="107" t="s">
        <v>287</v>
      </c>
      <c r="GH82" s="107" t="s">
        <v>288</v>
      </c>
      <c r="GI82" s="107" t="s">
        <v>289</v>
      </c>
      <c r="GJ82" s="107" t="s">
        <v>290</v>
      </c>
      <c r="GK82" s="107" t="s">
        <v>278</v>
      </c>
      <c r="GL82" s="106">
        <v>81397</v>
      </c>
      <c r="GM82" s="107" t="s">
        <v>291</v>
      </c>
      <c r="GN82" s="106">
        <v>607</v>
      </c>
      <c r="GO82" s="106">
        <v>99</v>
      </c>
      <c r="GP82" s="106">
        <v>3025</v>
      </c>
      <c r="GQ82" s="106">
        <v>27678</v>
      </c>
      <c r="GR82" s="106"/>
      <c r="GS82" s="106">
        <v>78</v>
      </c>
      <c r="GT82" s="106">
        <v>18</v>
      </c>
      <c r="GU82" s="106">
        <v>211</v>
      </c>
      <c r="GV82" s="106">
        <v>2659</v>
      </c>
      <c r="GW82" s="106"/>
      <c r="GX82" s="106">
        <v>7</v>
      </c>
      <c r="GY82" s="106">
        <v>492</v>
      </c>
      <c r="GZ82" s="106">
        <v>9736</v>
      </c>
      <c r="HA82" s="106">
        <v>236038</v>
      </c>
      <c r="HB82" s="106">
        <v>1261</v>
      </c>
      <c r="HC82" s="106"/>
      <c r="HD82" s="106">
        <v>0</v>
      </c>
      <c r="HE82" s="106">
        <v>26725</v>
      </c>
      <c r="HF82" s="106"/>
      <c r="HG82" s="106"/>
      <c r="HH82" s="106">
        <v>926</v>
      </c>
      <c r="HI82" s="106">
        <v>2022</v>
      </c>
      <c r="HJ82" s="106"/>
      <c r="HK82" s="106"/>
      <c r="HL82" s="106">
        <v>0</v>
      </c>
      <c r="HM82" s="106">
        <v>0</v>
      </c>
      <c r="HN82" s="106"/>
      <c r="HO82" s="106"/>
      <c r="HP82" s="106">
        <v>0</v>
      </c>
      <c r="HQ82" s="106">
        <v>269199</v>
      </c>
      <c r="HR82" s="106">
        <v>46988</v>
      </c>
      <c r="HS82" s="106">
        <v>0</v>
      </c>
      <c r="HT82" s="106">
        <v>260860</v>
      </c>
      <c r="HU82" s="106">
        <v>45766</v>
      </c>
      <c r="HV82" s="106">
        <v>153</v>
      </c>
      <c r="HW82" s="106">
        <v>6964</v>
      </c>
      <c r="HX82" s="106">
        <v>1222</v>
      </c>
      <c r="HY82" s="106">
        <v>0</v>
      </c>
      <c r="HZ82" s="106">
        <v>0</v>
      </c>
      <c r="IA82" s="106">
        <v>0</v>
      </c>
      <c r="IB82" s="106">
        <v>6277</v>
      </c>
      <c r="IC82" s="106">
        <v>67045</v>
      </c>
      <c r="ID82" s="106">
        <v>73322</v>
      </c>
      <c r="IE82" s="106">
        <v>81661</v>
      </c>
      <c r="IF82" s="106">
        <v>12874</v>
      </c>
      <c r="IG82" s="106">
        <v>342521</v>
      </c>
      <c r="IH82" s="106">
        <v>111452</v>
      </c>
      <c r="II82" s="106">
        <v>42</v>
      </c>
      <c r="IJ82" s="106">
        <v>392</v>
      </c>
      <c r="IK82" s="106">
        <v>79</v>
      </c>
      <c r="IL82" s="105">
        <v>0.9</v>
      </c>
      <c r="IM82" s="105">
        <v>0.05</v>
      </c>
      <c r="IN82" s="106">
        <v>21.58</v>
      </c>
      <c r="IO82" s="106">
        <v>25.48</v>
      </c>
      <c r="IP82" s="106">
        <v>11.98</v>
      </c>
      <c r="IQ82" s="106">
        <v>499</v>
      </c>
      <c r="IR82" s="106">
        <v>9525</v>
      </c>
      <c r="IS82" s="106">
        <v>14</v>
      </c>
      <c r="IT82" s="106">
        <v>1546</v>
      </c>
    </row>
    <row r="83" spans="1:254" s="78" customFormat="1" x14ac:dyDescent="0.2">
      <c r="U83" s="117"/>
      <c r="V83" s="117"/>
      <c r="W83" s="117"/>
      <c r="X83" s="117"/>
      <c r="AF83" s="118"/>
      <c r="AI83" s="118"/>
      <c r="AJ83" s="119"/>
      <c r="AK83" s="119"/>
      <c r="AL83" s="119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20"/>
      <c r="BI83" s="118"/>
      <c r="BJ83" s="118"/>
      <c r="BK83" s="118"/>
      <c r="BL83" s="118"/>
      <c r="BM83" s="118"/>
      <c r="BN83" s="118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21"/>
      <c r="DS83" s="121"/>
      <c r="DT83" s="121"/>
      <c r="DU83" s="121"/>
      <c r="DV83" s="121"/>
      <c r="DW83" s="121"/>
      <c r="DX83" s="121"/>
      <c r="DY83" s="121"/>
      <c r="DZ83" s="121"/>
      <c r="EA83" s="121"/>
      <c r="EB83" s="121"/>
      <c r="EC83" s="121"/>
      <c r="ED83" s="121"/>
      <c r="EE83" s="121"/>
      <c r="EF83" s="121"/>
      <c r="EG83" s="121"/>
      <c r="EH83" s="121"/>
      <c r="EI83" s="121"/>
      <c r="EJ83" s="121"/>
      <c r="EK83" s="121"/>
      <c r="EL83" s="121"/>
      <c r="EM83" s="121"/>
      <c r="EN83" s="121"/>
      <c r="EO83" s="121"/>
      <c r="EP83" s="121"/>
      <c r="EQ83" s="121"/>
      <c r="ER83" s="121"/>
      <c r="ES83" s="121"/>
      <c r="ET83" s="121"/>
      <c r="EV83" s="121"/>
      <c r="EW83" s="121"/>
      <c r="EX83" s="121"/>
      <c r="EY83" s="121"/>
      <c r="EZ83" s="121"/>
      <c r="FB83" s="122"/>
      <c r="FY83" s="117"/>
      <c r="GA83" s="123"/>
      <c r="GB83" s="123"/>
      <c r="GF83" s="122"/>
      <c r="GG83" s="122"/>
      <c r="GH83" s="122"/>
      <c r="GI83" s="122"/>
      <c r="GJ83" s="122"/>
      <c r="GK83" s="122"/>
      <c r="GL83" s="121"/>
      <c r="GM83" s="122"/>
      <c r="GN83" s="121"/>
      <c r="GO83" s="121"/>
      <c r="GP83" s="121"/>
      <c r="GQ83" s="121"/>
      <c r="GR83" s="121"/>
      <c r="GS83" s="121"/>
      <c r="GT83" s="121"/>
      <c r="GU83" s="121"/>
      <c r="GV83" s="121"/>
      <c r="GW83" s="121"/>
      <c r="GX83" s="121"/>
      <c r="GY83" s="121"/>
      <c r="GZ83" s="121"/>
      <c r="HA83" s="121"/>
      <c r="HB83" s="121"/>
      <c r="HC83" s="121"/>
      <c r="HD83" s="121"/>
      <c r="HE83" s="121"/>
      <c r="HF83" s="121"/>
      <c r="HG83" s="121"/>
      <c r="HH83" s="121"/>
      <c r="HI83" s="121"/>
      <c r="HJ83" s="121"/>
      <c r="HK83" s="121"/>
      <c r="HL83" s="121"/>
      <c r="HM83" s="121"/>
      <c r="HN83" s="121"/>
      <c r="HO83" s="121"/>
      <c r="HP83" s="121"/>
      <c r="HQ83" s="121"/>
      <c r="HR83" s="121"/>
      <c r="HS83" s="121"/>
      <c r="HT83" s="121"/>
      <c r="HU83" s="121"/>
      <c r="HV83" s="121"/>
      <c r="HW83" s="121"/>
      <c r="HX83" s="121"/>
      <c r="HY83" s="121"/>
      <c r="HZ83" s="121"/>
      <c r="IA83" s="121"/>
      <c r="IB83" s="121"/>
      <c r="IC83" s="121"/>
      <c r="ID83" s="121"/>
      <c r="IE83" s="121"/>
      <c r="IF83" s="121"/>
      <c r="IG83" s="121"/>
      <c r="IH83" s="121"/>
      <c r="II83" s="121"/>
      <c r="IJ83" s="121"/>
      <c r="IK83" s="121"/>
      <c r="IL83" s="120"/>
      <c r="IM83" s="120"/>
      <c r="IN83" s="121"/>
      <c r="IO83" s="121"/>
      <c r="IP83" s="121"/>
      <c r="IQ83" s="121"/>
      <c r="IR83" s="121"/>
      <c r="IS83" s="121"/>
      <c r="IT83" s="121"/>
    </row>
    <row r="84" spans="1:254" s="78" customFormat="1" x14ac:dyDescent="0.2">
      <c r="U84" s="117"/>
      <c r="V84" s="117"/>
      <c r="W84" s="117"/>
      <c r="X84" s="117"/>
      <c r="AF84" s="118"/>
      <c r="AI84" s="118"/>
      <c r="AJ84" s="119"/>
      <c r="AK84" s="119"/>
      <c r="AL84" s="119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20"/>
      <c r="BI84" s="118"/>
      <c r="BJ84" s="118"/>
      <c r="BK84" s="118"/>
      <c r="BL84" s="118"/>
      <c r="BM84" s="118"/>
      <c r="BN84" s="118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  <c r="DO84" s="121"/>
      <c r="DP84" s="121"/>
      <c r="DQ84" s="121"/>
      <c r="DR84" s="121"/>
      <c r="DS84" s="121"/>
      <c r="DT84" s="121"/>
      <c r="DU84" s="121"/>
      <c r="DV84" s="121"/>
      <c r="DW84" s="121"/>
      <c r="DX84" s="121"/>
      <c r="DY84" s="121"/>
      <c r="DZ84" s="121"/>
      <c r="EA84" s="121"/>
      <c r="EB84" s="121"/>
      <c r="EC84" s="121"/>
      <c r="ED84" s="121"/>
      <c r="EE84" s="121"/>
      <c r="EF84" s="121"/>
      <c r="EG84" s="121"/>
      <c r="EH84" s="121"/>
      <c r="EI84" s="121"/>
      <c r="EJ84" s="121"/>
      <c r="EK84" s="121"/>
      <c r="EL84" s="121"/>
      <c r="EM84" s="121"/>
      <c r="EN84" s="121"/>
      <c r="EO84" s="121"/>
      <c r="EP84" s="121"/>
      <c r="EQ84" s="121"/>
      <c r="ER84" s="121"/>
      <c r="ES84" s="121"/>
      <c r="ET84" s="121"/>
      <c r="EV84" s="121"/>
      <c r="EW84" s="121"/>
      <c r="EX84" s="121"/>
      <c r="EY84" s="121"/>
      <c r="EZ84" s="121"/>
      <c r="FB84" s="122"/>
      <c r="FY84" s="117"/>
      <c r="GA84" s="123"/>
      <c r="GB84" s="123"/>
      <c r="GF84" s="122"/>
      <c r="GG84" s="122"/>
      <c r="GH84" s="122"/>
      <c r="GI84" s="122"/>
      <c r="GJ84" s="122"/>
      <c r="GK84" s="122"/>
      <c r="GL84" s="121"/>
      <c r="GM84" s="122"/>
      <c r="GN84" s="121"/>
      <c r="GO84" s="121"/>
      <c r="GP84" s="121"/>
      <c r="GQ84" s="121"/>
      <c r="GR84" s="121"/>
      <c r="GS84" s="121"/>
      <c r="GT84" s="121"/>
      <c r="GU84" s="121"/>
      <c r="GV84" s="121"/>
      <c r="GW84" s="121"/>
      <c r="GX84" s="121"/>
      <c r="GY84" s="121"/>
      <c r="GZ84" s="121"/>
      <c r="HA84" s="121"/>
      <c r="HB84" s="121"/>
      <c r="HC84" s="121"/>
      <c r="HD84" s="121"/>
      <c r="HE84" s="121"/>
      <c r="HF84" s="121"/>
      <c r="HG84" s="121"/>
      <c r="HH84" s="121"/>
      <c r="HI84" s="121"/>
      <c r="HJ84" s="121"/>
      <c r="HK84" s="121"/>
      <c r="HL84" s="121"/>
      <c r="HM84" s="121"/>
      <c r="HN84" s="121"/>
      <c r="HO84" s="121"/>
      <c r="HP84" s="121"/>
      <c r="HQ84" s="121"/>
      <c r="HR84" s="121"/>
      <c r="HS84" s="121"/>
      <c r="HT84" s="121"/>
      <c r="HU84" s="121"/>
      <c r="HV84" s="121"/>
      <c r="HW84" s="121"/>
      <c r="HX84" s="121"/>
      <c r="HY84" s="121"/>
      <c r="HZ84" s="121"/>
      <c r="IA84" s="121"/>
      <c r="IB84" s="121"/>
      <c r="IC84" s="121"/>
      <c r="ID84" s="121"/>
      <c r="IE84" s="121"/>
      <c r="IF84" s="121"/>
      <c r="IG84" s="121"/>
      <c r="IH84" s="121"/>
      <c r="II84" s="121"/>
      <c r="IJ84" s="121"/>
      <c r="IK84" s="121"/>
      <c r="IL84" s="120"/>
      <c r="IM84" s="120"/>
      <c r="IN84" s="121"/>
      <c r="IO84" s="121"/>
      <c r="IP84" s="121"/>
      <c r="IQ84" s="121"/>
      <c r="IR84" s="121"/>
      <c r="IS84" s="121"/>
      <c r="IT84" s="121"/>
    </row>
    <row r="85" spans="1:254" s="78" customFormat="1" x14ac:dyDescent="0.2">
      <c r="U85" s="117"/>
      <c r="V85" s="117"/>
      <c r="W85" s="117"/>
      <c r="X85" s="117"/>
      <c r="AF85" s="118"/>
      <c r="AI85" s="118"/>
      <c r="AJ85" s="119"/>
      <c r="AK85" s="119"/>
      <c r="AL85" s="119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20"/>
      <c r="BI85" s="118"/>
      <c r="BJ85" s="118"/>
      <c r="BK85" s="118"/>
      <c r="BL85" s="118"/>
      <c r="BM85" s="118"/>
      <c r="BN85" s="118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  <c r="DO85" s="121"/>
      <c r="DP85" s="121"/>
      <c r="DQ85" s="121"/>
      <c r="DR85" s="121"/>
      <c r="DS85" s="121"/>
      <c r="DT85" s="121"/>
      <c r="DU85" s="121"/>
      <c r="DV85" s="121"/>
      <c r="DW85" s="121"/>
      <c r="DX85" s="121"/>
      <c r="DY85" s="121"/>
      <c r="DZ85" s="121"/>
      <c r="EA85" s="121"/>
      <c r="EB85" s="121"/>
      <c r="EC85" s="121"/>
      <c r="ED85" s="121"/>
      <c r="EE85" s="121"/>
      <c r="EF85" s="121"/>
      <c r="EG85" s="121"/>
      <c r="EH85" s="121"/>
      <c r="EI85" s="121"/>
      <c r="EJ85" s="121"/>
      <c r="EK85" s="121"/>
      <c r="EL85" s="121"/>
      <c r="EM85" s="121"/>
      <c r="EN85" s="121"/>
      <c r="EO85" s="121"/>
      <c r="EP85" s="121"/>
      <c r="EQ85" s="121"/>
      <c r="ER85" s="121"/>
      <c r="ES85" s="121"/>
      <c r="ET85" s="121"/>
      <c r="EV85" s="121"/>
      <c r="EW85" s="121"/>
      <c r="EX85" s="121"/>
      <c r="EY85" s="121"/>
      <c r="EZ85" s="121"/>
      <c r="FB85" s="122"/>
      <c r="FY85" s="117"/>
      <c r="GA85" s="123"/>
      <c r="GB85" s="123"/>
      <c r="GF85" s="122"/>
      <c r="GG85" s="122"/>
      <c r="GH85" s="122"/>
      <c r="GI85" s="122"/>
      <c r="GJ85" s="122"/>
      <c r="GK85" s="122"/>
      <c r="GL85" s="121"/>
      <c r="GM85" s="122"/>
      <c r="GN85" s="121"/>
      <c r="GO85" s="121"/>
      <c r="GP85" s="121"/>
      <c r="GQ85" s="121"/>
      <c r="GR85" s="121"/>
      <c r="GS85" s="121"/>
      <c r="GT85" s="121"/>
      <c r="GU85" s="121"/>
      <c r="GV85" s="121"/>
      <c r="GW85" s="121"/>
      <c r="GX85" s="121"/>
      <c r="GY85" s="121"/>
      <c r="GZ85" s="121"/>
      <c r="HA85" s="121"/>
      <c r="HB85" s="121"/>
      <c r="HC85" s="121"/>
      <c r="HD85" s="121"/>
      <c r="HE85" s="121"/>
      <c r="HF85" s="121"/>
      <c r="HG85" s="121"/>
      <c r="HH85" s="121"/>
      <c r="HI85" s="121"/>
      <c r="HJ85" s="121"/>
      <c r="HK85" s="121"/>
      <c r="HL85" s="121"/>
      <c r="HM85" s="121"/>
      <c r="HN85" s="121"/>
      <c r="HO85" s="121"/>
      <c r="HP85" s="121"/>
      <c r="HQ85" s="121"/>
      <c r="HR85" s="121"/>
      <c r="HS85" s="121"/>
      <c r="HT85" s="121"/>
      <c r="HU85" s="121"/>
      <c r="HV85" s="121"/>
      <c r="HW85" s="121"/>
      <c r="HX85" s="121"/>
      <c r="HY85" s="121"/>
      <c r="HZ85" s="121"/>
      <c r="IA85" s="121"/>
      <c r="IB85" s="121"/>
      <c r="IC85" s="121"/>
      <c r="ID85" s="121"/>
      <c r="IE85" s="121"/>
      <c r="IF85" s="121"/>
      <c r="IG85" s="121"/>
      <c r="IH85" s="121"/>
      <c r="II85" s="121"/>
      <c r="IJ85" s="121"/>
      <c r="IK85" s="121"/>
      <c r="IL85" s="120"/>
      <c r="IM85" s="120"/>
      <c r="IN85" s="121"/>
      <c r="IO85" s="121"/>
      <c r="IP85" s="121"/>
      <c r="IQ85" s="121"/>
      <c r="IR85" s="121"/>
      <c r="IS85" s="121"/>
      <c r="IT85" s="121"/>
    </row>
    <row r="86" spans="1:254" s="78" customFormat="1" x14ac:dyDescent="0.2">
      <c r="U86" s="117"/>
      <c r="V86" s="117"/>
      <c r="W86" s="117"/>
      <c r="X86" s="117"/>
      <c r="AF86" s="118"/>
      <c r="AI86" s="118"/>
      <c r="AJ86" s="119"/>
      <c r="AK86" s="119"/>
      <c r="AL86" s="119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20"/>
      <c r="BI86" s="118"/>
      <c r="BJ86" s="118"/>
      <c r="BK86" s="118"/>
      <c r="BL86" s="118"/>
      <c r="BM86" s="118"/>
      <c r="BN86" s="118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  <c r="DO86" s="121"/>
      <c r="DP86" s="121"/>
      <c r="DQ86" s="121"/>
      <c r="DR86" s="121"/>
      <c r="DS86" s="121"/>
      <c r="DT86" s="121"/>
      <c r="DU86" s="121"/>
      <c r="DV86" s="121"/>
      <c r="DW86" s="121"/>
      <c r="DX86" s="121"/>
      <c r="DY86" s="121"/>
      <c r="DZ86" s="121"/>
      <c r="EA86" s="121"/>
      <c r="EB86" s="121"/>
      <c r="EC86" s="121"/>
      <c r="ED86" s="121"/>
      <c r="EE86" s="121"/>
      <c r="EF86" s="121"/>
      <c r="EG86" s="121"/>
      <c r="EH86" s="121"/>
      <c r="EI86" s="121"/>
      <c r="EJ86" s="121"/>
      <c r="EK86" s="121"/>
      <c r="EL86" s="121"/>
      <c r="EM86" s="121"/>
      <c r="EN86" s="121"/>
      <c r="EO86" s="121"/>
      <c r="EP86" s="121"/>
      <c r="EQ86" s="121"/>
      <c r="ER86" s="121"/>
      <c r="ES86" s="121"/>
      <c r="ET86" s="121"/>
      <c r="EV86" s="121"/>
      <c r="EW86" s="121"/>
      <c r="EX86" s="121"/>
      <c r="EY86" s="121"/>
      <c r="EZ86" s="121"/>
      <c r="FB86" s="122"/>
      <c r="FY86" s="117"/>
      <c r="GA86" s="123"/>
      <c r="GB86" s="123"/>
      <c r="GF86" s="122"/>
      <c r="GG86" s="122"/>
      <c r="GH86" s="122"/>
      <c r="GI86" s="122"/>
      <c r="GJ86" s="122"/>
      <c r="GK86" s="122"/>
      <c r="GL86" s="121"/>
      <c r="GM86" s="122"/>
      <c r="GN86" s="121"/>
      <c r="GO86" s="121"/>
      <c r="GP86" s="121"/>
      <c r="GQ86" s="121"/>
      <c r="GR86" s="121"/>
      <c r="GS86" s="121"/>
      <c r="GT86" s="121"/>
      <c r="GU86" s="121"/>
      <c r="GV86" s="121"/>
      <c r="GW86" s="121"/>
      <c r="GX86" s="121"/>
      <c r="GY86" s="121"/>
      <c r="GZ86" s="121"/>
      <c r="HA86" s="121"/>
      <c r="HB86" s="121"/>
      <c r="HC86" s="121"/>
      <c r="HD86" s="121"/>
      <c r="HE86" s="121"/>
      <c r="HF86" s="121"/>
      <c r="HG86" s="121"/>
      <c r="HH86" s="121"/>
      <c r="HI86" s="121"/>
      <c r="HJ86" s="121"/>
      <c r="HK86" s="121"/>
      <c r="HL86" s="121"/>
      <c r="HM86" s="121"/>
      <c r="HN86" s="121"/>
      <c r="HO86" s="121"/>
      <c r="HP86" s="121"/>
      <c r="HQ86" s="121"/>
      <c r="HR86" s="121"/>
      <c r="HS86" s="121"/>
      <c r="HT86" s="121"/>
      <c r="HU86" s="121"/>
      <c r="HV86" s="121"/>
      <c r="HW86" s="121"/>
      <c r="HX86" s="121"/>
      <c r="HY86" s="121"/>
      <c r="HZ86" s="121"/>
      <c r="IA86" s="121"/>
      <c r="IB86" s="121"/>
      <c r="IC86" s="121"/>
      <c r="ID86" s="121"/>
      <c r="IE86" s="121"/>
      <c r="IF86" s="121"/>
      <c r="IG86" s="121"/>
      <c r="IH86" s="121"/>
      <c r="II86" s="121"/>
      <c r="IJ86" s="121"/>
      <c r="IK86" s="121"/>
      <c r="IL86" s="120"/>
      <c r="IM86" s="120"/>
      <c r="IN86" s="121"/>
      <c r="IO86" s="121"/>
      <c r="IP86" s="121"/>
      <c r="IQ86" s="121"/>
      <c r="IR86" s="121"/>
      <c r="IS86" s="121"/>
      <c r="IT86" s="121"/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zoomScale="75" zoomScaleNormal="75" workbookViewId="0">
      <pane xSplit="1" ySplit="5" topLeftCell="B64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outlineLevelRow="4" x14ac:dyDescent="0.2"/>
  <cols>
    <col min="1" max="1" width="14.33203125" style="51" customWidth="1"/>
    <col min="2" max="2" width="20.83203125" style="51" bestFit="1" customWidth="1"/>
    <col min="3" max="3" width="27.33203125" style="51" bestFit="1" customWidth="1"/>
    <col min="4" max="4" width="14.33203125" style="51" bestFit="1" customWidth="1"/>
    <col min="5" max="5" width="9" style="51" bestFit="1" customWidth="1"/>
    <col min="6" max="6" width="12.5" style="51" bestFit="1" customWidth="1"/>
    <col min="7" max="7" width="18" style="51" bestFit="1" customWidth="1"/>
    <col min="8" max="8" width="12.6640625" style="51" bestFit="1" customWidth="1"/>
    <col min="9" max="16384" width="7.5" style="51"/>
  </cols>
  <sheetData>
    <row r="1" spans="1:8" s="78" customFormat="1" x14ac:dyDescent="0.2">
      <c r="A1" s="78" t="s">
        <v>2009</v>
      </c>
    </row>
    <row r="2" spans="1:8" ht="36" customHeight="1" x14ac:dyDescent="0.2">
      <c r="A2" s="28" t="s">
        <v>1927</v>
      </c>
      <c r="B2" s="28"/>
      <c r="C2" s="28"/>
      <c r="D2" s="28"/>
      <c r="E2" s="28"/>
      <c r="F2" s="28"/>
      <c r="G2" s="28"/>
      <c r="H2" s="28"/>
    </row>
    <row r="3" spans="1:8" s="78" customFormat="1" x14ac:dyDescent="0.2"/>
    <row r="4" spans="1:8" s="78" customFormat="1" x14ac:dyDescent="0.2">
      <c r="C4" s="152"/>
      <c r="D4" s="125" t="s">
        <v>1929</v>
      </c>
      <c r="E4" s="125"/>
      <c r="F4" s="125"/>
      <c r="G4" s="125"/>
      <c r="H4" s="130"/>
    </row>
    <row r="5" spans="1:8" s="78" customFormat="1" x14ac:dyDescent="0.2">
      <c r="A5" s="232" t="s">
        <v>1729</v>
      </c>
      <c r="B5" s="232" t="s">
        <v>2318</v>
      </c>
      <c r="C5" s="152" t="s">
        <v>1928</v>
      </c>
      <c r="D5" s="168" t="s">
        <v>1931</v>
      </c>
      <c r="E5" s="168" t="s">
        <v>1932</v>
      </c>
      <c r="F5" s="168" t="s">
        <v>1933</v>
      </c>
      <c r="G5" s="168" t="s">
        <v>1934</v>
      </c>
      <c r="H5" s="130" t="s">
        <v>1930</v>
      </c>
    </row>
    <row r="6" spans="1:8" s="78" customFormat="1" hidden="1" outlineLevel="4" x14ac:dyDescent="0.2">
      <c r="A6" s="101" t="s">
        <v>1569</v>
      </c>
      <c r="B6" s="101" t="s">
        <v>1872</v>
      </c>
      <c r="C6" s="101">
        <v>157522</v>
      </c>
      <c r="D6" s="107">
        <v>1</v>
      </c>
      <c r="E6" s="107">
        <v>4</v>
      </c>
      <c r="F6" s="107">
        <v>0</v>
      </c>
      <c r="G6" s="107">
        <v>0</v>
      </c>
      <c r="H6" s="101">
        <v>11012</v>
      </c>
    </row>
    <row r="7" spans="1:8" s="78" customFormat="1" hidden="1" outlineLevel="4" x14ac:dyDescent="0.2">
      <c r="A7" s="101" t="s">
        <v>1569</v>
      </c>
      <c r="B7" s="101" t="s">
        <v>1873</v>
      </c>
      <c r="C7" s="101">
        <v>37952</v>
      </c>
      <c r="D7" s="107">
        <v>1</v>
      </c>
      <c r="E7" s="107">
        <v>1</v>
      </c>
      <c r="F7" s="107">
        <v>0</v>
      </c>
      <c r="G7" s="107">
        <v>0</v>
      </c>
      <c r="H7" s="101">
        <v>3801</v>
      </c>
    </row>
    <row r="8" spans="1:8" s="78" customFormat="1" hidden="1" outlineLevel="4" x14ac:dyDescent="0.2">
      <c r="A8" s="101" t="s">
        <v>1569</v>
      </c>
      <c r="B8" s="101" t="s">
        <v>1874</v>
      </c>
      <c r="C8" s="101">
        <v>35011</v>
      </c>
      <c r="D8" s="107">
        <v>1</v>
      </c>
      <c r="E8" s="107">
        <v>2</v>
      </c>
      <c r="F8" s="107">
        <v>1</v>
      </c>
      <c r="G8" s="107">
        <v>2</v>
      </c>
      <c r="H8" s="101">
        <v>6496</v>
      </c>
    </row>
    <row r="9" spans="1:8" s="78" customFormat="1" hidden="1" outlineLevel="4" x14ac:dyDescent="0.2">
      <c r="A9" s="101" t="s">
        <v>1569</v>
      </c>
      <c r="B9" s="101" t="s">
        <v>1875</v>
      </c>
      <c r="C9" s="101">
        <v>123535</v>
      </c>
      <c r="D9" s="107">
        <v>0</v>
      </c>
      <c r="E9" s="107">
        <v>5</v>
      </c>
      <c r="F9" s="107">
        <v>0</v>
      </c>
      <c r="G9" s="107">
        <v>0</v>
      </c>
      <c r="H9" s="101">
        <v>11852</v>
      </c>
    </row>
    <row r="10" spans="1:8" s="78" customFormat="1" hidden="1" outlineLevel="4" x14ac:dyDescent="0.2">
      <c r="A10" s="101" t="s">
        <v>1569</v>
      </c>
      <c r="B10" s="101" t="s">
        <v>1876</v>
      </c>
      <c r="C10" s="101">
        <v>254836</v>
      </c>
      <c r="D10" s="107">
        <v>1</v>
      </c>
      <c r="E10" s="107">
        <v>12</v>
      </c>
      <c r="F10" s="107">
        <v>0</v>
      </c>
      <c r="G10" s="107">
        <v>0</v>
      </c>
      <c r="H10" s="101">
        <v>32136</v>
      </c>
    </row>
    <row r="11" spans="1:8" s="78" customFormat="1" hidden="1" outlineLevel="4" x14ac:dyDescent="0.2">
      <c r="A11" s="101" t="s">
        <v>1569</v>
      </c>
      <c r="B11" s="101" t="s">
        <v>1877</v>
      </c>
      <c r="C11" s="101">
        <v>89114</v>
      </c>
      <c r="D11" s="107">
        <v>1</v>
      </c>
      <c r="E11" s="107">
        <v>2</v>
      </c>
      <c r="F11" s="107">
        <v>0</v>
      </c>
      <c r="G11" s="107">
        <v>1</v>
      </c>
      <c r="H11" s="101">
        <v>7332</v>
      </c>
    </row>
    <row r="12" spans="1:8" s="78" customFormat="1" hidden="1" outlineLevel="4" x14ac:dyDescent="0.2">
      <c r="A12" s="101" t="s">
        <v>1569</v>
      </c>
      <c r="B12" s="101" t="s">
        <v>1878</v>
      </c>
      <c r="C12" s="101">
        <v>195714</v>
      </c>
      <c r="D12" s="107">
        <v>1</v>
      </c>
      <c r="E12" s="107">
        <v>3</v>
      </c>
      <c r="F12" s="107">
        <v>0</v>
      </c>
      <c r="G12" s="107">
        <v>1</v>
      </c>
      <c r="H12" s="101">
        <v>12480</v>
      </c>
    </row>
    <row r="13" spans="1:8" s="78" customFormat="1" hidden="1" outlineLevel="4" x14ac:dyDescent="0.2">
      <c r="A13" s="101" t="s">
        <v>1569</v>
      </c>
      <c r="B13" s="101" t="s">
        <v>1879</v>
      </c>
      <c r="C13" s="101">
        <v>82577</v>
      </c>
      <c r="D13" s="107">
        <v>1</v>
      </c>
      <c r="E13" s="107">
        <v>2</v>
      </c>
      <c r="F13" s="107">
        <v>0</v>
      </c>
      <c r="G13" s="107">
        <v>0</v>
      </c>
      <c r="H13" s="101">
        <v>7280</v>
      </c>
    </row>
    <row r="14" spans="1:8" s="78" customFormat="1" hidden="1" outlineLevel="4" x14ac:dyDescent="0.2">
      <c r="A14" s="101" t="s">
        <v>1569</v>
      </c>
      <c r="B14" s="101" t="s">
        <v>1880</v>
      </c>
      <c r="C14" s="101">
        <v>23606</v>
      </c>
      <c r="D14" s="107">
        <v>1</v>
      </c>
      <c r="E14" s="107">
        <v>0</v>
      </c>
      <c r="F14" s="107">
        <v>0</v>
      </c>
      <c r="G14" s="107">
        <v>1</v>
      </c>
      <c r="H14" s="101">
        <v>2387</v>
      </c>
    </row>
    <row r="15" spans="1:8" s="78" customFormat="1" hidden="1" outlineLevel="4" x14ac:dyDescent="0.2">
      <c r="A15" s="101" t="s">
        <v>1569</v>
      </c>
      <c r="B15" s="101" t="s">
        <v>1881</v>
      </c>
      <c r="C15" s="101">
        <v>115477</v>
      </c>
      <c r="D15" s="107">
        <v>1</v>
      </c>
      <c r="E15" s="107">
        <v>6</v>
      </c>
      <c r="F15" s="107">
        <v>0</v>
      </c>
      <c r="G15" s="107">
        <v>0</v>
      </c>
      <c r="H15" s="101">
        <v>16796</v>
      </c>
    </row>
    <row r="16" spans="1:8" s="78" customFormat="1" hidden="1" outlineLevel="4" x14ac:dyDescent="0.2">
      <c r="A16" s="101" t="s">
        <v>1569</v>
      </c>
      <c r="B16" s="101" t="s">
        <v>1882</v>
      </c>
      <c r="C16" s="101">
        <v>71815</v>
      </c>
      <c r="D16" s="107">
        <v>1</v>
      </c>
      <c r="E16" s="107">
        <v>2</v>
      </c>
      <c r="F16" s="107">
        <v>0</v>
      </c>
      <c r="G16" s="107">
        <v>0</v>
      </c>
      <c r="H16" s="101">
        <v>7100</v>
      </c>
    </row>
    <row r="17" spans="1:8" s="78" customFormat="1" hidden="1" outlineLevel="4" x14ac:dyDescent="0.2">
      <c r="A17" s="101" t="s">
        <v>1569</v>
      </c>
      <c r="B17" s="101" t="s">
        <v>1883</v>
      </c>
      <c r="C17" s="101">
        <v>87204</v>
      </c>
      <c r="D17" s="107">
        <v>1</v>
      </c>
      <c r="E17" s="107">
        <v>1</v>
      </c>
      <c r="F17" s="107">
        <v>0</v>
      </c>
      <c r="G17" s="107">
        <v>1</v>
      </c>
      <c r="H17" s="101">
        <v>3597</v>
      </c>
    </row>
    <row r="18" spans="1:8" s="78" customFormat="1" hidden="1" outlineLevel="4" x14ac:dyDescent="0.2">
      <c r="A18" s="101" t="s">
        <v>1569</v>
      </c>
      <c r="B18" s="101" t="s">
        <v>1884</v>
      </c>
      <c r="C18" s="101">
        <v>57206</v>
      </c>
      <c r="D18" s="107">
        <v>1</v>
      </c>
      <c r="E18" s="107">
        <v>5</v>
      </c>
      <c r="F18" s="107">
        <v>1</v>
      </c>
      <c r="G18" s="107">
        <v>2</v>
      </c>
      <c r="H18" s="101">
        <v>13244</v>
      </c>
    </row>
    <row r="19" spans="1:8" s="78" customFormat="1" hidden="1" outlineLevel="4" x14ac:dyDescent="0.2">
      <c r="A19" s="101" t="s">
        <v>1569</v>
      </c>
      <c r="B19" s="101" t="s">
        <v>1885</v>
      </c>
      <c r="C19" s="101">
        <v>328860</v>
      </c>
      <c r="D19" s="107">
        <v>1</v>
      </c>
      <c r="E19" s="107">
        <v>8</v>
      </c>
      <c r="F19" s="107">
        <v>0</v>
      </c>
      <c r="G19" s="107">
        <v>2</v>
      </c>
      <c r="H19" s="101">
        <v>30108</v>
      </c>
    </row>
    <row r="20" spans="1:8" s="78" customFormat="1" hidden="1" outlineLevel="4" x14ac:dyDescent="0.2">
      <c r="A20" s="101" t="s">
        <v>1569</v>
      </c>
      <c r="B20" s="101" t="s">
        <v>1886</v>
      </c>
      <c r="C20" s="101">
        <v>165193</v>
      </c>
      <c r="D20" s="107">
        <v>1</v>
      </c>
      <c r="E20" s="107">
        <v>4</v>
      </c>
      <c r="F20" s="107">
        <v>1</v>
      </c>
      <c r="G20" s="107">
        <v>0</v>
      </c>
      <c r="H20" s="101">
        <v>16068</v>
      </c>
    </row>
    <row r="21" spans="1:8" s="78" customFormat="1" hidden="1" outlineLevel="4" x14ac:dyDescent="0.2">
      <c r="A21" s="101" t="s">
        <v>1569</v>
      </c>
      <c r="B21" s="101" t="s">
        <v>1887</v>
      </c>
      <c r="C21" s="101">
        <v>41743</v>
      </c>
      <c r="D21" s="107">
        <v>1</v>
      </c>
      <c r="E21" s="107">
        <v>1</v>
      </c>
      <c r="F21" s="107">
        <v>0</v>
      </c>
      <c r="G21" s="107">
        <v>1</v>
      </c>
      <c r="H21" s="101">
        <v>4640</v>
      </c>
    </row>
    <row r="22" spans="1:8" s="78" customFormat="1" hidden="1" outlineLevel="4" x14ac:dyDescent="0.2">
      <c r="A22" s="101" t="s">
        <v>1569</v>
      </c>
      <c r="B22" s="101" t="s">
        <v>1888</v>
      </c>
      <c r="C22" s="101">
        <v>59868</v>
      </c>
      <c r="D22" s="107">
        <v>1</v>
      </c>
      <c r="E22" s="107">
        <v>5</v>
      </c>
      <c r="F22" s="107">
        <v>0</v>
      </c>
      <c r="G22" s="107">
        <v>0</v>
      </c>
      <c r="H22" s="101">
        <v>7496</v>
      </c>
    </row>
    <row r="23" spans="1:8" s="78" customFormat="1" hidden="1" outlineLevel="4" x14ac:dyDescent="0.2">
      <c r="A23" s="101" t="s">
        <v>1569</v>
      </c>
      <c r="B23" s="101" t="s">
        <v>1889</v>
      </c>
      <c r="C23" s="101">
        <v>297219</v>
      </c>
      <c r="D23" s="107">
        <v>1</v>
      </c>
      <c r="E23" s="107">
        <v>6</v>
      </c>
      <c r="F23" s="107">
        <v>1</v>
      </c>
      <c r="G23" s="107">
        <v>2</v>
      </c>
      <c r="H23" s="101">
        <v>19018</v>
      </c>
    </row>
    <row r="24" spans="1:8" s="78" customFormat="1" hidden="1" outlineLevel="4" x14ac:dyDescent="0.2">
      <c r="A24" s="101" t="s">
        <v>1569</v>
      </c>
      <c r="B24" s="101" t="s">
        <v>1890</v>
      </c>
      <c r="C24" s="101">
        <v>54367</v>
      </c>
      <c r="D24" s="107">
        <v>1</v>
      </c>
      <c r="E24" s="107">
        <v>1</v>
      </c>
      <c r="F24" s="107">
        <v>0</v>
      </c>
      <c r="G24" s="107">
        <v>1</v>
      </c>
      <c r="H24" s="101">
        <v>4750</v>
      </c>
    </row>
    <row r="25" spans="1:8" s="78" customFormat="1" hidden="1" outlineLevel="4" x14ac:dyDescent="0.2">
      <c r="A25" s="101" t="s">
        <v>1569</v>
      </c>
      <c r="B25" s="101" t="s">
        <v>1891</v>
      </c>
      <c r="C25" s="101">
        <v>366543</v>
      </c>
      <c r="D25" s="107">
        <v>1</v>
      </c>
      <c r="E25" s="107">
        <v>11</v>
      </c>
      <c r="F25" s="107">
        <v>2</v>
      </c>
      <c r="G25" s="107">
        <v>4</v>
      </c>
      <c r="H25" s="101">
        <v>32164</v>
      </c>
    </row>
    <row r="26" spans="1:8" s="78" customFormat="1" hidden="1" outlineLevel="4" x14ac:dyDescent="0.2">
      <c r="A26" s="101" t="s">
        <v>1569</v>
      </c>
      <c r="B26" s="101" t="s">
        <v>1892</v>
      </c>
      <c r="C26" s="101">
        <v>64206</v>
      </c>
      <c r="D26" s="107">
        <v>1</v>
      </c>
      <c r="E26" s="107">
        <v>3</v>
      </c>
      <c r="F26" s="107">
        <v>1</v>
      </c>
      <c r="G26" s="107">
        <v>0</v>
      </c>
      <c r="H26" s="101">
        <v>9450</v>
      </c>
    </row>
    <row r="27" spans="1:8" s="78" customFormat="1" hidden="1" outlineLevel="4" x14ac:dyDescent="0.2">
      <c r="A27" s="101" t="s">
        <v>1569</v>
      </c>
      <c r="B27" s="101" t="s">
        <v>824</v>
      </c>
      <c r="C27" s="101">
        <v>212636</v>
      </c>
      <c r="D27" s="107">
        <v>1</v>
      </c>
      <c r="E27" s="107">
        <v>9</v>
      </c>
      <c r="F27" s="107">
        <v>0</v>
      </c>
      <c r="G27" s="107">
        <v>0</v>
      </c>
      <c r="H27" s="101">
        <v>20436</v>
      </c>
    </row>
    <row r="28" spans="1:8" s="78" customFormat="1" hidden="1" outlineLevel="4" x14ac:dyDescent="0.2">
      <c r="A28" s="101" t="s">
        <v>1569</v>
      </c>
      <c r="B28" s="101" t="s">
        <v>1893</v>
      </c>
      <c r="C28" s="101">
        <v>58547</v>
      </c>
      <c r="D28" s="107">
        <v>1</v>
      </c>
      <c r="E28" s="107">
        <v>3</v>
      </c>
      <c r="F28" s="107">
        <v>0</v>
      </c>
      <c r="G28" s="107">
        <v>0</v>
      </c>
      <c r="H28" s="101">
        <v>7644</v>
      </c>
    </row>
    <row r="29" spans="1:8" s="78" customFormat="1" hidden="1" outlineLevel="4" x14ac:dyDescent="0.2">
      <c r="A29" s="101" t="s">
        <v>1569</v>
      </c>
      <c r="B29" s="101" t="s">
        <v>1894</v>
      </c>
      <c r="C29" s="101">
        <v>407375</v>
      </c>
      <c r="D29" s="107">
        <v>1</v>
      </c>
      <c r="E29" s="107">
        <v>7</v>
      </c>
      <c r="F29" s="107">
        <v>0</v>
      </c>
      <c r="G29" s="107">
        <v>0</v>
      </c>
      <c r="H29" s="101">
        <v>28517</v>
      </c>
    </row>
    <row r="30" spans="1:8" s="78" customFormat="1" hidden="1" outlineLevel="4" x14ac:dyDescent="0.2">
      <c r="A30" s="101" t="s">
        <v>1569</v>
      </c>
      <c r="B30" s="101" t="s">
        <v>1895</v>
      </c>
      <c r="C30" s="101">
        <v>37237</v>
      </c>
      <c r="D30" s="107">
        <v>1</v>
      </c>
      <c r="E30" s="107">
        <v>4</v>
      </c>
      <c r="F30" s="107">
        <v>0</v>
      </c>
      <c r="G30" s="107">
        <v>1</v>
      </c>
      <c r="H30" s="101">
        <v>12428</v>
      </c>
    </row>
    <row r="31" spans="1:8" s="78" customFormat="1" hidden="1" outlineLevel="4" x14ac:dyDescent="0.2">
      <c r="A31" s="101" t="s">
        <v>1569</v>
      </c>
      <c r="B31" s="101" t="s">
        <v>1896</v>
      </c>
      <c r="C31" s="101">
        <v>127127</v>
      </c>
      <c r="D31" s="107">
        <v>1</v>
      </c>
      <c r="E31" s="107">
        <v>5</v>
      </c>
      <c r="F31" s="107">
        <v>0</v>
      </c>
      <c r="G31" s="107">
        <v>1</v>
      </c>
      <c r="H31" s="101">
        <v>11674</v>
      </c>
    </row>
    <row r="32" spans="1:8" s="78" customFormat="1" hidden="1" outlineLevel="4" x14ac:dyDescent="0.2">
      <c r="A32" s="101" t="s">
        <v>1569</v>
      </c>
      <c r="B32" s="101" t="s">
        <v>1897</v>
      </c>
      <c r="C32" s="101">
        <v>60631</v>
      </c>
      <c r="D32" s="107">
        <v>1</v>
      </c>
      <c r="E32" s="107">
        <v>3</v>
      </c>
      <c r="F32" s="107">
        <v>0</v>
      </c>
      <c r="G32" s="107">
        <v>1</v>
      </c>
      <c r="H32" s="101">
        <v>7022</v>
      </c>
    </row>
    <row r="33" spans="1:8" s="78" customFormat="1" hidden="1" outlineLevel="4" x14ac:dyDescent="0.2">
      <c r="A33" s="101" t="s">
        <v>1569</v>
      </c>
      <c r="B33" s="101" t="s">
        <v>1898</v>
      </c>
      <c r="C33" s="101">
        <v>112511</v>
      </c>
      <c r="D33" s="107">
        <v>1</v>
      </c>
      <c r="E33" s="107">
        <v>5</v>
      </c>
      <c r="F33" s="107">
        <v>0</v>
      </c>
      <c r="G33" s="107">
        <v>0</v>
      </c>
      <c r="H33" s="101">
        <v>13600</v>
      </c>
    </row>
    <row r="34" spans="1:8" s="78" customFormat="1" hidden="1" outlineLevel="4" x14ac:dyDescent="0.2">
      <c r="A34" s="101" t="s">
        <v>1569</v>
      </c>
      <c r="B34" s="101" t="s">
        <v>1899</v>
      </c>
      <c r="C34" s="101">
        <v>132480</v>
      </c>
      <c r="D34" s="107">
        <v>1</v>
      </c>
      <c r="E34" s="107">
        <v>2</v>
      </c>
      <c r="F34" s="107">
        <v>0</v>
      </c>
      <c r="G34" s="107">
        <v>0</v>
      </c>
      <c r="H34" s="101">
        <v>9048</v>
      </c>
    </row>
    <row r="35" spans="1:8" s="78" customFormat="1" hidden="1" outlineLevel="4" x14ac:dyDescent="0.2">
      <c r="A35" s="101" t="s">
        <v>1569</v>
      </c>
      <c r="B35" s="101" t="s">
        <v>981</v>
      </c>
      <c r="C35" s="101">
        <v>165785</v>
      </c>
      <c r="D35" s="107">
        <v>1</v>
      </c>
      <c r="E35" s="107">
        <v>5</v>
      </c>
      <c r="F35" s="107">
        <v>0</v>
      </c>
      <c r="G35" s="107">
        <v>1</v>
      </c>
      <c r="H35" s="101">
        <v>13834</v>
      </c>
    </row>
    <row r="36" spans="1:8" s="78" customFormat="1" hidden="1" outlineLevel="4" x14ac:dyDescent="0.2">
      <c r="A36" s="101" t="s">
        <v>1569</v>
      </c>
      <c r="B36" s="101" t="s">
        <v>1900</v>
      </c>
      <c r="C36" s="235">
        <v>58908</v>
      </c>
      <c r="D36" s="238">
        <v>1</v>
      </c>
      <c r="E36" s="238">
        <v>1</v>
      </c>
      <c r="F36" s="238">
        <v>0</v>
      </c>
      <c r="G36" s="238">
        <v>2</v>
      </c>
      <c r="H36" s="235">
        <v>3484</v>
      </c>
    </row>
    <row r="37" spans="1:8" s="78" customFormat="1" hidden="1" outlineLevel="4" x14ac:dyDescent="0.2">
      <c r="A37" s="101" t="s">
        <v>1569</v>
      </c>
      <c r="B37" s="101" t="s">
        <v>1901</v>
      </c>
      <c r="C37" s="235">
        <v>81397</v>
      </c>
      <c r="D37" s="238">
        <v>1</v>
      </c>
      <c r="E37" s="238">
        <v>2</v>
      </c>
      <c r="F37" s="238">
        <v>0</v>
      </c>
      <c r="G37" s="238">
        <v>1</v>
      </c>
      <c r="H37" s="235">
        <v>7574</v>
      </c>
    </row>
    <row r="38" spans="1:8" s="78" customFormat="1" hidden="1" outlineLevel="4" x14ac:dyDescent="0.2">
      <c r="A38" s="101" t="s">
        <v>1569</v>
      </c>
      <c r="B38" s="101" t="s">
        <v>1902</v>
      </c>
      <c r="C38" s="235">
        <v>21663</v>
      </c>
      <c r="D38" s="238">
        <v>1</v>
      </c>
      <c r="E38" s="238">
        <v>2</v>
      </c>
      <c r="F38" s="238">
        <v>0</v>
      </c>
      <c r="G38" s="238">
        <v>0</v>
      </c>
      <c r="H38" s="235">
        <v>6442</v>
      </c>
    </row>
    <row r="39" spans="1:8" s="78" customFormat="1" hidden="1" outlineLevel="4" x14ac:dyDescent="0.2">
      <c r="A39" s="101" t="s">
        <v>1569</v>
      </c>
      <c r="B39" s="101" t="s">
        <v>1903</v>
      </c>
      <c r="C39" s="235">
        <v>45370</v>
      </c>
      <c r="D39" s="238">
        <v>1</v>
      </c>
      <c r="E39" s="238">
        <v>1</v>
      </c>
      <c r="F39" s="238">
        <v>0</v>
      </c>
      <c r="G39" s="238">
        <v>0</v>
      </c>
      <c r="H39" s="235">
        <v>4186</v>
      </c>
    </row>
    <row r="40" spans="1:8" s="78" customFormat="1" hidden="1" outlineLevel="4" x14ac:dyDescent="0.2">
      <c r="A40" s="101" t="s">
        <v>1569</v>
      </c>
      <c r="B40" s="101" t="s">
        <v>1904</v>
      </c>
      <c r="C40" s="235">
        <v>1035605</v>
      </c>
      <c r="D40" s="238">
        <v>1</v>
      </c>
      <c r="E40" s="238">
        <v>19</v>
      </c>
      <c r="F40" s="238">
        <v>0</v>
      </c>
      <c r="G40" s="238">
        <v>0</v>
      </c>
      <c r="H40" s="235">
        <v>62576</v>
      </c>
    </row>
    <row r="41" spans="1:8" s="78" customFormat="1" hidden="1" outlineLevel="4" x14ac:dyDescent="0.2">
      <c r="A41" s="101" t="s">
        <v>1569</v>
      </c>
      <c r="B41" s="101" t="s">
        <v>1905</v>
      </c>
      <c r="C41" s="235">
        <v>89067</v>
      </c>
      <c r="D41" s="238">
        <v>1</v>
      </c>
      <c r="E41" s="238">
        <v>1</v>
      </c>
      <c r="F41" s="238">
        <v>0</v>
      </c>
      <c r="G41" s="238">
        <v>3</v>
      </c>
      <c r="H41" s="235">
        <v>3770</v>
      </c>
    </row>
    <row r="42" spans="1:8" s="78" customFormat="1" hidden="1" outlineLevel="4" x14ac:dyDescent="0.2">
      <c r="A42" s="101" t="s">
        <v>1569</v>
      </c>
      <c r="B42" s="101" t="s">
        <v>1906</v>
      </c>
      <c r="C42" s="235">
        <v>220231</v>
      </c>
      <c r="D42" s="238">
        <v>1</v>
      </c>
      <c r="E42" s="238">
        <v>3</v>
      </c>
      <c r="F42" s="238">
        <v>0</v>
      </c>
      <c r="G42" s="238">
        <v>1</v>
      </c>
      <c r="H42" s="235">
        <v>11856</v>
      </c>
    </row>
    <row r="43" spans="1:8" s="78" customFormat="1" hidden="1" outlineLevel="4" x14ac:dyDescent="0.2">
      <c r="A43" s="101" t="s">
        <v>1569</v>
      </c>
      <c r="B43" s="101" t="s">
        <v>1907</v>
      </c>
      <c r="C43" s="235">
        <v>194636</v>
      </c>
      <c r="D43" s="238">
        <v>1</v>
      </c>
      <c r="E43" s="238">
        <v>3</v>
      </c>
      <c r="F43" s="238">
        <v>0</v>
      </c>
      <c r="G43" s="238">
        <v>0</v>
      </c>
      <c r="H43" s="235">
        <v>10852</v>
      </c>
    </row>
    <row r="44" spans="1:8" s="78" customFormat="1" hidden="1" outlineLevel="4" x14ac:dyDescent="0.2">
      <c r="A44" s="101" t="s">
        <v>1569</v>
      </c>
      <c r="B44" s="101" t="s">
        <v>1197</v>
      </c>
      <c r="C44" s="235">
        <v>80575</v>
      </c>
      <c r="D44" s="238">
        <v>1</v>
      </c>
      <c r="E44" s="238">
        <v>2</v>
      </c>
      <c r="F44" s="238">
        <v>0</v>
      </c>
      <c r="G44" s="238">
        <v>0</v>
      </c>
      <c r="H44" s="235">
        <v>6916</v>
      </c>
    </row>
    <row r="45" spans="1:8" s="78" customFormat="1" hidden="1" outlineLevel="4" x14ac:dyDescent="0.2">
      <c r="A45" s="101" t="s">
        <v>1569</v>
      </c>
      <c r="B45" s="101" t="s">
        <v>1908</v>
      </c>
      <c r="C45" s="235">
        <v>57941</v>
      </c>
      <c r="D45" s="238">
        <v>1</v>
      </c>
      <c r="E45" s="238">
        <v>1</v>
      </c>
      <c r="F45" s="238">
        <v>0</v>
      </c>
      <c r="G45" s="238">
        <v>0</v>
      </c>
      <c r="H45" s="235">
        <v>4556</v>
      </c>
    </row>
    <row r="46" spans="1:8" s="78" customFormat="1" hidden="1" outlineLevel="4" x14ac:dyDescent="0.2">
      <c r="A46" s="101" t="s">
        <v>1569</v>
      </c>
      <c r="B46" s="101" t="s">
        <v>1909</v>
      </c>
      <c r="C46" s="235">
        <v>39574</v>
      </c>
      <c r="D46" s="238">
        <v>1</v>
      </c>
      <c r="E46" s="238">
        <v>0</v>
      </c>
      <c r="F46" s="238">
        <v>0</v>
      </c>
      <c r="G46" s="238">
        <v>1</v>
      </c>
      <c r="H46" s="235">
        <v>3020</v>
      </c>
    </row>
    <row r="47" spans="1:8" s="78" customFormat="1" hidden="1" outlineLevel="4" x14ac:dyDescent="0.2">
      <c r="A47" s="101" t="s">
        <v>1569</v>
      </c>
      <c r="B47" s="101" t="s">
        <v>1910</v>
      </c>
      <c r="C47" s="235">
        <v>170830</v>
      </c>
      <c r="D47" s="238">
        <v>1</v>
      </c>
      <c r="E47" s="238">
        <v>4</v>
      </c>
      <c r="F47" s="238">
        <v>1</v>
      </c>
      <c r="G47" s="238">
        <v>1</v>
      </c>
      <c r="H47" s="235">
        <v>14478</v>
      </c>
    </row>
    <row r="48" spans="1:8" s="78" customFormat="1" hidden="1" outlineLevel="4" x14ac:dyDescent="0.2">
      <c r="A48" s="101" t="s">
        <v>1569</v>
      </c>
      <c r="B48" s="101" t="s">
        <v>1911</v>
      </c>
      <c r="C48" s="235">
        <v>20828</v>
      </c>
      <c r="D48" s="238">
        <v>1</v>
      </c>
      <c r="E48" s="238">
        <v>1</v>
      </c>
      <c r="F48" s="238">
        <v>0</v>
      </c>
      <c r="G48" s="238">
        <v>1</v>
      </c>
      <c r="H48" s="235">
        <v>5350</v>
      </c>
    </row>
    <row r="49" spans="1:8" s="78" customFormat="1" hidden="1" outlineLevel="4" x14ac:dyDescent="0.2">
      <c r="A49" s="101" t="s">
        <v>1569</v>
      </c>
      <c r="B49" s="101" t="s">
        <v>1912</v>
      </c>
      <c r="C49" s="235">
        <v>142943</v>
      </c>
      <c r="D49" s="238">
        <v>1</v>
      </c>
      <c r="E49" s="238">
        <v>6</v>
      </c>
      <c r="F49" s="238">
        <v>0</v>
      </c>
      <c r="G49" s="238">
        <v>3</v>
      </c>
      <c r="H49" s="235">
        <v>16406</v>
      </c>
    </row>
    <row r="50" spans="1:8" s="78" customFormat="1" hidden="1" outlineLevel="4" x14ac:dyDescent="0.2">
      <c r="A50" s="101" t="s">
        <v>1569</v>
      </c>
      <c r="B50" s="101" t="s">
        <v>1913</v>
      </c>
      <c r="C50" s="235">
        <v>133375</v>
      </c>
      <c r="D50" s="238">
        <v>1</v>
      </c>
      <c r="E50" s="238">
        <v>6</v>
      </c>
      <c r="F50" s="238">
        <v>1</v>
      </c>
      <c r="G50" s="238">
        <v>1</v>
      </c>
      <c r="H50" s="235">
        <v>13216</v>
      </c>
    </row>
    <row r="51" spans="1:8" s="78" customFormat="1" hidden="1" outlineLevel="4" x14ac:dyDescent="0.2">
      <c r="A51" s="101" t="s">
        <v>1569</v>
      </c>
      <c r="B51" s="101" t="s">
        <v>1914</v>
      </c>
      <c r="C51" s="235">
        <v>92084</v>
      </c>
      <c r="D51" s="238">
        <v>0</v>
      </c>
      <c r="E51" s="238">
        <v>4</v>
      </c>
      <c r="F51" s="238">
        <v>1</v>
      </c>
      <c r="G51" s="238">
        <v>1</v>
      </c>
      <c r="H51" s="235">
        <v>12324</v>
      </c>
    </row>
    <row r="52" spans="1:8" s="78" customFormat="1" hidden="1" outlineLevel="4" x14ac:dyDescent="0.2">
      <c r="A52" s="101" t="s">
        <v>1569</v>
      </c>
      <c r="B52" s="101" t="s">
        <v>1915</v>
      </c>
      <c r="C52" s="235">
        <v>140122</v>
      </c>
      <c r="D52" s="238">
        <v>1</v>
      </c>
      <c r="E52" s="238">
        <v>2</v>
      </c>
      <c r="F52" s="238">
        <v>1</v>
      </c>
      <c r="G52" s="238">
        <v>1</v>
      </c>
      <c r="H52" s="235">
        <v>9546</v>
      </c>
    </row>
    <row r="53" spans="1:8" s="78" customFormat="1" hidden="1" outlineLevel="4" x14ac:dyDescent="0.2">
      <c r="A53" s="101" t="s">
        <v>1569</v>
      </c>
      <c r="B53" s="101" t="s">
        <v>1916</v>
      </c>
      <c r="C53" s="235">
        <v>67617</v>
      </c>
      <c r="D53" s="238">
        <v>1</v>
      </c>
      <c r="E53" s="238">
        <v>2</v>
      </c>
      <c r="F53" s="238">
        <v>0</v>
      </c>
      <c r="G53" s="238">
        <v>1</v>
      </c>
      <c r="H53" s="235">
        <v>6440</v>
      </c>
    </row>
    <row r="54" spans="1:8" s="78" customFormat="1" hidden="1" outlineLevel="4" x14ac:dyDescent="0.2">
      <c r="A54" s="101" t="s">
        <v>1569</v>
      </c>
      <c r="B54" s="101" t="s">
        <v>1917</v>
      </c>
      <c r="C54" s="235">
        <v>63993</v>
      </c>
      <c r="D54" s="238">
        <v>1</v>
      </c>
      <c r="E54" s="238">
        <v>3</v>
      </c>
      <c r="F54" s="238">
        <v>0</v>
      </c>
      <c r="G54" s="238">
        <v>2</v>
      </c>
      <c r="H54" s="235">
        <v>7644</v>
      </c>
    </row>
    <row r="55" spans="1:8" s="78" customFormat="1" hidden="1" outlineLevel="4" x14ac:dyDescent="0.2">
      <c r="A55" s="101" t="s">
        <v>1569</v>
      </c>
      <c r="B55" s="101" t="s">
        <v>1918</v>
      </c>
      <c r="C55" s="235">
        <v>35821</v>
      </c>
      <c r="D55" s="238">
        <v>1</v>
      </c>
      <c r="E55" s="238">
        <v>0</v>
      </c>
      <c r="F55" s="238">
        <v>1</v>
      </c>
      <c r="G55" s="238">
        <v>0</v>
      </c>
      <c r="H55" s="235">
        <v>2683</v>
      </c>
    </row>
    <row r="56" spans="1:8" s="78" customFormat="1" hidden="1" outlineLevel="4" x14ac:dyDescent="0.2">
      <c r="A56" s="101" t="s">
        <v>1569</v>
      </c>
      <c r="B56" s="101" t="s">
        <v>1919</v>
      </c>
      <c r="C56" s="235">
        <v>61234</v>
      </c>
      <c r="D56" s="238">
        <v>-1</v>
      </c>
      <c r="E56" s="238">
        <v>-1</v>
      </c>
      <c r="F56" s="238">
        <v>-1</v>
      </c>
      <c r="G56" s="238">
        <v>-1</v>
      </c>
      <c r="H56" s="235">
        <v>-1</v>
      </c>
    </row>
    <row r="57" spans="1:8" s="78" customFormat="1" hidden="1" outlineLevel="4" x14ac:dyDescent="0.2">
      <c r="A57" s="101" t="s">
        <v>1569</v>
      </c>
      <c r="B57" s="101" t="s">
        <v>1920</v>
      </c>
      <c r="C57" s="235">
        <v>33745</v>
      </c>
      <c r="D57" s="238">
        <v>1</v>
      </c>
      <c r="E57" s="238">
        <v>0</v>
      </c>
      <c r="F57" s="238">
        <v>1</v>
      </c>
      <c r="G57" s="238">
        <v>0</v>
      </c>
      <c r="H57" s="235">
        <v>3440</v>
      </c>
    </row>
    <row r="58" spans="1:8" s="78" customFormat="1" hidden="1" outlineLevel="4" x14ac:dyDescent="0.2">
      <c r="A58" s="101" t="s">
        <v>1569</v>
      </c>
      <c r="B58" s="101" t="s">
        <v>1921</v>
      </c>
      <c r="C58" s="235">
        <v>219992</v>
      </c>
      <c r="D58" s="238">
        <v>1</v>
      </c>
      <c r="E58" s="238">
        <v>3</v>
      </c>
      <c r="F58" s="238">
        <v>0</v>
      </c>
      <c r="G58" s="238">
        <v>0</v>
      </c>
      <c r="H58" s="235">
        <v>10798</v>
      </c>
    </row>
    <row r="59" spans="1:8" s="78" customFormat="1" hidden="1" outlineLevel="4" x14ac:dyDescent="0.2">
      <c r="A59" s="101" t="s">
        <v>1569</v>
      </c>
      <c r="B59" s="101" t="s">
        <v>1922</v>
      </c>
      <c r="C59" s="235">
        <v>45097</v>
      </c>
      <c r="D59" s="238">
        <v>1</v>
      </c>
      <c r="E59" s="238">
        <v>0</v>
      </c>
      <c r="F59" s="238">
        <v>0</v>
      </c>
      <c r="G59" s="238">
        <v>0</v>
      </c>
      <c r="H59" s="235">
        <v>2500</v>
      </c>
    </row>
    <row r="60" spans="1:8" s="78" customFormat="1" hidden="1" outlineLevel="4" x14ac:dyDescent="0.2">
      <c r="A60" s="101" t="s">
        <v>1569</v>
      </c>
      <c r="B60" s="101" t="s">
        <v>1923</v>
      </c>
      <c r="C60" s="235">
        <v>1007631</v>
      </c>
      <c r="D60" s="238">
        <v>0</v>
      </c>
      <c r="E60" s="238">
        <v>21</v>
      </c>
      <c r="F60" s="238">
        <v>0</v>
      </c>
      <c r="G60" s="238">
        <v>0</v>
      </c>
      <c r="H60" s="235">
        <v>60480</v>
      </c>
    </row>
    <row r="61" spans="1:8" s="78" customFormat="1" hidden="1" outlineLevel="4" x14ac:dyDescent="0.2">
      <c r="A61" s="101" t="s">
        <v>1569</v>
      </c>
      <c r="B61" s="101" t="s">
        <v>1924</v>
      </c>
      <c r="C61" s="235">
        <v>20473</v>
      </c>
      <c r="D61" s="238">
        <v>1</v>
      </c>
      <c r="E61" s="238">
        <v>0</v>
      </c>
      <c r="F61" s="238">
        <v>0</v>
      </c>
      <c r="G61" s="238">
        <v>1</v>
      </c>
      <c r="H61" s="235">
        <v>2704</v>
      </c>
    </row>
    <row r="62" spans="1:8" s="78" customFormat="1" hidden="1" outlineLevel="4" x14ac:dyDescent="0.2">
      <c r="A62" s="101" t="s">
        <v>1569</v>
      </c>
      <c r="B62" s="101" t="s">
        <v>1925</v>
      </c>
      <c r="C62" s="235">
        <v>124984</v>
      </c>
      <c r="D62" s="238">
        <v>1</v>
      </c>
      <c r="E62" s="238">
        <v>3</v>
      </c>
      <c r="F62" s="238">
        <v>0</v>
      </c>
      <c r="G62" s="238">
        <v>1</v>
      </c>
      <c r="H62" s="235">
        <v>8122</v>
      </c>
    </row>
    <row r="63" spans="1:8" s="78" customFormat="1" hidden="1" outlineLevel="4" x14ac:dyDescent="0.2">
      <c r="A63" s="101" t="s">
        <v>1569</v>
      </c>
      <c r="B63" s="101" t="s">
        <v>1926</v>
      </c>
      <c r="C63" s="235">
        <v>81689</v>
      </c>
      <c r="D63" s="238">
        <v>1</v>
      </c>
      <c r="E63" s="238">
        <v>5</v>
      </c>
      <c r="F63" s="238">
        <v>1</v>
      </c>
      <c r="G63" s="238">
        <v>0</v>
      </c>
      <c r="H63" s="235">
        <v>10881</v>
      </c>
    </row>
    <row r="64" spans="1:8" s="78" customFormat="1" outlineLevel="3" collapsed="1" x14ac:dyDescent="0.2">
      <c r="A64" s="263" t="s">
        <v>2351</v>
      </c>
      <c r="B64" s="101"/>
      <c r="C64" s="235">
        <f>SUBTOTAL(1,C6:C63)</f>
        <v>145022.79310344829</v>
      </c>
      <c r="D64" s="238"/>
      <c r="E64" s="238"/>
      <c r="F64" s="238"/>
      <c r="G64" s="238"/>
      <c r="H64" s="235"/>
    </row>
    <row r="65" spans="1:8" s="78" customFormat="1" outlineLevel="3" x14ac:dyDescent="0.2">
      <c r="A65" s="263" t="s">
        <v>2355</v>
      </c>
      <c r="B65" s="101"/>
      <c r="C65" s="235"/>
      <c r="D65" s="238"/>
      <c r="E65" s="238"/>
      <c r="F65" s="238"/>
      <c r="G65" s="238"/>
      <c r="H65" s="235">
        <f>SUBTOTAL(9,H6:H63)</f>
        <v>695653</v>
      </c>
    </row>
    <row r="66" spans="1:8" s="78" customFormat="1" hidden="1" outlineLevel="2" x14ac:dyDescent="0.2">
      <c r="A66" s="153" t="s">
        <v>2125</v>
      </c>
      <c r="B66" s="153" t="s">
        <v>2019</v>
      </c>
      <c r="C66" s="236">
        <v>77771</v>
      </c>
      <c r="D66" s="239">
        <v>1</v>
      </c>
      <c r="E66" s="239">
        <v>6</v>
      </c>
      <c r="F66" s="239">
        <v>0</v>
      </c>
      <c r="G66" s="239">
        <v>1</v>
      </c>
      <c r="H66" s="236">
        <v>15106</v>
      </c>
    </row>
    <row r="67" spans="1:8" s="78" customFormat="1" hidden="1" outlineLevel="2" x14ac:dyDescent="0.2">
      <c r="A67" s="153" t="s">
        <v>2125</v>
      </c>
      <c r="B67" s="153" t="s">
        <v>2020</v>
      </c>
      <c r="C67" s="236">
        <v>51110</v>
      </c>
      <c r="D67" s="239">
        <v>0</v>
      </c>
      <c r="E67" s="239">
        <v>4</v>
      </c>
      <c r="F67" s="239">
        <v>1</v>
      </c>
      <c r="G67" s="239">
        <v>1</v>
      </c>
      <c r="H67" s="236">
        <v>11832</v>
      </c>
    </row>
    <row r="68" spans="1:8" s="78" customFormat="1" hidden="1" outlineLevel="4" x14ac:dyDescent="0.2">
      <c r="A68" s="153" t="s">
        <v>2125</v>
      </c>
      <c r="B68" s="153" t="s">
        <v>2021</v>
      </c>
      <c r="C68" s="236">
        <v>150732</v>
      </c>
      <c r="D68" s="239">
        <v>0</v>
      </c>
      <c r="E68" s="239">
        <v>5</v>
      </c>
      <c r="F68" s="239">
        <v>0</v>
      </c>
      <c r="G68" s="239">
        <v>3</v>
      </c>
      <c r="H68" s="236">
        <v>11300</v>
      </c>
    </row>
    <row r="69" spans="1:8" s="78" customFormat="1" hidden="1" outlineLevel="4" x14ac:dyDescent="0.2">
      <c r="A69" s="153" t="s">
        <v>2125</v>
      </c>
      <c r="B69" s="153" t="s">
        <v>2022</v>
      </c>
      <c r="C69" s="236">
        <v>67567</v>
      </c>
      <c r="D69" s="239">
        <v>1</v>
      </c>
      <c r="E69" s="239">
        <v>7</v>
      </c>
      <c r="F69" s="239">
        <v>0</v>
      </c>
      <c r="G69" s="239">
        <v>1</v>
      </c>
      <c r="H69" s="236">
        <v>16120</v>
      </c>
    </row>
    <row r="70" spans="1:8" s="78" customFormat="1" hidden="1" outlineLevel="4" x14ac:dyDescent="0.2">
      <c r="A70" s="153" t="s">
        <v>2125</v>
      </c>
      <c r="B70" s="153" t="s">
        <v>2023</v>
      </c>
      <c r="C70" s="236">
        <v>186691</v>
      </c>
      <c r="D70" s="239">
        <v>0</v>
      </c>
      <c r="E70" s="239">
        <v>10</v>
      </c>
      <c r="F70" s="239">
        <v>0</v>
      </c>
      <c r="G70" s="239">
        <v>2</v>
      </c>
      <c r="H70" s="236">
        <v>25816</v>
      </c>
    </row>
    <row r="71" spans="1:8" s="78" customFormat="1" hidden="1" outlineLevel="4" x14ac:dyDescent="0.2">
      <c r="A71" s="153" t="s">
        <v>2125</v>
      </c>
      <c r="B71" s="153" t="s">
        <v>2024</v>
      </c>
      <c r="C71" s="236">
        <v>111583</v>
      </c>
      <c r="D71" s="239">
        <v>1</v>
      </c>
      <c r="E71" s="239">
        <v>7</v>
      </c>
      <c r="F71" s="239">
        <v>1</v>
      </c>
      <c r="G71" s="239">
        <v>2</v>
      </c>
      <c r="H71" s="236">
        <v>19640</v>
      </c>
    </row>
    <row r="72" spans="1:8" s="78" customFormat="1" hidden="1" outlineLevel="4" x14ac:dyDescent="0.2">
      <c r="A72" s="153" t="s">
        <v>2125</v>
      </c>
      <c r="B72" s="153" t="s">
        <v>2025</v>
      </c>
      <c r="C72" s="236">
        <v>91321</v>
      </c>
      <c r="D72" s="239">
        <v>0</v>
      </c>
      <c r="E72" s="239">
        <v>6</v>
      </c>
      <c r="F72" s="239">
        <v>0</v>
      </c>
      <c r="G72" s="239">
        <v>1</v>
      </c>
      <c r="H72" s="236">
        <v>12845</v>
      </c>
    </row>
    <row r="73" spans="1:8" s="78" customFormat="1" hidden="1" outlineLevel="4" x14ac:dyDescent="0.2">
      <c r="A73" s="153" t="s">
        <v>2125</v>
      </c>
      <c r="B73" s="153" t="s">
        <v>2026</v>
      </c>
      <c r="C73" s="236">
        <v>47567</v>
      </c>
      <c r="D73" s="239">
        <v>0</v>
      </c>
      <c r="E73" s="239">
        <v>4</v>
      </c>
      <c r="F73" s="239">
        <v>1</v>
      </c>
      <c r="G73" s="239">
        <v>0</v>
      </c>
      <c r="H73" s="236">
        <v>11986</v>
      </c>
    </row>
    <row r="74" spans="1:8" s="78" customFormat="1" hidden="1" outlineLevel="4" x14ac:dyDescent="0.2">
      <c r="A74" s="153" t="s">
        <v>2125</v>
      </c>
      <c r="B74" s="153" t="s">
        <v>2027</v>
      </c>
      <c r="C74" s="236">
        <v>89919</v>
      </c>
      <c r="D74" s="239">
        <v>1</v>
      </c>
      <c r="E74" s="239">
        <v>7</v>
      </c>
      <c r="F74" s="239">
        <v>0</v>
      </c>
      <c r="G74" s="239">
        <v>4</v>
      </c>
      <c r="H74" s="236">
        <v>17368</v>
      </c>
    </row>
    <row r="75" spans="1:8" s="78" customFormat="1" hidden="1" outlineLevel="4" x14ac:dyDescent="0.2">
      <c r="A75" s="153" t="s">
        <v>2125</v>
      </c>
      <c r="B75" s="153" t="s">
        <v>2028</v>
      </c>
      <c r="C75" s="236">
        <v>168853</v>
      </c>
      <c r="D75" s="239">
        <v>0</v>
      </c>
      <c r="E75" s="239">
        <v>13</v>
      </c>
      <c r="F75" s="239">
        <v>1</v>
      </c>
      <c r="G75" s="239">
        <v>0</v>
      </c>
      <c r="H75" s="236">
        <v>33362</v>
      </c>
    </row>
    <row r="76" spans="1:8" s="78" customFormat="1" hidden="1" outlineLevel="4" x14ac:dyDescent="0.2">
      <c r="A76" s="153" t="s">
        <v>2125</v>
      </c>
      <c r="B76" s="153" t="s">
        <v>2029</v>
      </c>
      <c r="C76" s="236">
        <v>44995</v>
      </c>
      <c r="D76" s="239">
        <v>0</v>
      </c>
      <c r="E76" s="239">
        <v>4</v>
      </c>
      <c r="F76" s="239">
        <v>0</v>
      </c>
      <c r="G76" s="239">
        <v>1</v>
      </c>
      <c r="H76" s="236">
        <v>9334</v>
      </c>
    </row>
    <row r="77" spans="1:8" s="78" customFormat="1" hidden="1" outlineLevel="4" x14ac:dyDescent="0.2">
      <c r="A77" s="153" t="s">
        <v>2125</v>
      </c>
      <c r="B77" s="153" t="s">
        <v>2030</v>
      </c>
      <c r="C77" s="236">
        <v>232141</v>
      </c>
      <c r="D77" s="239">
        <v>0</v>
      </c>
      <c r="E77" s="239">
        <v>15</v>
      </c>
      <c r="F77" s="239">
        <v>2</v>
      </c>
      <c r="G77" s="239">
        <v>1</v>
      </c>
      <c r="H77" s="236">
        <v>28102</v>
      </c>
    </row>
    <row r="78" spans="1:8" s="78" customFormat="1" outlineLevel="4" x14ac:dyDescent="0.2">
      <c r="A78" s="262" t="s">
        <v>2352</v>
      </c>
      <c r="B78" s="153"/>
      <c r="C78" s="236">
        <f>SUBTOTAL(1,C66:C77)</f>
        <v>110020.83333333333</v>
      </c>
      <c r="D78" s="239"/>
      <c r="E78" s="239"/>
      <c r="F78" s="239"/>
      <c r="G78" s="239"/>
      <c r="H78" s="236"/>
    </row>
    <row r="79" spans="1:8" s="78" customFormat="1" outlineLevel="4" x14ac:dyDescent="0.2">
      <c r="A79" s="262" t="s">
        <v>2357</v>
      </c>
      <c r="B79" s="153"/>
      <c r="C79" s="236"/>
      <c r="D79" s="239"/>
      <c r="E79" s="239"/>
      <c r="F79" s="239"/>
      <c r="G79" s="239"/>
      <c r="H79" s="236">
        <f>SUBTOTAL(9,H66:H77)</f>
        <v>212811</v>
      </c>
    </row>
    <row r="80" spans="1:8" s="78" customFormat="1" hidden="1" outlineLevel="3" x14ac:dyDescent="0.2">
      <c r="A80" s="154" t="s">
        <v>1951</v>
      </c>
      <c r="B80" s="154" t="s">
        <v>2010</v>
      </c>
      <c r="C80" s="237">
        <v>59569</v>
      </c>
      <c r="D80" s="240">
        <v>1</v>
      </c>
      <c r="E80" s="240">
        <v>0</v>
      </c>
      <c r="F80" s="240">
        <v>0</v>
      </c>
      <c r="G80" s="240">
        <v>0</v>
      </c>
      <c r="H80" s="237">
        <v>3233</v>
      </c>
    </row>
    <row r="81" spans="1:8" s="78" customFormat="1" hidden="1" outlineLevel="3" x14ac:dyDescent="0.2">
      <c r="A81" s="154" t="s">
        <v>1951</v>
      </c>
      <c r="B81" s="154" t="s">
        <v>1939</v>
      </c>
      <c r="C81" s="237">
        <v>18734</v>
      </c>
      <c r="D81" s="240">
        <v>1</v>
      </c>
      <c r="E81" s="240">
        <v>0</v>
      </c>
      <c r="F81" s="240">
        <v>0</v>
      </c>
      <c r="G81" s="240">
        <v>1</v>
      </c>
      <c r="H81" s="237">
        <v>2449</v>
      </c>
    </row>
    <row r="82" spans="1:8" s="78" customFormat="1" hidden="1" outlineLevel="2" x14ac:dyDescent="0.2">
      <c r="A82" s="154" t="s">
        <v>1951</v>
      </c>
      <c r="B82" s="154" t="s">
        <v>2011</v>
      </c>
      <c r="C82" s="237">
        <v>4702</v>
      </c>
      <c r="D82" s="240">
        <v>1</v>
      </c>
      <c r="E82" s="240">
        <v>0</v>
      </c>
      <c r="F82" s="240">
        <v>0</v>
      </c>
      <c r="G82" s="240">
        <v>0</v>
      </c>
      <c r="H82" s="237">
        <v>2652</v>
      </c>
    </row>
    <row r="83" spans="1:8" s="78" customFormat="1" hidden="1" outlineLevel="4" x14ac:dyDescent="0.2">
      <c r="A83" s="154" t="s">
        <v>1951</v>
      </c>
      <c r="B83" s="154" t="s">
        <v>2012</v>
      </c>
      <c r="C83" s="237">
        <v>40351</v>
      </c>
      <c r="D83" s="240">
        <v>1</v>
      </c>
      <c r="E83" s="240">
        <v>1</v>
      </c>
      <c r="F83" s="240">
        <v>0</v>
      </c>
      <c r="G83" s="240">
        <v>2</v>
      </c>
      <c r="H83" s="237">
        <v>6656</v>
      </c>
    </row>
    <row r="84" spans="1:8" s="78" customFormat="1" hidden="1" outlineLevel="4" x14ac:dyDescent="0.2">
      <c r="A84" s="154" t="s">
        <v>1951</v>
      </c>
      <c r="B84" s="154" t="s">
        <v>2013</v>
      </c>
      <c r="C84" s="237">
        <v>109749</v>
      </c>
      <c r="D84" s="240">
        <v>1</v>
      </c>
      <c r="E84" s="240">
        <v>0</v>
      </c>
      <c r="F84" s="240">
        <v>1</v>
      </c>
      <c r="G84" s="240">
        <v>1</v>
      </c>
      <c r="H84" s="237">
        <v>3460</v>
      </c>
    </row>
    <row r="85" spans="1:8" s="78" customFormat="1" hidden="1" outlineLevel="4" x14ac:dyDescent="0.2">
      <c r="A85" s="154" t="s">
        <v>1951</v>
      </c>
      <c r="B85" s="154" t="s">
        <v>2014</v>
      </c>
      <c r="C85" s="237">
        <v>10667</v>
      </c>
      <c r="D85" s="240">
        <v>1</v>
      </c>
      <c r="E85" s="240">
        <v>0</v>
      </c>
      <c r="F85" s="240">
        <v>0</v>
      </c>
      <c r="G85" s="240">
        <v>1</v>
      </c>
      <c r="H85" s="237">
        <v>2704</v>
      </c>
    </row>
    <row r="86" spans="1:8" s="78" customFormat="1" hidden="1" outlineLevel="4" x14ac:dyDescent="0.2">
      <c r="A86" s="154" t="s">
        <v>1951</v>
      </c>
      <c r="B86" s="154" t="s">
        <v>2123</v>
      </c>
      <c r="C86" s="237">
        <v>37750</v>
      </c>
      <c r="D86" s="240">
        <v>1</v>
      </c>
      <c r="E86" s="240">
        <v>0</v>
      </c>
      <c r="F86" s="240">
        <v>0</v>
      </c>
      <c r="G86" s="240">
        <v>1</v>
      </c>
      <c r="H86" s="237">
        <v>3080</v>
      </c>
    </row>
    <row r="87" spans="1:8" s="78" customFormat="1" hidden="1" outlineLevel="4" x14ac:dyDescent="0.2">
      <c r="A87" s="154" t="s">
        <v>1951</v>
      </c>
      <c r="B87" s="154" t="s">
        <v>2015</v>
      </c>
      <c r="C87" s="237">
        <v>5303</v>
      </c>
      <c r="D87" s="240">
        <v>1</v>
      </c>
      <c r="E87" s="240">
        <v>0</v>
      </c>
      <c r="F87" s="240">
        <v>0</v>
      </c>
      <c r="G87" s="240">
        <v>0</v>
      </c>
      <c r="H87" s="237">
        <v>2652</v>
      </c>
    </row>
    <row r="88" spans="1:8" s="78" customFormat="1" hidden="1" outlineLevel="4" x14ac:dyDescent="0.2">
      <c r="A88" s="154" t="s">
        <v>1951</v>
      </c>
      <c r="B88" s="154" t="s">
        <v>2016</v>
      </c>
      <c r="C88" s="237">
        <v>15186</v>
      </c>
      <c r="D88" s="240">
        <v>1</v>
      </c>
      <c r="E88" s="240">
        <v>0</v>
      </c>
      <c r="F88" s="240">
        <v>0</v>
      </c>
      <c r="G88" s="240">
        <v>0</v>
      </c>
      <c r="H88" s="237">
        <v>2346</v>
      </c>
    </row>
    <row r="89" spans="1:8" s="78" customFormat="1" hidden="1" outlineLevel="4" x14ac:dyDescent="0.2">
      <c r="A89" s="154" t="s">
        <v>1951</v>
      </c>
      <c r="B89" s="154" t="s">
        <v>2017</v>
      </c>
      <c r="C89" s="237">
        <v>13461</v>
      </c>
      <c r="D89" s="240">
        <v>1</v>
      </c>
      <c r="E89" s="240">
        <v>0</v>
      </c>
      <c r="F89" s="240">
        <v>0</v>
      </c>
      <c r="G89" s="240">
        <v>0</v>
      </c>
      <c r="H89" s="237">
        <v>2756</v>
      </c>
    </row>
    <row r="90" spans="1:8" s="78" customFormat="1" hidden="1" outlineLevel="4" x14ac:dyDescent="0.2">
      <c r="A90" s="154" t="s">
        <v>1951</v>
      </c>
      <c r="B90" s="154" t="s">
        <v>2018</v>
      </c>
      <c r="C90" s="237">
        <v>9639</v>
      </c>
      <c r="D90" s="240">
        <v>1</v>
      </c>
      <c r="E90" s="240">
        <v>0</v>
      </c>
      <c r="F90" s="240">
        <v>0</v>
      </c>
      <c r="G90" s="240">
        <v>0</v>
      </c>
      <c r="H90" s="237">
        <v>2860</v>
      </c>
    </row>
    <row r="91" spans="1:8" s="78" customFormat="1" outlineLevel="4" x14ac:dyDescent="0.2">
      <c r="A91" s="261" t="s">
        <v>2353</v>
      </c>
      <c r="B91" s="154"/>
      <c r="C91" s="237">
        <f>SUBTOTAL(1,C80:C90)</f>
        <v>29555.545454545456</v>
      </c>
      <c r="D91" s="240"/>
      <c r="E91" s="240"/>
      <c r="F91" s="240"/>
      <c r="G91" s="240"/>
      <c r="H91" s="237"/>
    </row>
    <row r="92" spans="1:8" s="78" customFormat="1" hidden="1" outlineLevel="4" x14ac:dyDescent="0.2">
      <c r="A92" s="261" t="s">
        <v>2354</v>
      </c>
      <c r="B92" s="154"/>
      <c r="C92" s="237">
        <f>SUBTOTAL(1,C6:C90)</f>
        <v>124156.58024691358</v>
      </c>
      <c r="D92" s="240"/>
      <c r="E92" s="240"/>
      <c r="F92" s="240"/>
      <c r="G92" s="240"/>
      <c r="H92" s="237"/>
    </row>
    <row r="93" spans="1:8" s="78" customFormat="1" outlineLevel="4" x14ac:dyDescent="0.2">
      <c r="A93" s="261" t="s">
        <v>2356</v>
      </c>
      <c r="B93" s="154"/>
      <c r="C93" s="237"/>
      <c r="D93" s="240"/>
      <c r="E93" s="240"/>
      <c r="F93" s="240"/>
      <c r="G93" s="240"/>
      <c r="H93" s="237">
        <f>SUBTOTAL(9,H80:H90)</f>
        <v>34848</v>
      </c>
    </row>
    <row r="94" spans="1:8" s="78" customFormat="1" hidden="1" outlineLevel="3" x14ac:dyDescent="0.2">
      <c r="A94" s="261" t="s">
        <v>2350</v>
      </c>
      <c r="B94" s="154"/>
      <c r="C94" s="237"/>
      <c r="D94" s="240"/>
      <c r="E94" s="240"/>
      <c r="F94" s="240"/>
      <c r="G94" s="240"/>
      <c r="H94" s="237">
        <f>SUBTOTAL(9,H6:H93)</f>
        <v>943312</v>
      </c>
    </row>
    <row r="95" spans="1:8" s="78" customFormat="1" outlineLevel="2" collapsed="1" x14ac:dyDescent="0.2">
      <c r="A95" s="51"/>
      <c r="B95" s="51"/>
      <c r="C95" s="51"/>
      <c r="D95" s="51"/>
      <c r="E95" s="51"/>
      <c r="F95" s="51"/>
      <c r="G95" s="51"/>
      <c r="H95" s="51"/>
    </row>
    <row r="96" spans="1:8" s="78" customFormat="1" outlineLevel="1" x14ac:dyDescent="0.2">
      <c r="A96" s="51"/>
      <c r="B96" s="51"/>
      <c r="C96" s="51"/>
      <c r="D96" s="51"/>
      <c r="E96" s="51"/>
      <c r="F96" s="51"/>
      <c r="G96" s="51"/>
      <c r="H96" s="51"/>
    </row>
    <row r="97" spans="1:8" s="78" customFormat="1" x14ac:dyDescent="0.2">
      <c r="A97" s="51"/>
      <c r="B97" s="51"/>
      <c r="C97" s="51"/>
      <c r="D97" s="51"/>
      <c r="E97" s="51"/>
      <c r="F97" s="51"/>
      <c r="G97" s="51"/>
      <c r="H97" s="51"/>
    </row>
    <row r="98" spans="1:8" s="78" customFormat="1" x14ac:dyDescent="0.2">
      <c r="A98" s="51"/>
      <c r="B98" s="51"/>
      <c r="C98" s="51"/>
      <c r="D98" s="51"/>
      <c r="E98" s="51"/>
      <c r="F98" s="51"/>
      <c r="G98" s="51"/>
      <c r="H98" s="51"/>
    </row>
    <row r="99" spans="1:8" s="78" customFormat="1" outlineLevel="1" x14ac:dyDescent="0.2">
      <c r="A99" s="51"/>
      <c r="B99" s="51"/>
      <c r="C99" s="51"/>
      <c r="D99" s="51"/>
      <c r="E99" s="51"/>
      <c r="F99" s="51"/>
      <c r="G99" s="51"/>
      <c r="H99" s="51"/>
    </row>
    <row r="100" spans="1:8" s="78" customFormat="1" x14ac:dyDescent="0.2">
      <c r="A100" s="51"/>
      <c r="B100" s="51"/>
      <c r="C100" s="51"/>
      <c r="D100" s="51"/>
      <c r="E100" s="51"/>
      <c r="F100" s="51"/>
      <c r="G100" s="51"/>
      <c r="H100" s="51"/>
    </row>
    <row r="101" spans="1:8" s="78" customFormat="1" outlineLevel="2" x14ac:dyDescent="0.2">
      <c r="A101" s="51"/>
      <c r="B101" s="51"/>
      <c r="C101" s="51"/>
      <c r="D101" s="51"/>
      <c r="E101" s="51"/>
      <c r="F101" s="51"/>
      <c r="G101" s="51"/>
      <c r="H101" s="51"/>
    </row>
    <row r="102" spans="1:8" s="78" customFormat="1" outlineLevel="1" x14ac:dyDescent="0.2">
      <c r="A102" s="51"/>
      <c r="B102" s="51"/>
      <c r="C102" s="51"/>
      <c r="D102" s="51"/>
      <c r="E102" s="51"/>
      <c r="F102" s="51"/>
      <c r="G102" s="51"/>
      <c r="H102" s="51"/>
    </row>
    <row r="103" spans="1:8" s="78" customFormat="1" outlineLevel="1" x14ac:dyDescent="0.2">
      <c r="A103" s="51"/>
      <c r="B103" s="51"/>
      <c r="C103" s="51"/>
      <c r="D103" s="51"/>
      <c r="E103" s="51"/>
      <c r="F103" s="51"/>
      <c r="G103" s="51"/>
      <c r="H103" s="51"/>
    </row>
    <row r="104" spans="1:8" s="78" customFormat="1" outlineLevel="1" x14ac:dyDescent="0.2">
      <c r="A104" s="51"/>
      <c r="B104" s="51"/>
      <c r="C104" s="51"/>
      <c r="D104" s="51"/>
      <c r="E104" s="51"/>
      <c r="F104" s="51"/>
      <c r="G104" s="51"/>
      <c r="H104" s="51"/>
    </row>
    <row r="105" spans="1:8" s="78" customFormat="1" x14ac:dyDescent="0.2">
      <c r="A105" s="51"/>
      <c r="B105" s="51"/>
      <c r="C105" s="51"/>
      <c r="D105" s="51"/>
      <c r="E105" s="51"/>
      <c r="F105" s="51"/>
      <c r="G105" s="51"/>
      <c r="H105" s="51"/>
    </row>
    <row r="106" spans="1:8" s="78" customFormat="1" x14ac:dyDescent="0.2">
      <c r="A106" s="51"/>
      <c r="B106" s="51"/>
      <c r="C106" s="51"/>
      <c r="D106" s="51"/>
      <c r="E106" s="51"/>
      <c r="F106" s="51"/>
      <c r="G106" s="51"/>
      <c r="H106" s="51"/>
    </row>
  </sheetData>
  <phoneticPr fontId="15" type="noConversion"/>
  <pageMargins left="1" right="1" top="1" bottom="1" header="0.5" footer="0.5"/>
  <pageSetup pageOrder="overThenDown" orientation="landscape" r:id="rId1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style="51" customWidth="1"/>
    <col min="2" max="2" width="20.83203125" style="51" bestFit="1" customWidth="1"/>
    <col min="3" max="3" width="14.6640625" style="51" bestFit="1" customWidth="1"/>
    <col min="4" max="4" width="22.33203125" style="51" bestFit="1" customWidth="1"/>
    <col min="5" max="5" width="14.83203125" style="51" bestFit="1" customWidth="1"/>
    <col min="6" max="6" width="19.5" style="51" bestFit="1" customWidth="1"/>
    <col min="7" max="7" width="19.33203125" style="51" customWidth="1"/>
    <col min="8" max="8" width="23.5" style="51" customWidth="1"/>
    <col min="9" max="9" width="21.33203125" style="51" customWidth="1"/>
    <col min="10" max="16384" width="7.5" style="51"/>
  </cols>
  <sheetData>
    <row r="1" spans="1:9" s="78" customFormat="1" x14ac:dyDescent="0.2">
      <c r="A1" s="78" t="s">
        <v>2009</v>
      </c>
    </row>
    <row r="2" spans="1:9" s="31" customFormat="1" ht="36" customHeight="1" x14ac:dyDescent="0.2">
      <c r="A2" s="253" t="s">
        <v>1940</v>
      </c>
      <c r="B2" s="253"/>
      <c r="C2" s="253"/>
      <c r="D2" s="253"/>
      <c r="E2" s="253"/>
      <c r="F2" s="253"/>
      <c r="G2" s="253"/>
      <c r="H2" s="253"/>
      <c r="I2" s="253"/>
    </row>
    <row r="3" spans="1:9" s="78" customFormat="1" x14ac:dyDescent="0.2"/>
    <row r="4" spans="1:9" s="78" customFormat="1" x14ac:dyDescent="0.2">
      <c r="C4" s="268" t="s">
        <v>1941</v>
      </c>
      <c r="D4" s="268"/>
      <c r="E4" s="268"/>
      <c r="F4" s="268"/>
      <c r="G4" s="268"/>
      <c r="H4" s="266"/>
      <c r="I4" s="267"/>
    </row>
    <row r="5" spans="1:9" s="174" customFormat="1" x14ac:dyDescent="0.2">
      <c r="A5" s="232" t="s">
        <v>1729</v>
      </c>
      <c r="B5" s="232" t="s">
        <v>2318</v>
      </c>
      <c r="C5" s="265" t="s">
        <v>1943</v>
      </c>
      <c r="D5" s="265" t="s">
        <v>2126</v>
      </c>
      <c r="E5" s="265" t="s">
        <v>2127</v>
      </c>
      <c r="F5" s="264" t="s">
        <v>2128</v>
      </c>
      <c r="G5" s="264" t="s">
        <v>1590</v>
      </c>
      <c r="H5" s="266" t="s">
        <v>2129</v>
      </c>
      <c r="I5" s="267" t="s">
        <v>2130</v>
      </c>
    </row>
    <row r="6" spans="1:9" s="78" customFormat="1" x14ac:dyDescent="0.2">
      <c r="A6" s="258" t="s">
        <v>1569</v>
      </c>
      <c r="B6" s="258" t="s">
        <v>1872</v>
      </c>
      <c r="C6" s="259">
        <v>10</v>
      </c>
      <c r="D6" s="259">
        <v>0</v>
      </c>
      <c r="E6" s="259">
        <v>10</v>
      </c>
      <c r="F6" s="259">
        <v>35.229999999999997</v>
      </c>
      <c r="G6" s="259">
        <v>45.23</v>
      </c>
      <c r="H6" s="258">
        <v>7.1783623874760343</v>
      </c>
      <c r="I6" s="258">
        <v>0.22109999999999999</v>
      </c>
    </row>
    <row r="7" spans="1:9" s="78" customFormat="1" x14ac:dyDescent="0.2">
      <c r="A7" s="258" t="s">
        <v>1569</v>
      </c>
      <c r="B7" s="258" t="s">
        <v>1873</v>
      </c>
      <c r="C7" s="259">
        <v>1</v>
      </c>
      <c r="D7" s="259">
        <v>0</v>
      </c>
      <c r="E7" s="259">
        <v>1</v>
      </c>
      <c r="F7" s="259">
        <v>6.7</v>
      </c>
      <c r="G7" s="259">
        <v>7.7</v>
      </c>
      <c r="H7" s="258">
        <v>5.0721964586846537</v>
      </c>
      <c r="I7" s="258">
        <v>0.12989999999999999</v>
      </c>
    </row>
    <row r="8" spans="1:9" s="78" customFormat="1" x14ac:dyDescent="0.2">
      <c r="A8" s="258" t="s">
        <v>1569</v>
      </c>
      <c r="B8" s="258" t="s">
        <v>1874</v>
      </c>
      <c r="C8" s="259">
        <v>1</v>
      </c>
      <c r="D8" s="259">
        <v>0</v>
      </c>
      <c r="E8" s="259">
        <v>1</v>
      </c>
      <c r="F8" s="259">
        <v>9.26</v>
      </c>
      <c r="G8" s="259">
        <v>10.26</v>
      </c>
      <c r="H8" s="258">
        <v>7.3262688869212536</v>
      </c>
      <c r="I8" s="258">
        <v>9.7500000000000003E-2</v>
      </c>
    </row>
    <row r="9" spans="1:9" s="78" customFormat="1" x14ac:dyDescent="0.2">
      <c r="A9" s="258" t="s">
        <v>1569</v>
      </c>
      <c r="B9" s="258" t="s">
        <v>1875</v>
      </c>
      <c r="C9" s="259">
        <v>1</v>
      </c>
      <c r="D9" s="259">
        <v>0</v>
      </c>
      <c r="E9" s="259">
        <v>1</v>
      </c>
      <c r="F9" s="259">
        <v>15</v>
      </c>
      <c r="G9" s="259">
        <v>16</v>
      </c>
      <c r="H9" s="258">
        <v>3.2379487594608816</v>
      </c>
      <c r="I9" s="258">
        <v>6.25E-2</v>
      </c>
    </row>
    <row r="10" spans="1:9" s="78" customFormat="1" x14ac:dyDescent="0.2">
      <c r="A10" s="258" t="s">
        <v>1569</v>
      </c>
      <c r="B10" s="258" t="s">
        <v>1876</v>
      </c>
      <c r="C10" s="259">
        <v>11</v>
      </c>
      <c r="D10" s="259">
        <v>1</v>
      </c>
      <c r="E10" s="259">
        <v>12</v>
      </c>
      <c r="F10" s="259">
        <v>46</v>
      </c>
      <c r="G10" s="259">
        <v>58</v>
      </c>
      <c r="H10" s="258">
        <v>5.6899339182847006</v>
      </c>
      <c r="I10" s="258">
        <v>0.18970000000000001</v>
      </c>
    </row>
    <row r="11" spans="1:9" s="78" customFormat="1" x14ac:dyDescent="0.2">
      <c r="A11" s="258" t="s">
        <v>1569</v>
      </c>
      <c r="B11" s="258" t="s">
        <v>1877</v>
      </c>
      <c r="C11" s="259">
        <v>2</v>
      </c>
      <c r="D11" s="259">
        <v>2</v>
      </c>
      <c r="E11" s="259">
        <v>4</v>
      </c>
      <c r="F11" s="259">
        <v>17.05</v>
      </c>
      <c r="G11" s="259">
        <v>21.05</v>
      </c>
      <c r="H11" s="258">
        <v>5.9053571829342193</v>
      </c>
      <c r="I11" s="258">
        <v>9.5000000000000001E-2</v>
      </c>
    </row>
    <row r="12" spans="1:9" s="78" customFormat="1" x14ac:dyDescent="0.2">
      <c r="A12" s="258" t="s">
        <v>1569</v>
      </c>
      <c r="B12" s="258" t="s">
        <v>1878</v>
      </c>
      <c r="C12" s="259">
        <v>9</v>
      </c>
      <c r="D12" s="259">
        <v>0</v>
      </c>
      <c r="E12" s="259">
        <v>9</v>
      </c>
      <c r="F12" s="259">
        <v>39.5</v>
      </c>
      <c r="G12" s="259">
        <v>48.5</v>
      </c>
      <c r="H12" s="258">
        <v>6.1952645186343336</v>
      </c>
      <c r="I12" s="258">
        <v>0.18559999999999999</v>
      </c>
    </row>
    <row r="13" spans="1:9" s="78" customFormat="1" x14ac:dyDescent="0.2">
      <c r="A13" s="258" t="s">
        <v>1569</v>
      </c>
      <c r="B13" s="258" t="s">
        <v>1879</v>
      </c>
      <c r="C13" s="259">
        <v>4</v>
      </c>
      <c r="D13" s="259">
        <v>1</v>
      </c>
      <c r="E13" s="259">
        <v>5</v>
      </c>
      <c r="F13" s="259">
        <v>14</v>
      </c>
      <c r="G13" s="259">
        <v>19</v>
      </c>
      <c r="H13" s="258">
        <v>5.7522070310134783</v>
      </c>
      <c r="I13" s="258">
        <v>0.21049999999999999</v>
      </c>
    </row>
    <row r="14" spans="1:9" s="78" customFormat="1" x14ac:dyDescent="0.2">
      <c r="A14" s="258" t="s">
        <v>1569</v>
      </c>
      <c r="B14" s="258" t="s">
        <v>1880</v>
      </c>
      <c r="C14" s="259">
        <v>1</v>
      </c>
      <c r="D14" s="259">
        <v>0</v>
      </c>
      <c r="E14" s="259">
        <v>1</v>
      </c>
      <c r="F14" s="259">
        <v>6.02</v>
      </c>
      <c r="G14" s="259">
        <v>7.02</v>
      </c>
      <c r="H14" s="258">
        <v>7.4345505379988133</v>
      </c>
      <c r="I14" s="258">
        <v>0.14249999999999999</v>
      </c>
    </row>
    <row r="15" spans="1:9" s="78" customFormat="1" x14ac:dyDescent="0.2">
      <c r="A15" s="258" t="s">
        <v>1569</v>
      </c>
      <c r="B15" s="258" t="s">
        <v>1881</v>
      </c>
      <c r="C15" s="259">
        <v>9</v>
      </c>
      <c r="D15" s="259">
        <v>2</v>
      </c>
      <c r="E15" s="259">
        <v>11</v>
      </c>
      <c r="F15" s="259">
        <v>23.8</v>
      </c>
      <c r="G15" s="259">
        <v>34.799999999999997</v>
      </c>
      <c r="H15" s="258">
        <v>7.533967803112307</v>
      </c>
      <c r="I15" s="258">
        <v>0.2586</v>
      </c>
    </row>
    <row r="16" spans="1:9" s="78" customFormat="1" x14ac:dyDescent="0.2">
      <c r="A16" s="258" t="s">
        <v>1569</v>
      </c>
      <c r="B16" s="258" t="s">
        <v>1882</v>
      </c>
      <c r="C16" s="259">
        <v>3</v>
      </c>
      <c r="D16" s="259">
        <v>0</v>
      </c>
      <c r="E16" s="259">
        <v>3</v>
      </c>
      <c r="F16" s="259">
        <v>10.5</v>
      </c>
      <c r="G16" s="259">
        <v>13.5</v>
      </c>
      <c r="H16" s="258">
        <v>4.6995752976397691</v>
      </c>
      <c r="I16" s="258">
        <v>0.22220000000000001</v>
      </c>
    </row>
    <row r="17" spans="1:9" s="78" customFormat="1" x14ac:dyDescent="0.2">
      <c r="A17" s="258" t="s">
        <v>1569</v>
      </c>
      <c r="B17" s="258" t="s">
        <v>1883</v>
      </c>
      <c r="C17" s="259">
        <v>3</v>
      </c>
      <c r="D17" s="259">
        <v>0</v>
      </c>
      <c r="E17" s="259">
        <v>3</v>
      </c>
      <c r="F17" s="259">
        <v>15.25</v>
      </c>
      <c r="G17" s="259">
        <v>18.25</v>
      </c>
      <c r="H17" s="258">
        <v>5.2319847713407643</v>
      </c>
      <c r="I17" s="258">
        <v>0.16439999999999999</v>
      </c>
    </row>
    <row r="18" spans="1:9" s="78" customFormat="1" x14ac:dyDescent="0.2">
      <c r="A18" s="258" t="s">
        <v>1569</v>
      </c>
      <c r="B18" s="258" t="s">
        <v>1884</v>
      </c>
      <c r="C18" s="259">
        <v>1</v>
      </c>
      <c r="D18" s="259">
        <v>0</v>
      </c>
      <c r="E18" s="259">
        <v>1</v>
      </c>
      <c r="F18" s="259">
        <v>25</v>
      </c>
      <c r="G18" s="259">
        <v>26</v>
      </c>
      <c r="H18" s="258">
        <v>11.362444498828793</v>
      </c>
      <c r="I18" s="258">
        <v>3.85E-2</v>
      </c>
    </row>
    <row r="19" spans="1:9" s="78" customFormat="1" x14ac:dyDescent="0.2">
      <c r="A19" s="258" t="s">
        <v>1569</v>
      </c>
      <c r="B19" s="258" t="s">
        <v>1885</v>
      </c>
      <c r="C19" s="259">
        <v>47</v>
      </c>
      <c r="D19" s="259">
        <v>0</v>
      </c>
      <c r="E19" s="259">
        <v>47</v>
      </c>
      <c r="F19" s="259">
        <v>136.80000000000001</v>
      </c>
      <c r="G19" s="259">
        <v>183.8</v>
      </c>
      <c r="H19" s="258">
        <v>13.97251109894788</v>
      </c>
      <c r="I19" s="258">
        <v>0.25569999999999998</v>
      </c>
    </row>
    <row r="20" spans="1:9" s="78" customFormat="1" x14ac:dyDescent="0.2">
      <c r="A20" s="258" t="s">
        <v>1569</v>
      </c>
      <c r="B20" s="258" t="s">
        <v>1886</v>
      </c>
      <c r="C20" s="259">
        <v>7.5</v>
      </c>
      <c r="D20" s="259">
        <v>0</v>
      </c>
      <c r="E20" s="259">
        <v>7.5</v>
      </c>
      <c r="F20" s="259">
        <v>50.98</v>
      </c>
      <c r="G20" s="259">
        <v>58.48</v>
      </c>
      <c r="H20" s="258">
        <v>8.850253945385095</v>
      </c>
      <c r="I20" s="258">
        <v>0.12820000000000001</v>
      </c>
    </row>
    <row r="21" spans="1:9" s="78" customFormat="1" x14ac:dyDescent="0.2">
      <c r="A21" s="258" t="s">
        <v>1569</v>
      </c>
      <c r="B21" s="258" t="s">
        <v>1887</v>
      </c>
      <c r="C21" s="259">
        <v>1.88</v>
      </c>
      <c r="D21" s="259">
        <v>0.94</v>
      </c>
      <c r="E21" s="259">
        <v>2.82</v>
      </c>
      <c r="F21" s="259">
        <v>7.2</v>
      </c>
      <c r="G21" s="259">
        <v>10.02</v>
      </c>
      <c r="H21" s="258">
        <v>6.0010061567208863</v>
      </c>
      <c r="I21" s="258">
        <v>0.18759999999999999</v>
      </c>
    </row>
    <row r="22" spans="1:9" s="78" customFormat="1" x14ac:dyDescent="0.2">
      <c r="A22" s="258" t="s">
        <v>1569</v>
      </c>
      <c r="B22" s="258" t="s">
        <v>1888</v>
      </c>
      <c r="C22" s="259">
        <v>1</v>
      </c>
      <c r="D22" s="259">
        <v>0</v>
      </c>
      <c r="E22" s="259">
        <v>1</v>
      </c>
      <c r="F22" s="259">
        <v>9.35</v>
      </c>
      <c r="G22" s="259">
        <v>10.35</v>
      </c>
      <c r="H22" s="258">
        <v>4.3220084185207455</v>
      </c>
      <c r="I22" s="258">
        <v>9.6600000000000005E-2</v>
      </c>
    </row>
    <row r="23" spans="1:9" s="78" customFormat="1" x14ac:dyDescent="0.2">
      <c r="A23" s="258" t="s">
        <v>1569</v>
      </c>
      <c r="B23" s="258" t="s">
        <v>1889</v>
      </c>
      <c r="C23" s="259">
        <v>50.77</v>
      </c>
      <c r="D23" s="259">
        <v>0</v>
      </c>
      <c r="E23" s="259">
        <v>50.77</v>
      </c>
      <c r="F23" s="259">
        <v>78.03</v>
      </c>
      <c r="G23" s="259">
        <v>128.80000000000001</v>
      </c>
      <c r="H23" s="258">
        <v>10.83376230994654</v>
      </c>
      <c r="I23" s="258">
        <v>0.39419999999999999</v>
      </c>
    </row>
    <row r="24" spans="1:9" s="78" customFormat="1" x14ac:dyDescent="0.2">
      <c r="A24" s="258" t="s">
        <v>1569</v>
      </c>
      <c r="B24" s="258" t="s">
        <v>1890</v>
      </c>
      <c r="C24" s="259">
        <v>2</v>
      </c>
      <c r="D24" s="259">
        <v>0</v>
      </c>
      <c r="E24" s="259">
        <v>2</v>
      </c>
      <c r="F24" s="259">
        <v>12.9</v>
      </c>
      <c r="G24" s="259">
        <v>14.9</v>
      </c>
      <c r="H24" s="258">
        <v>6.8515827616017075</v>
      </c>
      <c r="I24" s="258">
        <v>0.13420000000000001</v>
      </c>
    </row>
    <row r="25" spans="1:9" s="78" customFormat="1" x14ac:dyDescent="0.2">
      <c r="A25" s="258" t="s">
        <v>1569</v>
      </c>
      <c r="B25" s="258" t="s">
        <v>1891</v>
      </c>
      <c r="C25" s="259">
        <v>46.5</v>
      </c>
      <c r="D25" s="259">
        <v>1</v>
      </c>
      <c r="E25" s="259">
        <v>47.5</v>
      </c>
      <c r="F25" s="259">
        <v>56.3</v>
      </c>
      <c r="G25" s="259">
        <v>103.8</v>
      </c>
      <c r="H25" s="258">
        <v>7.0796605036789675</v>
      </c>
      <c r="I25" s="258">
        <v>0.44800000000000001</v>
      </c>
    </row>
    <row r="26" spans="1:9" s="78" customFormat="1" x14ac:dyDescent="0.2">
      <c r="A26" s="258" t="s">
        <v>1569</v>
      </c>
      <c r="B26" s="258" t="s">
        <v>1892</v>
      </c>
      <c r="C26" s="259">
        <v>3</v>
      </c>
      <c r="D26" s="259">
        <v>0</v>
      </c>
      <c r="E26" s="259">
        <v>3</v>
      </c>
      <c r="F26" s="259">
        <v>9.57</v>
      </c>
      <c r="G26" s="259">
        <v>12.57</v>
      </c>
      <c r="H26" s="258">
        <v>4.894402392299785</v>
      </c>
      <c r="I26" s="258">
        <v>0.2387</v>
      </c>
    </row>
    <row r="27" spans="1:9" s="78" customFormat="1" x14ac:dyDescent="0.2">
      <c r="A27" s="258" t="s">
        <v>1569</v>
      </c>
      <c r="B27" s="258" t="s">
        <v>824</v>
      </c>
      <c r="C27" s="259">
        <v>13.5</v>
      </c>
      <c r="D27" s="259">
        <v>8.5</v>
      </c>
      <c r="E27" s="259">
        <v>22</v>
      </c>
      <c r="F27" s="259">
        <v>34</v>
      </c>
      <c r="G27" s="259">
        <v>56</v>
      </c>
      <c r="H27" s="258">
        <v>6.5840215203446268</v>
      </c>
      <c r="I27" s="258">
        <v>0.24110000000000001</v>
      </c>
    </row>
    <row r="28" spans="1:9" s="78" customFormat="1" x14ac:dyDescent="0.2">
      <c r="A28" s="258" t="s">
        <v>1569</v>
      </c>
      <c r="B28" s="258" t="s">
        <v>1893</v>
      </c>
      <c r="C28" s="259">
        <v>5</v>
      </c>
      <c r="D28" s="259">
        <v>0</v>
      </c>
      <c r="E28" s="259">
        <v>5</v>
      </c>
      <c r="F28" s="259">
        <v>18.5</v>
      </c>
      <c r="G28" s="259">
        <v>23.5</v>
      </c>
      <c r="H28" s="258">
        <v>10.034672997762481</v>
      </c>
      <c r="I28" s="258">
        <v>0.21279999999999999</v>
      </c>
    </row>
    <row r="29" spans="1:9" s="78" customFormat="1" x14ac:dyDescent="0.2">
      <c r="A29" s="258" t="s">
        <v>1569</v>
      </c>
      <c r="B29" s="258" t="s">
        <v>1894</v>
      </c>
      <c r="C29" s="259">
        <v>27</v>
      </c>
      <c r="D29" s="259">
        <v>0</v>
      </c>
      <c r="E29" s="259">
        <v>27</v>
      </c>
      <c r="F29" s="259">
        <v>69</v>
      </c>
      <c r="G29" s="259">
        <v>96</v>
      </c>
      <c r="H29" s="258">
        <v>5.8913777232279836</v>
      </c>
      <c r="I29" s="258">
        <v>0.28129999999999999</v>
      </c>
    </row>
    <row r="30" spans="1:9" s="78" customFormat="1" x14ac:dyDescent="0.2">
      <c r="A30" s="258" t="s">
        <v>1569</v>
      </c>
      <c r="B30" s="258" t="s">
        <v>1895</v>
      </c>
      <c r="C30" s="259">
        <v>1</v>
      </c>
      <c r="D30" s="259">
        <v>0</v>
      </c>
      <c r="E30" s="259">
        <v>1</v>
      </c>
      <c r="F30" s="259">
        <v>9</v>
      </c>
      <c r="G30" s="259">
        <v>10</v>
      </c>
      <c r="H30" s="258">
        <v>6.7137524505196451</v>
      </c>
      <c r="I30" s="258">
        <v>0.1</v>
      </c>
    </row>
    <row r="31" spans="1:9" s="78" customFormat="1" x14ac:dyDescent="0.2">
      <c r="A31" s="258" t="s">
        <v>1569</v>
      </c>
      <c r="B31" s="258" t="s">
        <v>1896</v>
      </c>
      <c r="C31" s="259">
        <v>3</v>
      </c>
      <c r="D31" s="259">
        <v>2</v>
      </c>
      <c r="E31" s="259">
        <v>5</v>
      </c>
      <c r="F31" s="259">
        <v>10.3</v>
      </c>
      <c r="G31" s="259">
        <v>15.3</v>
      </c>
      <c r="H31" s="258">
        <v>3.0088022214006469</v>
      </c>
      <c r="I31" s="258">
        <v>0.1961</v>
      </c>
    </row>
    <row r="32" spans="1:9" s="78" customFormat="1" x14ac:dyDescent="0.2">
      <c r="A32" s="258" t="s">
        <v>1569</v>
      </c>
      <c r="B32" s="258" t="s">
        <v>1897</v>
      </c>
      <c r="C32" s="259">
        <v>5</v>
      </c>
      <c r="D32" s="259">
        <v>2</v>
      </c>
      <c r="E32" s="259">
        <v>7</v>
      </c>
      <c r="F32" s="259">
        <v>10</v>
      </c>
      <c r="G32" s="259">
        <v>17</v>
      </c>
      <c r="H32" s="258">
        <v>7.0096155432039717</v>
      </c>
      <c r="I32" s="258">
        <v>0.29409999999999997</v>
      </c>
    </row>
    <row r="33" spans="1:9" s="78" customFormat="1" x14ac:dyDescent="0.2">
      <c r="A33" s="258" t="s">
        <v>1569</v>
      </c>
      <c r="B33" s="258" t="s">
        <v>1898</v>
      </c>
      <c r="C33" s="259">
        <v>10</v>
      </c>
      <c r="D33" s="259">
        <v>0</v>
      </c>
      <c r="E33" s="259">
        <v>10</v>
      </c>
      <c r="F33" s="259">
        <v>28.88</v>
      </c>
      <c r="G33" s="259">
        <v>38.880000000000003</v>
      </c>
      <c r="H33" s="258">
        <v>8.6391552825945901</v>
      </c>
      <c r="I33" s="258">
        <v>0.25719999999999998</v>
      </c>
    </row>
    <row r="34" spans="1:9" s="78" customFormat="1" x14ac:dyDescent="0.2">
      <c r="A34" s="258" t="s">
        <v>1569</v>
      </c>
      <c r="B34" s="258" t="s">
        <v>1899</v>
      </c>
      <c r="C34" s="259">
        <v>6</v>
      </c>
      <c r="D34" s="259">
        <v>1</v>
      </c>
      <c r="E34" s="259">
        <v>7</v>
      </c>
      <c r="F34" s="259">
        <v>21.9</v>
      </c>
      <c r="G34" s="259">
        <v>28.9</v>
      </c>
      <c r="H34" s="258">
        <v>5.4536533816425123</v>
      </c>
      <c r="I34" s="258">
        <v>0.20760000000000001</v>
      </c>
    </row>
    <row r="35" spans="1:9" s="78" customFormat="1" x14ac:dyDescent="0.2">
      <c r="A35" s="258" t="s">
        <v>1569</v>
      </c>
      <c r="B35" s="258" t="s">
        <v>981</v>
      </c>
      <c r="C35" s="259">
        <v>5</v>
      </c>
      <c r="D35" s="259">
        <v>1</v>
      </c>
      <c r="E35" s="259">
        <v>6</v>
      </c>
      <c r="F35" s="259">
        <v>18.05</v>
      </c>
      <c r="G35" s="259">
        <v>24.05</v>
      </c>
      <c r="H35" s="258">
        <v>3.6266851645203126</v>
      </c>
      <c r="I35" s="258">
        <v>0.2079</v>
      </c>
    </row>
    <row r="36" spans="1:9" s="78" customFormat="1" x14ac:dyDescent="0.2">
      <c r="A36" s="258" t="s">
        <v>1569</v>
      </c>
      <c r="B36" s="258" t="s">
        <v>1900</v>
      </c>
      <c r="C36" s="259">
        <v>2</v>
      </c>
      <c r="D36" s="259">
        <v>0</v>
      </c>
      <c r="E36" s="259">
        <v>2</v>
      </c>
      <c r="F36" s="259">
        <v>7</v>
      </c>
      <c r="G36" s="259">
        <v>9</v>
      </c>
      <c r="H36" s="258">
        <v>3.8195151762069663</v>
      </c>
      <c r="I36" s="258">
        <v>0.22220000000000001</v>
      </c>
    </row>
    <row r="37" spans="1:9" s="78" customFormat="1" x14ac:dyDescent="0.2">
      <c r="A37" s="258" t="s">
        <v>1569</v>
      </c>
      <c r="B37" s="258" t="s">
        <v>1901</v>
      </c>
      <c r="C37" s="259">
        <v>3</v>
      </c>
      <c r="D37" s="259">
        <v>1</v>
      </c>
      <c r="E37" s="259">
        <v>4</v>
      </c>
      <c r="F37" s="259">
        <v>18</v>
      </c>
      <c r="G37" s="259">
        <v>22</v>
      </c>
      <c r="H37" s="258">
        <v>6.7570057864540463</v>
      </c>
      <c r="I37" s="258">
        <v>0.13639999999999999</v>
      </c>
    </row>
    <row r="38" spans="1:9" s="78" customFormat="1" x14ac:dyDescent="0.2">
      <c r="A38" s="258" t="s">
        <v>1569</v>
      </c>
      <c r="B38" s="258" t="s">
        <v>1902</v>
      </c>
      <c r="C38" s="259">
        <v>1</v>
      </c>
      <c r="D38" s="259">
        <v>0</v>
      </c>
      <c r="E38" s="259">
        <v>1</v>
      </c>
      <c r="F38" s="259">
        <v>9.89</v>
      </c>
      <c r="G38" s="259">
        <v>10.89</v>
      </c>
      <c r="H38" s="258">
        <v>12.567511425010387</v>
      </c>
      <c r="I38" s="258">
        <v>9.1800000000000007E-2</v>
      </c>
    </row>
    <row r="39" spans="1:9" s="78" customFormat="1" x14ac:dyDescent="0.2">
      <c r="A39" s="258" t="s">
        <v>1569</v>
      </c>
      <c r="B39" s="258" t="s">
        <v>1903</v>
      </c>
      <c r="C39" s="259">
        <v>1</v>
      </c>
      <c r="D39" s="259">
        <v>0</v>
      </c>
      <c r="E39" s="259">
        <v>1</v>
      </c>
      <c r="F39" s="259">
        <v>18.45</v>
      </c>
      <c r="G39" s="259">
        <v>19.45</v>
      </c>
      <c r="H39" s="258">
        <v>10.717434428036148</v>
      </c>
      <c r="I39" s="258">
        <v>5.1400000000000001E-2</v>
      </c>
    </row>
    <row r="40" spans="1:9" s="78" customFormat="1" x14ac:dyDescent="0.2">
      <c r="A40" s="258" t="s">
        <v>1569</v>
      </c>
      <c r="B40" s="258" t="s">
        <v>1904</v>
      </c>
      <c r="C40" s="259">
        <v>121</v>
      </c>
      <c r="D40" s="259">
        <v>1</v>
      </c>
      <c r="E40" s="259">
        <v>122</v>
      </c>
      <c r="F40" s="259">
        <v>294.38</v>
      </c>
      <c r="G40" s="259">
        <v>416.38</v>
      </c>
      <c r="H40" s="258">
        <v>10.051612342543731</v>
      </c>
      <c r="I40" s="258">
        <v>0.29060000000000002</v>
      </c>
    </row>
    <row r="41" spans="1:9" s="78" customFormat="1" x14ac:dyDescent="0.2">
      <c r="A41" s="258" t="s">
        <v>1569</v>
      </c>
      <c r="B41" s="258" t="s">
        <v>1905</v>
      </c>
      <c r="C41" s="259">
        <v>8.9</v>
      </c>
      <c r="D41" s="259">
        <v>0</v>
      </c>
      <c r="E41" s="259">
        <v>8.9</v>
      </c>
      <c r="F41" s="259">
        <v>16.5</v>
      </c>
      <c r="G41" s="259">
        <v>25.4</v>
      </c>
      <c r="H41" s="258">
        <v>7.1294643358370662</v>
      </c>
      <c r="I41" s="258">
        <v>0.35039999999999999</v>
      </c>
    </row>
    <row r="42" spans="1:9" s="78" customFormat="1" x14ac:dyDescent="0.2">
      <c r="A42" s="258" t="s">
        <v>1569</v>
      </c>
      <c r="B42" s="258" t="s">
        <v>1906</v>
      </c>
      <c r="C42" s="259">
        <v>15</v>
      </c>
      <c r="D42" s="259">
        <v>0</v>
      </c>
      <c r="E42" s="259">
        <v>15</v>
      </c>
      <c r="F42" s="259">
        <v>31</v>
      </c>
      <c r="G42" s="259">
        <v>46</v>
      </c>
      <c r="H42" s="258">
        <v>5.2217898479323974</v>
      </c>
      <c r="I42" s="258">
        <v>0.3261</v>
      </c>
    </row>
    <row r="43" spans="1:9" s="78" customFormat="1" x14ac:dyDescent="0.2">
      <c r="A43" s="258" t="s">
        <v>1569</v>
      </c>
      <c r="B43" s="258" t="s">
        <v>1907</v>
      </c>
      <c r="C43" s="259">
        <v>5</v>
      </c>
      <c r="D43" s="259">
        <v>0</v>
      </c>
      <c r="E43" s="259">
        <v>5</v>
      </c>
      <c r="F43" s="259">
        <v>26.5</v>
      </c>
      <c r="G43" s="259">
        <v>31.5</v>
      </c>
      <c r="H43" s="258">
        <v>4.0460140981113462</v>
      </c>
      <c r="I43" s="258">
        <v>0.15870000000000001</v>
      </c>
    </row>
    <row r="44" spans="1:9" s="78" customFormat="1" x14ac:dyDescent="0.2">
      <c r="A44" s="258" t="s">
        <v>1569</v>
      </c>
      <c r="B44" s="258" t="s">
        <v>1197</v>
      </c>
      <c r="C44" s="259">
        <v>10</v>
      </c>
      <c r="D44" s="259">
        <v>0</v>
      </c>
      <c r="E44" s="259">
        <v>10</v>
      </c>
      <c r="F44" s="259">
        <v>14.13</v>
      </c>
      <c r="G44" s="259">
        <v>24.13</v>
      </c>
      <c r="H44" s="258">
        <v>7.4868135277691588</v>
      </c>
      <c r="I44" s="258">
        <v>0.41439999999999999</v>
      </c>
    </row>
    <row r="45" spans="1:9" s="78" customFormat="1" x14ac:dyDescent="0.2">
      <c r="A45" s="258" t="s">
        <v>1569</v>
      </c>
      <c r="B45" s="258" t="s">
        <v>1908</v>
      </c>
      <c r="C45" s="259">
        <v>2</v>
      </c>
      <c r="D45" s="259">
        <v>0</v>
      </c>
      <c r="E45" s="259">
        <v>2</v>
      </c>
      <c r="F45" s="259">
        <v>11.44</v>
      </c>
      <c r="G45" s="259">
        <v>13.44</v>
      </c>
      <c r="H45" s="258">
        <v>5.7990024335099495</v>
      </c>
      <c r="I45" s="258">
        <v>0.14879999999999999</v>
      </c>
    </row>
    <row r="46" spans="1:9" s="78" customFormat="1" x14ac:dyDescent="0.2">
      <c r="A46" s="258" t="s">
        <v>1569</v>
      </c>
      <c r="B46" s="258" t="s">
        <v>1909</v>
      </c>
      <c r="C46" s="259">
        <v>4</v>
      </c>
      <c r="D46" s="259">
        <v>0</v>
      </c>
      <c r="E46" s="259">
        <v>4</v>
      </c>
      <c r="F46" s="259">
        <v>3</v>
      </c>
      <c r="G46" s="259">
        <v>7</v>
      </c>
      <c r="H46" s="258">
        <v>4.4220953151058779</v>
      </c>
      <c r="I46" s="258">
        <v>0.57140000000000002</v>
      </c>
    </row>
    <row r="47" spans="1:9" s="78" customFormat="1" x14ac:dyDescent="0.2">
      <c r="A47" s="258" t="s">
        <v>1569</v>
      </c>
      <c r="B47" s="258" t="s">
        <v>1910</v>
      </c>
      <c r="C47" s="259">
        <v>1</v>
      </c>
      <c r="D47" s="259">
        <v>4</v>
      </c>
      <c r="E47" s="259">
        <v>5</v>
      </c>
      <c r="F47" s="259">
        <v>30.16</v>
      </c>
      <c r="G47" s="259">
        <v>35.159999999999997</v>
      </c>
      <c r="H47" s="258">
        <v>5.1454662530000581</v>
      </c>
      <c r="I47" s="258">
        <v>2.8400000000000002E-2</v>
      </c>
    </row>
    <row r="48" spans="1:9" s="78" customFormat="1" x14ac:dyDescent="0.2">
      <c r="A48" s="258" t="s">
        <v>1569</v>
      </c>
      <c r="B48" s="258" t="s">
        <v>1911</v>
      </c>
      <c r="C48" s="259">
        <v>3</v>
      </c>
      <c r="D48" s="259">
        <v>0</v>
      </c>
      <c r="E48" s="259">
        <v>3</v>
      </c>
      <c r="F48" s="259">
        <v>7.75</v>
      </c>
      <c r="G48" s="259">
        <v>10.75</v>
      </c>
      <c r="H48" s="258">
        <v>12.903303245630882</v>
      </c>
      <c r="I48" s="258">
        <v>0.27910000000000001</v>
      </c>
    </row>
    <row r="49" spans="1:9" s="78" customFormat="1" x14ac:dyDescent="0.2">
      <c r="A49" s="258" t="s">
        <v>1569</v>
      </c>
      <c r="B49" s="258" t="s">
        <v>1912</v>
      </c>
      <c r="C49" s="259">
        <v>12</v>
      </c>
      <c r="D49" s="259">
        <v>1</v>
      </c>
      <c r="E49" s="259">
        <v>13</v>
      </c>
      <c r="F49" s="259">
        <v>30.15</v>
      </c>
      <c r="G49" s="259">
        <v>43.15</v>
      </c>
      <c r="H49" s="258">
        <v>7.5467144246307969</v>
      </c>
      <c r="I49" s="258">
        <v>0.27810000000000001</v>
      </c>
    </row>
    <row r="50" spans="1:9" s="78" customFormat="1" x14ac:dyDescent="0.2">
      <c r="A50" s="258" t="s">
        <v>1569</v>
      </c>
      <c r="B50" s="258" t="s">
        <v>1913</v>
      </c>
      <c r="C50" s="259">
        <v>4</v>
      </c>
      <c r="D50" s="259">
        <v>0</v>
      </c>
      <c r="E50" s="259">
        <v>4</v>
      </c>
      <c r="F50" s="259">
        <v>14</v>
      </c>
      <c r="G50" s="259">
        <v>18</v>
      </c>
      <c r="H50" s="258">
        <v>3.3739456419868792</v>
      </c>
      <c r="I50" s="258">
        <v>0.22220000000000001</v>
      </c>
    </row>
    <row r="51" spans="1:9" s="78" customFormat="1" x14ac:dyDescent="0.2">
      <c r="A51" s="258" t="s">
        <v>1569</v>
      </c>
      <c r="B51" s="258" t="s">
        <v>1914</v>
      </c>
      <c r="C51" s="259">
        <v>8</v>
      </c>
      <c r="D51" s="259">
        <v>0</v>
      </c>
      <c r="E51" s="259">
        <v>8</v>
      </c>
      <c r="F51" s="259">
        <v>21.24</v>
      </c>
      <c r="G51" s="259">
        <v>29.24</v>
      </c>
      <c r="H51" s="258">
        <v>7.9384040658529162</v>
      </c>
      <c r="I51" s="258">
        <v>0.27360000000000001</v>
      </c>
    </row>
    <row r="52" spans="1:9" s="78" customFormat="1" x14ac:dyDescent="0.2">
      <c r="A52" s="258" t="s">
        <v>1569</v>
      </c>
      <c r="B52" s="258" t="s">
        <v>1915</v>
      </c>
      <c r="C52" s="259">
        <v>11.43</v>
      </c>
      <c r="D52" s="259">
        <v>1</v>
      </c>
      <c r="E52" s="259">
        <v>12.43</v>
      </c>
      <c r="F52" s="259">
        <v>34.130000000000003</v>
      </c>
      <c r="G52" s="259">
        <v>46.56</v>
      </c>
      <c r="H52" s="258">
        <v>8.3070467164328239</v>
      </c>
      <c r="I52" s="258">
        <v>0.2455</v>
      </c>
    </row>
    <row r="53" spans="1:9" s="78" customFormat="1" x14ac:dyDescent="0.2">
      <c r="A53" s="258" t="s">
        <v>1569</v>
      </c>
      <c r="B53" s="258" t="s">
        <v>1916</v>
      </c>
      <c r="C53" s="259">
        <v>1</v>
      </c>
      <c r="D53" s="259">
        <v>2</v>
      </c>
      <c r="E53" s="259">
        <v>3</v>
      </c>
      <c r="F53" s="259">
        <v>6.58</v>
      </c>
      <c r="G53" s="259">
        <v>9.58</v>
      </c>
      <c r="H53" s="258">
        <v>3.5420086664596178</v>
      </c>
      <c r="I53" s="258">
        <v>0.10440000000000001</v>
      </c>
    </row>
    <row r="54" spans="1:9" s="78" customFormat="1" x14ac:dyDescent="0.2">
      <c r="A54" s="258" t="s">
        <v>1569</v>
      </c>
      <c r="B54" s="258" t="s">
        <v>1917</v>
      </c>
      <c r="C54" s="259">
        <v>1</v>
      </c>
      <c r="D54" s="259">
        <v>0</v>
      </c>
      <c r="E54" s="259">
        <v>1</v>
      </c>
      <c r="F54" s="259">
        <v>12.32</v>
      </c>
      <c r="G54" s="259">
        <v>13.32</v>
      </c>
      <c r="H54" s="258">
        <v>5.2036941540480992</v>
      </c>
      <c r="I54" s="258">
        <v>7.51E-2</v>
      </c>
    </row>
    <row r="55" spans="1:9" s="78" customFormat="1" x14ac:dyDescent="0.2">
      <c r="A55" s="258" t="s">
        <v>1569</v>
      </c>
      <c r="B55" s="258" t="s">
        <v>1918</v>
      </c>
      <c r="C55" s="259">
        <v>1</v>
      </c>
      <c r="D55" s="259">
        <v>0</v>
      </c>
      <c r="E55" s="259">
        <v>1</v>
      </c>
      <c r="F55" s="259">
        <v>5.3</v>
      </c>
      <c r="G55" s="259">
        <v>6.3</v>
      </c>
      <c r="H55" s="258">
        <v>4.3968621758186544</v>
      </c>
      <c r="I55" s="258">
        <v>0.15870000000000001</v>
      </c>
    </row>
    <row r="56" spans="1:9" s="78" customFormat="1" x14ac:dyDescent="0.2">
      <c r="A56" s="258" t="s">
        <v>1569</v>
      </c>
      <c r="B56" s="258" t="s">
        <v>1919</v>
      </c>
      <c r="C56" s="259">
        <v>-1</v>
      </c>
      <c r="D56" s="259">
        <v>-1</v>
      </c>
      <c r="E56" s="259">
        <v>-1</v>
      </c>
      <c r="F56" s="259">
        <v>-1</v>
      </c>
      <c r="G56" s="259">
        <v>-1</v>
      </c>
      <c r="H56" s="259">
        <v>-100</v>
      </c>
      <c r="I56" s="259">
        <v>-1</v>
      </c>
    </row>
    <row r="57" spans="1:9" s="78" customFormat="1" x14ac:dyDescent="0.2">
      <c r="A57" s="258" t="s">
        <v>1569</v>
      </c>
      <c r="B57" s="258" t="s">
        <v>1920</v>
      </c>
      <c r="C57" s="259">
        <v>4.6900000000000004</v>
      </c>
      <c r="D57" s="259">
        <v>0.94</v>
      </c>
      <c r="E57" s="259">
        <v>5.63</v>
      </c>
      <c r="F57" s="259">
        <v>12.13</v>
      </c>
      <c r="G57" s="259">
        <v>17.760000000000002</v>
      </c>
      <c r="H57" s="258">
        <v>13.157504815528226</v>
      </c>
      <c r="I57" s="258">
        <v>0.2641</v>
      </c>
    </row>
    <row r="58" spans="1:9" s="78" customFormat="1" x14ac:dyDescent="0.2">
      <c r="A58" s="258" t="s">
        <v>1569</v>
      </c>
      <c r="B58" s="258" t="s">
        <v>1921</v>
      </c>
      <c r="C58" s="259">
        <v>5</v>
      </c>
      <c r="D58" s="259">
        <v>4</v>
      </c>
      <c r="E58" s="259">
        <v>9</v>
      </c>
      <c r="F58" s="259">
        <v>45.03</v>
      </c>
      <c r="G58" s="259">
        <v>54.03</v>
      </c>
      <c r="H58" s="258">
        <v>6.1399959998545404</v>
      </c>
      <c r="I58" s="258">
        <v>9.2499999999999999E-2</v>
      </c>
    </row>
    <row r="59" spans="1:9" s="78" customFormat="1" x14ac:dyDescent="0.2">
      <c r="A59" s="258" t="s">
        <v>1569</v>
      </c>
      <c r="B59" s="258" t="s">
        <v>1922</v>
      </c>
      <c r="C59" s="259">
        <v>3</v>
      </c>
      <c r="D59" s="259">
        <v>0</v>
      </c>
      <c r="E59" s="259">
        <v>3</v>
      </c>
      <c r="F59" s="259">
        <v>12</v>
      </c>
      <c r="G59" s="259">
        <v>15</v>
      </c>
      <c r="H59" s="258">
        <v>8.3154090072510378</v>
      </c>
      <c r="I59" s="258">
        <v>0.2</v>
      </c>
    </row>
    <row r="60" spans="1:9" s="78" customFormat="1" x14ac:dyDescent="0.2">
      <c r="A60" s="258" t="s">
        <v>1569</v>
      </c>
      <c r="B60" s="258" t="s">
        <v>1923</v>
      </c>
      <c r="C60" s="259">
        <v>124</v>
      </c>
      <c r="D60" s="259">
        <v>1</v>
      </c>
      <c r="E60" s="259">
        <v>125</v>
      </c>
      <c r="F60" s="259">
        <v>114</v>
      </c>
      <c r="G60" s="259">
        <v>239</v>
      </c>
      <c r="H60" s="258">
        <v>5.9297500771611835</v>
      </c>
      <c r="I60" s="258">
        <v>0.51880000000000004</v>
      </c>
    </row>
    <row r="61" spans="1:9" s="78" customFormat="1" x14ac:dyDescent="0.2">
      <c r="A61" s="258" t="s">
        <v>1569</v>
      </c>
      <c r="B61" s="258" t="s">
        <v>1924</v>
      </c>
      <c r="C61" s="259">
        <v>1</v>
      </c>
      <c r="D61" s="259">
        <v>0</v>
      </c>
      <c r="E61" s="259">
        <v>1</v>
      </c>
      <c r="F61" s="259">
        <v>7</v>
      </c>
      <c r="G61" s="259">
        <v>8</v>
      </c>
      <c r="H61" s="258">
        <v>9.7689640013676549</v>
      </c>
      <c r="I61" s="258">
        <v>0.125</v>
      </c>
    </row>
    <row r="62" spans="1:9" s="78" customFormat="1" x14ac:dyDescent="0.2">
      <c r="A62" s="258" t="s">
        <v>1569</v>
      </c>
      <c r="B62" s="258" t="s">
        <v>1925</v>
      </c>
      <c r="C62" s="259">
        <v>9</v>
      </c>
      <c r="D62" s="259">
        <v>3.15</v>
      </c>
      <c r="E62" s="259">
        <v>12.15</v>
      </c>
      <c r="F62" s="259">
        <v>23.76</v>
      </c>
      <c r="G62" s="259">
        <v>35.909999999999997</v>
      </c>
      <c r="H62" s="258">
        <v>7.1829194136849503</v>
      </c>
      <c r="I62" s="258">
        <v>0.25059999999999999</v>
      </c>
    </row>
    <row r="63" spans="1:9" s="78" customFormat="1" x14ac:dyDescent="0.2">
      <c r="A63" s="258" t="s">
        <v>1569</v>
      </c>
      <c r="B63" s="258" t="s">
        <v>1926</v>
      </c>
      <c r="C63" s="259">
        <v>6</v>
      </c>
      <c r="D63" s="259">
        <v>3</v>
      </c>
      <c r="E63" s="259">
        <v>9</v>
      </c>
      <c r="F63" s="259">
        <v>19.190000000000001</v>
      </c>
      <c r="G63" s="259">
        <v>28.19</v>
      </c>
      <c r="H63" s="258">
        <v>8.6272325527304776</v>
      </c>
      <c r="I63" s="258">
        <v>0.21279999999999999</v>
      </c>
    </row>
    <row r="64" spans="1:9" s="78" customFormat="1" x14ac:dyDescent="0.2">
      <c r="A64" s="91" t="s">
        <v>2125</v>
      </c>
      <c r="B64" s="91" t="s">
        <v>2019</v>
      </c>
      <c r="C64" s="257">
        <v>1</v>
      </c>
      <c r="D64" s="257">
        <v>1</v>
      </c>
      <c r="E64" s="257">
        <v>2</v>
      </c>
      <c r="F64" s="257">
        <v>15.89</v>
      </c>
      <c r="G64" s="257">
        <v>17.89</v>
      </c>
      <c r="H64" s="91">
        <v>5.7508582890794768</v>
      </c>
      <c r="I64" s="91">
        <v>5.5899999999999998E-2</v>
      </c>
    </row>
    <row r="65" spans="1:9" s="78" customFormat="1" x14ac:dyDescent="0.2">
      <c r="A65" s="91" t="s">
        <v>2125</v>
      </c>
      <c r="B65" s="91" t="s">
        <v>2020</v>
      </c>
      <c r="C65" s="257">
        <v>2</v>
      </c>
      <c r="D65" s="257">
        <v>0</v>
      </c>
      <c r="E65" s="257">
        <v>2</v>
      </c>
      <c r="F65" s="257">
        <v>17</v>
      </c>
      <c r="G65" s="257">
        <v>19</v>
      </c>
      <c r="H65" s="91">
        <v>9.2936802973977688</v>
      </c>
      <c r="I65" s="91">
        <v>0.1053</v>
      </c>
    </row>
    <row r="66" spans="1:9" s="78" customFormat="1" x14ac:dyDescent="0.2">
      <c r="A66" s="91" t="s">
        <v>2125</v>
      </c>
      <c r="B66" s="91" t="s">
        <v>2021</v>
      </c>
      <c r="C66" s="257">
        <v>7.63</v>
      </c>
      <c r="D66" s="257">
        <v>3</v>
      </c>
      <c r="E66" s="257">
        <v>10.63</v>
      </c>
      <c r="F66" s="257">
        <v>33.83</v>
      </c>
      <c r="G66" s="257">
        <v>44.46</v>
      </c>
      <c r="H66" s="91">
        <v>7.3740148077382379</v>
      </c>
      <c r="I66" s="91">
        <v>0.1716</v>
      </c>
    </row>
    <row r="67" spans="1:9" s="78" customFormat="1" x14ac:dyDescent="0.2">
      <c r="A67" s="91" t="s">
        <v>2125</v>
      </c>
      <c r="B67" s="91" t="s">
        <v>2022</v>
      </c>
      <c r="C67" s="257">
        <v>2</v>
      </c>
      <c r="D67" s="257">
        <v>1</v>
      </c>
      <c r="E67" s="257">
        <v>3</v>
      </c>
      <c r="F67" s="257">
        <v>14.96</v>
      </c>
      <c r="G67" s="257">
        <v>17.96</v>
      </c>
      <c r="H67" s="91">
        <v>6.6452558201488898</v>
      </c>
      <c r="I67" s="91">
        <v>0.1114</v>
      </c>
    </row>
    <row r="68" spans="1:9" s="78" customFormat="1" x14ac:dyDescent="0.2">
      <c r="A68" s="91" t="s">
        <v>2125</v>
      </c>
      <c r="B68" s="91" t="s">
        <v>2023</v>
      </c>
      <c r="C68" s="257">
        <v>2.98</v>
      </c>
      <c r="D68" s="257">
        <v>5</v>
      </c>
      <c r="E68" s="257">
        <v>7.98</v>
      </c>
      <c r="F68" s="257">
        <v>62.37</v>
      </c>
      <c r="G68" s="257">
        <v>70.349999999999994</v>
      </c>
      <c r="H68" s="91">
        <v>9.4206469513795508</v>
      </c>
      <c r="I68" s="91">
        <v>4.24E-2</v>
      </c>
    </row>
    <row r="69" spans="1:9" s="78" customFormat="1" x14ac:dyDescent="0.2">
      <c r="A69" s="91" t="s">
        <v>2125</v>
      </c>
      <c r="B69" s="91" t="s">
        <v>2024</v>
      </c>
      <c r="C69" s="257">
        <v>5.69</v>
      </c>
      <c r="D69" s="257">
        <v>0</v>
      </c>
      <c r="E69" s="257">
        <v>5.69</v>
      </c>
      <c r="F69" s="257">
        <v>39.200000000000003</v>
      </c>
      <c r="G69" s="257">
        <v>44.89</v>
      </c>
      <c r="H69" s="91">
        <v>10.057535646110965</v>
      </c>
      <c r="I69" s="91">
        <v>0.1268</v>
      </c>
    </row>
    <row r="70" spans="1:9" s="78" customFormat="1" x14ac:dyDescent="0.2">
      <c r="A70" s="91" t="s">
        <v>2125</v>
      </c>
      <c r="B70" s="91" t="s">
        <v>2025</v>
      </c>
      <c r="C70" s="257">
        <v>7</v>
      </c>
      <c r="D70" s="257">
        <v>0</v>
      </c>
      <c r="E70" s="257">
        <v>7</v>
      </c>
      <c r="F70" s="257">
        <v>53.93</v>
      </c>
      <c r="G70" s="257">
        <v>60.93</v>
      </c>
      <c r="H70" s="91">
        <v>16.680172140033509</v>
      </c>
      <c r="I70" s="91">
        <v>0.1149</v>
      </c>
    </row>
    <row r="71" spans="1:9" s="78" customFormat="1" x14ac:dyDescent="0.2">
      <c r="A71" s="91" t="s">
        <v>2125</v>
      </c>
      <c r="B71" s="91" t="s">
        <v>2026</v>
      </c>
      <c r="C71" s="257">
        <v>3.78</v>
      </c>
      <c r="D71" s="257">
        <v>0</v>
      </c>
      <c r="E71" s="257">
        <v>3.78</v>
      </c>
      <c r="F71" s="257">
        <v>11.04</v>
      </c>
      <c r="G71" s="257">
        <v>14.82</v>
      </c>
      <c r="H71" s="91">
        <v>7.7890133916370594</v>
      </c>
      <c r="I71" s="91">
        <v>0.25509999999999999</v>
      </c>
    </row>
    <row r="72" spans="1:9" s="78" customFormat="1" x14ac:dyDescent="0.2">
      <c r="A72" s="91" t="s">
        <v>2125</v>
      </c>
      <c r="B72" s="91" t="s">
        <v>2027</v>
      </c>
      <c r="C72" s="257">
        <v>5</v>
      </c>
      <c r="D72" s="257">
        <v>0</v>
      </c>
      <c r="E72" s="257">
        <v>5</v>
      </c>
      <c r="F72" s="257">
        <v>25.83</v>
      </c>
      <c r="G72" s="257">
        <v>30.83</v>
      </c>
      <c r="H72" s="91">
        <v>8.5716033318875873</v>
      </c>
      <c r="I72" s="91">
        <v>0.16220000000000001</v>
      </c>
    </row>
    <row r="73" spans="1:9" s="78" customFormat="1" x14ac:dyDescent="0.2">
      <c r="A73" s="91" t="s">
        <v>2125</v>
      </c>
      <c r="B73" s="91" t="s">
        <v>2028</v>
      </c>
      <c r="C73" s="257">
        <v>3</v>
      </c>
      <c r="D73" s="257">
        <v>0</v>
      </c>
      <c r="E73" s="257">
        <v>3</v>
      </c>
      <c r="F73" s="257">
        <v>46.19</v>
      </c>
      <c r="G73" s="257">
        <v>49.19</v>
      </c>
      <c r="H73" s="91">
        <v>7.2829621031311254</v>
      </c>
      <c r="I73" s="91">
        <v>6.0999999999999999E-2</v>
      </c>
    </row>
    <row r="74" spans="1:9" s="78" customFormat="1" x14ac:dyDescent="0.2">
      <c r="A74" s="91" t="s">
        <v>2125</v>
      </c>
      <c r="B74" s="91" t="s">
        <v>2029</v>
      </c>
      <c r="C74" s="257">
        <v>3.5</v>
      </c>
      <c r="D74" s="257">
        <v>0.88</v>
      </c>
      <c r="E74" s="257">
        <v>4.38</v>
      </c>
      <c r="F74" s="257">
        <v>3.94</v>
      </c>
      <c r="G74" s="257">
        <v>8.32</v>
      </c>
      <c r="H74" s="91">
        <v>4.622735859539949</v>
      </c>
      <c r="I74" s="91">
        <v>0.42070000000000002</v>
      </c>
    </row>
    <row r="75" spans="1:9" s="78" customFormat="1" x14ac:dyDescent="0.2">
      <c r="A75" s="91" t="s">
        <v>2125</v>
      </c>
      <c r="B75" s="91" t="s">
        <v>2030</v>
      </c>
      <c r="C75" s="257">
        <v>6</v>
      </c>
      <c r="D75" s="257">
        <v>0</v>
      </c>
      <c r="E75" s="257">
        <v>6</v>
      </c>
      <c r="F75" s="257">
        <v>40.96</v>
      </c>
      <c r="G75" s="257">
        <v>46.96</v>
      </c>
      <c r="H75" s="91">
        <v>5.0572712274005882</v>
      </c>
      <c r="I75" s="91">
        <v>0.1278</v>
      </c>
    </row>
    <row r="76" spans="1:9" s="78" customFormat="1" x14ac:dyDescent="0.2">
      <c r="A76" s="254" t="s">
        <v>1951</v>
      </c>
      <c r="B76" s="254" t="s">
        <v>2010</v>
      </c>
      <c r="C76" s="256">
        <v>10</v>
      </c>
      <c r="D76" s="256">
        <v>0</v>
      </c>
      <c r="E76" s="256">
        <v>10</v>
      </c>
      <c r="F76" s="256">
        <v>24.38</v>
      </c>
      <c r="G76" s="256">
        <v>34.380000000000003</v>
      </c>
      <c r="H76" s="254">
        <v>14.4286457721298</v>
      </c>
      <c r="I76" s="254">
        <v>0.29089999999999999</v>
      </c>
    </row>
    <row r="77" spans="1:9" s="78" customFormat="1" x14ac:dyDescent="0.2">
      <c r="A77" s="254" t="s">
        <v>1951</v>
      </c>
      <c r="B77" s="254" t="s">
        <v>1939</v>
      </c>
      <c r="C77" s="256">
        <v>2</v>
      </c>
      <c r="D77" s="256">
        <v>0</v>
      </c>
      <c r="E77" s="256">
        <v>2</v>
      </c>
      <c r="F77" s="256">
        <v>6</v>
      </c>
      <c r="G77" s="256">
        <v>8</v>
      </c>
      <c r="H77" s="254">
        <v>10.675776662752215</v>
      </c>
      <c r="I77" s="254">
        <v>0.25</v>
      </c>
    </row>
    <row r="78" spans="1:9" s="78" customFormat="1" x14ac:dyDescent="0.2">
      <c r="A78" s="254" t="s">
        <v>1951</v>
      </c>
      <c r="B78" s="254" t="s">
        <v>2011</v>
      </c>
      <c r="C78" s="256">
        <v>1</v>
      </c>
      <c r="D78" s="256">
        <v>1</v>
      </c>
      <c r="E78" s="256">
        <v>2</v>
      </c>
      <c r="F78" s="256">
        <v>2</v>
      </c>
      <c r="G78" s="256">
        <v>4</v>
      </c>
      <c r="H78" s="254">
        <v>21.267545725223311</v>
      </c>
      <c r="I78" s="254">
        <v>0.25</v>
      </c>
    </row>
    <row r="79" spans="1:9" s="78" customFormat="1" x14ac:dyDescent="0.2">
      <c r="A79" s="254" t="s">
        <v>1951</v>
      </c>
      <c r="B79" s="254" t="s">
        <v>2012</v>
      </c>
      <c r="C79" s="256">
        <v>6.56</v>
      </c>
      <c r="D79" s="256">
        <v>0.94</v>
      </c>
      <c r="E79" s="256">
        <v>7.5</v>
      </c>
      <c r="F79" s="256">
        <v>17.440000000000001</v>
      </c>
      <c r="G79" s="256">
        <v>24.94</v>
      </c>
      <c r="H79" s="254">
        <v>15.451909494188497</v>
      </c>
      <c r="I79" s="254">
        <v>0.26300000000000001</v>
      </c>
    </row>
    <row r="80" spans="1:9" s="78" customFormat="1" x14ac:dyDescent="0.2">
      <c r="A80" s="254" t="s">
        <v>1951</v>
      </c>
      <c r="B80" s="254" t="s">
        <v>2013</v>
      </c>
      <c r="C80" s="256">
        <v>16.5</v>
      </c>
      <c r="D80" s="256">
        <v>0</v>
      </c>
      <c r="E80" s="256">
        <v>16.5</v>
      </c>
      <c r="F80" s="256">
        <v>52.5</v>
      </c>
      <c r="G80" s="256">
        <v>69</v>
      </c>
      <c r="H80" s="254">
        <v>15.717683076838968</v>
      </c>
      <c r="I80" s="254">
        <v>0.23910000000000001</v>
      </c>
    </row>
    <row r="81" spans="1:9" s="78" customFormat="1" x14ac:dyDescent="0.2">
      <c r="A81" s="254" t="s">
        <v>1951</v>
      </c>
      <c r="B81" s="254" t="s">
        <v>2014</v>
      </c>
      <c r="C81" s="256">
        <v>2</v>
      </c>
      <c r="D81" s="256">
        <v>1</v>
      </c>
      <c r="E81" s="256">
        <v>3</v>
      </c>
      <c r="F81" s="256">
        <v>5.5</v>
      </c>
      <c r="G81" s="256">
        <v>8.5</v>
      </c>
      <c r="H81" s="254">
        <v>19.921252460860597</v>
      </c>
      <c r="I81" s="254">
        <v>0.23530000000000001</v>
      </c>
    </row>
    <row r="82" spans="1:9" s="78" customFormat="1" x14ac:dyDescent="0.2">
      <c r="A82" s="254" t="s">
        <v>1951</v>
      </c>
      <c r="B82" s="254" t="s">
        <v>2123</v>
      </c>
      <c r="C82" s="256">
        <v>6</v>
      </c>
      <c r="D82" s="256">
        <v>1</v>
      </c>
      <c r="E82" s="256">
        <v>7</v>
      </c>
      <c r="F82" s="256">
        <v>19.25</v>
      </c>
      <c r="G82" s="256">
        <v>26.25</v>
      </c>
      <c r="H82" s="254">
        <v>17.3841059602649</v>
      </c>
      <c r="I82" s="254">
        <v>0.2286</v>
      </c>
    </row>
    <row r="83" spans="1:9" s="78" customFormat="1" x14ac:dyDescent="0.2">
      <c r="A83" s="254" t="s">
        <v>1951</v>
      </c>
      <c r="B83" s="254" t="s">
        <v>2015</v>
      </c>
      <c r="C83" s="256">
        <v>1</v>
      </c>
      <c r="D83" s="256">
        <v>0</v>
      </c>
      <c r="E83" s="256">
        <v>1</v>
      </c>
      <c r="F83" s="256">
        <v>3.75</v>
      </c>
      <c r="G83" s="256">
        <v>4.75</v>
      </c>
      <c r="H83" s="254">
        <v>22.392985102772016</v>
      </c>
      <c r="I83" s="254">
        <v>0.21049999999999999</v>
      </c>
    </row>
    <row r="84" spans="1:9" s="78" customFormat="1" x14ac:dyDescent="0.2">
      <c r="A84" s="254" t="s">
        <v>1951</v>
      </c>
      <c r="B84" s="254" t="s">
        <v>2016</v>
      </c>
      <c r="C84" s="256">
        <v>1</v>
      </c>
      <c r="D84" s="256">
        <v>0</v>
      </c>
      <c r="E84" s="256">
        <v>1</v>
      </c>
      <c r="F84" s="256">
        <v>3.94</v>
      </c>
      <c r="G84" s="256">
        <v>4.9400000000000004</v>
      </c>
      <c r="H84" s="254">
        <v>8.1324904517318597</v>
      </c>
      <c r="I84" s="254">
        <v>0.2024</v>
      </c>
    </row>
    <row r="85" spans="1:9" s="78" customFormat="1" x14ac:dyDescent="0.2">
      <c r="A85" s="254" t="s">
        <v>1951</v>
      </c>
      <c r="B85" s="254" t="s">
        <v>2017</v>
      </c>
      <c r="C85" s="256">
        <v>4</v>
      </c>
      <c r="D85" s="256">
        <v>0</v>
      </c>
      <c r="E85" s="256">
        <v>4</v>
      </c>
      <c r="F85" s="256">
        <v>6.45</v>
      </c>
      <c r="G85" s="256">
        <v>10.45</v>
      </c>
      <c r="H85" s="254">
        <v>19.407919173909811</v>
      </c>
      <c r="I85" s="254">
        <v>0.38279999999999997</v>
      </c>
    </row>
    <row r="86" spans="1:9" x14ac:dyDescent="0.2">
      <c r="A86" s="255" t="s">
        <v>1951</v>
      </c>
      <c r="B86" s="255" t="s">
        <v>2018</v>
      </c>
      <c r="C86" s="256">
        <v>1</v>
      </c>
      <c r="D86" s="256">
        <v>0</v>
      </c>
      <c r="E86" s="256">
        <v>1</v>
      </c>
      <c r="F86" s="256">
        <v>10</v>
      </c>
      <c r="G86" s="256">
        <v>7</v>
      </c>
      <c r="H86" s="254">
        <v>18.155410312273055</v>
      </c>
      <c r="I86" s="254">
        <v>9.0899999999999995E-2</v>
      </c>
    </row>
  </sheetData>
  <phoneticPr fontId="15" type="noConversion"/>
  <dataValidations count="2">
    <dataValidation type="decimal" operator="greaterThan" allowBlank="1" showInputMessage="1" showErrorMessage="1" promptTitle="WARNING!" prompt="Gotta insert a value more than 10, can't be less than 10." sqref="C1:C86 C88:C1048576">
      <formula1>9</formula1>
    </dataValidation>
    <dataValidation type="decimal" operator="greaterThan" allowBlank="1" showInputMessage="1" showErrorMessage="1" promptTitle="WARNING!" prompt="Only values 10 or greater is accepted" sqref="C87">
      <formula1>9</formula1>
    </dataValidation>
  </dataValidations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14.6640625" bestFit="1" customWidth="1"/>
    <col min="4" max="4" width="22.33203125" bestFit="1" customWidth="1"/>
    <col min="5" max="5" width="19.33203125" customWidth="1"/>
    <col min="6" max="6" width="19.5" hidden="1" customWidth="1"/>
    <col min="7" max="7" width="19.33203125" customWidth="1"/>
    <col min="8" max="9" width="13.5" bestFit="1" customWidth="1"/>
    <col min="10" max="10" width="16.1640625" hidden="1" customWidth="1"/>
    <col min="11" max="11" width="19.83203125" bestFit="1" customWidth="1"/>
  </cols>
  <sheetData>
    <row r="1" spans="1:11" s="78" customFormat="1" x14ac:dyDescent="0.2">
      <c r="A1" s="78" t="s">
        <v>2009</v>
      </c>
    </row>
    <row r="2" spans="1:11" s="31" customFormat="1" ht="36" customHeight="1" x14ac:dyDescent="0.2">
      <c r="A2" s="28" t="s">
        <v>1944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s="78" customFormat="1" x14ac:dyDescent="0.2"/>
    <row r="4" spans="1:11" s="78" customFormat="1" x14ac:dyDescent="0.2">
      <c r="C4" s="124" t="s">
        <v>396</v>
      </c>
      <c r="D4" s="124"/>
      <c r="E4" s="124"/>
      <c r="F4" s="129"/>
      <c r="G4" s="126" t="s">
        <v>1945</v>
      </c>
      <c r="H4" s="126"/>
      <c r="I4" s="126"/>
      <c r="J4" s="172"/>
      <c r="K4" s="173"/>
    </row>
    <row r="5" spans="1:11" s="174" customFormat="1" ht="30" x14ac:dyDescent="0.2">
      <c r="A5" s="232" t="s">
        <v>1729</v>
      </c>
      <c r="B5" s="232" t="s">
        <v>2318</v>
      </c>
      <c r="C5" s="148" t="s">
        <v>2342</v>
      </c>
      <c r="D5" s="148" t="s">
        <v>2131</v>
      </c>
      <c r="E5" s="148" t="s">
        <v>2132</v>
      </c>
      <c r="F5" s="175" t="s">
        <v>1594</v>
      </c>
      <c r="G5" s="139" t="s">
        <v>2133</v>
      </c>
      <c r="H5" s="139" t="s">
        <v>2134</v>
      </c>
      <c r="I5" s="139" t="s">
        <v>2135</v>
      </c>
      <c r="J5" s="176" t="s">
        <v>2136</v>
      </c>
      <c r="K5" s="177" t="s">
        <v>2137</v>
      </c>
    </row>
    <row r="6" spans="1:11" s="78" customFormat="1" x14ac:dyDescent="0.2">
      <c r="A6" s="90" t="s">
        <v>1569</v>
      </c>
      <c r="B6" s="90" t="s">
        <v>1872</v>
      </c>
      <c r="C6" s="37">
        <v>76404</v>
      </c>
      <c r="D6" s="241" t="s">
        <v>2055</v>
      </c>
      <c r="E6" s="178">
        <v>2010</v>
      </c>
      <c r="F6" s="37">
        <v>39062</v>
      </c>
      <c r="G6" s="37">
        <v>11.07</v>
      </c>
      <c r="H6" s="37">
        <v>11.57</v>
      </c>
      <c r="I6" s="37">
        <v>15.75</v>
      </c>
      <c r="J6" s="141">
        <v>12.982746834206843</v>
      </c>
      <c r="K6" s="141">
        <v>44087.663055494144</v>
      </c>
    </row>
    <row r="7" spans="1:11" s="78" customFormat="1" x14ac:dyDescent="0.2">
      <c r="A7" s="90" t="s">
        <v>1569</v>
      </c>
      <c r="B7" s="90" t="s">
        <v>1873</v>
      </c>
      <c r="C7" s="37">
        <v>47983</v>
      </c>
      <c r="D7" s="241" t="s">
        <v>2057</v>
      </c>
      <c r="E7" s="178">
        <v>2011</v>
      </c>
      <c r="F7" s="37">
        <v>0</v>
      </c>
      <c r="G7" s="37">
        <v>0</v>
      </c>
      <c r="H7" s="37">
        <v>0</v>
      </c>
      <c r="I7" s="37">
        <v>0</v>
      </c>
      <c r="J7" s="141">
        <v>8.8380435944011104</v>
      </c>
      <c r="K7" s="141">
        <v>42968.961038961039</v>
      </c>
    </row>
    <row r="8" spans="1:11" s="78" customFormat="1" x14ac:dyDescent="0.2">
      <c r="A8" s="90" t="s">
        <v>1569</v>
      </c>
      <c r="B8" s="90" t="s">
        <v>1874</v>
      </c>
      <c r="C8" s="37">
        <v>49099</v>
      </c>
      <c r="D8" s="241">
        <v>0</v>
      </c>
      <c r="E8" s="178">
        <v>2015</v>
      </c>
      <c r="F8" s="37">
        <v>49099</v>
      </c>
      <c r="G8" s="37">
        <v>11.82</v>
      </c>
      <c r="H8" s="37">
        <v>0</v>
      </c>
      <c r="I8" s="37">
        <v>0</v>
      </c>
      <c r="J8" s="141">
        <v>12.206282484592007</v>
      </c>
      <c r="K8" s="141">
        <v>41888.011695906433</v>
      </c>
    </row>
    <row r="9" spans="1:11" s="78" customFormat="1" x14ac:dyDescent="0.2">
      <c r="A9" s="90" t="s">
        <v>1569</v>
      </c>
      <c r="B9" s="90" t="s">
        <v>1875</v>
      </c>
      <c r="C9" s="37">
        <v>107769</v>
      </c>
      <c r="D9" s="241" t="s">
        <v>2061</v>
      </c>
      <c r="E9" s="178">
        <v>1980</v>
      </c>
      <c r="F9" s="37">
        <v>0</v>
      </c>
      <c r="G9" s="37">
        <v>13.51</v>
      </c>
      <c r="H9" s="37">
        <v>13.51</v>
      </c>
      <c r="I9" s="37">
        <v>21.2</v>
      </c>
      <c r="J9" s="141">
        <v>8.3162916104946589</v>
      </c>
      <c r="K9" s="141">
        <v>60145.5</v>
      </c>
    </row>
    <row r="10" spans="1:11" s="78" customFormat="1" x14ac:dyDescent="0.2">
      <c r="A10" s="90" t="s">
        <v>1569</v>
      </c>
      <c r="B10" s="90" t="s">
        <v>1876</v>
      </c>
      <c r="C10" s="37">
        <v>99500</v>
      </c>
      <c r="D10" s="241" t="s">
        <v>2062</v>
      </c>
      <c r="E10" s="178">
        <v>2015</v>
      </c>
      <c r="F10" s="37">
        <v>40417</v>
      </c>
      <c r="G10" s="37">
        <v>12.6</v>
      </c>
      <c r="H10" s="37">
        <v>14.38</v>
      </c>
      <c r="I10" s="37">
        <v>17.940000000000001</v>
      </c>
      <c r="J10" s="141">
        <v>14.650703976341251</v>
      </c>
      <c r="K10" s="141">
        <v>62864.65517241379</v>
      </c>
    </row>
    <row r="11" spans="1:11" s="78" customFormat="1" x14ac:dyDescent="0.2">
      <c r="A11" s="90" t="s">
        <v>1569</v>
      </c>
      <c r="B11" s="90" t="s">
        <v>1877</v>
      </c>
      <c r="C11" s="37">
        <v>66300</v>
      </c>
      <c r="D11" s="241" t="s">
        <v>2063</v>
      </c>
      <c r="E11" s="178">
        <v>2007</v>
      </c>
      <c r="F11" s="37">
        <v>34301</v>
      </c>
      <c r="G11" s="37">
        <v>10.119999999999999</v>
      </c>
      <c r="H11" s="37">
        <v>11.72</v>
      </c>
      <c r="I11" s="37">
        <v>12.93</v>
      </c>
      <c r="J11" s="141">
        <v>10.500737825873093</v>
      </c>
      <c r="K11" s="141">
        <v>44622.897862232778</v>
      </c>
    </row>
    <row r="12" spans="1:11" s="78" customFormat="1" x14ac:dyDescent="0.2">
      <c r="A12" s="90" t="s">
        <v>1569</v>
      </c>
      <c r="B12" s="90" t="s">
        <v>1878</v>
      </c>
      <c r="C12" s="37">
        <v>79035</v>
      </c>
      <c r="D12" s="241" t="s">
        <v>2064</v>
      </c>
      <c r="E12" s="178">
        <v>2014</v>
      </c>
      <c r="F12" s="37">
        <v>42329</v>
      </c>
      <c r="G12" s="37">
        <v>14.45</v>
      </c>
      <c r="H12" s="37">
        <v>14.45</v>
      </c>
      <c r="I12" s="37">
        <v>16.72</v>
      </c>
      <c r="J12" s="141">
        <v>12.325726303076996</v>
      </c>
      <c r="K12" s="141">
        <v>48820.804123711343</v>
      </c>
    </row>
    <row r="13" spans="1:11" s="78" customFormat="1" x14ac:dyDescent="0.2">
      <c r="A13" s="90" t="s">
        <v>1569</v>
      </c>
      <c r="B13" s="90" t="s">
        <v>1879</v>
      </c>
      <c r="C13" s="37">
        <v>48687</v>
      </c>
      <c r="D13" s="241" t="s">
        <v>2319</v>
      </c>
      <c r="E13" s="178"/>
      <c r="F13" s="37">
        <v>34236</v>
      </c>
      <c r="G13" s="37">
        <v>0</v>
      </c>
      <c r="H13" s="37">
        <v>11.05</v>
      </c>
      <c r="I13" s="37">
        <v>11.05</v>
      </c>
      <c r="J13" s="141">
        <v>9.823264836030793</v>
      </c>
      <c r="K13" s="141">
        <v>42645.894736842107</v>
      </c>
    </row>
    <row r="14" spans="1:11" s="78" customFormat="1" x14ac:dyDescent="0.2">
      <c r="A14" s="90" t="s">
        <v>1569</v>
      </c>
      <c r="B14" s="90" t="s">
        <v>1880</v>
      </c>
      <c r="C14" s="37">
        <v>52890</v>
      </c>
      <c r="D14" s="241">
        <v>0</v>
      </c>
      <c r="E14" s="178">
        <v>2010</v>
      </c>
      <c r="F14" s="37">
        <v>0</v>
      </c>
      <c r="G14" s="37">
        <v>10</v>
      </c>
      <c r="H14" s="37">
        <v>10</v>
      </c>
      <c r="I14" s="37">
        <v>10</v>
      </c>
      <c r="J14" s="141">
        <v>9.3355561147458488</v>
      </c>
      <c r="K14" s="141">
        <v>31708.974358974359</v>
      </c>
    </row>
    <row r="15" spans="1:11" s="78" customFormat="1" x14ac:dyDescent="0.2">
      <c r="A15" s="90" t="s">
        <v>1569</v>
      </c>
      <c r="B15" s="90" t="s">
        <v>1881</v>
      </c>
      <c r="C15" s="37">
        <v>81824</v>
      </c>
      <c r="D15" s="241" t="s">
        <v>2066</v>
      </c>
      <c r="E15" s="178">
        <v>2013</v>
      </c>
      <c r="F15" s="37">
        <v>40214</v>
      </c>
      <c r="G15" s="37">
        <v>11.3</v>
      </c>
      <c r="H15" s="37">
        <v>13.73</v>
      </c>
      <c r="I15" s="37">
        <v>16.7</v>
      </c>
      <c r="J15" s="141">
        <v>15.531253514668604</v>
      </c>
      <c r="K15" s="141">
        <v>51586.522988505749</v>
      </c>
    </row>
    <row r="16" spans="1:11" s="78" customFormat="1" x14ac:dyDescent="0.2">
      <c r="A16" s="90" t="s">
        <v>1569</v>
      </c>
      <c r="B16" s="90" t="s">
        <v>1882</v>
      </c>
      <c r="C16" s="37">
        <v>78671</v>
      </c>
      <c r="D16" s="241" t="s">
        <v>2069</v>
      </c>
      <c r="E16" s="178">
        <v>2001</v>
      </c>
      <c r="F16" s="37">
        <v>42894</v>
      </c>
      <c r="G16" s="37">
        <v>12.29</v>
      </c>
      <c r="H16" s="37">
        <v>12.78</v>
      </c>
      <c r="I16" s="37">
        <v>13.13</v>
      </c>
      <c r="J16" s="141">
        <v>13.130612244897959</v>
      </c>
      <c r="K16" s="141">
        <v>65769.777777777781</v>
      </c>
    </row>
    <row r="17" spans="1:11" s="78" customFormat="1" x14ac:dyDescent="0.2">
      <c r="A17" s="90" t="s">
        <v>1569</v>
      </c>
      <c r="B17" s="90" t="s">
        <v>1883</v>
      </c>
      <c r="C17" s="37">
        <v>67380</v>
      </c>
      <c r="D17" s="241" t="s">
        <v>2320</v>
      </c>
      <c r="E17" s="178">
        <v>1986</v>
      </c>
      <c r="F17" s="37">
        <v>35820</v>
      </c>
      <c r="G17" s="37">
        <v>11.85</v>
      </c>
      <c r="H17" s="37">
        <v>11.85</v>
      </c>
      <c r="I17" s="37">
        <v>11.85</v>
      </c>
      <c r="J17" s="141">
        <v>8.8346173541963022</v>
      </c>
      <c r="K17" s="141">
        <v>42539.28767123288</v>
      </c>
    </row>
    <row r="18" spans="1:11" s="78" customFormat="1" x14ac:dyDescent="0.2">
      <c r="A18" s="90" t="s">
        <v>1569</v>
      </c>
      <c r="B18" s="90" t="s">
        <v>1884</v>
      </c>
      <c r="C18" s="37">
        <v>54989</v>
      </c>
      <c r="D18" s="241" t="s">
        <v>2321</v>
      </c>
      <c r="E18" s="178">
        <v>2002</v>
      </c>
      <c r="F18" s="37">
        <v>37125</v>
      </c>
      <c r="G18" s="37">
        <v>9.82</v>
      </c>
      <c r="H18" s="37">
        <v>9.82</v>
      </c>
      <c r="I18" s="37">
        <v>9.82</v>
      </c>
      <c r="J18" s="141">
        <v>19.981572247527669</v>
      </c>
      <c r="K18" s="141">
        <v>44373.692307692305</v>
      </c>
    </row>
    <row r="19" spans="1:11" s="78" customFormat="1" x14ac:dyDescent="0.2">
      <c r="A19" s="90" t="s">
        <v>1569</v>
      </c>
      <c r="B19" s="90" t="s">
        <v>1885</v>
      </c>
      <c r="C19" s="37">
        <v>105318</v>
      </c>
      <c r="D19" s="241" t="s">
        <v>2322</v>
      </c>
      <c r="E19" s="178">
        <v>2008</v>
      </c>
      <c r="F19" s="37">
        <v>0</v>
      </c>
      <c r="G19" s="37">
        <v>11.44</v>
      </c>
      <c r="H19" s="37">
        <v>11.96</v>
      </c>
      <c r="I19" s="37">
        <v>15.74</v>
      </c>
      <c r="J19" s="141">
        <v>25.430298328386755</v>
      </c>
      <c r="K19" s="141">
        <v>46011.545157780194</v>
      </c>
    </row>
    <row r="20" spans="1:11" s="78" customFormat="1" x14ac:dyDescent="0.2">
      <c r="A20" s="90" t="s">
        <v>1569</v>
      </c>
      <c r="B20" s="90" t="s">
        <v>1886</v>
      </c>
      <c r="C20" s="37">
        <v>71097</v>
      </c>
      <c r="D20" s="241" t="s">
        <v>2074</v>
      </c>
      <c r="E20" s="178">
        <v>2004</v>
      </c>
      <c r="F20" s="37">
        <v>40658</v>
      </c>
      <c r="G20" s="37">
        <v>12.17</v>
      </c>
      <c r="H20" s="37">
        <v>12.8</v>
      </c>
      <c r="I20" s="37">
        <v>15.59</v>
      </c>
      <c r="J20" s="141">
        <v>14.500251722147866</v>
      </c>
      <c r="K20" s="141">
        <v>40385.978112175108</v>
      </c>
    </row>
    <row r="21" spans="1:11" s="78" customFormat="1" x14ac:dyDescent="0.2">
      <c r="A21" s="90" t="s">
        <v>1569</v>
      </c>
      <c r="B21" s="90" t="s">
        <v>1887</v>
      </c>
      <c r="C21" s="37">
        <v>61021</v>
      </c>
      <c r="D21" s="241" t="s">
        <v>2075</v>
      </c>
      <c r="E21" s="178">
        <v>2010</v>
      </c>
      <c r="F21" s="37">
        <v>38851</v>
      </c>
      <c r="G21" s="37">
        <v>8.82</v>
      </c>
      <c r="H21" s="37">
        <v>12.34</v>
      </c>
      <c r="I21" s="37">
        <v>14.43</v>
      </c>
      <c r="J21" s="141">
        <v>10.537547883489532</v>
      </c>
      <c r="K21" s="141">
        <v>43650.898203592813</v>
      </c>
    </row>
    <row r="22" spans="1:11" s="78" customFormat="1" x14ac:dyDescent="0.2">
      <c r="A22" s="90" t="s">
        <v>1569</v>
      </c>
      <c r="B22" s="90" t="s">
        <v>1888</v>
      </c>
      <c r="C22" s="37">
        <v>61556</v>
      </c>
      <c r="D22" s="241" t="s">
        <v>2323</v>
      </c>
      <c r="E22" s="178">
        <v>2015</v>
      </c>
      <c r="F22" s="37">
        <v>44839</v>
      </c>
      <c r="G22" s="37">
        <v>9.76</v>
      </c>
      <c r="H22" s="37">
        <v>11.44</v>
      </c>
      <c r="I22" s="37">
        <v>11.44</v>
      </c>
      <c r="J22" s="141">
        <v>5.3487525466751276</v>
      </c>
      <c r="K22" s="141">
        <v>30946.280193236715</v>
      </c>
    </row>
    <row r="23" spans="1:11" s="78" customFormat="1" x14ac:dyDescent="0.2">
      <c r="A23" s="90" t="s">
        <v>1569</v>
      </c>
      <c r="B23" s="90" t="s">
        <v>1889</v>
      </c>
      <c r="C23" s="37">
        <v>121944</v>
      </c>
      <c r="D23" s="241" t="s">
        <v>2077</v>
      </c>
      <c r="E23" s="178">
        <v>2010</v>
      </c>
      <c r="F23" s="37">
        <v>36472</v>
      </c>
      <c r="G23" s="37">
        <v>13.65</v>
      </c>
      <c r="H23" s="37">
        <v>15.02</v>
      </c>
      <c r="I23" s="37">
        <v>16.52</v>
      </c>
      <c r="J23" s="141">
        <v>26.774256179203078</v>
      </c>
      <c r="K23" s="141">
        <v>58779.26242236024</v>
      </c>
    </row>
    <row r="24" spans="1:11" s="78" customFormat="1" x14ac:dyDescent="0.2">
      <c r="A24" s="90" t="s">
        <v>1569</v>
      </c>
      <c r="B24" s="90" t="s">
        <v>1890</v>
      </c>
      <c r="C24" s="37">
        <v>51600</v>
      </c>
      <c r="D24" s="241">
        <v>0</v>
      </c>
      <c r="E24" s="178">
        <v>2008</v>
      </c>
      <c r="F24" s="37">
        <v>39000</v>
      </c>
      <c r="G24" s="37">
        <v>8.5</v>
      </c>
      <c r="H24" s="37">
        <v>8.5</v>
      </c>
      <c r="I24" s="37">
        <v>8.5</v>
      </c>
      <c r="J24" s="141">
        <v>8.0838359902340944</v>
      </c>
      <c r="K24" s="141">
        <v>30221.610738255033</v>
      </c>
    </row>
    <row r="25" spans="1:11" s="78" customFormat="1" x14ac:dyDescent="0.2">
      <c r="A25" s="90" t="s">
        <v>1569</v>
      </c>
      <c r="B25" s="90" t="s">
        <v>1891</v>
      </c>
      <c r="C25" s="37">
        <v>130607</v>
      </c>
      <c r="D25" s="241" t="s">
        <v>2080</v>
      </c>
      <c r="E25" s="178">
        <v>2000</v>
      </c>
      <c r="F25" s="37">
        <v>34216</v>
      </c>
      <c r="G25" s="37">
        <v>12.28</v>
      </c>
      <c r="H25" s="37">
        <v>12.45</v>
      </c>
      <c r="I25" s="37">
        <v>15.43</v>
      </c>
      <c r="J25" s="141">
        <v>13.462330391746171</v>
      </c>
      <c r="K25" s="141">
        <v>46750.211946050098</v>
      </c>
    </row>
    <row r="26" spans="1:11" s="78" customFormat="1" x14ac:dyDescent="0.2">
      <c r="A26" s="90" t="s">
        <v>1569</v>
      </c>
      <c r="B26" s="90" t="s">
        <v>1892</v>
      </c>
      <c r="C26" s="37">
        <v>68194</v>
      </c>
      <c r="D26" s="241" t="s">
        <v>2081</v>
      </c>
      <c r="E26" s="178">
        <v>2001</v>
      </c>
      <c r="F26" s="37">
        <v>36242</v>
      </c>
      <c r="G26" s="37">
        <v>10.71</v>
      </c>
      <c r="H26" s="37">
        <v>10.71</v>
      </c>
      <c r="I26" s="37">
        <v>10.71</v>
      </c>
      <c r="J26" s="141">
        <v>10.800421072778601</v>
      </c>
      <c r="K26" s="141">
        <v>53870.64439140811</v>
      </c>
    </row>
    <row r="27" spans="1:11" s="78" customFormat="1" x14ac:dyDescent="0.2">
      <c r="A27" s="90" t="s">
        <v>1569</v>
      </c>
      <c r="B27" s="90" t="s">
        <v>824</v>
      </c>
      <c r="C27" s="37">
        <v>103010</v>
      </c>
      <c r="D27" s="241" t="s">
        <v>2082</v>
      </c>
      <c r="E27" s="178">
        <v>2013</v>
      </c>
      <c r="F27" s="37">
        <v>37843</v>
      </c>
      <c r="G27" s="37">
        <v>10.82</v>
      </c>
      <c r="H27" s="37">
        <v>13.58</v>
      </c>
      <c r="I27" s="37">
        <v>17.05</v>
      </c>
      <c r="J27" s="141">
        <v>13.303908685434751</v>
      </c>
      <c r="K27" s="141">
        <v>49535.678571428572</v>
      </c>
    </row>
    <row r="28" spans="1:11" s="78" customFormat="1" x14ac:dyDescent="0.2">
      <c r="A28" s="90" t="s">
        <v>1569</v>
      </c>
      <c r="B28" s="90" t="s">
        <v>1893</v>
      </c>
      <c r="C28" s="37">
        <v>71400</v>
      </c>
      <c r="D28" s="241">
        <v>0</v>
      </c>
      <c r="E28" s="178">
        <v>2015</v>
      </c>
      <c r="F28" s="37">
        <v>32000</v>
      </c>
      <c r="G28" s="37">
        <v>9</v>
      </c>
      <c r="H28" s="37">
        <v>9</v>
      </c>
      <c r="I28" s="37">
        <v>9</v>
      </c>
      <c r="J28" s="141">
        <v>11.697841478155759</v>
      </c>
      <c r="K28" s="141">
        <v>28826.468085106382</v>
      </c>
    </row>
    <row r="29" spans="1:11" s="78" customFormat="1" x14ac:dyDescent="0.2">
      <c r="A29" s="90" t="s">
        <v>1569</v>
      </c>
      <c r="B29" s="90" t="s">
        <v>1894</v>
      </c>
      <c r="C29" s="37">
        <v>113113</v>
      </c>
      <c r="D29" s="241" t="s">
        <v>2084</v>
      </c>
      <c r="E29" s="178">
        <v>2012</v>
      </c>
      <c r="F29" s="37">
        <v>35830</v>
      </c>
      <c r="G29" s="37">
        <v>12.2</v>
      </c>
      <c r="H29" s="37">
        <v>12.2</v>
      </c>
      <c r="I29" s="37">
        <v>13.29</v>
      </c>
      <c r="J29" s="141">
        <v>13.546328078129763</v>
      </c>
      <c r="K29" s="141">
        <v>57389.583333333336</v>
      </c>
    </row>
    <row r="30" spans="1:11" s="78" customFormat="1" x14ac:dyDescent="0.2">
      <c r="A30" s="90" t="s">
        <v>1569</v>
      </c>
      <c r="B30" s="90" t="s">
        <v>1895</v>
      </c>
      <c r="C30" s="37">
        <v>67925</v>
      </c>
      <c r="D30" s="241" t="s">
        <v>2085</v>
      </c>
      <c r="E30" s="178">
        <v>1991</v>
      </c>
      <c r="F30" s="37">
        <v>50668</v>
      </c>
      <c r="G30" s="37">
        <v>13.38</v>
      </c>
      <c r="H30" s="37">
        <v>14</v>
      </c>
      <c r="I30" s="37">
        <v>16.5</v>
      </c>
      <c r="J30" s="141">
        <v>12.952439599601698</v>
      </c>
      <c r="K30" s="141">
        <v>49429.1</v>
      </c>
    </row>
    <row r="31" spans="1:11" s="78" customFormat="1" x14ac:dyDescent="0.2">
      <c r="A31" s="90" t="s">
        <v>1569</v>
      </c>
      <c r="B31" s="90" t="s">
        <v>1896</v>
      </c>
      <c r="C31" s="37">
        <v>56620</v>
      </c>
      <c r="D31" s="241" t="s">
        <v>2324</v>
      </c>
      <c r="E31" s="178">
        <v>2016</v>
      </c>
      <c r="F31" s="37">
        <v>38763</v>
      </c>
      <c r="G31" s="37">
        <v>10.78</v>
      </c>
      <c r="H31" s="37">
        <v>11.73</v>
      </c>
      <c r="I31" s="37">
        <v>13.88</v>
      </c>
      <c r="J31" s="141">
        <v>7.8360796652502511</v>
      </c>
      <c r="K31" s="141">
        <v>63157.777777777774</v>
      </c>
    </row>
    <row r="32" spans="1:11" s="78" customFormat="1" x14ac:dyDescent="0.2">
      <c r="A32" s="90" t="s">
        <v>1569</v>
      </c>
      <c r="B32" s="90" t="s">
        <v>1897</v>
      </c>
      <c r="C32" s="37">
        <v>71851</v>
      </c>
      <c r="D32" s="241">
        <v>0</v>
      </c>
      <c r="E32" s="178">
        <v>2011</v>
      </c>
      <c r="F32" s="37">
        <v>37867</v>
      </c>
      <c r="G32" s="37">
        <v>9.65</v>
      </c>
      <c r="H32" s="37">
        <v>10.19</v>
      </c>
      <c r="I32" s="37">
        <v>12.8</v>
      </c>
      <c r="J32" s="141">
        <v>15.843767805074236</v>
      </c>
      <c r="K32" s="141">
        <v>55615.352941176468</v>
      </c>
    </row>
    <row r="33" spans="1:11" s="78" customFormat="1" x14ac:dyDescent="0.2">
      <c r="A33" s="90" t="s">
        <v>1569</v>
      </c>
      <c r="B33" s="90" t="s">
        <v>1898</v>
      </c>
      <c r="C33" s="37">
        <v>77250</v>
      </c>
      <c r="D33" s="241" t="s">
        <v>2325</v>
      </c>
      <c r="E33" s="178">
        <v>2015</v>
      </c>
      <c r="F33" s="244">
        <v>38473</v>
      </c>
      <c r="G33" s="37">
        <v>12.31</v>
      </c>
      <c r="H33" s="37">
        <v>14.41</v>
      </c>
      <c r="I33" s="37">
        <v>19.73</v>
      </c>
      <c r="J33" s="141">
        <v>19.256645346656054</v>
      </c>
      <c r="K33" s="141">
        <v>54128.112139917692</v>
      </c>
    </row>
    <row r="34" spans="1:11" s="78" customFormat="1" x14ac:dyDescent="0.2">
      <c r="A34" s="90" t="s">
        <v>1569</v>
      </c>
      <c r="B34" s="90" t="s">
        <v>1899</v>
      </c>
      <c r="C34" s="37">
        <v>98644</v>
      </c>
      <c r="D34" s="241" t="s">
        <v>2326</v>
      </c>
      <c r="E34" s="178">
        <v>1996</v>
      </c>
      <c r="F34" s="244">
        <v>38780</v>
      </c>
      <c r="G34" s="37">
        <v>11.89</v>
      </c>
      <c r="H34" s="37">
        <v>13.61</v>
      </c>
      <c r="I34" s="37">
        <v>17.82</v>
      </c>
      <c r="J34" s="141">
        <v>11.760033277357531</v>
      </c>
      <c r="K34" s="141">
        <v>52825.743944636684</v>
      </c>
    </row>
    <row r="35" spans="1:11" s="78" customFormat="1" x14ac:dyDescent="0.2">
      <c r="A35" s="90" t="s">
        <v>1569</v>
      </c>
      <c r="B35" s="90" t="s">
        <v>981</v>
      </c>
      <c r="C35" s="37">
        <v>62412</v>
      </c>
      <c r="D35" s="241" t="s">
        <v>2106</v>
      </c>
      <c r="E35" s="178">
        <v>2003</v>
      </c>
      <c r="F35" s="244">
        <v>38599</v>
      </c>
      <c r="G35" s="37">
        <v>7.25</v>
      </c>
      <c r="H35" s="37">
        <v>8.5</v>
      </c>
      <c r="I35" s="37">
        <v>11</v>
      </c>
      <c r="J35" s="141">
        <v>5.6931666929862157</v>
      </c>
      <c r="K35" s="141">
        <v>41972.723492723489</v>
      </c>
    </row>
    <row r="36" spans="1:11" s="78" customFormat="1" x14ac:dyDescent="0.2">
      <c r="A36" s="90" t="s">
        <v>1569</v>
      </c>
      <c r="B36" s="90" t="s">
        <v>1900</v>
      </c>
      <c r="C36" s="37">
        <v>67291</v>
      </c>
      <c r="D36" s="241" t="s">
        <v>2093</v>
      </c>
      <c r="E36" s="178">
        <v>2015</v>
      </c>
      <c r="F36" s="244">
        <v>37125</v>
      </c>
      <c r="G36" s="37">
        <v>10.71</v>
      </c>
      <c r="H36" s="37">
        <v>10.71</v>
      </c>
      <c r="I36" s="37">
        <v>10.71</v>
      </c>
      <c r="J36" s="141">
        <v>7.4191493664060397</v>
      </c>
      <c r="K36" s="141">
        <v>48920.222222222219</v>
      </c>
    </row>
    <row r="37" spans="1:11" s="78" customFormat="1" x14ac:dyDescent="0.2">
      <c r="A37" s="90" t="s">
        <v>1569</v>
      </c>
      <c r="B37" s="90" t="s">
        <v>1901</v>
      </c>
      <c r="C37" s="37">
        <v>79459</v>
      </c>
      <c r="D37" s="241" t="s">
        <v>2327</v>
      </c>
      <c r="E37" s="178">
        <v>2009</v>
      </c>
      <c r="F37" s="244">
        <v>31979</v>
      </c>
      <c r="G37" s="37">
        <v>11.78</v>
      </c>
      <c r="H37" s="37">
        <v>0</v>
      </c>
      <c r="I37" s="37">
        <v>0</v>
      </c>
      <c r="J37" s="141">
        <v>9.7306037996112611</v>
      </c>
      <c r="K37" s="141">
        <v>35271.227272727272</v>
      </c>
    </row>
    <row r="38" spans="1:11" s="78" customFormat="1" x14ac:dyDescent="0.2">
      <c r="A38" s="90" t="s">
        <v>1569</v>
      </c>
      <c r="B38" s="90" t="s">
        <v>1902</v>
      </c>
      <c r="C38" s="37">
        <v>50001</v>
      </c>
      <c r="D38" s="241">
        <v>0</v>
      </c>
      <c r="E38" s="178">
        <v>2014</v>
      </c>
      <c r="F38" s="244">
        <v>38125</v>
      </c>
      <c r="G38" s="37">
        <v>7.41</v>
      </c>
      <c r="H38" s="37">
        <v>7.41</v>
      </c>
      <c r="I38" s="37">
        <v>7.41</v>
      </c>
      <c r="J38" s="141">
        <v>13.642382556616134</v>
      </c>
      <c r="K38" s="141">
        <v>26773.645546372816</v>
      </c>
    </row>
    <row r="39" spans="1:11" s="78" customFormat="1" x14ac:dyDescent="0.2">
      <c r="A39" s="90" t="s">
        <v>1569</v>
      </c>
      <c r="B39" s="90" t="s">
        <v>1903</v>
      </c>
      <c r="C39" s="37">
        <v>57646</v>
      </c>
      <c r="D39" s="241" t="s">
        <v>2095</v>
      </c>
      <c r="E39" s="178">
        <v>2015</v>
      </c>
      <c r="F39" s="244">
        <v>38125</v>
      </c>
      <c r="G39" s="37">
        <v>8.59</v>
      </c>
      <c r="H39" s="37">
        <v>8.8000000000000007</v>
      </c>
      <c r="I39" s="37">
        <v>9.3699999999999992</v>
      </c>
      <c r="J39" s="141">
        <v>11.172337556100905</v>
      </c>
      <c r="K39" s="141">
        <v>25981.285347043704</v>
      </c>
    </row>
    <row r="40" spans="1:11" s="78" customFormat="1" x14ac:dyDescent="0.2">
      <c r="A40" s="90" t="s">
        <v>1569</v>
      </c>
      <c r="B40" s="90" t="s">
        <v>1904</v>
      </c>
      <c r="C40" s="37">
        <v>169070</v>
      </c>
      <c r="D40" s="241" t="s">
        <v>2328</v>
      </c>
      <c r="E40" s="178">
        <v>2011</v>
      </c>
      <c r="F40" s="244">
        <v>43232</v>
      </c>
      <c r="G40" s="37">
        <v>10.4</v>
      </c>
      <c r="H40" s="37">
        <v>11.84</v>
      </c>
      <c r="I40" s="37">
        <v>14.38</v>
      </c>
      <c r="J40" s="141">
        <v>24.214049939808163</v>
      </c>
      <c r="K40" s="141">
        <v>61398.184350833377</v>
      </c>
    </row>
    <row r="41" spans="1:11" s="78" customFormat="1" x14ac:dyDescent="0.2">
      <c r="A41" s="90" t="s">
        <v>1569</v>
      </c>
      <c r="B41" s="90" t="s">
        <v>1905</v>
      </c>
      <c r="C41" s="37">
        <v>76600</v>
      </c>
      <c r="D41" s="241" t="s">
        <v>2060</v>
      </c>
      <c r="E41" s="178">
        <v>2014</v>
      </c>
      <c r="F41" s="244">
        <v>34649</v>
      </c>
      <c r="G41" s="37">
        <v>7.25</v>
      </c>
      <c r="H41" s="37">
        <v>10.1</v>
      </c>
      <c r="I41" s="37">
        <v>13.46</v>
      </c>
      <c r="J41" s="141">
        <v>15.731338607347066</v>
      </c>
      <c r="K41" s="141">
        <v>55350.157480314963</v>
      </c>
    </row>
    <row r="42" spans="1:11" s="78" customFormat="1" x14ac:dyDescent="0.2">
      <c r="A42" s="90" t="s">
        <v>1569</v>
      </c>
      <c r="B42" s="90" t="s">
        <v>1906</v>
      </c>
      <c r="C42" s="37">
        <v>112556</v>
      </c>
      <c r="D42" s="241" t="s">
        <v>2098</v>
      </c>
      <c r="E42" s="178">
        <v>2008</v>
      </c>
      <c r="F42" s="244">
        <v>48508</v>
      </c>
      <c r="G42" s="37">
        <v>14.32</v>
      </c>
      <c r="H42" s="37">
        <v>0</v>
      </c>
      <c r="I42" s="37">
        <v>16.57</v>
      </c>
      <c r="J42" s="141">
        <v>14.467435889041154</v>
      </c>
      <c r="K42" s="141">
        <v>67244.956521739135</v>
      </c>
    </row>
    <row r="43" spans="1:11" s="78" customFormat="1" x14ac:dyDescent="0.2">
      <c r="A43" s="90" t="s">
        <v>1569</v>
      </c>
      <c r="B43" s="90" t="s">
        <v>1907</v>
      </c>
      <c r="C43" s="37">
        <v>81931</v>
      </c>
      <c r="D43" s="241" t="s">
        <v>2329</v>
      </c>
      <c r="E43" s="178">
        <v>2013</v>
      </c>
      <c r="F43" s="244">
        <v>43844</v>
      </c>
      <c r="G43" s="37">
        <v>10.4</v>
      </c>
      <c r="H43" s="37">
        <v>12.17</v>
      </c>
      <c r="I43" s="37">
        <v>19.48</v>
      </c>
      <c r="J43" s="141">
        <v>11.30920716771948</v>
      </c>
      <c r="K43" s="141">
        <v>69623.428571428565</v>
      </c>
    </row>
    <row r="44" spans="1:11" s="78" customFormat="1" x14ac:dyDescent="0.2">
      <c r="A44" s="90" t="s">
        <v>1569</v>
      </c>
      <c r="B44" s="90" t="s">
        <v>1197</v>
      </c>
      <c r="C44" s="37">
        <v>94091</v>
      </c>
      <c r="D44" s="241" t="s">
        <v>2101</v>
      </c>
      <c r="E44" s="178">
        <v>2009</v>
      </c>
      <c r="F44" s="244">
        <v>39978</v>
      </c>
      <c r="G44" s="37">
        <v>13.15</v>
      </c>
      <c r="H44" s="37">
        <v>13.15</v>
      </c>
      <c r="I44" s="37">
        <v>13.15</v>
      </c>
      <c r="J44" s="141">
        <v>20.28473197249523</v>
      </c>
      <c r="K44" s="141">
        <v>70051.678408619977</v>
      </c>
    </row>
    <row r="45" spans="1:11" s="78" customFormat="1" x14ac:dyDescent="0.2">
      <c r="A45" s="90" t="s">
        <v>1569</v>
      </c>
      <c r="B45" s="90" t="s">
        <v>1908</v>
      </c>
      <c r="C45" s="37">
        <v>70759</v>
      </c>
      <c r="D45" s="241" t="s">
        <v>2330</v>
      </c>
      <c r="E45" s="178">
        <v>1985</v>
      </c>
      <c r="F45" s="244">
        <v>48256</v>
      </c>
      <c r="G45" s="37">
        <v>11.9</v>
      </c>
      <c r="H45" s="37">
        <v>11.9</v>
      </c>
      <c r="I45" s="37">
        <v>11.9</v>
      </c>
      <c r="J45" s="141">
        <v>10.500935790382954</v>
      </c>
      <c r="K45" s="141">
        <v>43416.369047619046</v>
      </c>
    </row>
    <row r="46" spans="1:11" s="78" customFormat="1" x14ac:dyDescent="0.2">
      <c r="A46" s="90" t="s">
        <v>1569</v>
      </c>
      <c r="B46" s="90" t="s">
        <v>1909</v>
      </c>
      <c r="C46" s="37">
        <v>59387</v>
      </c>
      <c r="D46" s="241" t="s">
        <v>2104</v>
      </c>
      <c r="E46" s="178">
        <v>2010</v>
      </c>
      <c r="F46" s="244">
        <v>36045</v>
      </c>
      <c r="G46" s="37">
        <v>14.07</v>
      </c>
      <c r="H46" s="37">
        <v>17.510000000000002</v>
      </c>
      <c r="I46" s="37">
        <v>18.48</v>
      </c>
      <c r="J46" s="141">
        <v>10.005652306752214</v>
      </c>
      <c r="K46" s="141">
        <v>56140.285714285717</v>
      </c>
    </row>
    <row r="47" spans="1:11" s="78" customFormat="1" x14ac:dyDescent="0.2">
      <c r="A47" s="90" t="s">
        <v>1569</v>
      </c>
      <c r="B47" s="90" t="s">
        <v>1910</v>
      </c>
      <c r="C47" s="37">
        <v>94328</v>
      </c>
      <c r="D47" s="241" t="s">
        <v>2331</v>
      </c>
      <c r="E47" s="178">
        <v>2010</v>
      </c>
      <c r="F47" s="244">
        <v>37027</v>
      </c>
      <c r="G47" s="37">
        <v>12.91</v>
      </c>
      <c r="H47" s="37">
        <v>12.91</v>
      </c>
      <c r="I47" s="37">
        <v>12.91</v>
      </c>
      <c r="J47" s="141">
        <v>8.0227931893404314</v>
      </c>
      <c r="K47" s="141">
        <v>40123.54948805461</v>
      </c>
    </row>
    <row r="48" spans="1:11" s="78" customFormat="1" x14ac:dyDescent="0.2">
      <c r="A48" s="90" t="s">
        <v>1569</v>
      </c>
      <c r="B48" s="90" t="s">
        <v>1911</v>
      </c>
      <c r="C48" s="37">
        <v>56292</v>
      </c>
      <c r="D48" s="241" t="s">
        <v>2105</v>
      </c>
      <c r="E48" s="178">
        <v>2014</v>
      </c>
      <c r="F48" s="244">
        <v>26983</v>
      </c>
      <c r="G48" s="37">
        <v>10.33</v>
      </c>
      <c r="H48" s="37">
        <v>11.95</v>
      </c>
      <c r="I48" s="37">
        <v>13.18</v>
      </c>
      <c r="J48" s="141">
        <v>18.487016453914478</v>
      </c>
      <c r="K48" s="141">
        <v>35431.441860465115</v>
      </c>
    </row>
    <row r="49" spans="1:11" s="78" customFormat="1" x14ac:dyDescent="0.2">
      <c r="A49" s="90" t="s">
        <v>1569</v>
      </c>
      <c r="B49" s="90" t="s">
        <v>1912</v>
      </c>
      <c r="C49" s="37">
        <v>73011</v>
      </c>
      <c r="D49" s="241" t="s">
        <v>2107</v>
      </c>
      <c r="E49" s="178">
        <v>2011</v>
      </c>
      <c r="F49" s="244">
        <v>39771</v>
      </c>
      <c r="G49" s="37">
        <v>12.33</v>
      </c>
      <c r="H49" s="37">
        <v>12.94</v>
      </c>
      <c r="I49" s="37">
        <v>16.510000000000002</v>
      </c>
      <c r="J49" s="141">
        <v>13.710073658365486</v>
      </c>
      <c r="K49" s="141">
        <v>45292.491309385863</v>
      </c>
    </row>
    <row r="50" spans="1:11" s="78" customFormat="1" x14ac:dyDescent="0.2">
      <c r="A50" s="90" t="s">
        <v>1569</v>
      </c>
      <c r="B50" s="90" t="s">
        <v>1913</v>
      </c>
      <c r="C50" s="37">
        <v>63623</v>
      </c>
      <c r="D50" s="241" t="s">
        <v>2108</v>
      </c>
      <c r="E50" s="178">
        <v>2014</v>
      </c>
      <c r="F50" s="244">
        <v>38250</v>
      </c>
      <c r="G50" s="37">
        <v>8.5</v>
      </c>
      <c r="H50" s="37">
        <v>9.5</v>
      </c>
      <c r="I50" s="37">
        <v>10</v>
      </c>
      <c r="J50" s="141">
        <v>6.0020147750167894</v>
      </c>
      <c r="K50" s="141">
        <v>44685</v>
      </c>
    </row>
    <row r="51" spans="1:11" s="78" customFormat="1" x14ac:dyDescent="0.2">
      <c r="A51" s="90" t="s">
        <v>1569</v>
      </c>
      <c r="B51" s="90" t="s">
        <v>1914</v>
      </c>
      <c r="C51" s="37">
        <v>63065</v>
      </c>
      <c r="D51" s="241" t="s">
        <v>2109</v>
      </c>
      <c r="E51" s="178">
        <v>2010</v>
      </c>
      <c r="F51" s="244">
        <v>38680</v>
      </c>
      <c r="G51" s="37">
        <v>10.95</v>
      </c>
      <c r="H51" s="37">
        <v>0</v>
      </c>
      <c r="I51" s="37">
        <v>0</v>
      </c>
      <c r="J51" s="141">
        <v>13.937867192750449</v>
      </c>
      <c r="K51" s="141">
        <v>43974.829001367994</v>
      </c>
    </row>
    <row r="52" spans="1:11" s="78" customFormat="1" x14ac:dyDescent="0.2">
      <c r="A52" s="90" t="s">
        <v>1569</v>
      </c>
      <c r="B52" s="90" t="s">
        <v>1915</v>
      </c>
      <c r="C52" s="37">
        <v>77795</v>
      </c>
      <c r="D52" s="241" t="s">
        <v>2332</v>
      </c>
      <c r="E52" s="178">
        <v>2007</v>
      </c>
      <c r="F52" s="244">
        <v>37756</v>
      </c>
      <c r="G52" s="37">
        <v>10.93</v>
      </c>
      <c r="H52" s="37">
        <v>12.71</v>
      </c>
      <c r="I52" s="37">
        <v>0</v>
      </c>
      <c r="J52" s="141">
        <v>15.067074841705971</v>
      </c>
      <c r="K52" s="141">
        <v>44873.088487972505</v>
      </c>
    </row>
    <row r="53" spans="1:11" s="78" customFormat="1" x14ac:dyDescent="0.2">
      <c r="A53" s="90" t="s">
        <v>1569</v>
      </c>
      <c r="B53" s="90" t="s">
        <v>1916</v>
      </c>
      <c r="C53" s="37">
        <v>56168</v>
      </c>
      <c r="D53" s="241">
        <v>0</v>
      </c>
      <c r="E53" s="178">
        <v>2015</v>
      </c>
      <c r="F53" s="244">
        <v>56168</v>
      </c>
      <c r="G53" s="37">
        <v>13.66</v>
      </c>
      <c r="H53" s="37">
        <v>14.36</v>
      </c>
      <c r="I53" s="37">
        <v>16.670000000000002</v>
      </c>
      <c r="J53" s="141">
        <v>6.3240078457976319</v>
      </c>
      <c r="K53" s="141">
        <v>44761.169102296451</v>
      </c>
    </row>
    <row r="54" spans="1:11" s="78" customFormat="1" x14ac:dyDescent="0.2">
      <c r="A54" s="90" t="s">
        <v>1569</v>
      </c>
      <c r="B54" s="90" t="s">
        <v>1917</v>
      </c>
      <c r="C54" s="37">
        <v>61524</v>
      </c>
      <c r="D54" s="241" t="s">
        <v>2111</v>
      </c>
      <c r="E54" s="178">
        <v>2005</v>
      </c>
      <c r="F54" s="244">
        <v>47034</v>
      </c>
      <c r="G54" s="37">
        <v>0</v>
      </c>
      <c r="H54" s="37">
        <v>10.029999999999999</v>
      </c>
      <c r="I54" s="37">
        <v>15.25</v>
      </c>
      <c r="J54" s="141">
        <v>9.4883771554740104</v>
      </c>
      <c r="K54" s="141">
        <v>45812.762762762759</v>
      </c>
    </row>
    <row r="55" spans="1:11" s="78" customFormat="1" x14ac:dyDescent="0.2">
      <c r="A55" s="90" t="s">
        <v>1569</v>
      </c>
      <c r="B55" s="90" t="s">
        <v>1918</v>
      </c>
      <c r="C55" s="37">
        <v>56827</v>
      </c>
      <c r="D55" s="241" t="s">
        <v>2112</v>
      </c>
      <c r="E55" s="178">
        <v>2008</v>
      </c>
      <c r="F55" s="244">
        <v>0</v>
      </c>
      <c r="G55" s="37">
        <v>10.65</v>
      </c>
      <c r="H55" s="37">
        <v>10.65</v>
      </c>
      <c r="I55" s="37">
        <v>10.65</v>
      </c>
      <c r="J55" s="141">
        <v>7.4672445683681641</v>
      </c>
      <c r="K55" s="141">
        <v>42934.285714285717</v>
      </c>
    </row>
    <row r="56" spans="1:11" s="78" customFormat="1" x14ac:dyDescent="0.2">
      <c r="A56" s="90" t="s">
        <v>1569</v>
      </c>
      <c r="B56" s="90" t="s">
        <v>1919</v>
      </c>
      <c r="C56" s="37">
        <v>-1</v>
      </c>
      <c r="D56" s="241">
        <v>0</v>
      </c>
      <c r="E56" s="178">
        <v>0</v>
      </c>
      <c r="F56" s="244">
        <v>-1</v>
      </c>
      <c r="G56" s="37">
        <v>-1</v>
      </c>
      <c r="H56" s="37">
        <v>-1</v>
      </c>
      <c r="I56" s="37">
        <v>-1</v>
      </c>
      <c r="J56" s="247">
        <v>-1</v>
      </c>
      <c r="K56" s="247">
        <v>-1</v>
      </c>
    </row>
    <row r="57" spans="1:11" s="78" customFormat="1" x14ac:dyDescent="0.2">
      <c r="A57" s="90" t="s">
        <v>1569</v>
      </c>
      <c r="B57" s="90" t="s">
        <v>1920</v>
      </c>
      <c r="C57" s="37">
        <v>79015</v>
      </c>
      <c r="D57" s="241" t="s">
        <v>2116</v>
      </c>
      <c r="E57" s="178">
        <v>1994</v>
      </c>
      <c r="F57" s="244">
        <v>36959</v>
      </c>
      <c r="G57" s="37">
        <v>13.89</v>
      </c>
      <c r="H57" s="37">
        <v>13.89</v>
      </c>
      <c r="I57" s="37">
        <v>13.89</v>
      </c>
      <c r="J57" s="141">
        <v>28.467700180614088</v>
      </c>
      <c r="K57" s="141">
        <v>53248.704954954948</v>
      </c>
    </row>
    <row r="58" spans="1:11" s="78" customFormat="1" x14ac:dyDescent="0.2">
      <c r="A58" s="90" t="s">
        <v>1569</v>
      </c>
      <c r="B58" s="90" t="s">
        <v>1921</v>
      </c>
      <c r="C58" s="37">
        <v>78118</v>
      </c>
      <c r="D58" s="241" t="s">
        <v>2117</v>
      </c>
      <c r="E58" s="178">
        <v>2013</v>
      </c>
      <c r="F58" s="244">
        <v>40753</v>
      </c>
      <c r="G58" s="37">
        <v>12.56</v>
      </c>
      <c r="H58" s="37">
        <v>14.34</v>
      </c>
      <c r="I58" s="37">
        <v>17.149999999999999</v>
      </c>
      <c r="J58" s="141">
        <v>15.39033937004524</v>
      </c>
      <c r="K58" s="141">
        <v>60256.468628539697</v>
      </c>
    </row>
    <row r="59" spans="1:11" s="78" customFormat="1" x14ac:dyDescent="0.2">
      <c r="A59" s="90" t="s">
        <v>1569</v>
      </c>
      <c r="B59" s="90" t="s">
        <v>1922</v>
      </c>
      <c r="C59" s="37">
        <v>63240</v>
      </c>
      <c r="D59" s="241" t="s">
        <v>2103</v>
      </c>
      <c r="E59" s="178">
        <v>2014</v>
      </c>
      <c r="F59" s="244">
        <v>39100</v>
      </c>
      <c r="G59" s="37">
        <v>9.5399999999999991</v>
      </c>
      <c r="H59" s="37">
        <v>0</v>
      </c>
      <c r="I59" s="37">
        <v>0</v>
      </c>
      <c r="J59" s="141">
        <v>0</v>
      </c>
      <c r="K59" s="141">
        <v>0</v>
      </c>
    </row>
    <row r="60" spans="1:11" s="78" customFormat="1" x14ac:dyDescent="0.2">
      <c r="A60" s="90" t="s">
        <v>1569</v>
      </c>
      <c r="B60" s="90" t="s">
        <v>1923</v>
      </c>
      <c r="C60" s="37">
        <v>122110</v>
      </c>
      <c r="D60" s="241" t="s">
        <v>2118</v>
      </c>
      <c r="E60" s="178">
        <v>2010</v>
      </c>
      <c r="F60" s="244">
        <v>39478</v>
      </c>
      <c r="G60" s="37">
        <v>7.25</v>
      </c>
      <c r="H60" s="37">
        <v>14.25</v>
      </c>
      <c r="I60" s="37">
        <v>14.25</v>
      </c>
      <c r="J60" s="141">
        <v>13.618423390789671</v>
      </c>
      <c r="K60" s="141">
        <v>58359.673640167362</v>
      </c>
    </row>
    <row r="61" spans="1:11" s="78" customFormat="1" x14ac:dyDescent="0.2">
      <c r="A61" s="90" t="s">
        <v>1569</v>
      </c>
      <c r="B61" s="90" t="s">
        <v>1924</v>
      </c>
      <c r="C61" s="37">
        <v>63056</v>
      </c>
      <c r="D61" s="241" t="s">
        <v>2119</v>
      </c>
      <c r="E61" s="178">
        <v>2011</v>
      </c>
      <c r="F61" s="244">
        <v>50967</v>
      </c>
      <c r="G61" s="37">
        <v>11.83</v>
      </c>
      <c r="H61" s="37">
        <v>0</v>
      </c>
      <c r="I61" s="37">
        <v>0</v>
      </c>
      <c r="J61" s="141">
        <v>17.927296729086198</v>
      </c>
      <c r="K61" s="141">
        <v>45833.375</v>
      </c>
    </row>
    <row r="62" spans="1:11" s="78" customFormat="1" x14ac:dyDescent="0.2">
      <c r="A62" s="90" t="s">
        <v>1569</v>
      </c>
      <c r="B62" s="90" t="s">
        <v>1925</v>
      </c>
      <c r="C62" s="37">
        <v>81706</v>
      </c>
      <c r="D62" s="241" t="s">
        <v>2333</v>
      </c>
      <c r="E62" s="178">
        <v>2011</v>
      </c>
      <c r="F62" s="244">
        <v>37183</v>
      </c>
      <c r="G62" s="37">
        <v>9.9499999999999993</v>
      </c>
      <c r="H62" s="37">
        <v>10.97</v>
      </c>
      <c r="I62" s="37">
        <v>12.1</v>
      </c>
      <c r="J62" s="141">
        <v>11.88819433897411</v>
      </c>
      <c r="K62" s="141">
        <v>41415.343915343918</v>
      </c>
    </row>
    <row r="63" spans="1:11" s="78" customFormat="1" x14ac:dyDescent="0.2">
      <c r="A63" s="90" t="s">
        <v>1569</v>
      </c>
      <c r="B63" s="90" t="s">
        <v>1926</v>
      </c>
      <c r="C63" s="37">
        <v>79968</v>
      </c>
      <c r="D63" s="241" t="s">
        <v>2121</v>
      </c>
      <c r="E63" s="178">
        <v>2010</v>
      </c>
      <c r="F63" s="244">
        <v>41388</v>
      </c>
      <c r="G63" s="37">
        <v>9.18</v>
      </c>
      <c r="H63" s="37">
        <v>10.199999999999999</v>
      </c>
      <c r="I63" s="37">
        <v>10.199999999999999</v>
      </c>
      <c r="J63" s="141">
        <v>16.733638831897981</v>
      </c>
      <c r="K63" s="141">
        <v>48317.417523944656</v>
      </c>
    </row>
    <row r="64" spans="1:11" s="78" customFormat="1" x14ac:dyDescent="0.2">
      <c r="A64" s="91" t="s">
        <v>2125</v>
      </c>
      <c r="B64" s="91" t="s">
        <v>2019</v>
      </c>
      <c r="C64" s="36">
        <v>72100</v>
      </c>
      <c r="D64" s="242" t="s">
        <v>2056</v>
      </c>
      <c r="E64" s="179">
        <v>2014</v>
      </c>
      <c r="F64" s="245">
        <v>36090</v>
      </c>
      <c r="G64" s="36">
        <v>7.43</v>
      </c>
      <c r="H64" s="36">
        <v>8</v>
      </c>
      <c r="I64" s="36">
        <v>13.7</v>
      </c>
      <c r="J64" s="143">
        <v>9.9006254786826648</v>
      </c>
      <c r="K64" s="143">
        <v>43354.667411961986</v>
      </c>
    </row>
    <row r="65" spans="1:11" s="78" customFormat="1" x14ac:dyDescent="0.2">
      <c r="A65" s="91" t="s">
        <v>2125</v>
      </c>
      <c r="B65" s="91" t="s">
        <v>2020</v>
      </c>
      <c r="C65" s="36">
        <v>41376</v>
      </c>
      <c r="D65" s="242" t="s">
        <v>2059</v>
      </c>
      <c r="E65" s="179">
        <v>2015</v>
      </c>
      <c r="F65" s="245">
        <v>26291</v>
      </c>
      <c r="G65" s="36">
        <v>9</v>
      </c>
      <c r="H65" s="36">
        <v>9.5</v>
      </c>
      <c r="I65" s="36">
        <v>11.5</v>
      </c>
      <c r="J65" s="143">
        <v>9.3165429687499994</v>
      </c>
      <c r="K65" s="143">
        <v>25105.63157894737</v>
      </c>
    </row>
    <row r="66" spans="1:11" s="78" customFormat="1" x14ac:dyDescent="0.2">
      <c r="A66" s="91" t="s">
        <v>2125</v>
      </c>
      <c r="B66" s="91" t="s">
        <v>2021</v>
      </c>
      <c r="C66" s="36">
        <v>67619</v>
      </c>
      <c r="D66" s="242" t="s">
        <v>2058</v>
      </c>
      <c r="E66" s="179">
        <v>2013</v>
      </c>
      <c r="F66" s="245">
        <v>29500</v>
      </c>
      <c r="G66" s="36">
        <v>7.4</v>
      </c>
      <c r="H66" s="36">
        <v>8.01</v>
      </c>
      <c r="I66" s="36">
        <v>11.81</v>
      </c>
      <c r="J66" s="143">
        <v>10.877253619803829</v>
      </c>
      <c r="K66" s="143">
        <v>36666.081871345028</v>
      </c>
    </row>
    <row r="67" spans="1:11" s="78" customFormat="1" x14ac:dyDescent="0.2">
      <c r="A67" s="91" t="s">
        <v>2125</v>
      </c>
      <c r="B67" s="91" t="s">
        <v>2022</v>
      </c>
      <c r="C67" s="36">
        <v>50551</v>
      </c>
      <c r="D67" s="242">
        <v>0</v>
      </c>
      <c r="E67" s="179">
        <v>2015</v>
      </c>
      <c r="F67" s="245">
        <v>38125</v>
      </c>
      <c r="G67" s="36">
        <v>7.55</v>
      </c>
      <c r="H67" s="36">
        <v>8.8000000000000007</v>
      </c>
      <c r="I67" s="36">
        <v>11</v>
      </c>
      <c r="J67" s="143">
        <v>8.2060610540320784</v>
      </c>
      <c r="K67" s="143">
        <v>30907.51670378619</v>
      </c>
    </row>
    <row r="68" spans="1:11" s="78" customFormat="1" x14ac:dyDescent="0.2">
      <c r="A68" s="91" t="s">
        <v>2125</v>
      </c>
      <c r="B68" s="91" t="s">
        <v>2023</v>
      </c>
      <c r="C68" s="36">
        <v>84074</v>
      </c>
      <c r="D68" s="242" t="s">
        <v>2334</v>
      </c>
      <c r="E68" s="179">
        <v>2013</v>
      </c>
      <c r="F68" s="245">
        <v>27851</v>
      </c>
      <c r="G68" s="36">
        <v>10.16</v>
      </c>
      <c r="H68" s="36">
        <v>13.44</v>
      </c>
      <c r="I68" s="36">
        <v>17.79</v>
      </c>
      <c r="J68" s="143">
        <v>13.111884140281131</v>
      </c>
      <c r="K68" s="143">
        <v>34129.665955934615</v>
      </c>
    </row>
    <row r="69" spans="1:11" s="78" customFormat="1" x14ac:dyDescent="0.2">
      <c r="A69" s="91" t="s">
        <v>2125</v>
      </c>
      <c r="B69" s="91" t="s">
        <v>2024</v>
      </c>
      <c r="C69" s="36">
        <v>65267</v>
      </c>
      <c r="D69" s="242" t="s">
        <v>2078</v>
      </c>
      <c r="E69" s="179">
        <v>2011</v>
      </c>
      <c r="F69" s="245">
        <v>37500</v>
      </c>
      <c r="G69" s="36">
        <v>11.19</v>
      </c>
      <c r="H69" s="36">
        <v>11.19</v>
      </c>
      <c r="I69" s="36">
        <v>13.05</v>
      </c>
      <c r="J69" s="143">
        <v>18.929239290382139</v>
      </c>
      <c r="K69" s="143">
        <v>46136.489195811984</v>
      </c>
    </row>
    <row r="70" spans="1:11" s="78" customFormat="1" x14ac:dyDescent="0.2">
      <c r="A70" s="91" t="s">
        <v>2125</v>
      </c>
      <c r="B70" s="91" t="s">
        <v>2025</v>
      </c>
      <c r="C70" s="36">
        <v>79466</v>
      </c>
      <c r="D70" s="242">
        <v>0</v>
      </c>
      <c r="E70" s="179">
        <v>2006</v>
      </c>
      <c r="F70" s="245">
        <v>35048</v>
      </c>
      <c r="G70" s="36">
        <v>9.0500000000000007</v>
      </c>
      <c r="H70" s="36">
        <v>12.2</v>
      </c>
      <c r="I70" s="36">
        <v>16.850000000000001</v>
      </c>
      <c r="J70" s="143">
        <v>25.254983193934184</v>
      </c>
      <c r="K70" s="143">
        <v>37118.151977679307</v>
      </c>
    </row>
    <row r="71" spans="1:11" s="78" customFormat="1" x14ac:dyDescent="0.2">
      <c r="A71" s="91" t="s">
        <v>2125</v>
      </c>
      <c r="B71" s="91" t="s">
        <v>2026</v>
      </c>
      <c r="C71" s="36">
        <v>51500</v>
      </c>
      <c r="D71" s="242">
        <v>0</v>
      </c>
      <c r="E71" s="179">
        <v>2008</v>
      </c>
      <c r="F71" s="245">
        <v>38125</v>
      </c>
      <c r="G71" s="36">
        <v>0</v>
      </c>
      <c r="H71" s="36">
        <v>0</v>
      </c>
      <c r="I71" s="36">
        <v>0</v>
      </c>
      <c r="J71" s="143">
        <v>16.514569494259216</v>
      </c>
      <c r="K71" s="143">
        <v>52506.747638326582</v>
      </c>
    </row>
    <row r="72" spans="1:11" s="78" customFormat="1" x14ac:dyDescent="0.2">
      <c r="A72" s="91" t="s">
        <v>2125</v>
      </c>
      <c r="B72" s="91" t="s">
        <v>2027</v>
      </c>
      <c r="C72" s="36">
        <v>182688</v>
      </c>
      <c r="D72" s="242" t="s">
        <v>2335</v>
      </c>
      <c r="E72" s="179">
        <v>1994</v>
      </c>
      <c r="F72" s="245">
        <v>38016</v>
      </c>
      <c r="G72" s="36">
        <v>9</v>
      </c>
      <c r="H72" s="36">
        <v>10.95</v>
      </c>
      <c r="I72" s="36">
        <v>12.75</v>
      </c>
      <c r="J72" s="143">
        <v>12.667166631742635</v>
      </c>
      <c r="K72" s="143">
        <v>37254.946480700615</v>
      </c>
    </row>
    <row r="73" spans="1:11" s="78" customFormat="1" x14ac:dyDescent="0.2">
      <c r="A73" s="91" t="s">
        <v>2125</v>
      </c>
      <c r="B73" s="91" t="s">
        <v>2028</v>
      </c>
      <c r="C73" s="36">
        <v>65667</v>
      </c>
      <c r="D73" s="242" t="s">
        <v>2336</v>
      </c>
      <c r="E73" s="179">
        <v>2004</v>
      </c>
      <c r="F73" s="245">
        <v>38125</v>
      </c>
      <c r="G73" s="36">
        <v>10.17</v>
      </c>
      <c r="H73" s="36">
        <v>10.27</v>
      </c>
      <c r="I73" s="36">
        <v>10.52</v>
      </c>
      <c r="J73" s="143">
        <v>10.526929526238723</v>
      </c>
      <c r="K73" s="143">
        <v>36245.680016263468</v>
      </c>
    </row>
    <row r="74" spans="1:11" s="78" customFormat="1" x14ac:dyDescent="0.2">
      <c r="A74" s="91" t="s">
        <v>2125</v>
      </c>
      <c r="B74" s="91" t="s">
        <v>2029</v>
      </c>
      <c r="C74" s="36">
        <v>59444</v>
      </c>
      <c r="D74" s="242">
        <v>0</v>
      </c>
      <c r="E74" s="179">
        <v>2013</v>
      </c>
      <c r="F74" s="245">
        <v>38125</v>
      </c>
      <c r="G74" s="36">
        <v>10.199999999999999</v>
      </c>
      <c r="H74" s="36">
        <v>12.4</v>
      </c>
      <c r="I74" s="36">
        <v>13.7</v>
      </c>
      <c r="J74" s="143">
        <v>16.589090110855011</v>
      </c>
      <c r="K74" s="143">
        <v>90831.25</v>
      </c>
    </row>
    <row r="75" spans="1:11" s="78" customFormat="1" x14ac:dyDescent="0.2">
      <c r="A75" s="91" t="s">
        <v>2125</v>
      </c>
      <c r="B75" s="91" t="s">
        <v>2030</v>
      </c>
      <c r="C75" s="36">
        <v>61200</v>
      </c>
      <c r="D75" s="242">
        <v>0</v>
      </c>
      <c r="E75" s="179">
        <v>2012</v>
      </c>
      <c r="F75" s="245">
        <v>38125</v>
      </c>
      <c r="G75" s="36">
        <v>9.5500000000000007</v>
      </c>
      <c r="H75" s="36">
        <v>11.73</v>
      </c>
      <c r="I75" s="36">
        <v>13.07</v>
      </c>
      <c r="J75" s="143">
        <v>7.6932050077740346</v>
      </c>
      <c r="K75" s="143">
        <v>40460.753833049406</v>
      </c>
    </row>
    <row r="76" spans="1:11" s="78" customFormat="1" x14ac:dyDescent="0.2">
      <c r="A76" s="92" t="s">
        <v>1951</v>
      </c>
      <c r="B76" s="92" t="s">
        <v>2010</v>
      </c>
      <c r="C76" s="35">
        <v>95464</v>
      </c>
      <c r="D76" s="243" t="s">
        <v>2067</v>
      </c>
      <c r="E76" s="180">
        <v>2013</v>
      </c>
      <c r="F76" s="246">
        <v>47117</v>
      </c>
      <c r="G76" s="35">
        <v>12.75</v>
      </c>
      <c r="H76" s="35">
        <v>0</v>
      </c>
      <c r="I76" s="35">
        <v>16.260000000000002</v>
      </c>
      <c r="J76" s="145">
        <v>34.287814527349838</v>
      </c>
      <c r="K76" s="145">
        <v>59493.048283885975</v>
      </c>
    </row>
    <row r="77" spans="1:11" s="78" customFormat="1" x14ac:dyDescent="0.2">
      <c r="A77" s="92" t="s">
        <v>1951</v>
      </c>
      <c r="B77" s="92" t="s">
        <v>1939</v>
      </c>
      <c r="C77" s="35">
        <v>58000</v>
      </c>
      <c r="D77" s="243">
        <v>0</v>
      </c>
      <c r="E77" s="180">
        <v>2011</v>
      </c>
      <c r="F77" s="246">
        <v>45000</v>
      </c>
      <c r="G77" s="35">
        <v>11</v>
      </c>
      <c r="H77" s="35">
        <v>0</v>
      </c>
      <c r="I77" s="35">
        <v>0</v>
      </c>
      <c r="J77" s="145">
        <v>25.41125216387767</v>
      </c>
      <c r="K77" s="145">
        <v>55047.125</v>
      </c>
    </row>
    <row r="78" spans="1:11" s="78" customFormat="1" x14ac:dyDescent="0.2">
      <c r="A78" s="92" t="s">
        <v>1951</v>
      </c>
      <c r="B78" s="92" t="s">
        <v>2011</v>
      </c>
      <c r="C78" s="35">
        <v>45240</v>
      </c>
      <c r="D78" s="243" t="s">
        <v>2337</v>
      </c>
      <c r="E78" s="180">
        <v>2012</v>
      </c>
      <c r="F78" s="246">
        <v>41005</v>
      </c>
      <c r="G78" s="35">
        <v>13.1</v>
      </c>
      <c r="H78" s="35">
        <v>15.1</v>
      </c>
      <c r="I78" s="35">
        <v>16.600000000000001</v>
      </c>
      <c r="J78" s="145">
        <v>48.696140797285835</v>
      </c>
      <c r="K78" s="145">
        <v>57412.75</v>
      </c>
    </row>
    <row r="79" spans="1:11" s="78" customFormat="1" x14ac:dyDescent="0.2">
      <c r="A79" s="92" t="s">
        <v>1951</v>
      </c>
      <c r="B79" s="92" t="s">
        <v>2012</v>
      </c>
      <c r="C79" s="35">
        <v>70638</v>
      </c>
      <c r="D79" s="243" t="s">
        <v>2089</v>
      </c>
      <c r="E79" s="180">
        <v>2015</v>
      </c>
      <c r="F79" s="246">
        <v>40667</v>
      </c>
      <c r="G79" s="35">
        <v>13.17</v>
      </c>
      <c r="H79" s="35">
        <v>13.17</v>
      </c>
      <c r="I79" s="35">
        <v>13.17</v>
      </c>
      <c r="J79" s="145">
        <v>27.978864133678137</v>
      </c>
      <c r="K79" s="145">
        <v>45116.198877305535</v>
      </c>
    </row>
    <row r="80" spans="1:11" s="78" customFormat="1" x14ac:dyDescent="0.2">
      <c r="A80" s="92" t="s">
        <v>1951</v>
      </c>
      <c r="B80" s="92" t="s">
        <v>2013</v>
      </c>
      <c r="C80" s="35">
        <v>108753</v>
      </c>
      <c r="D80" s="243" t="s">
        <v>2338</v>
      </c>
      <c r="E80" s="180">
        <v>2011</v>
      </c>
      <c r="F80" s="246">
        <v>38416</v>
      </c>
      <c r="G80" s="35">
        <v>11.91</v>
      </c>
      <c r="H80" s="35">
        <v>11.91</v>
      </c>
      <c r="I80" s="35">
        <v>13.79</v>
      </c>
      <c r="J80" s="145">
        <v>30.026188662418015</v>
      </c>
      <c r="K80" s="145">
        <v>46841.72463768116</v>
      </c>
    </row>
    <row r="81" spans="1:11" s="78" customFormat="1" x14ac:dyDescent="0.2">
      <c r="A81" s="92" t="s">
        <v>1951</v>
      </c>
      <c r="B81" s="92" t="s">
        <v>2014</v>
      </c>
      <c r="C81" s="35">
        <v>55589</v>
      </c>
      <c r="D81" s="243" t="s">
        <v>2092</v>
      </c>
      <c r="E81" s="180">
        <v>2004</v>
      </c>
      <c r="F81" s="246">
        <v>39126</v>
      </c>
      <c r="G81" s="35">
        <v>12.72</v>
      </c>
      <c r="H81" s="35">
        <v>14.6</v>
      </c>
      <c r="I81" s="35">
        <v>17.899999999999999</v>
      </c>
      <c r="J81" s="145">
        <v>37.115779557230333</v>
      </c>
      <c r="K81" s="145">
        <v>46351.058823529413</v>
      </c>
    </row>
    <row r="82" spans="1:11" s="78" customFormat="1" x14ac:dyDescent="0.2">
      <c r="A82" s="92" t="s">
        <v>1951</v>
      </c>
      <c r="B82" s="92" t="s">
        <v>2123</v>
      </c>
      <c r="C82" s="35">
        <v>93312</v>
      </c>
      <c r="D82" s="243" t="s">
        <v>2339</v>
      </c>
      <c r="E82" s="180">
        <v>2002</v>
      </c>
      <c r="F82" s="246">
        <v>39650</v>
      </c>
      <c r="G82" s="35">
        <v>12.48</v>
      </c>
      <c r="H82" s="35">
        <v>13.76</v>
      </c>
      <c r="I82" s="35">
        <v>16.73</v>
      </c>
      <c r="J82" s="145">
        <v>38.458243258618729</v>
      </c>
      <c r="K82" s="145">
        <v>51506.209523809521</v>
      </c>
    </row>
    <row r="83" spans="1:11" s="78" customFormat="1" x14ac:dyDescent="0.2">
      <c r="A83" s="92" t="s">
        <v>1951</v>
      </c>
      <c r="B83" s="92" t="s">
        <v>2015</v>
      </c>
      <c r="C83" s="35">
        <v>45000</v>
      </c>
      <c r="D83" s="243" t="s">
        <v>2087</v>
      </c>
      <c r="E83" s="180">
        <v>2016</v>
      </c>
      <c r="F83" s="246">
        <v>0</v>
      </c>
      <c r="G83" s="35">
        <v>0</v>
      </c>
      <c r="H83" s="35">
        <v>0</v>
      </c>
      <c r="I83" s="35">
        <v>0</v>
      </c>
      <c r="J83" s="145">
        <v>27.070511627906978</v>
      </c>
      <c r="K83" s="145">
        <v>30632.42105263158</v>
      </c>
    </row>
    <row r="84" spans="1:11" s="78" customFormat="1" x14ac:dyDescent="0.2">
      <c r="A84" s="92" t="s">
        <v>1951</v>
      </c>
      <c r="B84" s="92" t="s">
        <v>2016</v>
      </c>
      <c r="C84" s="35">
        <v>47003</v>
      </c>
      <c r="D84" s="243">
        <v>0</v>
      </c>
      <c r="E84" s="180">
        <v>2008</v>
      </c>
      <c r="F84" s="246">
        <v>0</v>
      </c>
      <c r="G84" s="35">
        <v>7.25</v>
      </c>
      <c r="H84" s="35">
        <v>14.9</v>
      </c>
      <c r="I84" s="35">
        <v>0</v>
      </c>
      <c r="J84" s="145">
        <v>12.790902657144695</v>
      </c>
      <c r="K84" s="145">
        <v>40244.73684210526</v>
      </c>
    </row>
    <row r="85" spans="1:11" s="78" customFormat="1" x14ac:dyDescent="0.2">
      <c r="A85" s="92" t="s">
        <v>1951</v>
      </c>
      <c r="B85" s="92" t="s">
        <v>2017</v>
      </c>
      <c r="C85" s="35"/>
      <c r="D85" s="243" t="s">
        <v>2340</v>
      </c>
      <c r="E85" s="180">
        <v>1993</v>
      </c>
      <c r="F85" s="246">
        <v>36511</v>
      </c>
      <c r="G85" s="35">
        <v>0</v>
      </c>
      <c r="H85" s="35">
        <v>0</v>
      </c>
      <c r="I85" s="35">
        <v>0</v>
      </c>
      <c r="J85" s="145">
        <v>45.295209718083889</v>
      </c>
      <c r="K85" s="145">
        <v>56733.875598086132</v>
      </c>
    </row>
    <row r="86" spans="1:11" x14ac:dyDescent="0.2">
      <c r="A86" s="32" t="s">
        <v>1951</v>
      </c>
      <c r="B86" s="32" t="s">
        <v>2018</v>
      </c>
      <c r="C86" s="35">
        <v>63994</v>
      </c>
      <c r="D86" s="243" t="s">
        <v>2083</v>
      </c>
      <c r="E86" s="33">
        <v>2016</v>
      </c>
      <c r="F86" s="246">
        <v>49851</v>
      </c>
      <c r="G86" s="35">
        <v>10.98</v>
      </c>
      <c r="H86" s="35">
        <v>14.01</v>
      </c>
      <c r="I86" s="35">
        <v>0</v>
      </c>
      <c r="J86" s="77">
        <v>29.218001651527665</v>
      </c>
      <c r="K86" s="77">
        <v>40437.714285714283</v>
      </c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pane xSplit="2" ySplit="5" topLeftCell="D40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11.5" bestFit="1" customWidth="1"/>
    <col min="4" max="5" width="12.5" bestFit="1" customWidth="1"/>
    <col min="6" max="9" width="10" bestFit="1" customWidth="1"/>
    <col min="10" max="10" width="9.33203125" bestFit="1" customWidth="1"/>
    <col min="11" max="11" width="10" bestFit="1" customWidth="1"/>
    <col min="12" max="12" width="14.83203125" bestFit="1" customWidth="1"/>
    <col min="13" max="13" width="25" bestFit="1" customWidth="1"/>
  </cols>
  <sheetData>
    <row r="1" spans="1:13" s="78" customFormat="1" x14ac:dyDescent="0.2">
      <c r="A1" s="78" t="s">
        <v>2009</v>
      </c>
    </row>
    <row r="2" spans="1:13" s="31" customFormat="1" ht="36" customHeight="1" x14ac:dyDescent="0.2">
      <c r="A2" s="28" t="s">
        <v>1947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s="78" customFormat="1" x14ac:dyDescent="0.2"/>
    <row r="4" spans="1:13" s="78" customFormat="1" x14ac:dyDescent="0.2">
      <c r="C4" s="163" t="s">
        <v>1948</v>
      </c>
      <c r="D4" s="163"/>
      <c r="E4" s="163"/>
      <c r="F4" s="164" t="s">
        <v>1949</v>
      </c>
      <c r="G4" s="164"/>
      <c r="H4" s="164"/>
      <c r="I4" s="165" t="s">
        <v>1950</v>
      </c>
      <c r="J4" s="165"/>
      <c r="K4" s="165"/>
      <c r="L4" s="93"/>
      <c r="M4" s="166"/>
    </row>
    <row r="5" spans="1:13" s="78" customFormat="1" x14ac:dyDescent="0.2">
      <c r="A5" s="232" t="s">
        <v>1729</v>
      </c>
      <c r="B5" s="232" t="s">
        <v>2318</v>
      </c>
      <c r="C5" s="167" t="s">
        <v>1951</v>
      </c>
      <c r="D5" s="167" t="s">
        <v>1952</v>
      </c>
      <c r="E5" s="167" t="s">
        <v>1953</v>
      </c>
      <c r="F5" s="168" t="s">
        <v>1954</v>
      </c>
      <c r="G5" s="168" t="s">
        <v>1955</v>
      </c>
      <c r="H5" s="168" t="s">
        <v>1953</v>
      </c>
      <c r="I5" s="169" t="s">
        <v>1956</v>
      </c>
      <c r="J5" s="169" t="s">
        <v>1955</v>
      </c>
      <c r="K5" s="169" t="s">
        <v>1957</v>
      </c>
      <c r="L5" s="170" t="s">
        <v>2138</v>
      </c>
      <c r="M5" s="171" t="s">
        <v>2139</v>
      </c>
    </row>
    <row r="6" spans="1:13" s="78" customFormat="1" hidden="1" x14ac:dyDescent="0.2">
      <c r="A6" s="90" t="s">
        <v>1569</v>
      </c>
      <c r="B6" s="90" t="s">
        <v>1872</v>
      </c>
      <c r="C6" s="103">
        <v>232000</v>
      </c>
      <c r="D6" s="103">
        <v>2397591</v>
      </c>
      <c r="E6" s="103">
        <v>2629591</v>
      </c>
      <c r="F6" s="103">
        <v>180565</v>
      </c>
      <c r="G6" s="103">
        <v>0</v>
      </c>
      <c r="H6" s="103">
        <v>180565</v>
      </c>
      <c r="I6" s="103">
        <v>49980</v>
      </c>
      <c r="J6" s="103">
        <v>10000</v>
      </c>
      <c r="K6" s="103">
        <v>59980</v>
      </c>
      <c r="L6" s="103">
        <v>104431</v>
      </c>
      <c r="M6" s="103">
        <v>2974567</v>
      </c>
    </row>
    <row r="7" spans="1:13" s="78" customFormat="1" hidden="1" x14ac:dyDescent="0.2">
      <c r="A7" s="90" t="s">
        <v>1569</v>
      </c>
      <c r="B7" s="90" t="s">
        <v>1873</v>
      </c>
      <c r="C7" s="103">
        <v>0</v>
      </c>
      <c r="D7" s="103">
        <v>492259</v>
      </c>
      <c r="E7" s="103">
        <v>492259</v>
      </c>
      <c r="F7" s="103">
        <v>95790</v>
      </c>
      <c r="G7" s="103">
        <v>0</v>
      </c>
      <c r="H7" s="103">
        <v>95790</v>
      </c>
      <c r="I7" s="103">
        <v>11810</v>
      </c>
      <c r="J7" s="103">
        <v>0</v>
      </c>
      <c r="K7" s="103">
        <v>11810</v>
      </c>
      <c r="L7" s="103">
        <v>12037</v>
      </c>
      <c r="M7" s="103">
        <v>611896</v>
      </c>
    </row>
    <row r="8" spans="1:13" s="78" customFormat="1" hidden="1" x14ac:dyDescent="0.2">
      <c r="A8" s="90" t="s">
        <v>1569</v>
      </c>
      <c r="B8" s="90" t="s">
        <v>1874</v>
      </c>
      <c r="C8" s="103">
        <v>15000</v>
      </c>
      <c r="D8" s="103">
        <v>393906</v>
      </c>
      <c r="E8" s="103">
        <v>408906</v>
      </c>
      <c r="F8" s="103">
        <v>92985</v>
      </c>
      <c r="G8" s="103">
        <v>0</v>
      </c>
      <c r="H8" s="103">
        <v>92985</v>
      </c>
      <c r="I8" s="103">
        <v>3882</v>
      </c>
      <c r="J8" s="103">
        <v>0</v>
      </c>
      <c r="K8" s="103">
        <v>3882</v>
      </c>
      <c r="L8" s="103">
        <v>0</v>
      </c>
      <c r="M8" s="103">
        <v>505773</v>
      </c>
    </row>
    <row r="9" spans="1:13" s="78" customFormat="1" hidden="1" x14ac:dyDescent="0.2">
      <c r="A9" s="90" t="s">
        <v>1569</v>
      </c>
      <c r="B9" s="90" t="s">
        <v>1875</v>
      </c>
      <c r="C9" s="103">
        <v>0</v>
      </c>
      <c r="D9" s="103">
        <v>1124513</v>
      </c>
      <c r="E9" s="103">
        <v>1124513</v>
      </c>
      <c r="F9" s="103">
        <v>139960</v>
      </c>
      <c r="G9" s="103">
        <v>0</v>
      </c>
      <c r="H9" s="103">
        <v>139960</v>
      </c>
      <c r="I9" s="103">
        <v>0</v>
      </c>
      <c r="J9" s="103">
        <v>0</v>
      </c>
      <c r="K9" s="103">
        <v>0</v>
      </c>
      <c r="L9" s="103">
        <v>0</v>
      </c>
      <c r="M9" s="103">
        <v>1264473</v>
      </c>
    </row>
    <row r="10" spans="1:13" s="78" customFormat="1" hidden="1" x14ac:dyDescent="0.2">
      <c r="A10" s="90" t="s">
        <v>1569</v>
      </c>
      <c r="B10" s="90" t="s">
        <v>1876</v>
      </c>
      <c r="C10" s="103">
        <v>0</v>
      </c>
      <c r="D10" s="103">
        <v>4469407</v>
      </c>
      <c r="E10" s="103">
        <v>4469407</v>
      </c>
      <c r="F10" s="103">
        <v>224470</v>
      </c>
      <c r="G10" s="103">
        <v>0</v>
      </c>
      <c r="H10" s="103">
        <v>224470</v>
      </c>
      <c r="I10" s="103">
        <v>37491</v>
      </c>
      <c r="J10" s="103">
        <v>0</v>
      </c>
      <c r="K10" s="103">
        <v>37491</v>
      </c>
      <c r="L10" s="103">
        <v>234889</v>
      </c>
      <c r="M10" s="103">
        <v>4966257</v>
      </c>
    </row>
    <row r="11" spans="1:13" s="78" customFormat="1" hidden="1" x14ac:dyDescent="0.2">
      <c r="A11" s="90" t="s">
        <v>1569</v>
      </c>
      <c r="B11" s="90" t="s">
        <v>1877</v>
      </c>
      <c r="C11" s="103">
        <v>268500</v>
      </c>
      <c r="D11" s="103">
        <v>810360</v>
      </c>
      <c r="E11" s="103">
        <v>1078860</v>
      </c>
      <c r="F11" s="103">
        <v>142287</v>
      </c>
      <c r="G11" s="103">
        <v>0</v>
      </c>
      <c r="H11" s="103">
        <v>142287</v>
      </c>
      <c r="I11" s="103">
        <v>21250</v>
      </c>
      <c r="J11" s="103">
        <v>11855</v>
      </c>
      <c r="K11" s="103">
        <v>33105</v>
      </c>
      <c r="L11" s="103">
        <v>40387</v>
      </c>
      <c r="M11" s="103">
        <v>1294639</v>
      </c>
    </row>
    <row r="12" spans="1:13" s="78" customFormat="1" hidden="1" x14ac:dyDescent="0.2">
      <c r="A12" s="90" t="s">
        <v>1569</v>
      </c>
      <c r="B12" s="90" t="s">
        <v>1878</v>
      </c>
      <c r="C12" s="103">
        <v>0</v>
      </c>
      <c r="D12" s="103">
        <v>3098094</v>
      </c>
      <c r="E12" s="103">
        <v>3098094</v>
      </c>
      <c r="F12" s="103">
        <v>195223</v>
      </c>
      <c r="G12" s="103">
        <v>0</v>
      </c>
      <c r="H12" s="103">
        <v>195223</v>
      </c>
      <c r="I12" s="103">
        <v>0</v>
      </c>
      <c r="J12" s="103">
        <v>0</v>
      </c>
      <c r="K12" s="103">
        <v>0</v>
      </c>
      <c r="L12" s="103">
        <v>0</v>
      </c>
      <c r="M12" s="103">
        <v>3293317</v>
      </c>
    </row>
    <row r="13" spans="1:13" s="78" customFormat="1" hidden="1" x14ac:dyDescent="0.2">
      <c r="A13" s="90" t="s">
        <v>1569</v>
      </c>
      <c r="B13" s="90" t="s">
        <v>1879</v>
      </c>
      <c r="C13" s="103">
        <v>0</v>
      </c>
      <c r="D13" s="103">
        <v>837223</v>
      </c>
      <c r="E13" s="103">
        <v>837223</v>
      </c>
      <c r="F13" s="103">
        <v>138156</v>
      </c>
      <c r="G13" s="103">
        <v>0</v>
      </c>
      <c r="H13" s="103">
        <v>138156</v>
      </c>
      <c r="I13" s="103">
        <v>750</v>
      </c>
      <c r="J13" s="103">
        <v>0</v>
      </c>
      <c r="K13" s="103">
        <v>750</v>
      </c>
      <c r="L13" s="103">
        <v>32902</v>
      </c>
      <c r="M13" s="103">
        <v>1009031</v>
      </c>
    </row>
    <row r="14" spans="1:13" s="78" customFormat="1" hidden="1" x14ac:dyDescent="0.2">
      <c r="A14" s="90" t="s">
        <v>1569</v>
      </c>
      <c r="B14" s="90" t="s">
        <v>1880</v>
      </c>
      <c r="C14" s="103">
        <v>0</v>
      </c>
      <c r="D14" s="103">
        <v>175409</v>
      </c>
      <c r="E14" s="103">
        <v>175409</v>
      </c>
      <c r="F14" s="103">
        <v>86436</v>
      </c>
      <c r="G14" s="103">
        <v>0</v>
      </c>
      <c r="H14" s="103">
        <v>86436</v>
      </c>
      <c r="I14" s="103">
        <v>39814</v>
      </c>
      <c r="J14" s="103">
        <v>0</v>
      </c>
      <c r="K14" s="103">
        <v>39814</v>
      </c>
      <c r="L14" s="103">
        <v>24890</v>
      </c>
      <c r="M14" s="103">
        <v>326549</v>
      </c>
    </row>
    <row r="15" spans="1:13" s="78" customFormat="1" hidden="1" x14ac:dyDescent="0.2">
      <c r="A15" s="90" t="s">
        <v>1569</v>
      </c>
      <c r="B15" s="90" t="s">
        <v>1881</v>
      </c>
      <c r="C15" s="103">
        <v>59024</v>
      </c>
      <c r="D15" s="103">
        <v>2546325</v>
      </c>
      <c r="E15" s="103">
        <v>2605349</v>
      </c>
      <c r="F15" s="103">
        <v>150133</v>
      </c>
      <c r="G15" s="103">
        <v>0</v>
      </c>
      <c r="H15" s="103">
        <v>150133</v>
      </c>
      <c r="I15" s="103">
        <v>100208</v>
      </c>
      <c r="J15" s="103">
        <v>19800</v>
      </c>
      <c r="K15" s="103">
        <v>120008</v>
      </c>
      <c r="L15" s="103">
        <v>68693</v>
      </c>
      <c r="M15" s="103">
        <v>2944183</v>
      </c>
    </row>
    <row r="16" spans="1:13" s="78" customFormat="1" hidden="1" x14ac:dyDescent="0.2">
      <c r="A16" s="90" t="s">
        <v>1569</v>
      </c>
      <c r="B16" s="90" t="s">
        <v>1882</v>
      </c>
      <c r="C16" s="103">
        <v>0</v>
      </c>
      <c r="D16" s="103">
        <v>1895955</v>
      </c>
      <c r="E16" s="103">
        <v>1895955</v>
      </c>
      <c r="F16" s="103">
        <v>101940</v>
      </c>
      <c r="G16" s="103">
        <v>0</v>
      </c>
      <c r="H16" s="103">
        <v>101940</v>
      </c>
      <c r="I16" s="103">
        <v>0</v>
      </c>
      <c r="J16" s="103">
        <v>0</v>
      </c>
      <c r="K16" s="103">
        <v>0</v>
      </c>
      <c r="L16" s="103">
        <v>127832</v>
      </c>
      <c r="M16" s="103">
        <v>2125727</v>
      </c>
    </row>
    <row r="17" spans="1:13" s="78" customFormat="1" hidden="1" x14ac:dyDescent="0.2">
      <c r="A17" s="90" t="s">
        <v>1569</v>
      </c>
      <c r="B17" s="90" t="s">
        <v>1883</v>
      </c>
      <c r="C17" s="103">
        <v>0</v>
      </c>
      <c r="D17" s="103">
        <v>829625</v>
      </c>
      <c r="E17" s="103">
        <v>829625</v>
      </c>
      <c r="F17" s="103">
        <v>140195</v>
      </c>
      <c r="G17" s="103">
        <v>0</v>
      </c>
      <c r="H17" s="103">
        <v>140195</v>
      </c>
      <c r="I17" s="103">
        <v>68105</v>
      </c>
      <c r="J17" s="103">
        <v>0</v>
      </c>
      <c r="K17" s="103">
        <v>68105</v>
      </c>
      <c r="L17" s="103">
        <v>52658</v>
      </c>
      <c r="M17" s="103">
        <v>1090583</v>
      </c>
    </row>
    <row r="18" spans="1:13" s="78" customFormat="1" hidden="1" x14ac:dyDescent="0.2">
      <c r="A18" s="90" t="s">
        <v>1569</v>
      </c>
      <c r="B18" s="90" t="s">
        <v>1884</v>
      </c>
      <c r="C18" s="103">
        <v>0</v>
      </c>
      <c r="D18" s="103">
        <v>1287164</v>
      </c>
      <c r="E18" s="103">
        <v>1287164</v>
      </c>
      <c r="F18" s="103">
        <v>115602</v>
      </c>
      <c r="G18" s="103">
        <v>50000</v>
      </c>
      <c r="H18" s="103">
        <v>165602</v>
      </c>
      <c r="I18" s="103">
        <v>0</v>
      </c>
      <c r="J18" s="103">
        <v>0</v>
      </c>
      <c r="K18" s="103">
        <v>0</v>
      </c>
      <c r="L18" s="103">
        <v>0</v>
      </c>
      <c r="M18" s="103">
        <v>1452766</v>
      </c>
    </row>
    <row r="19" spans="1:13" s="78" customFormat="1" hidden="1" x14ac:dyDescent="0.2">
      <c r="A19" s="90" t="s">
        <v>1569</v>
      </c>
      <c r="B19" s="90" t="s">
        <v>1885</v>
      </c>
      <c r="C19" s="103">
        <v>0</v>
      </c>
      <c r="D19" s="103">
        <v>10343815</v>
      </c>
      <c r="E19" s="103">
        <v>10343815</v>
      </c>
      <c r="F19" s="103">
        <v>311976</v>
      </c>
      <c r="G19" s="103">
        <v>170618</v>
      </c>
      <c r="H19" s="103">
        <v>482594</v>
      </c>
      <c r="I19" s="103">
        <v>40484</v>
      </c>
      <c r="J19" s="103">
        <v>0</v>
      </c>
      <c r="K19" s="103">
        <v>40484</v>
      </c>
      <c r="L19" s="103">
        <v>116852</v>
      </c>
      <c r="M19" s="103">
        <v>10983745</v>
      </c>
    </row>
    <row r="20" spans="1:13" s="78" customFormat="1" hidden="1" x14ac:dyDescent="0.2">
      <c r="A20" s="90" t="s">
        <v>1569</v>
      </c>
      <c r="B20" s="90" t="s">
        <v>1886</v>
      </c>
      <c r="C20" s="103">
        <v>0</v>
      </c>
      <c r="D20" s="103">
        <v>3280820</v>
      </c>
      <c r="E20" s="103">
        <v>3280820</v>
      </c>
      <c r="F20" s="103">
        <v>186015</v>
      </c>
      <c r="G20" s="103">
        <v>0</v>
      </c>
      <c r="H20" s="103">
        <v>186015</v>
      </c>
      <c r="I20" s="103">
        <v>5750</v>
      </c>
      <c r="J20" s="103">
        <v>1000</v>
      </c>
      <c r="K20" s="103">
        <v>6750</v>
      </c>
      <c r="L20" s="103">
        <v>107146</v>
      </c>
      <c r="M20" s="103">
        <v>3580731</v>
      </c>
    </row>
    <row r="21" spans="1:13" s="78" customFormat="1" hidden="1" x14ac:dyDescent="0.2">
      <c r="A21" s="90" t="s">
        <v>1569</v>
      </c>
      <c r="B21" s="90" t="s">
        <v>1887</v>
      </c>
      <c r="C21" s="103">
        <v>49831</v>
      </c>
      <c r="D21" s="103">
        <v>448125</v>
      </c>
      <c r="E21" s="103">
        <v>497956</v>
      </c>
      <c r="F21" s="103">
        <v>91007</v>
      </c>
      <c r="G21" s="103">
        <v>0</v>
      </c>
      <c r="H21" s="103">
        <v>91007</v>
      </c>
      <c r="I21" s="103">
        <v>750</v>
      </c>
      <c r="J21" s="103">
        <v>0</v>
      </c>
      <c r="K21" s="103">
        <v>750</v>
      </c>
      <c r="L21" s="103">
        <v>59814</v>
      </c>
      <c r="M21" s="103">
        <v>649527</v>
      </c>
    </row>
    <row r="22" spans="1:13" s="78" customFormat="1" hidden="1" x14ac:dyDescent="0.2">
      <c r="A22" s="90" t="s">
        <v>1569</v>
      </c>
      <c r="B22" s="90" t="s">
        <v>1888</v>
      </c>
      <c r="C22" s="103">
        <v>36880</v>
      </c>
      <c r="D22" s="103">
        <v>480946</v>
      </c>
      <c r="E22" s="103">
        <v>517826</v>
      </c>
      <c r="F22" s="103">
        <v>124675</v>
      </c>
      <c r="G22" s="103">
        <v>0</v>
      </c>
      <c r="H22" s="103">
        <v>124675</v>
      </c>
      <c r="I22" s="103">
        <v>0</v>
      </c>
      <c r="J22" s="103">
        <v>0</v>
      </c>
      <c r="K22" s="103">
        <v>0</v>
      </c>
      <c r="L22" s="103">
        <v>0</v>
      </c>
      <c r="M22" s="103">
        <v>642501</v>
      </c>
    </row>
    <row r="23" spans="1:13" s="78" customFormat="1" hidden="1" x14ac:dyDescent="0.2">
      <c r="A23" s="90" t="s">
        <v>1569</v>
      </c>
      <c r="B23" s="90" t="s">
        <v>1889</v>
      </c>
      <c r="C23" s="103">
        <v>0</v>
      </c>
      <c r="D23" s="103">
        <v>11122872</v>
      </c>
      <c r="E23" s="103">
        <v>11122872</v>
      </c>
      <c r="F23" s="103">
        <v>234962</v>
      </c>
      <c r="G23" s="103">
        <v>0</v>
      </c>
      <c r="H23" s="103">
        <v>234962</v>
      </c>
      <c r="I23" s="103">
        <v>70557</v>
      </c>
      <c r="J23" s="103">
        <v>10000</v>
      </c>
      <c r="K23" s="103">
        <v>80557</v>
      </c>
      <c r="L23" s="103">
        <v>14783</v>
      </c>
      <c r="M23" s="103">
        <v>11453174</v>
      </c>
    </row>
    <row r="24" spans="1:13" s="78" customFormat="1" hidden="1" x14ac:dyDescent="0.2">
      <c r="A24" s="90" t="s">
        <v>1569</v>
      </c>
      <c r="B24" s="90" t="s">
        <v>1890</v>
      </c>
      <c r="C24" s="103">
        <v>146528</v>
      </c>
      <c r="D24" s="103">
        <v>373850</v>
      </c>
      <c r="E24" s="103">
        <v>520378</v>
      </c>
      <c r="F24" s="103">
        <v>119067</v>
      </c>
      <c r="G24" s="103">
        <v>0</v>
      </c>
      <c r="H24" s="103">
        <v>119067</v>
      </c>
      <c r="I24" s="103">
        <v>2223</v>
      </c>
      <c r="J24" s="103">
        <v>0</v>
      </c>
      <c r="K24" s="103">
        <v>2223</v>
      </c>
      <c r="L24" s="103">
        <v>127862</v>
      </c>
      <c r="M24" s="103">
        <v>769530</v>
      </c>
    </row>
    <row r="25" spans="1:13" s="78" customFormat="1" hidden="1" x14ac:dyDescent="0.2">
      <c r="A25" s="90" t="s">
        <v>1569</v>
      </c>
      <c r="B25" s="90" t="s">
        <v>1891</v>
      </c>
      <c r="C25" s="103">
        <v>0</v>
      </c>
      <c r="D25" s="103">
        <v>7547345</v>
      </c>
      <c r="E25" s="103">
        <v>7547345</v>
      </c>
      <c r="F25" s="103">
        <v>294157</v>
      </c>
      <c r="G25" s="103">
        <v>0</v>
      </c>
      <c r="H25" s="103">
        <v>294157</v>
      </c>
      <c r="I25" s="103">
        <v>39822</v>
      </c>
      <c r="J25" s="103">
        <v>0</v>
      </c>
      <c r="K25" s="103">
        <v>39822</v>
      </c>
      <c r="L25" s="103">
        <v>496955</v>
      </c>
      <c r="M25" s="103">
        <v>8378279</v>
      </c>
    </row>
    <row r="26" spans="1:13" s="78" customFormat="1" hidden="1" x14ac:dyDescent="0.2">
      <c r="A26" s="90" t="s">
        <v>1569</v>
      </c>
      <c r="B26" s="90" t="s">
        <v>1892</v>
      </c>
      <c r="C26" s="103">
        <v>3000</v>
      </c>
      <c r="D26" s="103">
        <v>745640</v>
      </c>
      <c r="E26" s="103">
        <v>748640</v>
      </c>
      <c r="F26" s="103">
        <v>114987</v>
      </c>
      <c r="G26" s="103">
        <v>0</v>
      </c>
      <c r="H26" s="103">
        <v>114987</v>
      </c>
      <c r="I26" s="103">
        <v>750</v>
      </c>
      <c r="J26" s="103">
        <v>0</v>
      </c>
      <c r="K26" s="103">
        <v>750</v>
      </c>
      <c r="L26" s="103">
        <v>0</v>
      </c>
      <c r="M26" s="103">
        <v>864377</v>
      </c>
    </row>
    <row r="27" spans="1:13" s="78" customFormat="1" hidden="1" x14ac:dyDescent="0.2">
      <c r="A27" s="90" t="s">
        <v>1569</v>
      </c>
      <c r="B27" s="90" t="s">
        <v>824</v>
      </c>
      <c r="C27" s="103">
        <v>0</v>
      </c>
      <c r="D27" s="103">
        <v>3913352</v>
      </c>
      <c r="E27" s="103">
        <v>3913352</v>
      </c>
      <c r="F27" s="103">
        <v>224550</v>
      </c>
      <c r="G27" s="103">
        <v>0</v>
      </c>
      <c r="H27" s="103">
        <v>224550</v>
      </c>
      <c r="I27" s="103">
        <v>19134</v>
      </c>
      <c r="J27" s="103">
        <v>0</v>
      </c>
      <c r="K27" s="103">
        <v>19134</v>
      </c>
      <c r="L27" s="103">
        <v>0</v>
      </c>
      <c r="M27" s="103">
        <v>4157036</v>
      </c>
    </row>
    <row r="28" spans="1:13" s="78" customFormat="1" hidden="1" x14ac:dyDescent="0.2">
      <c r="A28" s="90" t="s">
        <v>1569</v>
      </c>
      <c r="B28" s="90" t="s">
        <v>1893</v>
      </c>
      <c r="C28" s="103">
        <v>0</v>
      </c>
      <c r="D28" s="103">
        <v>1671280</v>
      </c>
      <c r="E28" s="103">
        <v>1671280</v>
      </c>
      <c r="F28" s="103">
        <v>108926</v>
      </c>
      <c r="G28" s="103">
        <v>0</v>
      </c>
      <c r="H28" s="103">
        <v>108926</v>
      </c>
      <c r="I28" s="103">
        <v>0</v>
      </c>
      <c r="J28" s="103">
        <v>0</v>
      </c>
      <c r="K28" s="103">
        <v>0</v>
      </c>
      <c r="L28" s="103">
        <v>23985</v>
      </c>
      <c r="M28" s="103">
        <v>1804191</v>
      </c>
    </row>
    <row r="29" spans="1:13" s="78" customFormat="1" hidden="1" x14ac:dyDescent="0.2">
      <c r="A29" s="90" t="s">
        <v>1569</v>
      </c>
      <c r="B29" s="90" t="s">
        <v>1894</v>
      </c>
      <c r="C29" s="103">
        <v>6776573</v>
      </c>
      <c r="D29" s="103">
        <v>1356847</v>
      </c>
      <c r="E29" s="103">
        <v>8133420</v>
      </c>
      <c r="F29" s="103">
        <v>383054</v>
      </c>
      <c r="G29" s="103">
        <v>0</v>
      </c>
      <c r="H29" s="103">
        <v>383054</v>
      </c>
      <c r="I29" s="103">
        <v>0</v>
      </c>
      <c r="J29" s="103">
        <v>0</v>
      </c>
      <c r="K29" s="103">
        <v>0</v>
      </c>
      <c r="L29" s="103">
        <v>206425</v>
      </c>
      <c r="M29" s="103">
        <v>8722899</v>
      </c>
    </row>
    <row r="30" spans="1:13" s="78" customFormat="1" hidden="1" x14ac:dyDescent="0.2">
      <c r="A30" s="90" t="s">
        <v>1569</v>
      </c>
      <c r="B30" s="90" t="s">
        <v>1895</v>
      </c>
      <c r="C30" s="103">
        <v>0</v>
      </c>
      <c r="D30" s="103">
        <v>490045</v>
      </c>
      <c r="E30" s="103">
        <v>490045</v>
      </c>
      <c r="F30" s="103">
        <v>99183</v>
      </c>
      <c r="G30" s="103">
        <v>0</v>
      </c>
      <c r="H30" s="103">
        <v>99183</v>
      </c>
      <c r="I30" s="103">
        <v>2295</v>
      </c>
      <c r="J30" s="103">
        <v>0</v>
      </c>
      <c r="K30" s="103">
        <v>2295</v>
      </c>
      <c r="L30" s="103">
        <v>12686</v>
      </c>
      <c r="M30" s="103">
        <v>604209</v>
      </c>
    </row>
    <row r="31" spans="1:13" s="78" customFormat="1" hidden="1" x14ac:dyDescent="0.2">
      <c r="A31" s="90" t="s">
        <v>1569</v>
      </c>
      <c r="B31" s="90" t="s">
        <v>1896</v>
      </c>
      <c r="C31" s="103">
        <v>553243</v>
      </c>
      <c r="D31" s="103">
        <v>814216</v>
      </c>
      <c r="E31" s="103">
        <v>1367459</v>
      </c>
      <c r="F31" s="103">
        <v>159013</v>
      </c>
      <c r="G31" s="103">
        <v>0</v>
      </c>
      <c r="H31" s="103">
        <v>159013</v>
      </c>
      <c r="I31" s="103">
        <v>28044</v>
      </c>
      <c r="J31" s="103">
        <v>0</v>
      </c>
      <c r="K31" s="103">
        <v>28044</v>
      </c>
      <c r="L31" s="103">
        <v>11998</v>
      </c>
      <c r="M31" s="103">
        <v>1566514</v>
      </c>
    </row>
    <row r="32" spans="1:13" s="78" customFormat="1" hidden="1" x14ac:dyDescent="0.2">
      <c r="A32" s="90" t="s">
        <v>1569</v>
      </c>
      <c r="B32" s="90" t="s">
        <v>1897</v>
      </c>
      <c r="C32" s="103">
        <v>1074</v>
      </c>
      <c r="D32" s="103">
        <v>1230359</v>
      </c>
      <c r="E32" s="103">
        <v>1231433</v>
      </c>
      <c r="F32" s="103">
        <v>106068</v>
      </c>
      <c r="G32" s="103">
        <v>0</v>
      </c>
      <c r="H32" s="103">
        <v>106068</v>
      </c>
      <c r="I32" s="103">
        <v>6465</v>
      </c>
      <c r="J32" s="103">
        <v>11517</v>
      </c>
      <c r="K32" s="103">
        <v>17982</v>
      </c>
      <c r="L32" s="103">
        <v>0</v>
      </c>
      <c r="M32" s="103">
        <v>1355483</v>
      </c>
    </row>
    <row r="33" spans="1:13" s="78" customFormat="1" hidden="1" x14ac:dyDescent="0.2">
      <c r="A33" s="90" t="s">
        <v>1569</v>
      </c>
      <c r="B33" s="90" t="s">
        <v>1898</v>
      </c>
      <c r="C33" s="103">
        <v>0</v>
      </c>
      <c r="D33" s="103">
        <v>2788776</v>
      </c>
      <c r="E33" s="103">
        <v>2788776</v>
      </c>
      <c r="F33" s="103">
        <v>138738</v>
      </c>
      <c r="G33" s="103">
        <v>0</v>
      </c>
      <c r="H33" s="103">
        <v>138738</v>
      </c>
      <c r="I33" s="103">
        <v>53985</v>
      </c>
      <c r="J33" s="103">
        <v>0</v>
      </c>
      <c r="K33" s="103">
        <v>53985</v>
      </c>
      <c r="L33" s="103">
        <v>62913</v>
      </c>
      <c r="M33" s="103">
        <v>3044412</v>
      </c>
    </row>
    <row r="34" spans="1:13" s="78" customFormat="1" hidden="1" x14ac:dyDescent="0.2">
      <c r="A34" s="90" t="s">
        <v>1569</v>
      </c>
      <c r="B34" s="90" t="s">
        <v>1899</v>
      </c>
      <c r="C34" s="103">
        <v>0</v>
      </c>
      <c r="D34" s="103">
        <v>1938182</v>
      </c>
      <c r="E34" s="103">
        <v>1938182</v>
      </c>
      <c r="F34" s="103">
        <v>149530</v>
      </c>
      <c r="G34" s="103">
        <v>0</v>
      </c>
      <c r="H34" s="103">
        <v>149530</v>
      </c>
      <c r="I34" s="103">
        <v>53947</v>
      </c>
      <c r="J34" s="103">
        <v>0</v>
      </c>
      <c r="K34" s="103">
        <v>53947</v>
      </c>
      <c r="L34" s="103">
        <v>1042</v>
      </c>
      <c r="M34" s="103">
        <v>2142701</v>
      </c>
    </row>
    <row r="35" spans="1:13" s="78" customFormat="1" hidden="1" x14ac:dyDescent="0.2">
      <c r="A35" s="90" t="s">
        <v>1569</v>
      </c>
      <c r="B35" s="90" t="s">
        <v>981</v>
      </c>
      <c r="C35" s="103">
        <v>660209</v>
      </c>
      <c r="D35" s="103">
        <v>441000</v>
      </c>
      <c r="E35" s="103">
        <v>1101209</v>
      </c>
      <c r="F35" s="103">
        <v>189876</v>
      </c>
      <c r="G35" s="103">
        <v>0</v>
      </c>
      <c r="H35" s="103">
        <v>189876</v>
      </c>
      <c r="I35" s="103">
        <v>94983</v>
      </c>
      <c r="J35" s="103">
        <v>0</v>
      </c>
      <c r="K35" s="103">
        <v>94983</v>
      </c>
      <c r="L35" s="103">
        <v>52593</v>
      </c>
      <c r="M35" s="103">
        <v>1438661</v>
      </c>
    </row>
    <row r="36" spans="1:13" s="78" customFormat="1" hidden="1" x14ac:dyDescent="0.2">
      <c r="A36" s="90" t="s">
        <v>1569</v>
      </c>
      <c r="B36" s="90" t="s">
        <v>1900</v>
      </c>
      <c r="C36" s="103">
        <v>0</v>
      </c>
      <c r="D36" s="103">
        <v>550459</v>
      </c>
      <c r="E36" s="103">
        <v>550459</v>
      </c>
      <c r="F36" s="103">
        <v>111599</v>
      </c>
      <c r="G36" s="103">
        <v>0</v>
      </c>
      <c r="H36" s="103">
        <v>111599</v>
      </c>
      <c r="I36" s="103">
        <v>25233</v>
      </c>
      <c r="J36" s="103">
        <v>0</v>
      </c>
      <c r="K36" s="103">
        <v>25233</v>
      </c>
      <c r="L36" s="103">
        <v>11748</v>
      </c>
      <c r="M36" s="103">
        <v>699039</v>
      </c>
    </row>
    <row r="37" spans="1:13" s="78" customFormat="1" hidden="1" x14ac:dyDescent="0.2">
      <c r="A37" s="90" t="s">
        <v>1569</v>
      </c>
      <c r="B37" s="90" t="s">
        <v>1901</v>
      </c>
      <c r="C37" s="103">
        <v>0</v>
      </c>
      <c r="D37" s="103">
        <v>1135846</v>
      </c>
      <c r="E37" s="103">
        <v>1135846</v>
      </c>
      <c r="F37" s="103">
        <v>118195</v>
      </c>
      <c r="G37" s="103">
        <v>0</v>
      </c>
      <c r="H37" s="103">
        <v>118195</v>
      </c>
      <c r="I37" s="103">
        <v>58458</v>
      </c>
      <c r="J37" s="103">
        <v>0</v>
      </c>
      <c r="K37" s="103">
        <v>58458</v>
      </c>
      <c r="L37" s="103">
        <v>5810</v>
      </c>
      <c r="M37" s="103">
        <v>1318309</v>
      </c>
    </row>
    <row r="38" spans="1:13" s="78" customFormat="1" hidden="1" x14ac:dyDescent="0.2">
      <c r="A38" s="90" t="s">
        <v>1569</v>
      </c>
      <c r="B38" s="90" t="s">
        <v>1902</v>
      </c>
      <c r="C38" s="103">
        <v>6000</v>
      </c>
      <c r="D38" s="103">
        <v>363855</v>
      </c>
      <c r="E38" s="103">
        <v>369855</v>
      </c>
      <c r="F38" s="103">
        <v>82461</v>
      </c>
      <c r="G38" s="103">
        <v>0</v>
      </c>
      <c r="H38" s="103">
        <v>82461</v>
      </c>
      <c r="I38" s="103">
        <v>6025</v>
      </c>
      <c r="J38" s="103">
        <v>0</v>
      </c>
      <c r="K38" s="103">
        <v>6025</v>
      </c>
      <c r="L38" s="103">
        <v>18935</v>
      </c>
      <c r="M38" s="103">
        <v>477276</v>
      </c>
    </row>
    <row r="39" spans="1:13" s="78" customFormat="1" hidden="1" x14ac:dyDescent="0.2">
      <c r="A39" s="90" t="s">
        <v>1569</v>
      </c>
      <c r="B39" s="90" t="s">
        <v>1903</v>
      </c>
      <c r="C39" s="103">
        <v>0</v>
      </c>
      <c r="D39" s="103">
        <v>681518</v>
      </c>
      <c r="E39" s="103">
        <v>681518</v>
      </c>
      <c r="F39" s="103">
        <v>105234</v>
      </c>
      <c r="G39" s="103">
        <v>0</v>
      </c>
      <c r="H39" s="103">
        <v>105234</v>
      </c>
      <c r="I39" s="103">
        <v>750</v>
      </c>
      <c r="J39" s="103">
        <v>0</v>
      </c>
      <c r="K39" s="103">
        <v>750</v>
      </c>
      <c r="L39" s="103">
        <v>2432</v>
      </c>
      <c r="M39" s="103">
        <v>789934</v>
      </c>
    </row>
    <row r="40" spans="1:13" s="78" customFormat="1" x14ac:dyDescent="0.2">
      <c r="A40" s="90" t="s">
        <v>1569</v>
      </c>
      <c r="B40" s="90" t="s">
        <v>1904</v>
      </c>
      <c r="C40" s="103">
        <v>2500</v>
      </c>
      <c r="D40" s="103">
        <v>34671973</v>
      </c>
      <c r="E40" s="103">
        <v>34674473</v>
      </c>
      <c r="F40" s="103">
        <v>606135</v>
      </c>
      <c r="G40" s="103">
        <v>0</v>
      </c>
      <c r="H40" s="103">
        <v>606135</v>
      </c>
      <c r="I40" s="103">
        <v>118576</v>
      </c>
      <c r="J40" s="103">
        <v>3848</v>
      </c>
      <c r="K40" s="103">
        <v>122424</v>
      </c>
      <c r="L40" s="103">
        <v>2995019</v>
      </c>
      <c r="M40" s="103">
        <v>38398051</v>
      </c>
    </row>
    <row r="41" spans="1:13" s="78" customFormat="1" hidden="1" x14ac:dyDescent="0.2">
      <c r="A41" s="90" t="s">
        <v>1569</v>
      </c>
      <c r="B41" s="90" t="s">
        <v>1905</v>
      </c>
      <c r="C41" s="103">
        <v>613260</v>
      </c>
      <c r="D41" s="103">
        <v>1046182</v>
      </c>
      <c r="E41" s="103">
        <v>1659442</v>
      </c>
      <c r="F41" s="103">
        <v>131397</v>
      </c>
      <c r="G41" s="103">
        <v>0</v>
      </c>
      <c r="H41" s="103">
        <v>131397</v>
      </c>
      <c r="I41" s="103">
        <v>32163</v>
      </c>
      <c r="J41" s="103">
        <v>0</v>
      </c>
      <c r="K41" s="103">
        <v>32163</v>
      </c>
      <c r="L41" s="103">
        <v>338294</v>
      </c>
      <c r="M41" s="103">
        <v>2161296</v>
      </c>
    </row>
    <row r="42" spans="1:13" s="78" customFormat="1" hidden="1" x14ac:dyDescent="0.2">
      <c r="A42" s="90" t="s">
        <v>1569</v>
      </c>
      <c r="B42" s="90" t="s">
        <v>1906</v>
      </c>
      <c r="C42" s="103">
        <v>0</v>
      </c>
      <c r="D42" s="103">
        <v>3572948</v>
      </c>
      <c r="E42" s="103">
        <v>3572948</v>
      </c>
      <c r="F42" s="103">
        <v>190743</v>
      </c>
      <c r="G42" s="103">
        <v>91500</v>
      </c>
      <c r="H42" s="103">
        <v>282243</v>
      </c>
      <c r="I42" s="103">
        <v>34596</v>
      </c>
      <c r="J42" s="103">
        <v>0</v>
      </c>
      <c r="K42" s="103">
        <v>34596</v>
      </c>
      <c r="L42" s="103">
        <v>296812</v>
      </c>
      <c r="M42" s="103">
        <v>4186599</v>
      </c>
    </row>
    <row r="43" spans="1:13" s="78" customFormat="1" hidden="1" x14ac:dyDescent="0.2">
      <c r="A43" s="90" t="s">
        <v>1569</v>
      </c>
      <c r="B43" s="90" t="s">
        <v>1907</v>
      </c>
      <c r="C43" s="103">
        <v>0</v>
      </c>
      <c r="D43" s="103">
        <v>1642836</v>
      </c>
      <c r="E43" s="103">
        <v>1642836</v>
      </c>
      <c r="F43" s="103">
        <v>222981</v>
      </c>
      <c r="G43" s="103">
        <v>0</v>
      </c>
      <c r="H43" s="103">
        <v>222981</v>
      </c>
      <c r="I43" s="103">
        <v>0</v>
      </c>
      <c r="J43" s="103">
        <v>0</v>
      </c>
      <c r="K43" s="103">
        <v>0</v>
      </c>
      <c r="L43" s="103">
        <v>180985</v>
      </c>
      <c r="M43" s="103">
        <v>2046802</v>
      </c>
    </row>
    <row r="44" spans="1:13" s="78" customFormat="1" hidden="1" x14ac:dyDescent="0.2">
      <c r="A44" s="90" t="s">
        <v>1569</v>
      </c>
      <c r="B44" s="90" t="s">
        <v>1197</v>
      </c>
      <c r="C44" s="103">
        <v>4000</v>
      </c>
      <c r="D44" s="103">
        <v>1967047</v>
      </c>
      <c r="E44" s="103">
        <v>1971047</v>
      </c>
      <c r="F44" s="103">
        <v>105598</v>
      </c>
      <c r="G44" s="103">
        <v>0</v>
      </c>
      <c r="H44" s="103">
        <v>105598</v>
      </c>
      <c r="I44" s="103">
        <v>12628</v>
      </c>
      <c r="J44" s="103">
        <v>0</v>
      </c>
      <c r="K44" s="103">
        <v>12628</v>
      </c>
      <c r="L44" s="103">
        <v>43528</v>
      </c>
      <c r="M44" s="103">
        <v>2132801</v>
      </c>
    </row>
    <row r="45" spans="1:13" s="78" customFormat="1" hidden="1" x14ac:dyDescent="0.2">
      <c r="A45" s="90" t="s">
        <v>1569</v>
      </c>
      <c r="B45" s="90" t="s">
        <v>1908</v>
      </c>
      <c r="C45" s="103">
        <v>0</v>
      </c>
      <c r="D45" s="103">
        <v>690175</v>
      </c>
      <c r="E45" s="103">
        <v>690175</v>
      </c>
      <c r="F45" s="103">
        <v>105394</v>
      </c>
      <c r="G45" s="103">
        <v>0</v>
      </c>
      <c r="H45" s="103">
        <v>105394</v>
      </c>
      <c r="I45" s="103">
        <v>0</v>
      </c>
      <c r="J45" s="103">
        <v>0</v>
      </c>
      <c r="K45" s="103">
        <v>0</v>
      </c>
      <c r="L45" s="103">
        <v>0</v>
      </c>
      <c r="M45" s="103">
        <v>795569</v>
      </c>
    </row>
    <row r="46" spans="1:13" s="78" customFormat="1" hidden="1" x14ac:dyDescent="0.2">
      <c r="A46" s="90" t="s">
        <v>1569</v>
      </c>
      <c r="B46" s="90" t="s">
        <v>1909</v>
      </c>
      <c r="C46" s="103">
        <v>0</v>
      </c>
      <c r="D46" s="103">
        <v>402169</v>
      </c>
      <c r="E46" s="103">
        <v>402169</v>
      </c>
      <c r="F46" s="103">
        <v>95672</v>
      </c>
      <c r="G46" s="103">
        <v>0</v>
      </c>
      <c r="H46" s="103">
        <v>95672</v>
      </c>
      <c r="I46" s="103">
        <v>2400</v>
      </c>
      <c r="J46" s="103">
        <v>0</v>
      </c>
      <c r="K46" s="103">
        <v>2400</v>
      </c>
      <c r="L46" s="103">
        <v>0</v>
      </c>
      <c r="M46" s="103">
        <v>500241</v>
      </c>
    </row>
    <row r="47" spans="1:13" s="78" customFormat="1" hidden="1" x14ac:dyDescent="0.2">
      <c r="A47" s="90" t="s">
        <v>1569</v>
      </c>
      <c r="B47" s="90" t="s">
        <v>1910</v>
      </c>
      <c r="C47" s="103">
        <v>1354127</v>
      </c>
      <c r="D47" s="103">
        <v>579395</v>
      </c>
      <c r="E47" s="103">
        <v>1933522</v>
      </c>
      <c r="F47" s="103">
        <v>191774</v>
      </c>
      <c r="G47" s="103">
        <v>0</v>
      </c>
      <c r="H47" s="103">
        <v>191774</v>
      </c>
      <c r="I47" s="103">
        <v>29322</v>
      </c>
      <c r="J47" s="103">
        <v>0</v>
      </c>
      <c r="K47" s="103">
        <v>29322</v>
      </c>
      <c r="L47" s="103">
        <v>183640</v>
      </c>
      <c r="M47" s="103">
        <v>2338258</v>
      </c>
    </row>
    <row r="48" spans="1:13" s="78" customFormat="1" hidden="1" x14ac:dyDescent="0.2">
      <c r="A48" s="90" t="s">
        <v>1569</v>
      </c>
      <c r="B48" s="90" t="s">
        <v>1911</v>
      </c>
      <c r="C48" s="103">
        <v>0</v>
      </c>
      <c r="D48" s="103">
        <v>465436</v>
      </c>
      <c r="E48" s="103">
        <v>465436</v>
      </c>
      <c r="F48" s="103">
        <v>78255</v>
      </c>
      <c r="G48" s="103">
        <v>0</v>
      </c>
      <c r="H48" s="103">
        <v>78255</v>
      </c>
      <c r="I48" s="103">
        <v>21377</v>
      </c>
      <c r="J48" s="103">
        <v>0</v>
      </c>
      <c r="K48" s="103">
        <v>21377</v>
      </c>
      <c r="L48" s="103">
        <v>17394</v>
      </c>
      <c r="M48" s="103">
        <v>582462</v>
      </c>
    </row>
    <row r="49" spans="1:13" s="78" customFormat="1" hidden="1" x14ac:dyDescent="0.2">
      <c r="A49" s="90" t="s">
        <v>1569</v>
      </c>
      <c r="B49" s="90" t="s">
        <v>1912</v>
      </c>
      <c r="C49" s="103">
        <v>704312</v>
      </c>
      <c r="D49" s="103">
        <v>1748751</v>
      </c>
      <c r="E49" s="103">
        <v>2453063</v>
      </c>
      <c r="F49" s="103">
        <v>184846</v>
      </c>
      <c r="G49" s="103">
        <v>0</v>
      </c>
      <c r="H49" s="103">
        <v>184846</v>
      </c>
      <c r="I49" s="103">
        <v>0</v>
      </c>
      <c r="J49" s="103">
        <v>0</v>
      </c>
      <c r="K49" s="103">
        <v>0</v>
      </c>
      <c r="L49" s="103">
        <v>137838</v>
      </c>
      <c r="M49" s="103">
        <v>2775747</v>
      </c>
    </row>
    <row r="50" spans="1:13" s="78" customFormat="1" hidden="1" x14ac:dyDescent="0.2">
      <c r="A50" s="90" t="s">
        <v>1569</v>
      </c>
      <c r="B50" s="90" t="s">
        <v>1913</v>
      </c>
      <c r="C50" s="103">
        <v>322327</v>
      </c>
      <c r="D50" s="103">
        <v>540000</v>
      </c>
      <c r="E50" s="103">
        <v>862327</v>
      </c>
      <c r="F50" s="103">
        <v>215012</v>
      </c>
      <c r="G50" s="103">
        <v>0</v>
      </c>
      <c r="H50" s="103">
        <v>215012</v>
      </c>
      <c r="I50" s="103">
        <v>45818</v>
      </c>
      <c r="J50" s="103">
        <v>5382</v>
      </c>
      <c r="K50" s="103">
        <v>51200</v>
      </c>
      <c r="L50" s="103">
        <v>134579</v>
      </c>
      <c r="M50" s="103">
        <v>1263118</v>
      </c>
    </row>
    <row r="51" spans="1:13" s="78" customFormat="1" hidden="1" x14ac:dyDescent="0.2">
      <c r="A51" s="90" t="s">
        <v>1569</v>
      </c>
      <c r="B51" s="90" t="s">
        <v>1914</v>
      </c>
      <c r="C51" s="103">
        <v>2600</v>
      </c>
      <c r="D51" s="103">
        <v>1513332</v>
      </c>
      <c r="E51" s="103">
        <v>1515932</v>
      </c>
      <c r="F51" s="103">
        <v>139876</v>
      </c>
      <c r="G51" s="103">
        <v>0</v>
      </c>
      <c r="H51" s="103">
        <v>139876</v>
      </c>
      <c r="I51" s="103">
        <v>7645</v>
      </c>
      <c r="J51" s="103">
        <v>0</v>
      </c>
      <c r="K51" s="103">
        <v>7645</v>
      </c>
      <c r="L51" s="103">
        <v>147849</v>
      </c>
      <c r="M51" s="103">
        <v>1811302</v>
      </c>
    </row>
    <row r="52" spans="1:13" s="78" customFormat="1" hidden="1" x14ac:dyDescent="0.2">
      <c r="A52" s="90" t="s">
        <v>1569</v>
      </c>
      <c r="B52" s="90" t="s">
        <v>1915</v>
      </c>
      <c r="C52" s="103">
        <v>0</v>
      </c>
      <c r="D52" s="103">
        <v>3000082</v>
      </c>
      <c r="E52" s="103">
        <v>3000082</v>
      </c>
      <c r="F52" s="103">
        <v>172301</v>
      </c>
      <c r="G52" s="103">
        <v>0</v>
      </c>
      <c r="H52" s="103">
        <v>172301</v>
      </c>
      <c r="I52" s="103">
        <v>5000</v>
      </c>
      <c r="J52" s="103">
        <v>0</v>
      </c>
      <c r="K52" s="103">
        <v>5000</v>
      </c>
      <c r="L52" s="103">
        <v>0</v>
      </c>
      <c r="M52" s="103">
        <v>3177383</v>
      </c>
    </row>
    <row r="53" spans="1:13" s="78" customFormat="1" hidden="1" x14ac:dyDescent="0.2">
      <c r="A53" s="90" t="s">
        <v>1569</v>
      </c>
      <c r="B53" s="90" t="s">
        <v>1916</v>
      </c>
      <c r="C53" s="103">
        <v>0</v>
      </c>
      <c r="D53" s="103">
        <v>437342</v>
      </c>
      <c r="E53" s="103">
        <v>437342</v>
      </c>
      <c r="F53" s="103">
        <v>123742</v>
      </c>
      <c r="G53" s="103">
        <v>0</v>
      </c>
      <c r="H53" s="103">
        <v>123742</v>
      </c>
      <c r="I53" s="103">
        <v>35485</v>
      </c>
      <c r="J53" s="103">
        <v>0</v>
      </c>
      <c r="K53" s="103">
        <v>35485</v>
      </c>
      <c r="L53" s="103">
        <v>23858</v>
      </c>
      <c r="M53" s="103">
        <v>620427</v>
      </c>
    </row>
    <row r="54" spans="1:13" s="78" customFormat="1" hidden="1" x14ac:dyDescent="0.2">
      <c r="A54" s="90" t="s">
        <v>1569</v>
      </c>
      <c r="B54" s="90" t="s">
        <v>1917</v>
      </c>
      <c r="C54" s="103">
        <v>4000</v>
      </c>
      <c r="D54" s="103">
        <v>677705</v>
      </c>
      <c r="E54" s="103">
        <v>681705</v>
      </c>
      <c r="F54" s="103">
        <v>120440</v>
      </c>
      <c r="G54" s="103">
        <v>0</v>
      </c>
      <c r="H54" s="103">
        <v>120440</v>
      </c>
      <c r="I54" s="103">
        <v>0</v>
      </c>
      <c r="J54" s="103">
        <v>0</v>
      </c>
      <c r="K54" s="103">
        <v>0</v>
      </c>
      <c r="L54" s="103">
        <v>34785</v>
      </c>
      <c r="M54" s="103">
        <v>836930</v>
      </c>
    </row>
    <row r="55" spans="1:13" s="78" customFormat="1" hidden="1" x14ac:dyDescent="0.2">
      <c r="A55" s="90" t="s">
        <v>1569</v>
      </c>
      <c r="B55" s="90" t="s">
        <v>1918</v>
      </c>
      <c r="C55" s="103">
        <v>0</v>
      </c>
      <c r="D55" s="103">
        <v>356220</v>
      </c>
      <c r="E55" s="103">
        <v>356220</v>
      </c>
      <c r="F55" s="103">
        <v>103598</v>
      </c>
      <c r="G55" s="103">
        <v>0</v>
      </c>
      <c r="H55" s="103">
        <v>103598</v>
      </c>
      <c r="I55" s="103">
        <v>0</v>
      </c>
      <c r="J55" s="103">
        <v>0</v>
      </c>
      <c r="K55" s="103">
        <v>0</v>
      </c>
      <c r="L55" s="103">
        <v>10124</v>
      </c>
      <c r="M55" s="103">
        <v>469942</v>
      </c>
    </row>
    <row r="56" spans="1:13" s="78" customFormat="1" hidden="1" x14ac:dyDescent="0.2">
      <c r="A56" s="90" t="s">
        <v>1569</v>
      </c>
      <c r="B56" s="90" t="s">
        <v>1919</v>
      </c>
      <c r="C56" s="103">
        <v>-1</v>
      </c>
      <c r="D56" s="103">
        <v>-1</v>
      </c>
      <c r="E56" s="103">
        <v>-1</v>
      </c>
      <c r="F56" s="103">
        <v>-1</v>
      </c>
      <c r="G56" s="103">
        <v>-1</v>
      </c>
      <c r="H56" s="103">
        <v>-1</v>
      </c>
      <c r="I56" s="103">
        <v>-1</v>
      </c>
      <c r="J56" s="103">
        <v>-1</v>
      </c>
      <c r="K56" s="103">
        <v>-1</v>
      </c>
      <c r="L56" s="103">
        <v>-1</v>
      </c>
      <c r="M56" s="103">
        <v>-1</v>
      </c>
    </row>
    <row r="57" spans="1:13" s="78" customFormat="1" hidden="1" x14ac:dyDescent="0.2">
      <c r="A57" s="90" t="s">
        <v>1569</v>
      </c>
      <c r="B57" s="90" t="s">
        <v>1920</v>
      </c>
      <c r="C57" s="103">
        <v>0</v>
      </c>
      <c r="D57" s="103">
        <v>1178653</v>
      </c>
      <c r="E57" s="103">
        <v>1178653</v>
      </c>
      <c r="F57" s="103">
        <v>88071</v>
      </c>
      <c r="G57" s="103">
        <v>0</v>
      </c>
      <c r="H57" s="103">
        <v>88071</v>
      </c>
      <c r="I57" s="103">
        <v>0</v>
      </c>
      <c r="J57" s="103">
        <v>15636</v>
      </c>
      <c r="K57" s="103">
        <v>15636</v>
      </c>
      <c r="L57" s="103">
        <v>0</v>
      </c>
      <c r="M57" s="103">
        <v>1282360</v>
      </c>
    </row>
    <row r="58" spans="1:13" s="78" customFormat="1" hidden="1" x14ac:dyDescent="0.2">
      <c r="A58" s="90" t="s">
        <v>1569</v>
      </c>
      <c r="B58" s="90" t="s">
        <v>1921</v>
      </c>
      <c r="C58" s="103">
        <v>0</v>
      </c>
      <c r="D58" s="103">
        <v>4114180</v>
      </c>
      <c r="E58" s="103">
        <v>4114180</v>
      </c>
      <c r="F58" s="103">
        <v>193581</v>
      </c>
      <c r="G58" s="103">
        <v>0</v>
      </c>
      <c r="H58" s="103">
        <v>193581</v>
      </c>
      <c r="I58" s="103">
        <v>0</v>
      </c>
      <c r="J58" s="103">
        <v>0</v>
      </c>
      <c r="K58" s="103">
        <v>0</v>
      </c>
      <c r="L58" s="103">
        <v>183353</v>
      </c>
      <c r="M58" s="103">
        <v>4491114</v>
      </c>
    </row>
    <row r="59" spans="1:13" s="78" customFormat="1" hidden="1" x14ac:dyDescent="0.2">
      <c r="A59" s="90" t="s">
        <v>1569</v>
      </c>
      <c r="B59" s="90" t="s">
        <v>1922</v>
      </c>
      <c r="C59" s="103">
        <v>0</v>
      </c>
      <c r="D59" s="103">
        <v>0</v>
      </c>
      <c r="E59" s="103">
        <v>0</v>
      </c>
      <c r="F59" s="103">
        <v>107386</v>
      </c>
      <c r="G59" s="103">
        <v>0</v>
      </c>
      <c r="H59" s="103">
        <v>107386</v>
      </c>
      <c r="I59" s="103">
        <v>1200</v>
      </c>
      <c r="J59" s="103">
        <v>0</v>
      </c>
      <c r="K59" s="103">
        <v>1200</v>
      </c>
      <c r="L59" s="103">
        <v>0</v>
      </c>
      <c r="M59" s="103">
        <v>108586</v>
      </c>
    </row>
    <row r="60" spans="1:13" s="78" customFormat="1" x14ac:dyDescent="0.2">
      <c r="A60" s="90" t="s">
        <v>1569</v>
      </c>
      <c r="B60" s="90" t="s">
        <v>1923</v>
      </c>
      <c r="C60" s="103">
        <v>0</v>
      </c>
      <c r="D60" s="103">
        <v>19843646</v>
      </c>
      <c r="E60" s="103">
        <v>19843646</v>
      </c>
      <c r="F60" s="103">
        <v>580320</v>
      </c>
      <c r="G60" s="103">
        <v>0</v>
      </c>
      <c r="H60" s="103">
        <v>580320</v>
      </c>
      <c r="I60" s="103">
        <v>0</v>
      </c>
      <c r="J60" s="103">
        <v>0</v>
      </c>
      <c r="K60" s="103">
        <v>0</v>
      </c>
      <c r="L60" s="103">
        <v>0</v>
      </c>
      <c r="M60" s="103">
        <v>20423966</v>
      </c>
    </row>
    <row r="61" spans="1:13" s="78" customFormat="1" hidden="1" x14ac:dyDescent="0.2">
      <c r="A61" s="90" t="s">
        <v>1569</v>
      </c>
      <c r="B61" s="90" t="s">
        <v>1924</v>
      </c>
      <c r="C61" s="103">
        <v>0</v>
      </c>
      <c r="D61" s="103">
        <v>396875</v>
      </c>
      <c r="E61" s="103">
        <v>396875</v>
      </c>
      <c r="F61" s="103">
        <v>82326</v>
      </c>
      <c r="G61" s="103">
        <v>9500</v>
      </c>
      <c r="H61" s="103">
        <v>91826</v>
      </c>
      <c r="I61" s="103">
        <v>0</v>
      </c>
      <c r="J61" s="103">
        <v>0</v>
      </c>
      <c r="K61" s="103">
        <v>0</v>
      </c>
      <c r="L61" s="103">
        <v>15200</v>
      </c>
      <c r="M61" s="103">
        <v>503901</v>
      </c>
    </row>
    <row r="62" spans="1:13" s="78" customFormat="1" hidden="1" x14ac:dyDescent="0.2">
      <c r="A62" s="90" t="s">
        <v>1569</v>
      </c>
      <c r="B62" s="90" t="s">
        <v>1925</v>
      </c>
      <c r="C62" s="103">
        <v>0</v>
      </c>
      <c r="D62" s="103">
        <v>1658233</v>
      </c>
      <c r="E62" s="103">
        <v>1658233</v>
      </c>
      <c r="F62" s="103">
        <v>165002</v>
      </c>
      <c r="G62" s="103">
        <v>34118</v>
      </c>
      <c r="H62" s="103">
        <v>199120</v>
      </c>
      <c r="I62" s="103">
        <v>12027</v>
      </c>
      <c r="J62" s="103">
        <v>3000</v>
      </c>
      <c r="K62" s="103">
        <v>15027</v>
      </c>
      <c r="L62" s="103">
        <v>0</v>
      </c>
      <c r="M62" s="103">
        <v>1872380</v>
      </c>
    </row>
    <row r="63" spans="1:13" s="78" customFormat="1" hidden="1" x14ac:dyDescent="0.2">
      <c r="A63" s="90" t="s">
        <v>1569</v>
      </c>
      <c r="B63" s="90" t="s">
        <v>1926</v>
      </c>
      <c r="C63" s="103">
        <v>0</v>
      </c>
      <c r="D63" s="103">
        <v>1634942</v>
      </c>
      <c r="E63" s="103">
        <v>1634942</v>
      </c>
      <c r="F63" s="103">
        <v>131115</v>
      </c>
      <c r="G63" s="103">
        <v>0</v>
      </c>
      <c r="H63" s="103">
        <v>131115</v>
      </c>
      <c r="I63" s="103">
        <v>0</v>
      </c>
      <c r="J63" s="103">
        <v>0</v>
      </c>
      <c r="K63" s="103">
        <v>0</v>
      </c>
      <c r="L63" s="103">
        <v>57755</v>
      </c>
      <c r="M63" s="103">
        <v>1823812</v>
      </c>
    </row>
    <row r="64" spans="1:13" s="78" customFormat="1" x14ac:dyDescent="0.2">
      <c r="A64" s="91" t="s">
        <v>2125</v>
      </c>
      <c r="B64" s="91" t="s">
        <v>2019</v>
      </c>
      <c r="C64" s="155">
        <v>223608</v>
      </c>
      <c r="D64" s="155">
        <v>470060</v>
      </c>
      <c r="E64" s="155">
        <v>693668</v>
      </c>
      <c r="F64" s="155">
        <v>392930</v>
      </c>
      <c r="G64" s="155">
        <v>0</v>
      </c>
      <c r="H64" s="155">
        <v>392930</v>
      </c>
      <c r="I64" s="155">
        <v>0</v>
      </c>
      <c r="J64" s="155">
        <v>0</v>
      </c>
      <c r="K64" s="155">
        <v>0</v>
      </c>
      <c r="L64" s="155">
        <v>154258</v>
      </c>
      <c r="M64" s="155">
        <v>1240856</v>
      </c>
    </row>
    <row r="65" spans="1:13" s="78" customFormat="1" x14ac:dyDescent="0.2">
      <c r="A65" s="91" t="s">
        <v>2125</v>
      </c>
      <c r="B65" s="91" t="s">
        <v>2020</v>
      </c>
      <c r="C65" s="155">
        <v>80957</v>
      </c>
      <c r="D65" s="155">
        <v>314154</v>
      </c>
      <c r="E65" s="155">
        <v>395111</v>
      </c>
      <c r="F65" s="155">
        <v>297005</v>
      </c>
      <c r="G65" s="155">
        <v>0</v>
      </c>
      <c r="H65" s="155">
        <v>297005</v>
      </c>
      <c r="I65" s="155">
        <v>4916</v>
      </c>
      <c r="J65" s="155">
        <v>0</v>
      </c>
      <c r="K65" s="155">
        <v>4916</v>
      </c>
      <c r="L65" s="155">
        <v>181515</v>
      </c>
      <c r="M65" s="155">
        <v>878547</v>
      </c>
    </row>
    <row r="66" spans="1:13" s="78" customFormat="1" x14ac:dyDescent="0.2">
      <c r="A66" s="91" t="s">
        <v>2125</v>
      </c>
      <c r="B66" s="91" t="s">
        <v>2021</v>
      </c>
      <c r="C66" s="155">
        <v>2000</v>
      </c>
      <c r="D66" s="155">
        <v>1507766</v>
      </c>
      <c r="E66" s="155">
        <v>1509766</v>
      </c>
      <c r="F66" s="155">
        <v>382787</v>
      </c>
      <c r="G66" s="155">
        <v>0</v>
      </c>
      <c r="H66" s="155">
        <v>382787</v>
      </c>
      <c r="I66" s="155">
        <v>43648</v>
      </c>
      <c r="J66" s="155">
        <v>0</v>
      </c>
      <c r="K66" s="155">
        <v>43648</v>
      </c>
      <c r="L66" s="155">
        <v>278507</v>
      </c>
      <c r="M66" s="155">
        <v>2214708</v>
      </c>
    </row>
    <row r="67" spans="1:13" s="78" customFormat="1" x14ac:dyDescent="0.2">
      <c r="A67" s="91" t="s">
        <v>2125</v>
      </c>
      <c r="B67" s="91" t="s">
        <v>2022</v>
      </c>
      <c r="C67" s="155">
        <v>123575</v>
      </c>
      <c r="D67" s="155">
        <v>335832</v>
      </c>
      <c r="E67" s="155">
        <v>459407</v>
      </c>
      <c r="F67" s="155">
        <v>304479</v>
      </c>
      <c r="G67" s="155">
        <v>0</v>
      </c>
      <c r="H67" s="155">
        <v>304479</v>
      </c>
      <c r="I67" s="155">
        <v>1950</v>
      </c>
      <c r="J67" s="155">
        <v>0</v>
      </c>
      <c r="K67" s="155">
        <v>1950</v>
      </c>
      <c r="L67" s="155">
        <v>72610</v>
      </c>
      <c r="M67" s="155">
        <v>838446</v>
      </c>
    </row>
    <row r="68" spans="1:13" s="78" customFormat="1" x14ac:dyDescent="0.2">
      <c r="A68" s="91" t="s">
        <v>2125</v>
      </c>
      <c r="B68" s="91" t="s">
        <v>2023</v>
      </c>
      <c r="C68" s="155">
        <v>166965</v>
      </c>
      <c r="D68" s="155">
        <v>2676331</v>
      </c>
      <c r="E68" s="155">
        <v>2843296</v>
      </c>
      <c r="F68" s="155">
        <v>382335</v>
      </c>
      <c r="G68" s="155">
        <v>37000</v>
      </c>
      <c r="H68" s="155">
        <v>419335</v>
      </c>
      <c r="I68" s="155">
        <v>4499</v>
      </c>
      <c r="J68" s="155">
        <v>0</v>
      </c>
      <c r="K68" s="155">
        <v>4499</v>
      </c>
      <c r="L68" s="155">
        <v>474732</v>
      </c>
      <c r="M68" s="155">
        <v>3741862</v>
      </c>
    </row>
    <row r="69" spans="1:13" s="78" customFormat="1" x14ac:dyDescent="0.2">
      <c r="A69" s="91" t="s">
        <v>2125</v>
      </c>
      <c r="B69" s="91" t="s">
        <v>2024</v>
      </c>
      <c r="C69" s="155">
        <v>800</v>
      </c>
      <c r="D69" s="155">
        <v>2301572</v>
      </c>
      <c r="E69" s="155">
        <v>2302372</v>
      </c>
      <c r="F69" s="155">
        <v>391261</v>
      </c>
      <c r="G69" s="155">
        <v>0</v>
      </c>
      <c r="H69" s="155">
        <v>391261</v>
      </c>
      <c r="I69" s="155">
        <v>0</v>
      </c>
      <c r="J69" s="155">
        <v>0</v>
      </c>
      <c r="K69" s="155">
        <v>0</v>
      </c>
      <c r="L69" s="155">
        <v>81124</v>
      </c>
      <c r="M69" s="155">
        <v>2774757</v>
      </c>
    </row>
    <row r="70" spans="1:13" s="78" customFormat="1" x14ac:dyDescent="0.2">
      <c r="A70" s="91" t="s">
        <v>2125</v>
      </c>
      <c r="B70" s="91" t="s">
        <v>2025</v>
      </c>
      <c r="C70" s="155">
        <v>21000</v>
      </c>
      <c r="D70" s="155">
        <v>2227821</v>
      </c>
      <c r="E70" s="155">
        <v>2248821</v>
      </c>
      <c r="F70" s="155">
        <v>327021</v>
      </c>
      <c r="G70" s="155">
        <v>54408</v>
      </c>
      <c r="H70" s="155">
        <v>381429</v>
      </c>
      <c r="I70" s="155">
        <v>114800</v>
      </c>
      <c r="J70" s="155">
        <v>0</v>
      </c>
      <c r="K70" s="155">
        <v>114800</v>
      </c>
      <c r="L70" s="155">
        <v>518808</v>
      </c>
      <c r="M70" s="155">
        <v>3263858</v>
      </c>
    </row>
    <row r="71" spans="1:13" s="78" customFormat="1" x14ac:dyDescent="0.2">
      <c r="A71" s="91" t="s">
        <v>2125</v>
      </c>
      <c r="B71" s="91" t="s">
        <v>2026</v>
      </c>
      <c r="C71" s="155">
        <v>529645</v>
      </c>
      <c r="D71" s="155">
        <v>357545</v>
      </c>
      <c r="E71" s="155">
        <v>887190</v>
      </c>
      <c r="F71" s="155">
        <v>296450</v>
      </c>
      <c r="G71" s="155">
        <v>0</v>
      </c>
      <c r="H71" s="155">
        <v>296450</v>
      </c>
      <c r="I71" s="155">
        <v>0</v>
      </c>
      <c r="J71" s="155">
        <v>0</v>
      </c>
      <c r="K71" s="155">
        <v>0</v>
      </c>
      <c r="L71" s="155">
        <v>34600</v>
      </c>
      <c r="M71" s="155">
        <v>1218240</v>
      </c>
    </row>
    <row r="72" spans="1:13" s="78" customFormat="1" x14ac:dyDescent="0.2">
      <c r="A72" s="91" t="s">
        <v>2125</v>
      </c>
      <c r="B72" s="91" t="s">
        <v>2027</v>
      </c>
      <c r="C72" s="155">
        <v>199010</v>
      </c>
      <c r="D72" s="155">
        <v>946490</v>
      </c>
      <c r="E72" s="155">
        <v>1145500</v>
      </c>
      <c r="F72" s="155">
        <v>335231</v>
      </c>
      <c r="G72" s="155">
        <v>0</v>
      </c>
      <c r="H72" s="155">
        <v>335231</v>
      </c>
      <c r="I72" s="155">
        <v>75824</v>
      </c>
      <c r="J72" s="155">
        <v>0</v>
      </c>
      <c r="K72" s="155">
        <v>75824</v>
      </c>
      <c r="L72" s="155">
        <v>696612</v>
      </c>
      <c r="M72" s="155">
        <v>2253167</v>
      </c>
    </row>
    <row r="73" spans="1:13" s="78" customFormat="1" x14ac:dyDescent="0.2">
      <c r="A73" s="91" t="s">
        <v>2125</v>
      </c>
      <c r="B73" s="91" t="s">
        <v>2028</v>
      </c>
      <c r="C73" s="155">
        <v>301218</v>
      </c>
      <c r="D73" s="155">
        <v>1510570</v>
      </c>
      <c r="E73" s="155">
        <v>1811788</v>
      </c>
      <c r="F73" s="155">
        <v>458203</v>
      </c>
      <c r="G73" s="155">
        <v>0</v>
      </c>
      <c r="H73" s="155">
        <v>458203</v>
      </c>
      <c r="I73" s="155">
        <v>646</v>
      </c>
      <c r="J73" s="155">
        <v>0</v>
      </c>
      <c r="K73" s="155">
        <v>646</v>
      </c>
      <c r="L73" s="155">
        <v>173747</v>
      </c>
      <c r="M73" s="155">
        <v>2444384</v>
      </c>
    </row>
    <row r="74" spans="1:13" s="78" customFormat="1" x14ac:dyDescent="0.2">
      <c r="A74" s="91" t="s">
        <v>2125</v>
      </c>
      <c r="B74" s="91" t="s">
        <v>2029</v>
      </c>
      <c r="C74" s="155">
        <v>0</v>
      </c>
      <c r="D74" s="155">
        <v>621002</v>
      </c>
      <c r="E74" s="155">
        <v>621002</v>
      </c>
      <c r="F74" s="155">
        <v>356715</v>
      </c>
      <c r="G74" s="155">
        <v>0</v>
      </c>
      <c r="H74" s="155">
        <v>356715</v>
      </c>
      <c r="I74" s="155">
        <v>1200</v>
      </c>
      <c r="J74" s="155">
        <v>0</v>
      </c>
      <c r="K74" s="155">
        <v>1200</v>
      </c>
      <c r="L74" s="155">
        <v>119006</v>
      </c>
      <c r="M74" s="155">
        <v>1097923</v>
      </c>
    </row>
    <row r="75" spans="1:13" s="78" customFormat="1" x14ac:dyDescent="0.2">
      <c r="A75" s="91" t="s">
        <v>2125</v>
      </c>
      <c r="B75" s="91" t="s">
        <v>2030</v>
      </c>
      <c r="C75" s="155">
        <v>163981</v>
      </c>
      <c r="D75" s="155">
        <v>1746669</v>
      </c>
      <c r="E75" s="155">
        <v>1910650</v>
      </c>
      <c r="F75" s="155">
        <v>552813</v>
      </c>
      <c r="G75" s="155">
        <v>14998</v>
      </c>
      <c r="H75" s="155">
        <v>567811</v>
      </c>
      <c r="I75" s="155">
        <v>49697</v>
      </c>
      <c r="J75" s="155">
        <v>71662</v>
      </c>
      <c r="K75" s="155">
        <v>121359</v>
      </c>
      <c r="L75" s="155">
        <v>142641</v>
      </c>
      <c r="M75" s="155">
        <v>2742461</v>
      </c>
    </row>
    <row r="76" spans="1:13" s="78" customFormat="1" x14ac:dyDescent="0.2">
      <c r="A76" s="92" t="s">
        <v>1951</v>
      </c>
      <c r="B76" s="92" t="s">
        <v>2010</v>
      </c>
      <c r="C76" s="156">
        <v>2077373</v>
      </c>
      <c r="D76" s="156">
        <v>568139</v>
      </c>
      <c r="E76" s="156">
        <v>2645512</v>
      </c>
      <c r="F76" s="156">
        <v>29102</v>
      </c>
      <c r="G76" s="156">
        <v>0</v>
      </c>
      <c r="H76" s="156">
        <v>29102</v>
      </c>
      <c r="I76" s="156">
        <v>91152</v>
      </c>
      <c r="J76" s="156">
        <v>0</v>
      </c>
      <c r="K76" s="156">
        <v>91152</v>
      </c>
      <c r="L76" s="156">
        <v>198842</v>
      </c>
      <c r="M76" s="156">
        <v>2964608</v>
      </c>
    </row>
    <row r="77" spans="1:13" s="78" customFormat="1" x14ac:dyDescent="0.2">
      <c r="A77" s="92" t="s">
        <v>1951</v>
      </c>
      <c r="B77" s="92" t="s">
        <v>1939</v>
      </c>
      <c r="C77" s="156">
        <v>517919</v>
      </c>
      <c r="D77" s="156">
        <v>0</v>
      </c>
      <c r="E77" s="156">
        <v>517919</v>
      </c>
      <c r="F77" s="156">
        <v>11180</v>
      </c>
      <c r="G77" s="156">
        <v>0</v>
      </c>
      <c r="H77" s="156">
        <v>11180</v>
      </c>
      <c r="I77" s="156">
        <v>0</v>
      </c>
      <c r="J77" s="156">
        <v>0</v>
      </c>
      <c r="K77" s="156">
        <v>0</v>
      </c>
      <c r="L77" s="156">
        <v>0</v>
      </c>
      <c r="M77" s="156">
        <v>529099</v>
      </c>
    </row>
    <row r="78" spans="1:13" s="78" customFormat="1" x14ac:dyDescent="0.2">
      <c r="A78" s="92" t="s">
        <v>1951</v>
      </c>
      <c r="B78" s="92" t="s">
        <v>2011</v>
      </c>
      <c r="C78" s="156">
        <v>299091</v>
      </c>
      <c r="D78" s="156">
        <v>5000</v>
      </c>
      <c r="E78" s="156">
        <v>304091</v>
      </c>
      <c r="F78" s="156">
        <v>4465</v>
      </c>
      <c r="G78" s="156">
        <v>0</v>
      </c>
      <c r="H78" s="156">
        <v>4465</v>
      </c>
      <c r="I78" s="156">
        <v>750</v>
      </c>
      <c r="J78" s="156">
        <v>0</v>
      </c>
      <c r="K78" s="156">
        <v>750</v>
      </c>
      <c r="L78" s="156">
        <v>0</v>
      </c>
      <c r="M78" s="156">
        <v>309306</v>
      </c>
    </row>
    <row r="79" spans="1:13" s="78" customFormat="1" x14ac:dyDescent="0.2">
      <c r="A79" s="92" t="s">
        <v>1951</v>
      </c>
      <c r="B79" s="92" t="s">
        <v>2012</v>
      </c>
      <c r="C79" s="156">
        <v>1468535</v>
      </c>
      <c r="D79" s="156">
        <v>213000</v>
      </c>
      <c r="E79" s="156">
        <v>1681535</v>
      </c>
      <c r="F79" s="156">
        <v>27717</v>
      </c>
      <c r="G79" s="156">
        <v>0</v>
      </c>
      <c r="H79" s="156">
        <v>27717</v>
      </c>
      <c r="I79" s="156">
        <v>4780</v>
      </c>
      <c r="J79" s="156">
        <v>0</v>
      </c>
      <c r="K79" s="156">
        <v>4780</v>
      </c>
      <c r="L79" s="156">
        <v>93223</v>
      </c>
      <c r="M79" s="156">
        <v>1807255</v>
      </c>
    </row>
    <row r="80" spans="1:13" s="78" customFormat="1" x14ac:dyDescent="0.2">
      <c r="A80" s="92" t="s">
        <v>1951</v>
      </c>
      <c r="B80" s="92" t="s">
        <v>2013</v>
      </c>
      <c r="C80" s="156">
        <v>4396949</v>
      </c>
      <c r="D80" s="156">
        <v>359960</v>
      </c>
      <c r="E80" s="156">
        <v>4756909</v>
      </c>
      <c r="F80" s="156">
        <v>82308</v>
      </c>
      <c r="G80" s="156">
        <v>0</v>
      </c>
      <c r="H80" s="156">
        <v>82308</v>
      </c>
      <c r="I80" s="156">
        <v>4943</v>
      </c>
      <c r="J80" s="156">
        <v>0</v>
      </c>
      <c r="K80" s="156">
        <v>4943</v>
      </c>
      <c r="L80" s="156">
        <v>0</v>
      </c>
      <c r="M80" s="156">
        <v>4844160</v>
      </c>
    </row>
    <row r="81" spans="1:13" s="78" customFormat="1" x14ac:dyDescent="0.2">
      <c r="A81" s="92" t="s">
        <v>1951</v>
      </c>
      <c r="B81" s="92" t="s">
        <v>2014</v>
      </c>
      <c r="C81" s="156">
        <v>637282</v>
      </c>
      <c r="D81" s="156">
        <v>68000</v>
      </c>
      <c r="E81" s="156">
        <v>705282</v>
      </c>
      <c r="F81" s="156">
        <v>9509</v>
      </c>
      <c r="G81" s="156">
        <v>0</v>
      </c>
      <c r="H81" s="156">
        <v>9509</v>
      </c>
      <c r="I81" s="156">
        <v>43868</v>
      </c>
      <c r="J81" s="156">
        <v>0</v>
      </c>
      <c r="K81" s="156">
        <v>43868</v>
      </c>
      <c r="L81" s="156">
        <v>0</v>
      </c>
      <c r="M81" s="156">
        <v>758659</v>
      </c>
    </row>
    <row r="82" spans="1:13" s="78" customFormat="1" x14ac:dyDescent="0.2">
      <c r="A82" s="92" t="s">
        <v>1951</v>
      </c>
      <c r="B82" s="92" t="s">
        <v>2123</v>
      </c>
      <c r="C82" s="156">
        <v>621526</v>
      </c>
      <c r="D82" s="156">
        <v>1274532</v>
      </c>
      <c r="E82" s="156">
        <v>1896058</v>
      </c>
      <c r="F82" s="156">
        <v>23984</v>
      </c>
      <c r="G82" s="156">
        <v>0</v>
      </c>
      <c r="H82" s="156">
        <v>23984</v>
      </c>
      <c r="I82" s="156">
        <v>0</v>
      </c>
      <c r="J82" s="156">
        <v>0</v>
      </c>
      <c r="K82" s="156">
        <v>0</v>
      </c>
      <c r="L82" s="156">
        <v>88162</v>
      </c>
      <c r="M82" s="156">
        <v>2008204</v>
      </c>
    </row>
    <row r="83" spans="1:13" s="78" customFormat="1" x14ac:dyDescent="0.2">
      <c r="A83" s="92" t="s">
        <v>1951</v>
      </c>
      <c r="B83" s="92" t="s">
        <v>2015</v>
      </c>
      <c r="C83" s="156">
        <v>195454</v>
      </c>
      <c r="D83" s="156">
        <v>0</v>
      </c>
      <c r="E83" s="156">
        <v>195454</v>
      </c>
      <c r="F83" s="156">
        <v>3900</v>
      </c>
      <c r="G83" s="156">
        <v>0</v>
      </c>
      <c r="H83" s="156">
        <v>3900</v>
      </c>
      <c r="I83" s="156">
        <v>0</v>
      </c>
      <c r="J83" s="156">
        <v>0</v>
      </c>
      <c r="K83" s="156">
        <v>0</v>
      </c>
      <c r="L83" s="156">
        <v>0</v>
      </c>
      <c r="M83" s="156">
        <v>199354</v>
      </c>
    </row>
    <row r="84" spans="1:13" s="78" customFormat="1" x14ac:dyDescent="0.2">
      <c r="A84" s="92" t="s">
        <v>1951</v>
      </c>
      <c r="B84" s="92" t="s">
        <v>2016</v>
      </c>
      <c r="C84" s="156">
        <v>264242</v>
      </c>
      <c r="D84" s="156">
        <v>0</v>
      </c>
      <c r="E84" s="156">
        <v>264242</v>
      </c>
      <c r="F84" s="156">
        <v>13959</v>
      </c>
      <c r="G84" s="156">
        <v>0</v>
      </c>
      <c r="H84" s="156">
        <v>13959</v>
      </c>
      <c r="I84" s="156">
        <v>3128</v>
      </c>
      <c r="J84" s="156">
        <v>0</v>
      </c>
      <c r="K84" s="156">
        <v>3128</v>
      </c>
      <c r="L84" s="156">
        <v>1781</v>
      </c>
      <c r="M84" s="156">
        <v>283110</v>
      </c>
    </row>
    <row r="85" spans="1:13" s="78" customFormat="1" x14ac:dyDescent="0.2">
      <c r="A85" s="92" t="s">
        <v>1951</v>
      </c>
      <c r="B85" s="92" t="s">
        <v>2017</v>
      </c>
      <c r="C85" s="156">
        <v>765259</v>
      </c>
      <c r="D85" s="156">
        <v>0</v>
      </c>
      <c r="E85" s="156">
        <v>765259</v>
      </c>
      <c r="F85" s="156">
        <v>6382</v>
      </c>
      <c r="G85" s="156">
        <v>0</v>
      </c>
      <c r="H85" s="156">
        <v>6382</v>
      </c>
      <c r="I85" s="156">
        <v>0</v>
      </c>
      <c r="J85" s="156">
        <v>0</v>
      </c>
      <c r="K85" s="156">
        <v>0</v>
      </c>
      <c r="L85" s="156">
        <v>44682</v>
      </c>
      <c r="M85" s="156">
        <v>816323</v>
      </c>
    </row>
    <row r="86" spans="1:13" x14ac:dyDescent="0.2">
      <c r="A86" s="32" t="s">
        <v>1951</v>
      </c>
      <c r="B86" s="32" t="s">
        <v>2018</v>
      </c>
      <c r="C86" s="39">
        <v>410814</v>
      </c>
      <c r="D86" s="39">
        <v>7800</v>
      </c>
      <c r="E86" s="39">
        <v>418614</v>
      </c>
      <c r="F86" s="39">
        <v>9327</v>
      </c>
      <c r="G86" s="39">
        <v>4566</v>
      </c>
      <c r="H86" s="39">
        <v>13893</v>
      </c>
      <c r="I86" s="39">
        <v>750</v>
      </c>
      <c r="J86" s="39">
        <v>0</v>
      </c>
      <c r="K86" s="39">
        <v>750</v>
      </c>
      <c r="L86" s="39">
        <v>21500</v>
      </c>
      <c r="M86" s="39">
        <v>454757</v>
      </c>
    </row>
  </sheetData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22.33203125" bestFit="1" customWidth="1"/>
    <col min="4" max="4" width="18.6640625" bestFit="1" customWidth="1"/>
    <col min="5" max="5" width="22.33203125" bestFit="1" customWidth="1"/>
    <col min="6" max="9" width="15.6640625" customWidth="1"/>
  </cols>
  <sheetData>
    <row r="1" spans="1:13" s="78" customFormat="1" x14ac:dyDescent="0.2">
      <c r="A1" s="78" t="s">
        <v>2009</v>
      </c>
    </row>
    <row r="2" spans="1:13" s="31" customFormat="1" ht="36" customHeight="1" x14ac:dyDescent="0.2">
      <c r="A2" s="28" t="s">
        <v>1958</v>
      </c>
      <c r="B2" s="28"/>
      <c r="C2" s="28"/>
      <c r="D2" s="28"/>
      <c r="E2" s="28"/>
      <c r="F2" s="28"/>
      <c r="G2" s="28"/>
      <c r="H2" s="28"/>
      <c r="I2" s="28"/>
      <c r="J2"/>
      <c r="K2"/>
      <c r="L2"/>
      <c r="M2"/>
    </row>
    <row r="3" spans="1:13" s="78" customFormat="1" ht="16" thickBot="1" x14ac:dyDescent="0.25"/>
    <row r="4" spans="1:13" s="78" customFormat="1" ht="16" thickTop="1" x14ac:dyDescent="0.2">
      <c r="F4" s="64" t="s">
        <v>2341</v>
      </c>
      <c r="G4" s="65"/>
      <c r="H4" s="65"/>
      <c r="I4" s="66"/>
    </row>
    <row r="5" spans="1:13" s="78" customFormat="1" x14ac:dyDescent="0.2">
      <c r="A5" s="232" t="s">
        <v>1729</v>
      </c>
      <c r="B5" s="232" t="s">
        <v>2318</v>
      </c>
      <c r="C5" s="152" t="s">
        <v>2283</v>
      </c>
      <c r="D5" s="129" t="s">
        <v>2285</v>
      </c>
      <c r="E5" s="130" t="s">
        <v>2284</v>
      </c>
      <c r="F5" s="157" t="s">
        <v>1959</v>
      </c>
      <c r="G5" s="158" t="s">
        <v>1954</v>
      </c>
      <c r="H5" s="45" t="s">
        <v>1960</v>
      </c>
      <c r="I5" s="159" t="s">
        <v>414</v>
      </c>
    </row>
    <row r="6" spans="1:13" s="78" customFormat="1" x14ac:dyDescent="0.2">
      <c r="A6" s="90" t="s">
        <v>1569</v>
      </c>
      <c r="B6" s="90" t="s">
        <v>1919</v>
      </c>
      <c r="C6" s="160">
        <v>-1</v>
      </c>
      <c r="D6" s="160">
        <v>-1</v>
      </c>
      <c r="E6" s="160">
        <v>-1</v>
      </c>
      <c r="F6" s="105">
        <v>-1</v>
      </c>
      <c r="G6" s="105">
        <v>-1</v>
      </c>
      <c r="H6" s="105">
        <v>-1</v>
      </c>
      <c r="I6" s="105">
        <v>-1</v>
      </c>
    </row>
    <row r="7" spans="1:13" s="78" customFormat="1" x14ac:dyDescent="0.2">
      <c r="A7" s="90" t="s">
        <v>1569</v>
      </c>
      <c r="B7" s="90" t="s">
        <v>1922</v>
      </c>
      <c r="C7" s="160">
        <v>0</v>
      </c>
      <c r="D7" s="160">
        <v>2.3812226977404261</v>
      </c>
      <c r="E7" s="160">
        <v>2.4078320065636296</v>
      </c>
      <c r="F7" s="105">
        <v>0</v>
      </c>
      <c r="G7" s="105">
        <v>0.98894885160149559</v>
      </c>
      <c r="H7" s="105">
        <v>1.1051148398504412E-2</v>
      </c>
      <c r="I7" s="105">
        <v>0</v>
      </c>
    </row>
    <row r="8" spans="1:13" s="78" customFormat="1" x14ac:dyDescent="0.2">
      <c r="A8" s="90" t="s">
        <v>1569</v>
      </c>
      <c r="B8" s="90" t="s">
        <v>1913</v>
      </c>
      <c r="C8" s="160">
        <v>6.4654320524835986</v>
      </c>
      <c r="D8" s="160">
        <v>1.6120862230552953</v>
      </c>
      <c r="E8" s="160">
        <v>9.4704254920337387</v>
      </c>
      <c r="F8" s="105">
        <v>0.68269710351685275</v>
      </c>
      <c r="G8" s="105">
        <v>0.1702232095497016</v>
      </c>
      <c r="H8" s="105">
        <v>4.0534613551544668E-2</v>
      </c>
      <c r="I8" s="105">
        <v>0.10654507338190097</v>
      </c>
    </row>
    <row r="9" spans="1:13" s="78" customFormat="1" x14ac:dyDescent="0.2">
      <c r="A9" s="90" t="s">
        <v>1569</v>
      </c>
      <c r="B9" s="90" t="s">
        <v>1916</v>
      </c>
      <c r="C9" s="160">
        <v>6.4679296626587988</v>
      </c>
      <c r="D9" s="160">
        <v>1.8300427407308812</v>
      </c>
      <c r="E9" s="160">
        <v>9.1756067261191721</v>
      </c>
      <c r="F9" s="105">
        <v>0.70490484779031215</v>
      </c>
      <c r="G9" s="105">
        <v>0.19944651022602175</v>
      </c>
      <c r="H9" s="105">
        <v>5.7194480575474632E-2</v>
      </c>
      <c r="I9" s="105">
        <v>3.8454161408191453E-2</v>
      </c>
    </row>
    <row r="10" spans="1:13" s="78" customFormat="1" x14ac:dyDescent="0.2">
      <c r="A10" s="90" t="s">
        <v>1569</v>
      </c>
      <c r="B10" s="90" t="s">
        <v>981</v>
      </c>
      <c r="C10" s="160">
        <v>6.6423922550291037</v>
      </c>
      <c r="D10" s="160">
        <v>1.1453147148415117</v>
      </c>
      <c r="E10" s="160">
        <v>8.6778719425762283</v>
      </c>
      <c r="F10" s="105">
        <v>0.76544022532062805</v>
      </c>
      <c r="G10" s="105">
        <v>0.13198105738599991</v>
      </c>
      <c r="H10" s="105">
        <v>6.6021807778204877E-2</v>
      </c>
      <c r="I10" s="105">
        <v>3.6556909515167227E-2</v>
      </c>
    </row>
    <row r="11" spans="1:13" s="78" customFormat="1" x14ac:dyDescent="0.2">
      <c r="A11" s="91" t="s">
        <v>2125</v>
      </c>
      <c r="B11" s="91" t="s">
        <v>2022</v>
      </c>
      <c r="C11" s="161">
        <v>6.7992807139579972</v>
      </c>
      <c r="D11" s="161">
        <v>4.5063270531472464</v>
      </c>
      <c r="E11" s="161">
        <v>12.409105036482307</v>
      </c>
      <c r="F11" s="133">
        <v>0.54792675974362093</v>
      </c>
      <c r="G11" s="133">
        <v>0.36314682161999701</v>
      </c>
      <c r="H11" s="133">
        <v>2.3257311741006577E-3</v>
      </c>
      <c r="I11" s="133">
        <v>8.6600687462281417E-2</v>
      </c>
    </row>
    <row r="12" spans="1:13" s="78" customFormat="1" x14ac:dyDescent="0.2">
      <c r="A12" s="90" t="s">
        <v>1569</v>
      </c>
      <c r="B12" s="90" t="s">
        <v>1880</v>
      </c>
      <c r="C12" s="160">
        <v>7.4306955858679995</v>
      </c>
      <c r="D12" s="160">
        <v>3.6616114547149028</v>
      </c>
      <c r="E12" s="160">
        <v>13.833305091925782</v>
      </c>
      <c r="F12" s="105">
        <v>0.53715981368799171</v>
      </c>
      <c r="G12" s="105">
        <v>0.26469534434342168</v>
      </c>
      <c r="H12" s="105">
        <v>0.12192350918238917</v>
      </c>
      <c r="I12" s="105">
        <v>7.6221332786197471E-2</v>
      </c>
    </row>
    <row r="13" spans="1:13" s="78" customFormat="1" x14ac:dyDescent="0.2">
      <c r="A13" s="91" t="s">
        <v>2125</v>
      </c>
      <c r="B13" s="91" t="s">
        <v>2020</v>
      </c>
      <c r="C13" s="161">
        <v>7.7306006652318526</v>
      </c>
      <c r="D13" s="161">
        <v>5.8110937194286834</v>
      </c>
      <c r="E13" s="161">
        <v>17.189336724711406</v>
      </c>
      <c r="F13" s="133">
        <v>0.44973234215130209</v>
      </c>
      <c r="G13" s="133">
        <v>0.33806387136943156</v>
      </c>
      <c r="H13" s="133">
        <v>5.595602739523327E-3</v>
      </c>
      <c r="I13" s="133">
        <v>0.20660818373974302</v>
      </c>
    </row>
    <row r="14" spans="1:13" s="78" customFormat="1" x14ac:dyDescent="0.2">
      <c r="A14" s="91" t="s">
        <v>2125</v>
      </c>
      <c r="B14" s="91" t="s">
        <v>2030</v>
      </c>
      <c r="C14" s="161">
        <v>8.2305581521575242</v>
      </c>
      <c r="D14" s="161">
        <v>2.3813673586311768</v>
      </c>
      <c r="E14" s="161">
        <v>11.813772664027466</v>
      </c>
      <c r="F14" s="133">
        <v>0.69669176699322255</v>
      </c>
      <c r="G14" s="133">
        <v>0.20157551921431152</v>
      </c>
      <c r="H14" s="133">
        <v>4.4251859917059898E-2</v>
      </c>
      <c r="I14" s="133">
        <v>5.2012043197697248E-2</v>
      </c>
    </row>
    <row r="15" spans="1:13" s="78" customFormat="1" x14ac:dyDescent="0.2">
      <c r="A15" s="90" t="s">
        <v>1569</v>
      </c>
      <c r="B15" s="90" t="s">
        <v>1907</v>
      </c>
      <c r="C15" s="160">
        <v>8.4405557039807633</v>
      </c>
      <c r="D15" s="160">
        <v>1.1456308185536077</v>
      </c>
      <c r="E15" s="160">
        <v>10.516050473704762</v>
      </c>
      <c r="F15" s="105">
        <v>0.80263552605479183</v>
      </c>
      <c r="G15" s="105">
        <v>0.10894116773385994</v>
      </c>
      <c r="H15" s="105">
        <v>0</v>
      </c>
      <c r="I15" s="105">
        <v>8.8423306211348238E-2</v>
      </c>
    </row>
    <row r="16" spans="1:13" s="78" customFormat="1" x14ac:dyDescent="0.2">
      <c r="A16" s="90" t="s">
        <v>1569</v>
      </c>
      <c r="B16" s="90" t="s">
        <v>1888</v>
      </c>
      <c r="C16" s="160">
        <v>8.6494621500634725</v>
      </c>
      <c r="D16" s="160">
        <v>2.0824981626244403</v>
      </c>
      <c r="E16" s="160">
        <v>10.731960312687914</v>
      </c>
      <c r="F16" s="105">
        <v>0.80595360941072469</v>
      </c>
      <c r="G16" s="105">
        <v>0.19404639058927534</v>
      </c>
      <c r="H16" s="105">
        <v>0</v>
      </c>
      <c r="I16" s="105">
        <v>0</v>
      </c>
    </row>
    <row r="17" spans="1:9" s="78" customFormat="1" x14ac:dyDescent="0.2">
      <c r="A17" s="91" t="s">
        <v>2125</v>
      </c>
      <c r="B17" s="91" t="s">
        <v>2019</v>
      </c>
      <c r="C17" s="161">
        <v>8.9193658304509391</v>
      </c>
      <c r="D17" s="161">
        <v>5.0523974232040221</v>
      </c>
      <c r="E17" s="161">
        <v>15.955253243496934</v>
      </c>
      <c r="F17" s="133">
        <v>0.559023770687332</v>
      </c>
      <c r="G17" s="133">
        <v>0.31666043440979452</v>
      </c>
      <c r="H17" s="133">
        <v>0</v>
      </c>
      <c r="I17" s="133">
        <v>0.12431579490287351</v>
      </c>
    </row>
    <row r="18" spans="1:9" s="78" customFormat="1" x14ac:dyDescent="0.2">
      <c r="A18" s="90" t="s">
        <v>1569</v>
      </c>
      <c r="B18" s="90" t="s">
        <v>1875</v>
      </c>
      <c r="C18" s="160">
        <v>9.1027886833690861</v>
      </c>
      <c r="D18" s="160">
        <v>1.1329582709353625</v>
      </c>
      <c r="E18" s="160">
        <v>10.235746954304448</v>
      </c>
      <c r="F18" s="105">
        <v>0.88931357174095449</v>
      </c>
      <c r="G18" s="105">
        <v>0.11068642825904547</v>
      </c>
      <c r="H18" s="105">
        <v>0</v>
      </c>
      <c r="I18" s="105">
        <v>0</v>
      </c>
    </row>
    <row r="19" spans="1:9" s="78" customFormat="1" x14ac:dyDescent="0.2">
      <c r="A19" s="90" t="s">
        <v>1569</v>
      </c>
      <c r="B19" s="90" t="s">
        <v>1900</v>
      </c>
      <c r="C19" s="160">
        <v>9.3443844639098259</v>
      </c>
      <c r="D19" s="160">
        <v>1.8944625517756501</v>
      </c>
      <c r="E19" s="160">
        <v>11.866622530046852</v>
      </c>
      <c r="F19" s="105">
        <v>0.78745105780936397</v>
      </c>
      <c r="G19" s="105">
        <v>0.15964631444025298</v>
      </c>
      <c r="H19" s="105">
        <v>3.6096698467467478E-2</v>
      </c>
      <c r="I19" s="105">
        <v>1.6805929282915546E-2</v>
      </c>
    </row>
    <row r="20" spans="1:9" s="78" customFormat="1" x14ac:dyDescent="0.2">
      <c r="A20" s="90" t="s">
        <v>1569</v>
      </c>
      <c r="B20" s="90" t="s">
        <v>1883</v>
      </c>
      <c r="C20" s="160">
        <v>9.5136117609283986</v>
      </c>
      <c r="D20" s="160">
        <v>1.6076670794917665</v>
      </c>
      <c r="E20" s="160">
        <v>12.506112104949315</v>
      </c>
      <c r="F20" s="105">
        <v>0.7607169743155725</v>
      </c>
      <c r="G20" s="105">
        <v>0.12855050922304859</v>
      </c>
      <c r="H20" s="105">
        <v>6.2448250156109164E-2</v>
      </c>
      <c r="I20" s="105">
        <v>4.8284266305269753E-2</v>
      </c>
    </row>
    <row r="21" spans="1:9" s="78" customFormat="1" x14ac:dyDescent="0.2">
      <c r="A21" s="90" t="s">
        <v>1569</v>
      </c>
      <c r="B21" s="90" t="s">
        <v>1890</v>
      </c>
      <c r="C21" s="160">
        <v>9.5715783471591216</v>
      </c>
      <c r="D21" s="160">
        <v>2.1900601467802159</v>
      </c>
      <c r="E21" s="160">
        <v>14.15435834237681</v>
      </c>
      <c r="F21" s="105">
        <v>0.67622834717294977</v>
      </c>
      <c r="G21" s="105">
        <v>0.15472691123153093</v>
      </c>
      <c r="H21" s="105">
        <v>2.8887762660325133E-3</v>
      </c>
      <c r="I21" s="105">
        <v>0.16615596532948684</v>
      </c>
    </row>
    <row r="22" spans="1:9" s="78" customFormat="1" x14ac:dyDescent="0.2">
      <c r="A22" s="90" t="s">
        <v>1569</v>
      </c>
      <c r="B22" s="90" t="s">
        <v>1918</v>
      </c>
      <c r="C22" s="160">
        <v>9.9444459953658466</v>
      </c>
      <c r="D22" s="160">
        <v>2.8921023980346723</v>
      </c>
      <c r="E22" s="160">
        <v>13.119175902403619</v>
      </c>
      <c r="F22" s="105">
        <v>0.75800843508347837</v>
      </c>
      <c r="G22" s="105">
        <v>0.22044848087636346</v>
      </c>
      <c r="H22" s="105">
        <v>0</v>
      </c>
      <c r="I22" s="105">
        <v>2.1543084040158148E-2</v>
      </c>
    </row>
    <row r="23" spans="1:9" s="78" customFormat="1" x14ac:dyDescent="0.2">
      <c r="A23" s="91" t="s">
        <v>2125</v>
      </c>
      <c r="B23" s="91" t="s">
        <v>2021</v>
      </c>
      <c r="C23" s="161">
        <v>10.016227476580951</v>
      </c>
      <c r="D23" s="161">
        <v>2.5395204734230288</v>
      </c>
      <c r="E23" s="161">
        <v>14.693018071809568</v>
      </c>
      <c r="F23" s="133">
        <v>0.68169979970271477</v>
      </c>
      <c r="G23" s="133">
        <v>0.17283858639603958</v>
      </c>
      <c r="H23" s="133">
        <v>1.970824144763102E-2</v>
      </c>
      <c r="I23" s="133">
        <v>0.12575337245361465</v>
      </c>
    </row>
    <row r="24" spans="1:9" s="78" customFormat="1" x14ac:dyDescent="0.2">
      <c r="A24" s="90" t="s">
        <v>1569</v>
      </c>
      <c r="B24" s="90" t="s">
        <v>1879</v>
      </c>
      <c r="C24" s="160">
        <v>10.13869479394989</v>
      </c>
      <c r="D24" s="160">
        <v>1.6730566622667329</v>
      </c>
      <c r="E24" s="160">
        <v>12.219274132022234</v>
      </c>
      <c r="F24" s="105">
        <v>0.82972971098013837</v>
      </c>
      <c r="G24" s="105">
        <v>0.1369194801745437</v>
      </c>
      <c r="H24" s="105">
        <v>7.4328737174576397E-4</v>
      </c>
      <c r="I24" s="105">
        <v>3.2607521473572168E-2</v>
      </c>
    </row>
    <row r="25" spans="1:9" s="78" customFormat="1" x14ac:dyDescent="0.2">
      <c r="A25" s="90" t="s">
        <v>1569</v>
      </c>
      <c r="B25" s="90" t="s">
        <v>1909</v>
      </c>
      <c r="C25" s="160">
        <v>10.162455147318946</v>
      </c>
      <c r="D25" s="160">
        <v>2.4175468742103403</v>
      </c>
      <c r="E25" s="160">
        <v>12.640647900136454</v>
      </c>
      <c r="F25" s="105">
        <v>0.80395049586099498</v>
      </c>
      <c r="G25" s="105">
        <v>0.19125181662438703</v>
      </c>
      <c r="H25" s="105">
        <v>4.7976875146179543E-3</v>
      </c>
      <c r="I25" s="105">
        <v>0</v>
      </c>
    </row>
    <row r="26" spans="1:9" s="78" customFormat="1" x14ac:dyDescent="0.2">
      <c r="A26" s="90" t="s">
        <v>1569</v>
      </c>
      <c r="B26" s="90" t="s">
        <v>1917</v>
      </c>
      <c r="C26" s="160">
        <v>10.652805775631709</v>
      </c>
      <c r="D26" s="160">
        <v>1.8820808525932524</v>
      </c>
      <c r="E26" s="160">
        <v>13.078461706749176</v>
      </c>
      <c r="F26" s="105">
        <v>0.81453048642060866</v>
      </c>
      <c r="G26" s="105">
        <v>0.14390689782897018</v>
      </c>
      <c r="H26" s="105">
        <v>0</v>
      </c>
      <c r="I26" s="105">
        <v>4.1562615750421181E-2</v>
      </c>
    </row>
    <row r="27" spans="1:9" s="78" customFormat="1" x14ac:dyDescent="0.2">
      <c r="A27" s="91" t="s">
        <v>2125</v>
      </c>
      <c r="B27" s="91" t="s">
        <v>2028</v>
      </c>
      <c r="C27" s="161">
        <v>10.729972224360834</v>
      </c>
      <c r="D27" s="161">
        <v>2.7136207233510805</v>
      </c>
      <c r="E27" s="161">
        <v>14.476402551331631</v>
      </c>
      <c r="F27" s="133">
        <v>0.7412043279615641</v>
      </c>
      <c r="G27" s="133">
        <v>0.18745131697801981</v>
      </c>
      <c r="H27" s="133">
        <v>2.642792621781193E-4</v>
      </c>
      <c r="I27" s="133">
        <v>7.1080075798237927E-2</v>
      </c>
    </row>
    <row r="28" spans="1:9" s="78" customFormat="1" x14ac:dyDescent="0.2">
      <c r="A28" s="90" t="s">
        <v>1569</v>
      </c>
      <c r="B28" s="90" t="s">
        <v>1896</v>
      </c>
      <c r="C28" s="160">
        <v>10.756637063723678</v>
      </c>
      <c r="D28" s="160">
        <v>1.2508200460956367</v>
      </c>
      <c r="E28" s="160">
        <v>12.322433472039771</v>
      </c>
      <c r="F28" s="105">
        <v>0.8729312345756246</v>
      </c>
      <c r="G28" s="105">
        <v>0.10150755116136849</v>
      </c>
      <c r="H28" s="105">
        <v>1.7902170041250828E-2</v>
      </c>
      <c r="I28" s="105">
        <v>7.6590442217560773E-3</v>
      </c>
    </row>
    <row r="29" spans="1:9" s="78" customFormat="1" x14ac:dyDescent="0.2">
      <c r="A29" s="90" t="s">
        <v>1569</v>
      </c>
      <c r="B29" s="90" t="s">
        <v>1910</v>
      </c>
      <c r="C29" s="160">
        <v>11.31839840777381</v>
      </c>
      <c r="D29" s="160">
        <v>1.1226014166130072</v>
      </c>
      <c r="E29" s="160">
        <v>13.687630978165428</v>
      </c>
      <c r="F29" s="105">
        <v>0.82690703934296383</v>
      </c>
      <c r="G29" s="105">
        <v>8.2015757029378286E-2</v>
      </c>
      <c r="H29" s="105">
        <v>1.2540104642002722E-2</v>
      </c>
      <c r="I29" s="105">
        <v>7.8537098985655127E-2</v>
      </c>
    </row>
    <row r="30" spans="1:9" s="78" customFormat="1" x14ac:dyDescent="0.2">
      <c r="A30" s="90" t="s">
        <v>1569</v>
      </c>
      <c r="B30" s="90" t="s">
        <v>1892</v>
      </c>
      <c r="C30" s="160">
        <v>11.65996947325795</v>
      </c>
      <c r="D30" s="160">
        <v>1.7909073918325391</v>
      </c>
      <c r="E30" s="160">
        <v>13.462558016384762</v>
      </c>
      <c r="F30" s="105">
        <v>0.86610356360708352</v>
      </c>
      <c r="G30" s="105">
        <v>0.13302875944177137</v>
      </c>
      <c r="H30" s="105">
        <v>8.6767695114516009E-4</v>
      </c>
      <c r="I30" s="105">
        <v>0</v>
      </c>
    </row>
    <row r="31" spans="1:9" s="78" customFormat="1" x14ac:dyDescent="0.2">
      <c r="A31" s="90" t="s">
        <v>1569</v>
      </c>
      <c r="B31" s="90" t="s">
        <v>1874</v>
      </c>
      <c r="C31" s="160">
        <v>11.679357916083516</v>
      </c>
      <c r="D31" s="160">
        <v>2.6558795807032074</v>
      </c>
      <c r="E31" s="160">
        <v>14.446116934677672</v>
      </c>
      <c r="F31" s="105">
        <v>0.80847732085342638</v>
      </c>
      <c r="G31" s="105">
        <v>0.18384729908476727</v>
      </c>
      <c r="H31" s="105">
        <v>7.6753800618063837E-3</v>
      </c>
      <c r="I31" s="105">
        <v>0</v>
      </c>
    </row>
    <row r="32" spans="1:9" s="78" customFormat="1" x14ac:dyDescent="0.2">
      <c r="A32" s="90" t="s">
        <v>1569</v>
      </c>
      <c r="B32" s="90" t="s">
        <v>1908</v>
      </c>
      <c r="C32" s="160">
        <v>11.911686025439671</v>
      </c>
      <c r="D32" s="160">
        <v>1.8189882811825824</v>
      </c>
      <c r="E32" s="160">
        <v>13.730674306622253</v>
      </c>
      <c r="F32" s="105">
        <v>0.86752374715455227</v>
      </c>
      <c r="G32" s="105">
        <v>0.13247625284544773</v>
      </c>
      <c r="H32" s="105">
        <v>0</v>
      </c>
      <c r="I32" s="105">
        <v>0</v>
      </c>
    </row>
    <row r="33" spans="1:9" s="78" customFormat="1" x14ac:dyDescent="0.2">
      <c r="A33" s="90" t="s">
        <v>1569</v>
      </c>
      <c r="B33" s="90" t="s">
        <v>1887</v>
      </c>
      <c r="C33" s="160">
        <v>11.929089907289844</v>
      </c>
      <c r="D33" s="160">
        <v>2.1801739213760389</v>
      </c>
      <c r="E33" s="160">
        <v>15.56014182018542</v>
      </c>
      <c r="F33" s="105">
        <v>0.76664403481302545</v>
      </c>
      <c r="G33" s="105">
        <v>0.14011272818527945</v>
      </c>
      <c r="H33" s="105">
        <v>1.1546864102647003E-3</v>
      </c>
      <c r="I33" s="105">
        <v>9.2088550591430382E-2</v>
      </c>
    </row>
    <row r="34" spans="1:9" s="78" customFormat="1" x14ac:dyDescent="0.2">
      <c r="A34" s="90" t="s">
        <v>1569</v>
      </c>
      <c r="B34" s="90" t="s">
        <v>1877</v>
      </c>
      <c r="C34" s="160">
        <v>12.106515250129048</v>
      </c>
      <c r="D34" s="160">
        <v>1.5966851448706152</v>
      </c>
      <c r="E34" s="160">
        <v>14.527896851224275</v>
      </c>
      <c r="F34" s="105">
        <v>0.83332882757278282</v>
      </c>
      <c r="G34" s="105">
        <v>0.10990476881972504</v>
      </c>
      <c r="H34" s="105">
        <v>2.5570834804142312E-2</v>
      </c>
      <c r="I34" s="105">
        <v>3.1195568803349814E-2</v>
      </c>
    </row>
    <row r="35" spans="1:9" s="78" customFormat="1" x14ac:dyDescent="0.2">
      <c r="A35" s="91" t="s">
        <v>2125</v>
      </c>
      <c r="B35" s="91" t="s">
        <v>2027</v>
      </c>
      <c r="C35" s="161">
        <v>12.739243096564685</v>
      </c>
      <c r="D35" s="161">
        <v>3.7281442186857059</v>
      </c>
      <c r="E35" s="161">
        <v>25.057740855658981</v>
      </c>
      <c r="F35" s="133">
        <v>0.50839551617789536</v>
      </c>
      <c r="G35" s="133">
        <v>0.14878213643285207</v>
      </c>
      <c r="H35" s="133">
        <v>3.3652188231054335E-2</v>
      </c>
      <c r="I35" s="133">
        <v>0.30917015915819823</v>
      </c>
    </row>
    <row r="36" spans="1:9" s="78" customFormat="1" x14ac:dyDescent="0.2">
      <c r="A36" s="90" t="s">
        <v>1569</v>
      </c>
      <c r="B36" s="90" t="s">
        <v>1873</v>
      </c>
      <c r="C36" s="160">
        <v>12.970568086003373</v>
      </c>
      <c r="D36" s="160">
        <v>2.5239776559865095</v>
      </c>
      <c r="E36" s="160">
        <v>16.122892074198987</v>
      </c>
      <c r="F36" s="105">
        <v>0.80448148051302837</v>
      </c>
      <c r="G36" s="105">
        <v>0.15654621046713821</v>
      </c>
      <c r="H36" s="105">
        <v>1.9300665472563965E-2</v>
      </c>
      <c r="I36" s="105">
        <v>1.9671643547269472E-2</v>
      </c>
    </row>
    <row r="37" spans="1:9" s="78" customFormat="1" x14ac:dyDescent="0.2">
      <c r="A37" s="90" t="s">
        <v>1569</v>
      </c>
      <c r="B37" s="90" t="s">
        <v>1895</v>
      </c>
      <c r="C37" s="160">
        <v>13.160163278459597</v>
      </c>
      <c r="D37" s="160">
        <v>2.6635604371995596</v>
      </c>
      <c r="E37" s="160">
        <v>16.226038617504095</v>
      </c>
      <c r="F37" s="105">
        <v>0.811052135933096</v>
      </c>
      <c r="G37" s="105">
        <v>0.16415346345387111</v>
      </c>
      <c r="H37" s="105">
        <v>3.7983545428816848E-3</v>
      </c>
      <c r="I37" s="105">
        <v>2.0996046070151222E-2</v>
      </c>
    </row>
    <row r="38" spans="1:9" s="78" customFormat="1" x14ac:dyDescent="0.2">
      <c r="A38" s="90" t="s">
        <v>1569</v>
      </c>
      <c r="B38" s="90" t="s">
        <v>1925</v>
      </c>
      <c r="C38" s="160">
        <v>13.26756224796774</v>
      </c>
      <c r="D38" s="160">
        <v>1.3201849836779107</v>
      </c>
      <c r="E38" s="160">
        <v>14.980957562568008</v>
      </c>
      <c r="F38" s="105">
        <v>0.88562845148954805</v>
      </c>
      <c r="G38" s="105">
        <v>8.8124205556564375E-2</v>
      </c>
      <c r="H38" s="105">
        <v>8.0256144586034889E-3</v>
      </c>
      <c r="I38" s="105">
        <v>0</v>
      </c>
    </row>
    <row r="39" spans="1:9" s="78" customFormat="1" x14ac:dyDescent="0.2">
      <c r="A39" s="91" t="s">
        <v>2125</v>
      </c>
      <c r="B39" s="91" t="s">
        <v>2029</v>
      </c>
      <c r="C39" s="161">
        <v>13.8015779531059</v>
      </c>
      <c r="D39" s="161">
        <v>7.9278808756528507</v>
      </c>
      <c r="E39" s="161">
        <v>24.401000111123459</v>
      </c>
      <c r="F39" s="133">
        <v>0.56561525717195105</v>
      </c>
      <c r="G39" s="133">
        <v>0.32489983359488778</v>
      </c>
      <c r="H39" s="133">
        <v>1.0929728223199623E-3</v>
      </c>
      <c r="I39" s="133">
        <v>0.1083919364108412</v>
      </c>
    </row>
    <row r="40" spans="1:9" s="78" customFormat="1" x14ac:dyDescent="0.2">
      <c r="A40" s="90" t="s">
        <v>1569</v>
      </c>
      <c r="B40" s="90" t="s">
        <v>1901</v>
      </c>
      <c r="C40" s="160">
        <v>13.954396353673967</v>
      </c>
      <c r="D40" s="160">
        <v>1.4520805435089745</v>
      </c>
      <c r="E40" s="160">
        <v>16.196039166062633</v>
      </c>
      <c r="F40" s="105">
        <v>0.86159314697843981</v>
      </c>
      <c r="G40" s="105">
        <v>8.965652210521205E-2</v>
      </c>
      <c r="H40" s="105">
        <v>4.4343169924501769E-2</v>
      </c>
      <c r="I40" s="105">
        <v>4.4071609918463726E-3</v>
      </c>
    </row>
    <row r="41" spans="1:9" s="78" customFormat="1" x14ac:dyDescent="0.2">
      <c r="A41" s="90" t="s">
        <v>1569</v>
      </c>
      <c r="B41" s="90" t="s">
        <v>1899</v>
      </c>
      <c r="C41" s="160">
        <v>14.629996980676328</v>
      </c>
      <c r="D41" s="160">
        <v>1.1286986714975846</v>
      </c>
      <c r="E41" s="160">
        <v>16.173769625603864</v>
      </c>
      <c r="F41" s="105">
        <v>0.90455084493823446</v>
      </c>
      <c r="G41" s="105">
        <v>6.9785751721775466E-2</v>
      </c>
      <c r="H41" s="105">
        <v>2.5177101238110216E-2</v>
      </c>
      <c r="I41" s="105">
        <v>4.8630210187982362E-4</v>
      </c>
    </row>
    <row r="42" spans="1:9" s="78" customFormat="1" x14ac:dyDescent="0.2">
      <c r="A42" s="90" t="s">
        <v>1569</v>
      </c>
      <c r="B42" s="90" t="s">
        <v>1903</v>
      </c>
      <c r="C42" s="160">
        <v>15.021335684372934</v>
      </c>
      <c r="D42" s="160">
        <v>2.3194621996914262</v>
      </c>
      <c r="E42" s="160">
        <v>17.410932334141503</v>
      </c>
      <c r="F42" s="105">
        <v>0.86275309076454487</v>
      </c>
      <c r="G42" s="105">
        <v>0.13321872460230855</v>
      </c>
      <c r="H42" s="105">
        <v>9.4944640944686514E-4</v>
      </c>
      <c r="I42" s="105">
        <v>3.0787382236997017E-3</v>
      </c>
    </row>
    <row r="43" spans="1:9" s="78" customFormat="1" x14ac:dyDescent="0.2">
      <c r="A43" s="91" t="s">
        <v>2125</v>
      </c>
      <c r="B43" s="91" t="s">
        <v>2023</v>
      </c>
      <c r="C43" s="161">
        <v>15.229957523394273</v>
      </c>
      <c r="D43" s="161">
        <v>2.0479562485604554</v>
      </c>
      <c r="E43" s="161">
        <v>20.043076527524089</v>
      </c>
      <c r="F43" s="133">
        <v>0.75986126693074196</v>
      </c>
      <c r="G43" s="133">
        <v>0.10217773931801867</v>
      </c>
      <c r="H43" s="133">
        <v>1.2023425770378491E-3</v>
      </c>
      <c r="I43" s="133">
        <v>0.12687052595739767</v>
      </c>
    </row>
    <row r="44" spans="1:9" s="78" customFormat="1" x14ac:dyDescent="0.2">
      <c r="A44" s="90" t="s">
        <v>1569</v>
      </c>
      <c r="B44" s="90" t="s">
        <v>1878</v>
      </c>
      <c r="C44" s="160">
        <v>15.829700481314571</v>
      </c>
      <c r="D44" s="160">
        <v>0.99749123721348498</v>
      </c>
      <c r="E44" s="160">
        <v>16.827191718528056</v>
      </c>
      <c r="F44" s="105">
        <v>0.94072146714087956</v>
      </c>
      <c r="G44" s="105">
        <v>5.9278532859120457E-2</v>
      </c>
      <c r="H44" s="105">
        <v>0</v>
      </c>
      <c r="I44" s="105">
        <v>0</v>
      </c>
    </row>
    <row r="45" spans="1:9" s="78" customFormat="1" x14ac:dyDescent="0.2">
      <c r="A45" s="90" t="s">
        <v>1569</v>
      </c>
      <c r="B45" s="90" t="s">
        <v>1906</v>
      </c>
      <c r="C45" s="160">
        <v>16.223637907469882</v>
      </c>
      <c r="D45" s="160">
        <v>0.86610422692536471</v>
      </c>
      <c r="E45" s="160">
        <v>19.010034917881679</v>
      </c>
      <c r="F45" s="105">
        <v>0.85342493990945878</v>
      </c>
      <c r="G45" s="105">
        <v>4.5560370123816495E-2</v>
      </c>
      <c r="H45" s="105">
        <v>8.2635093544903629E-3</v>
      </c>
      <c r="I45" s="105">
        <v>7.0895731833882342E-2</v>
      </c>
    </row>
    <row r="46" spans="1:9" s="78" customFormat="1" x14ac:dyDescent="0.2">
      <c r="A46" s="90" t="s">
        <v>1569</v>
      </c>
      <c r="B46" s="90" t="s">
        <v>1914</v>
      </c>
      <c r="C46" s="160">
        <v>16.462490769297599</v>
      </c>
      <c r="D46" s="160">
        <v>1.5190043872985535</v>
      </c>
      <c r="E46" s="160">
        <v>19.67010555579688</v>
      </c>
      <c r="F46" s="105">
        <v>0.83692945737375657</v>
      </c>
      <c r="G46" s="105">
        <v>7.7224007923582041E-2</v>
      </c>
      <c r="H46" s="105">
        <v>4.2207207853797984E-3</v>
      </c>
      <c r="I46" s="105">
        <v>8.1625813917281603E-2</v>
      </c>
    </row>
    <row r="47" spans="1:9" s="78" customFormat="1" x14ac:dyDescent="0.2">
      <c r="A47" s="90" t="s">
        <v>1569</v>
      </c>
      <c r="B47" s="90" t="s">
        <v>1872</v>
      </c>
      <c r="C47" s="160">
        <v>16.693484084762801</v>
      </c>
      <c r="D47" s="160">
        <v>1.146284328538236</v>
      </c>
      <c r="E47" s="160">
        <v>18.883501987024033</v>
      </c>
      <c r="F47" s="105">
        <v>0.88402480092060454</v>
      </c>
      <c r="G47" s="105">
        <v>6.0702952732280026E-2</v>
      </c>
      <c r="H47" s="105">
        <v>2.0164279372426305E-2</v>
      </c>
      <c r="I47" s="105">
        <v>3.5107966974689091E-2</v>
      </c>
    </row>
    <row r="48" spans="1:9" s="78" customFormat="1" x14ac:dyDescent="0.2">
      <c r="A48" s="90" t="s">
        <v>1569</v>
      </c>
      <c r="B48" s="90" t="s">
        <v>1902</v>
      </c>
      <c r="C48" s="160">
        <v>17.073120066472789</v>
      </c>
      <c r="D48" s="160">
        <v>3.8065364907907493</v>
      </c>
      <c r="E48" s="160">
        <v>22.031851544107464</v>
      </c>
      <c r="F48" s="105">
        <v>0.77492897191562116</v>
      </c>
      <c r="G48" s="105">
        <v>0.17277424383375656</v>
      </c>
      <c r="H48" s="105">
        <v>1.262372296113779E-2</v>
      </c>
      <c r="I48" s="105">
        <v>3.9673061289484494E-2</v>
      </c>
    </row>
    <row r="49" spans="1:9" s="78" customFormat="1" x14ac:dyDescent="0.2">
      <c r="A49" s="90" t="s">
        <v>1569</v>
      </c>
      <c r="B49" s="90" t="s">
        <v>1912</v>
      </c>
      <c r="C49" s="160">
        <v>17.161127162575291</v>
      </c>
      <c r="D49" s="160">
        <v>1.2931448199632021</v>
      </c>
      <c r="E49" s="160">
        <v>19.41855844637373</v>
      </c>
      <c r="F49" s="105">
        <v>0.88374877105154037</v>
      </c>
      <c r="G49" s="105">
        <v>6.6593244989546954E-2</v>
      </c>
      <c r="H49" s="105">
        <v>0</v>
      </c>
      <c r="I49" s="105">
        <v>4.9657983958912681E-2</v>
      </c>
    </row>
    <row r="50" spans="1:9" s="78" customFormat="1" x14ac:dyDescent="0.2">
      <c r="A50" s="92" t="s">
        <v>1951</v>
      </c>
      <c r="B50" s="92" t="s">
        <v>2016</v>
      </c>
      <c r="C50" s="162">
        <v>17.400368760700644</v>
      </c>
      <c r="D50" s="162">
        <v>0.91920189648360329</v>
      </c>
      <c r="E50" s="162">
        <v>18.642828921374949</v>
      </c>
      <c r="F50" s="136">
        <v>0.93335452650913076</v>
      </c>
      <c r="G50" s="136">
        <v>4.9305923492635371E-2</v>
      </c>
      <c r="H50" s="136">
        <v>1.1048708982374342E-2</v>
      </c>
      <c r="I50" s="136">
        <v>6.2908410158595595E-3</v>
      </c>
    </row>
    <row r="51" spans="1:9" s="78" customFormat="1" x14ac:dyDescent="0.2">
      <c r="A51" s="90" t="s">
        <v>1569</v>
      </c>
      <c r="B51" s="90" t="s">
        <v>1876</v>
      </c>
      <c r="C51" s="160">
        <v>17.538365850978668</v>
      </c>
      <c r="D51" s="160">
        <v>0.88084101147404603</v>
      </c>
      <c r="E51" s="160">
        <v>19.488051138771603</v>
      </c>
      <c r="F51" s="105">
        <v>0.89995483520083641</v>
      </c>
      <c r="G51" s="105">
        <v>4.5199030175039269E-2</v>
      </c>
      <c r="H51" s="105">
        <v>7.5491461678282058E-3</v>
      </c>
      <c r="I51" s="105">
        <v>4.7296988456296159E-2</v>
      </c>
    </row>
    <row r="52" spans="1:9" s="78" customFormat="1" x14ac:dyDescent="0.2">
      <c r="A52" s="90" t="s">
        <v>1569</v>
      </c>
      <c r="B52" s="90" t="s">
        <v>824</v>
      </c>
      <c r="C52" s="160">
        <v>18.403995560488347</v>
      </c>
      <c r="D52" s="160">
        <v>1.0560300231381328</v>
      </c>
      <c r="E52" s="160">
        <v>19.550010346319532</v>
      </c>
      <c r="F52" s="105">
        <v>0.94138034888319466</v>
      </c>
      <c r="G52" s="105">
        <v>5.4016852391944647E-2</v>
      </c>
      <c r="H52" s="105">
        <v>4.602798724860694E-3</v>
      </c>
      <c r="I52" s="105">
        <v>0</v>
      </c>
    </row>
    <row r="53" spans="1:9" s="78" customFormat="1" x14ac:dyDescent="0.2">
      <c r="A53" s="90" t="s">
        <v>1569</v>
      </c>
      <c r="B53" s="90" t="s">
        <v>1905</v>
      </c>
      <c r="C53" s="160">
        <v>18.631389852582888</v>
      </c>
      <c r="D53" s="160">
        <v>1.4752601973795008</v>
      </c>
      <c r="E53" s="160">
        <v>24.265957088483951</v>
      </c>
      <c r="F53" s="105">
        <v>0.76779950548189602</v>
      </c>
      <c r="G53" s="105">
        <v>6.079546716414596E-2</v>
      </c>
      <c r="H53" s="105">
        <v>1.488134896839674E-2</v>
      </c>
      <c r="I53" s="105">
        <v>0.15652367838556125</v>
      </c>
    </row>
    <row r="54" spans="1:9" s="78" customFormat="1" x14ac:dyDescent="0.2">
      <c r="A54" s="91" t="s">
        <v>2125</v>
      </c>
      <c r="B54" s="91" t="s">
        <v>2026</v>
      </c>
      <c r="C54" s="161">
        <v>18.651375953917633</v>
      </c>
      <c r="D54" s="161">
        <v>6.2322618622154016</v>
      </c>
      <c r="E54" s="161">
        <v>25.611032858914793</v>
      </c>
      <c r="F54" s="133">
        <v>0.72825551615445228</v>
      </c>
      <c r="G54" s="133">
        <v>0.24334285526661414</v>
      </c>
      <c r="H54" s="133">
        <v>0</v>
      </c>
      <c r="I54" s="133">
        <v>2.8401628578933545E-2</v>
      </c>
    </row>
    <row r="55" spans="1:9" s="78" customFormat="1" x14ac:dyDescent="0.2">
      <c r="A55" s="90" t="s">
        <v>1569</v>
      </c>
      <c r="B55" s="90" t="s">
        <v>1921</v>
      </c>
      <c r="C55" s="160">
        <v>18.701498236299503</v>
      </c>
      <c r="D55" s="160">
        <v>0.87994563438670492</v>
      </c>
      <c r="E55" s="160">
        <v>20.414896905342012</v>
      </c>
      <c r="F55" s="105">
        <v>0.91607115740103684</v>
      </c>
      <c r="G55" s="105">
        <v>4.3103114283004174E-2</v>
      </c>
      <c r="H55" s="105">
        <v>0</v>
      </c>
      <c r="I55" s="105">
        <v>4.0825728315959021E-2</v>
      </c>
    </row>
    <row r="56" spans="1:9" s="78" customFormat="1" x14ac:dyDescent="0.2">
      <c r="A56" s="90" t="s">
        <v>1569</v>
      </c>
      <c r="B56" s="90" t="s">
        <v>1924</v>
      </c>
      <c r="C56" s="160">
        <v>19.385287940213939</v>
      </c>
      <c r="D56" s="160">
        <v>4.0211986518829681</v>
      </c>
      <c r="E56" s="160">
        <v>24.612953646265815</v>
      </c>
      <c r="F56" s="105">
        <v>0.7876051049710161</v>
      </c>
      <c r="G56" s="105">
        <v>0.16337733007078772</v>
      </c>
      <c r="H56" s="105">
        <v>0</v>
      </c>
      <c r="I56" s="105">
        <v>3.0164655358889941E-2</v>
      </c>
    </row>
    <row r="57" spans="1:9" s="78" customFormat="1" x14ac:dyDescent="0.2">
      <c r="A57" s="90" t="s">
        <v>1569</v>
      </c>
      <c r="B57" s="90" t="s">
        <v>1923</v>
      </c>
      <c r="C57" s="160">
        <v>19.693365924629155</v>
      </c>
      <c r="D57" s="160">
        <v>0.57592511544404645</v>
      </c>
      <c r="E57" s="160">
        <v>20.269291040073202</v>
      </c>
      <c r="F57" s="105">
        <v>0.97158632167719039</v>
      </c>
      <c r="G57" s="105">
        <v>2.8413678322809586E-2</v>
      </c>
      <c r="H57" s="105">
        <v>0</v>
      </c>
      <c r="I57" s="105">
        <v>0</v>
      </c>
    </row>
    <row r="58" spans="1:9" s="78" customFormat="1" x14ac:dyDescent="0.2">
      <c r="A58" s="90" t="s">
        <v>1569</v>
      </c>
      <c r="B58" s="90" t="s">
        <v>1886</v>
      </c>
      <c r="C58" s="160">
        <v>19.860526777769035</v>
      </c>
      <c r="D58" s="160">
        <v>1.1260465031811275</v>
      </c>
      <c r="E58" s="160">
        <v>21.676045595152338</v>
      </c>
      <c r="F58" s="105">
        <v>0.91624307997445209</v>
      </c>
      <c r="G58" s="105">
        <v>5.1948889765804807E-2</v>
      </c>
      <c r="H58" s="105">
        <v>1.8850899439248577E-3</v>
      </c>
      <c r="I58" s="105">
        <v>2.9922940315818193E-2</v>
      </c>
    </row>
    <row r="59" spans="1:9" s="78" customFormat="1" x14ac:dyDescent="0.2">
      <c r="A59" s="90" t="s">
        <v>1569</v>
      </c>
      <c r="B59" s="90" t="s">
        <v>1894</v>
      </c>
      <c r="C59" s="160">
        <v>19.965437250690396</v>
      </c>
      <c r="D59" s="160">
        <v>0.94029825099723841</v>
      </c>
      <c r="E59" s="160">
        <v>21.412455354403193</v>
      </c>
      <c r="F59" s="105">
        <v>0.9324216639445212</v>
      </c>
      <c r="G59" s="105">
        <v>4.3913611747654076E-2</v>
      </c>
      <c r="H59" s="105">
        <v>0</v>
      </c>
      <c r="I59" s="105">
        <v>2.3664724307824726E-2</v>
      </c>
    </row>
    <row r="60" spans="1:9" s="78" customFormat="1" x14ac:dyDescent="0.2">
      <c r="A60" s="90" t="s">
        <v>1569</v>
      </c>
      <c r="B60" s="90" t="s">
        <v>1926</v>
      </c>
      <c r="C60" s="160">
        <v>20.014224681413655</v>
      </c>
      <c r="D60" s="160">
        <v>1.6050508636413716</v>
      </c>
      <c r="E60" s="160">
        <v>22.326286280894614</v>
      </c>
      <c r="F60" s="105">
        <v>0.89644217715422425</v>
      </c>
      <c r="G60" s="105">
        <v>7.18906334644141E-2</v>
      </c>
      <c r="H60" s="105">
        <v>0</v>
      </c>
      <c r="I60" s="105">
        <v>3.1667189381361677E-2</v>
      </c>
    </row>
    <row r="61" spans="1:9" s="78" customFormat="1" x14ac:dyDescent="0.2">
      <c r="A61" s="90" t="s">
        <v>1569</v>
      </c>
      <c r="B61" s="90" t="s">
        <v>1897</v>
      </c>
      <c r="C61" s="160">
        <v>20.310286816974816</v>
      </c>
      <c r="D61" s="160">
        <v>1.7494021210271973</v>
      </c>
      <c r="E61" s="160">
        <v>22.356269894938233</v>
      </c>
      <c r="F61" s="105">
        <v>0.90848280649775759</v>
      </c>
      <c r="G61" s="105">
        <v>7.8251073602546101E-2</v>
      </c>
      <c r="H61" s="105">
        <v>1.326611989969627E-2</v>
      </c>
      <c r="I61" s="105">
        <v>0</v>
      </c>
    </row>
    <row r="62" spans="1:9" s="78" customFormat="1" x14ac:dyDescent="0.2">
      <c r="A62" s="90" t="s">
        <v>1569</v>
      </c>
      <c r="B62" s="90" t="s">
        <v>1891</v>
      </c>
      <c r="C62" s="160">
        <v>20.590612833964911</v>
      </c>
      <c r="D62" s="160">
        <v>0.80251703074400549</v>
      </c>
      <c r="E62" s="160">
        <v>22.857561050135999</v>
      </c>
      <c r="F62" s="105">
        <v>0.90082283008240716</v>
      </c>
      <c r="G62" s="105">
        <v>3.5109477734031058E-2</v>
      </c>
      <c r="H62" s="105">
        <v>4.7530047638661829E-3</v>
      </c>
      <c r="I62" s="105">
        <v>5.9314687419695623E-2</v>
      </c>
    </row>
    <row r="63" spans="1:9" s="78" customFormat="1" x14ac:dyDescent="0.2">
      <c r="A63" s="91" t="s">
        <v>2125</v>
      </c>
      <c r="B63" s="91" t="s">
        <v>2024</v>
      </c>
      <c r="C63" s="161">
        <v>20.633716605576119</v>
      </c>
      <c r="D63" s="161">
        <v>3.5064570767948524</v>
      </c>
      <c r="E63" s="161">
        <v>24.867201993135154</v>
      </c>
      <c r="F63" s="133">
        <v>0.8297562633412584</v>
      </c>
      <c r="G63" s="133">
        <v>0.14100730262145478</v>
      </c>
      <c r="H63" s="133">
        <v>0</v>
      </c>
      <c r="I63" s="133">
        <v>2.923643403728687E-2</v>
      </c>
    </row>
    <row r="64" spans="1:9" s="78" customFormat="1" x14ac:dyDescent="0.2">
      <c r="A64" s="90" t="s">
        <v>1569</v>
      </c>
      <c r="B64" s="90" t="s">
        <v>1915</v>
      </c>
      <c r="C64" s="160">
        <v>21.410499421932315</v>
      </c>
      <c r="D64" s="160">
        <v>1.2296498765361614</v>
      </c>
      <c r="E64" s="160">
        <v>22.675832488831162</v>
      </c>
      <c r="F64" s="105">
        <v>0.94419904682564237</v>
      </c>
      <c r="G64" s="105">
        <v>5.4227331108651362E-2</v>
      </c>
      <c r="H64" s="105">
        <v>1.5736220657062746E-3</v>
      </c>
      <c r="I64" s="105">
        <v>0</v>
      </c>
    </row>
    <row r="65" spans="1:9" s="78" customFormat="1" x14ac:dyDescent="0.2">
      <c r="A65" s="90" t="s">
        <v>1569</v>
      </c>
      <c r="B65" s="90" t="s">
        <v>1911</v>
      </c>
      <c r="C65" s="160">
        <v>22.346648742077971</v>
      </c>
      <c r="D65" s="160">
        <v>3.7572018436719801</v>
      </c>
      <c r="E65" s="160">
        <v>27.965335125792201</v>
      </c>
      <c r="F65" s="105">
        <v>0.79908388873437242</v>
      </c>
      <c r="G65" s="105">
        <v>0.13435211224079854</v>
      </c>
      <c r="H65" s="105">
        <v>3.6701106681637598E-2</v>
      </c>
      <c r="I65" s="105">
        <v>2.9862892343191488E-2</v>
      </c>
    </row>
    <row r="66" spans="1:9" s="78" customFormat="1" x14ac:dyDescent="0.2">
      <c r="A66" s="90" t="s">
        <v>1569</v>
      </c>
      <c r="B66" s="90" t="s">
        <v>1884</v>
      </c>
      <c r="C66" s="160">
        <v>22.500506939831485</v>
      </c>
      <c r="D66" s="160">
        <v>2.0208020137747789</v>
      </c>
      <c r="E66" s="160">
        <v>25.395343145823865</v>
      </c>
      <c r="F66" s="105">
        <v>0.88600917147014724</v>
      </c>
      <c r="G66" s="105">
        <v>7.9573723503991695E-2</v>
      </c>
      <c r="H66" s="105">
        <v>0</v>
      </c>
      <c r="I66" s="105">
        <v>0</v>
      </c>
    </row>
    <row r="67" spans="1:9" s="78" customFormat="1" x14ac:dyDescent="0.2">
      <c r="A67" s="90" t="s">
        <v>1569</v>
      </c>
      <c r="B67" s="90" t="s">
        <v>1881</v>
      </c>
      <c r="C67" s="160">
        <v>22.561626990656148</v>
      </c>
      <c r="D67" s="160">
        <v>1.3001117105570805</v>
      </c>
      <c r="E67" s="160">
        <v>25.495838998242075</v>
      </c>
      <c r="F67" s="105">
        <v>0.88491408312594699</v>
      </c>
      <c r="G67" s="105">
        <v>5.0993093839615269E-2</v>
      </c>
      <c r="H67" s="105">
        <v>4.076105323616093E-2</v>
      </c>
      <c r="I67" s="105">
        <v>2.3331769798276805E-2</v>
      </c>
    </row>
    <row r="68" spans="1:9" s="78" customFormat="1" x14ac:dyDescent="0.2">
      <c r="A68" s="90" t="s">
        <v>1569</v>
      </c>
      <c r="B68" s="90" t="s">
        <v>1197</v>
      </c>
      <c r="C68" s="160">
        <v>24.462264970524355</v>
      </c>
      <c r="D68" s="160">
        <v>1.3105553831833696</v>
      </c>
      <c r="E68" s="160">
        <v>26.469761092150172</v>
      </c>
      <c r="F68" s="105">
        <v>0.92415888777246447</v>
      </c>
      <c r="G68" s="105">
        <v>4.9511417145809665E-2</v>
      </c>
      <c r="H68" s="105">
        <v>5.9208524377098474E-3</v>
      </c>
      <c r="I68" s="105">
        <v>2.0408842644016014E-2</v>
      </c>
    </row>
    <row r="69" spans="1:9" s="78" customFormat="1" x14ac:dyDescent="0.2">
      <c r="A69" s="91" t="s">
        <v>2125</v>
      </c>
      <c r="B69" s="91" t="s">
        <v>2025</v>
      </c>
      <c r="C69" s="161">
        <v>24.625453072130178</v>
      </c>
      <c r="D69" s="161">
        <v>3.5810054642415219</v>
      </c>
      <c r="E69" s="161">
        <v>35.740497804448047</v>
      </c>
      <c r="F69" s="133">
        <v>0.68900699724068881</v>
      </c>
      <c r="G69" s="133">
        <v>0.10019461630990073</v>
      </c>
      <c r="H69" s="133">
        <v>3.5173098829667224E-2</v>
      </c>
      <c r="I69" s="133">
        <v>0.15895544475280482</v>
      </c>
    </row>
    <row r="70" spans="1:9" s="78" customFormat="1" x14ac:dyDescent="0.2">
      <c r="A70" s="90" t="s">
        <v>1569</v>
      </c>
      <c r="B70" s="90" t="s">
        <v>1898</v>
      </c>
      <c r="C70" s="160">
        <v>24.786696411906391</v>
      </c>
      <c r="D70" s="160">
        <v>1.2331060962928069</v>
      </c>
      <c r="E70" s="160">
        <v>27.058794251228768</v>
      </c>
      <c r="F70" s="105">
        <v>0.91603107595161237</v>
      </c>
      <c r="G70" s="105">
        <v>4.5571361563415201E-2</v>
      </c>
      <c r="H70" s="105">
        <v>1.77324882440353E-2</v>
      </c>
      <c r="I70" s="105">
        <v>2.0665074240937165E-2</v>
      </c>
    </row>
    <row r="71" spans="1:9" s="78" customFormat="1" x14ac:dyDescent="0.2">
      <c r="A71" s="90" t="s">
        <v>1569</v>
      </c>
      <c r="B71" s="90" t="s">
        <v>1882</v>
      </c>
      <c r="C71" s="160">
        <v>26.400543062034394</v>
      </c>
      <c r="D71" s="160">
        <v>1.4194806099004387</v>
      </c>
      <c r="E71" s="160">
        <v>29.600041774002644</v>
      </c>
      <c r="F71" s="105">
        <v>0.89190897984548345</v>
      </c>
      <c r="G71" s="105">
        <v>4.7955358331526109E-2</v>
      </c>
      <c r="H71" s="105">
        <v>0</v>
      </c>
      <c r="I71" s="105">
        <v>6.013566182299044E-2</v>
      </c>
    </row>
    <row r="72" spans="1:9" s="78" customFormat="1" x14ac:dyDescent="0.2">
      <c r="A72" s="92" t="s">
        <v>1951</v>
      </c>
      <c r="B72" s="92" t="s">
        <v>1939</v>
      </c>
      <c r="C72" s="162">
        <v>27.645937866979821</v>
      </c>
      <c r="D72" s="162">
        <v>0.5967759154478488</v>
      </c>
      <c r="E72" s="162">
        <v>28.242713782427671</v>
      </c>
      <c r="F72" s="136">
        <v>0.97886973893354556</v>
      </c>
      <c r="G72" s="136">
        <v>2.1130261066454482E-2</v>
      </c>
      <c r="H72" s="136">
        <v>0</v>
      </c>
      <c r="I72" s="136">
        <v>0</v>
      </c>
    </row>
    <row r="73" spans="1:9" s="78" customFormat="1" x14ac:dyDescent="0.2">
      <c r="A73" s="90" t="s">
        <v>1569</v>
      </c>
      <c r="B73" s="90" t="s">
        <v>1893</v>
      </c>
      <c r="C73" s="160">
        <v>28.545954532256136</v>
      </c>
      <c r="D73" s="160">
        <v>1.860488154815789</v>
      </c>
      <c r="E73" s="160">
        <v>30.816113549797599</v>
      </c>
      <c r="F73" s="105">
        <v>0.9263320790315438</v>
      </c>
      <c r="G73" s="105">
        <v>6.0373873941284489E-2</v>
      </c>
      <c r="H73" s="105">
        <v>0</v>
      </c>
      <c r="I73" s="105">
        <v>1.3294047027171735E-2</v>
      </c>
    </row>
    <row r="74" spans="1:9" s="78" customFormat="1" x14ac:dyDescent="0.2">
      <c r="A74" s="90" t="s">
        <v>1569</v>
      </c>
      <c r="B74" s="90" t="s">
        <v>1885</v>
      </c>
      <c r="C74" s="160">
        <v>31.453551663321779</v>
      </c>
      <c r="D74" s="160">
        <v>0.94865900383141766</v>
      </c>
      <c r="E74" s="160">
        <v>33.399455695432707</v>
      </c>
      <c r="F74" s="105">
        <v>0.94173845077430329</v>
      </c>
      <c r="G74" s="105">
        <v>2.840342706426633E-2</v>
      </c>
      <c r="H74" s="105">
        <v>3.6858102587050225E-3</v>
      </c>
      <c r="I74" s="105">
        <v>1.0638630084729752E-2</v>
      </c>
    </row>
    <row r="75" spans="1:9" s="78" customFormat="1" x14ac:dyDescent="0.2">
      <c r="A75" s="90" t="s">
        <v>1569</v>
      </c>
      <c r="B75" s="90" t="s">
        <v>1904</v>
      </c>
      <c r="C75" s="160">
        <v>33.482334480810735</v>
      </c>
      <c r="D75" s="160">
        <v>0.58529555187547377</v>
      </c>
      <c r="E75" s="160">
        <v>37.07789263280884</v>
      </c>
      <c r="F75" s="105">
        <v>0.90302690102682559</v>
      </c>
      <c r="G75" s="105">
        <v>1.5785566824732849E-2</v>
      </c>
      <c r="H75" s="105">
        <v>3.1882868221618853E-3</v>
      </c>
      <c r="I75" s="105">
        <v>7.7999245326279706E-2</v>
      </c>
    </row>
    <row r="76" spans="1:9" s="78" customFormat="1" x14ac:dyDescent="0.2">
      <c r="A76" s="90" t="s">
        <v>1569</v>
      </c>
      <c r="B76" s="90" t="s">
        <v>1920</v>
      </c>
      <c r="C76" s="160">
        <v>34.928226403911694</v>
      </c>
      <c r="D76" s="160">
        <v>2.6098977626315008</v>
      </c>
      <c r="E76" s="160">
        <v>38.001481700992741</v>
      </c>
      <c r="F76" s="105">
        <v>0.91912801397423505</v>
      </c>
      <c r="G76" s="105">
        <v>6.8678842134813942E-2</v>
      </c>
      <c r="H76" s="105">
        <v>1.2193143890951059E-2</v>
      </c>
      <c r="I76" s="105">
        <v>0</v>
      </c>
    </row>
    <row r="77" spans="1:9" s="78" customFormat="1" x14ac:dyDescent="0.2">
      <c r="A77" s="92" t="s">
        <v>1951</v>
      </c>
      <c r="B77" s="92" t="s">
        <v>2015</v>
      </c>
      <c r="C77" s="162">
        <v>36.857250612860646</v>
      </c>
      <c r="D77" s="162">
        <v>0.73543277390156514</v>
      </c>
      <c r="E77" s="162">
        <v>37.592683386762211</v>
      </c>
      <c r="F77" s="136">
        <v>0.98043681089920443</v>
      </c>
      <c r="G77" s="136">
        <v>1.9563189100795568E-2</v>
      </c>
      <c r="H77" s="136">
        <v>0</v>
      </c>
      <c r="I77" s="136">
        <v>0</v>
      </c>
    </row>
    <row r="78" spans="1:9" s="78" customFormat="1" x14ac:dyDescent="0.2">
      <c r="A78" s="90" t="s">
        <v>1569</v>
      </c>
      <c r="B78" s="90" t="s">
        <v>1889</v>
      </c>
      <c r="C78" s="160">
        <v>37.423152624832191</v>
      </c>
      <c r="D78" s="160">
        <v>0.79053492542535975</v>
      </c>
      <c r="E78" s="160">
        <v>38.534461121260755</v>
      </c>
      <c r="F78" s="105">
        <v>0.97116065817213637</v>
      </c>
      <c r="G78" s="105">
        <v>2.0515011821177258E-2</v>
      </c>
      <c r="H78" s="105">
        <v>7.0335961018316842E-3</v>
      </c>
      <c r="I78" s="105">
        <v>1.2907339048546717E-3</v>
      </c>
    </row>
    <row r="79" spans="1:9" s="78" customFormat="1" x14ac:dyDescent="0.2">
      <c r="A79" s="92" t="s">
        <v>1951</v>
      </c>
      <c r="B79" s="92" t="s">
        <v>2012</v>
      </c>
      <c r="C79" s="162">
        <v>41.672697083095834</v>
      </c>
      <c r="D79" s="162">
        <v>0.68689747465985973</v>
      </c>
      <c r="E79" s="162">
        <v>44.788357165869492</v>
      </c>
      <c r="F79" s="136">
        <v>0.93043593737463726</v>
      </c>
      <c r="G79" s="136">
        <v>1.5336518642914253E-2</v>
      </c>
      <c r="H79" s="136">
        <v>2.6448951586798765E-3</v>
      </c>
      <c r="I79" s="136">
        <v>5.1582648823768645E-2</v>
      </c>
    </row>
    <row r="80" spans="1:9" s="78" customFormat="1" x14ac:dyDescent="0.2">
      <c r="A80" s="92" t="s">
        <v>1951</v>
      </c>
      <c r="B80" s="92" t="s">
        <v>2013</v>
      </c>
      <c r="C80" s="162">
        <v>43.343529326007527</v>
      </c>
      <c r="D80" s="162">
        <v>0.74996583112374604</v>
      </c>
      <c r="E80" s="162">
        <v>44.138534291884206</v>
      </c>
      <c r="F80" s="136">
        <v>0.98198841491610511</v>
      </c>
      <c r="G80" s="136">
        <v>1.6991181133571145E-2</v>
      </c>
      <c r="H80" s="136">
        <v>1.0204039503236887E-3</v>
      </c>
      <c r="I80" s="136">
        <v>0</v>
      </c>
    </row>
    <row r="81" spans="1:9" s="78" customFormat="1" x14ac:dyDescent="0.2">
      <c r="A81" s="32" t="s">
        <v>1951</v>
      </c>
      <c r="B81" s="32" t="s">
        <v>2018</v>
      </c>
      <c r="C81" s="41">
        <v>43.429193899782135</v>
      </c>
      <c r="D81" s="41">
        <v>0.96763149704326179</v>
      </c>
      <c r="E81" s="41">
        <v>47.178856727876337</v>
      </c>
      <c r="F81" s="43">
        <v>0.9205223888802152</v>
      </c>
      <c r="G81" s="43">
        <v>2.0509854713616282E-2</v>
      </c>
      <c r="H81" s="43">
        <v>1.6492324472190643E-3</v>
      </c>
      <c r="I81" s="43">
        <v>4.727799682027984E-2</v>
      </c>
    </row>
    <row r="82" spans="1:9" s="78" customFormat="1" x14ac:dyDescent="0.2">
      <c r="A82" s="92" t="s">
        <v>1951</v>
      </c>
      <c r="B82" s="92" t="s">
        <v>2010</v>
      </c>
      <c r="C82" s="162">
        <v>44.410884856217159</v>
      </c>
      <c r="D82" s="162">
        <v>0.48854269838338732</v>
      </c>
      <c r="E82" s="162">
        <v>49.767630814685489</v>
      </c>
      <c r="F82" s="136">
        <v>0.89236485903026641</v>
      </c>
      <c r="G82" s="136">
        <v>9.8164748931393285E-3</v>
      </c>
      <c r="H82" s="136">
        <v>3.0746729415828331E-2</v>
      </c>
      <c r="I82" s="136">
        <v>6.7071936660765941E-2</v>
      </c>
    </row>
    <row r="83" spans="1:9" s="78" customFormat="1" x14ac:dyDescent="0.2">
      <c r="A83" s="92" t="s">
        <v>1951</v>
      </c>
      <c r="B83" s="92" t="s">
        <v>2123</v>
      </c>
      <c r="C83" s="162">
        <v>50.226701986754968</v>
      </c>
      <c r="D83" s="162">
        <v>0.63533774834437085</v>
      </c>
      <c r="E83" s="162">
        <v>53.197456953642387</v>
      </c>
      <c r="F83" s="136">
        <v>0.94415607179350303</v>
      </c>
      <c r="G83" s="136">
        <v>1.1943009773907432E-2</v>
      </c>
      <c r="H83" s="136">
        <v>0</v>
      </c>
      <c r="I83" s="136">
        <v>4.3900918432589517E-2</v>
      </c>
    </row>
    <row r="84" spans="1:9" s="78" customFormat="1" x14ac:dyDescent="0.2">
      <c r="A84" s="92" t="s">
        <v>1951</v>
      </c>
      <c r="B84" s="92" t="s">
        <v>2017</v>
      </c>
      <c r="C84" s="162">
        <v>56.85008543198871</v>
      </c>
      <c r="D84" s="162">
        <v>0.47411039298714808</v>
      </c>
      <c r="E84" s="162">
        <v>60.64356288537256</v>
      </c>
      <c r="F84" s="136">
        <v>0.93744632945537487</v>
      </c>
      <c r="G84" s="136">
        <v>7.8179838127799897E-3</v>
      </c>
      <c r="H84" s="136">
        <v>0</v>
      </c>
      <c r="I84" s="136">
        <v>5.4735686731845118E-2</v>
      </c>
    </row>
    <row r="85" spans="1:9" s="78" customFormat="1" x14ac:dyDescent="0.2">
      <c r="A85" s="92" t="s">
        <v>1951</v>
      </c>
      <c r="B85" s="92" t="s">
        <v>2011</v>
      </c>
      <c r="C85" s="162">
        <v>64.672692471288812</v>
      </c>
      <c r="D85" s="162">
        <v>0.94959591663122078</v>
      </c>
      <c r="E85" s="162">
        <v>65.781794980859203</v>
      </c>
      <c r="F85" s="136">
        <v>0.98313967397981283</v>
      </c>
      <c r="G85" s="136">
        <v>1.4435542795807388E-2</v>
      </c>
      <c r="H85" s="136">
        <v>2.4247832243797403E-3</v>
      </c>
      <c r="I85" s="136">
        <v>0</v>
      </c>
    </row>
    <row r="86" spans="1:9" x14ac:dyDescent="0.2">
      <c r="A86" s="92" t="s">
        <v>1951</v>
      </c>
      <c r="B86" s="92" t="s">
        <v>2014</v>
      </c>
      <c r="C86" s="162">
        <v>66.118121308709107</v>
      </c>
      <c r="D86" s="162">
        <v>0.89144089247211022</v>
      </c>
      <c r="E86" s="162">
        <v>71.122058685666076</v>
      </c>
      <c r="F86" s="136">
        <v>0.92964296212132191</v>
      </c>
      <c r="G86" s="136">
        <v>1.2533957944214726E-2</v>
      </c>
      <c r="H86" s="136">
        <v>5.7823079934463312E-2</v>
      </c>
      <c r="I86" s="136">
        <v>0</v>
      </c>
    </row>
    <row r="96" spans="1:9" x14ac:dyDescent="0.2">
      <c r="B96" s="233"/>
      <c r="C96" s="233"/>
      <c r="D96" s="260"/>
      <c r="E96" s="260"/>
    </row>
  </sheetData>
  <sortState ref="A6:I86">
    <sortCondition ref="C86"/>
  </sortState>
  <phoneticPr fontId="15" type="noConversion"/>
  <pageMargins left="1" right="1" top="1" bottom="1" header="0.5" footer="0.5"/>
  <pageSetup pageOrder="overThenDown" orientation="landscape" r:id="rId1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12.6640625" bestFit="1" customWidth="1"/>
    <col min="4" max="4" width="12" bestFit="1" customWidth="1"/>
    <col min="5" max="5" width="16.1640625" bestFit="1" customWidth="1"/>
    <col min="6" max="6" width="12.6640625" bestFit="1" customWidth="1"/>
    <col min="7" max="7" width="12" bestFit="1" customWidth="1"/>
    <col min="8" max="8" width="15.6640625" bestFit="1" customWidth="1"/>
    <col min="9" max="9" width="12.6640625" bestFit="1" customWidth="1"/>
    <col min="10" max="10" width="12" bestFit="1" customWidth="1"/>
    <col min="11" max="11" width="15.6640625" bestFit="1" customWidth="1"/>
    <col min="12" max="12" width="15.1640625" bestFit="1" customWidth="1"/>
    <col min="13" max="13" width="10" bestFit="1" customWidth="1"/>
  </cols>
  <sheetData>
    <row r="1" spans="1:13" s="78" customFormat="1" x14ac:dyDescent="0.2">
      <c r="A1" s="78" t="s">
        <v>2009</v>
      </c>
    </row>
    <row r="2" spans="1:13" s="31" customFormat="1" ht="36" customHeight="1" x14ac:dyDescent="0.2">
      <c r="A2" s="28" t="s">
        <v>1961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s="78" customFormat="1" x14ac:dyDescent="0.2"/>
    <row r="4" spans="1:13" s="78" customFormat="1" x14ac:dyDescent="0.2">
      <c r="C4" s="124" t="s">
        <v>2287</v>
      </c>
      <c r="D4" s="124"/>
      <c r="E4" s="124"/>
      <c r="F4" s="125" t="s">
        <v>1963</v>
      </c>
      <c r="G4" s="125"/>
      <c r="H4" s="125"/>
      <c r="I4" s="126" t="s">
        <v>414</v>
      </c>
      <c r="J4" s="126"/>
      <c r="K4" s="126"/>
      <c r="L4" s="127" t="s">
        <v>1953</v>
      </c>
      <c r="M4" s="127"/>
    </row>
    <row r="5" spans="1:13" s="78" customFormat="1" x14ac:dyDescent="0.2">
      <c r="A5" s="232" t="s">
        <v>1729</v>
      </c>
      <c r="B5" s="232" t="s">
        <v>2318</v>
      </c>
      <c r="C5" s="128" t="s">
        <v>2288</v>
      </c>
      <c r="D5" s="128" t="s">
        <v>1962</v>
      </c>
      <c r="E5" s="128" t="s">
        <v>2286</v>
      </c>
      <c r="F5" s="138" t="s">
        <v>2288</v>
      </c>
      <c r="G5" s="138" t="s">
        <v>1962</v>
      </c>
      <c r="H5" s="138" t="s">
        <v>2286</v>
      </c>
      <c r="I5" s="139" t="s">
        <v>2288</v>
      </c>
      <c r="J5" s="139" t="s">
        <v>1962</v>
      </c>
      <c r="K5" s="139" t="s">
        <v>2286</v>
      </c>
      <c r="L5" s="234" t="s">
        <v>2343</v>
      </c>
      <c r="M5" s="234" t="s">
        <v>1973</v>
      </c>
    </row>
    <row r="6" spans="1:13" s="78" customFormat="1" x14ac:dyDescent="0.2">
      <c r="A6" s="90" t="s">
        <v>1569</v>
      </c>
      <c r="B6" s="90" t="s">
        <v>1919</v>
      </c>
      <c r="C6" s="103">
        <v>-1</v>
      </c>
      <c r="D6" s="105">
        <v>-1</v>
      </c>
      <c r="E6" s="141">
        <v>-1</v>
      </c>
      <c r="F6" s="103">
        <v>-1</v>
      </c>
      <c r="G6" s="105">
        <v>-1</v>
      </c>
      <c r="H6" s="103">
        <v>-1</v>
      </c>
      <c r="I6" s="103">
        <v>-1</v>
      </c>
      <c r="J6" s="105">
        <v>-1</v>
      </c>
      <c r="K6" s="103">
        <v>-1</v>
      </c>
      <c r="L6" s="103">
        <v>-1</v>
      </c>
      <c r="M6" s="103">
        <v>-1</v>
      </c>
    </row>
    <row r="7" spans="1:13" s="78" customFormat="1" x14ac:dyDescent="0.2">
      <c r="A7" s="90" t="s">
        <v>1569</v>
      </c>
      <c r="B7" s="90" t="s">
        <v>1922</v>
      </c>
      <c r="C7" s="103">
        <v>-1</v>
      </c>
      <c r="D7" s="105">
        <v>-1</v>
      </c>
      <c r="E7" s="141">
        <v>-1</v>
      </c>
      <c r="F7" s="103">
        <v>-1</v>
      </c>
      <c r="G7" s="105">
        <v>-1</v>
      </c>
      <c r="H7" s="103">
        <v>-1</v>
      </c>
      <c r="I7" s="103">
        <v>-1</v>
      </c>
      <c r="J7" s="105">
        <v>-1</v>
      </c>
      <c r="K7" s="103">
        <v>-1</v>
      </c>
      <c r="L7" s="103">
        <v>-1</v>
      </c>
      <c r="M7" s="103">
        <v>-1</v>
      </c>
    </row>
    <row r="8" spans="1:13" s="78" customFormat="1" x14ac:dyDescent="0.2">
      <c r="A8" s="92" t="s">
        <v>1951</v>
      </c>
      <c r="B8" s="92" t="s">
        <v>2015</v>
      </c>
      <c r="C8" s="156">
        <v>145504</v>
      </c>
      <c r="D8" s="136">
        <v>0.75841004096865328</v>
      </c>
      <c r="E8" s="145">
        <v>27.070511627906978</v>
      </c>
      <c r="F8" s="156">
        <v>15900</v>
      </c>
      <c r="G8" s="136">
        <v>8.2875519926610866E-2</v>
      </c>
      <c r="H8" s="145">
        <v>2.9983028474448425</v>
      </c>
      <c r="I8" s="156">
        <v>30450</v>
      </c>
      <c r="J8" s="136">
        <v>0.1587144391047359</v>
      </c>
      <c r="K8" s="145">
        <v>5.7420328116160659</v>
      </c>
      <c r="L8" s="156">
        <v>191854</v>
      </c>
      <c r="M8" s="145">
        <v>36.178389590797664</v>
      </c>
    </row>
    <row r="9" spans="1:13" s="78" customFormat="1" x14ac:dyDescent="0.2">
      <c r="A9" s="92" t="s">
        <v>1951</v>
      </c>
      <c r="B9" s="92" t="s">
        <v>2016</v>
      </c>
      <c r="C9" s="156">
        <v>198809</v>
      </c>
      <c r="D9" s="136">
        <v>0.71310358185613754</v>
      </c>
      <c r="E9" s="145">
        <v>12.790902657144695</v>
      </c>
      <c r="F9" s="156">
        <v>29672</v>
      </c>
      <c r="G9" s="136">
        <v>0.10642983708401185</v>
      </c>
      <c r="H9" s="145">
        <v>1.9539049124193335</v>
      </c>
      <c r="I9" s="156">
        <v>50313</v>
      </c>
      <c r="J9" s="136">
        <v>0.18046658105985064</v>
      </c>
      <c r="K9" s="145">
        <v>3.3131173449229552</v>
      </c>
      <c r="L9" s="156">
        <v>278794</v>
      </c>
      <c r="M9" s="145">
        <v>18.358619781377584</v>
      </c>
    </row>
    <row r="10" spans="1:13" s="78" customFormat="1" x14ac:dyDescent="0.2">
      <c r="A10" s="92" t="s">
        <v>1951</v>
      </c>
      <c r="B10" s="92" t="s">
        <v>2011</v>
      </c>
      <c r="C10" s="156">
        <v>229651</v>
      </c>
      <c r="D10" s="136">
        <v>0.74247185634937574</v>
      </c>
      <c r="E10" s="145">
        <v>48.696140797285835</v>
      </c>
      <c r="F10" s="156">
        <v>27013</v>
      </c>
      <c r="G10" s="136">
        <v>8.7334225653559902E-2</v>
      </c>
      <c r="H10" s="145">
        <v>5.7450021267545726</v>
      </c>
      <c r="I10" s="156">
        <v>52642</v>
      </c>
      <c r="J10" s="136">
        <v>0.1701939179970644</v>
      </c>
      <c r="K10" s="145">
        <v>11.195661420672055</v>
      </c>
      <c r="L10" s="156">
        <v>309306</v>
      </c>
      <c r="M10" s="145">
        <v>65.781794980859203</v>
      </c>
    </row>
    <row r="11" spans="1:13" s="78" customFormat="1" x14ac:dyDescent="0.2">
      <c r="A11" s="90" t="s">
        <v>1569</v>
      </c>
      <c r="B11" s="90" t="s">
        <v>1880</v>
      </c>
      <c r="C11" s="103">
        <v>222597</v>
      </c>
      <c r="D11" s="105">
        <v>0.69053372834297588</v>
      </c>
      <c r="E11" s="141">
        <v>9.3355561147458488</v>
      </c>
      <c r="F11" s="103">
        <v>27388</v>
      </c>
      <c r="G11" s="105">
        <v>8.496223108064091E-2</v>
      </c>
      <c r="H11" s="141">
        <v>1.1602135050410913</v>
      </c>
      <c r="I11" s="103">
        <v>72370</v>
      </c>
      <c r="J11" s="105">
        <v>0.22450404057638318</v>
      </c>
      <c r="K11" s="141">
        <v>3.0657459967804797</v>
      </c>
      <c r="L11" s="103">
        <v>322355</v>
      </c>
      <c r="M11" s="141">
        <v>13.655638397017707</v>
      </c>
    </row>
    <row r="12" spans="1:13" s="78" customFormat="1" x14ac:dyDescent="0.2">
      <c r="A12" s="92" t="s">
        <v>1951</v>
      </c>
      <c r="B12" s="92" t="s">
        <v>2018</v>
      </c>
      <c r="C12" s="156">
        <v>283064</v>
      </c>
      <c r="D12" s="136">
        <v>0.67619334279312204</v>
      </c>
      <c r="E12" s="145">
        <v>29.218001651527665</v>
      </c>
      <c r="F12" s="156">
        <v>62007</v>
      </c>
      <c r="G12" s="136">
        <v>0.14812452521893676</v>
      </c>
      <c r="H12" s="145">
        <v>6.4329287270463738</v>
      </c>
      <c r="I12" s="156">
        <v>73543</v>
      </c>
      <c r="J12" s="136">
        <v>0.17568213198794116</v>
      </c>
      <c r="K12" s="145">
        <v>7.6297333748314138</v>
      </c>
      <c r="L12" s="156">
        <v>418614</v>
      </c>
      <c r="M12" s="145">
        <v>43.429193899782135</v>
      </c>
    </row>
    <row r="13" spans="1:13" s="78" customFormat="1" x14ac:dyDescent="0.2">
      <c r="A13" s="90" t="s">
        <v>1569</v>
      </c>
      <c r="B13" s="90" t="s">
        <v>1918</v>
      </c>
      <c r="C13" s="103">
        <v>270486</v>
      </c>
      <c r="D13" s="105">
        <v>0.60460687342833197</v>
      </c>
      <c r="E13" s="141">
        <v>7.4672445683681641</v>
      </c>
      <c r="F13" s="103">
        <v>70163</v>
      </c>
      <c r="G13" s="105">
        <v>0.15683263481419391</v>
      </c>
      <c r="H13" s="141">
        <v>1.9587113704251695</v>
      </c>
      <c r="I13" s="103">
        <v>106726</v>
      </c>
      <c r="J13" s="105">
        <v>0.23856049175747415</v>
      </c>
      <c r="K13" s="141">
        <v>2.9794254766756931</v>
      </c>
      <c r="L13" s="103">
        <v>447375</v>
      </c>
      <c r="M13" s="141">
        <v>12.489182323218223</v>
      </c>
    </row>
    <row r="14" spans="1:13" s="78" customFormat="1" x14ac:dyDescent="0.2">
      <c r="A14" s="90" t="s">
        <v>1569</v>
      </c>
      <c r="B14" s="90" t="s">
        <v>1873</v>
      </c>
      <c r="C14" s="103">
        <v>330861</v>
      </c>
      <c r="D14" s="105">
        <v>0.73224284380076399</v>
      </c>
      <c r="E14" s="141">
        <v>8.8380435944011104</v>
      </c>
      <c r="F14" s="103">
        <v>40309</v>
      </c>
      <c r="G14" s="105">
        <v>8.9209597960367024E-2</v>
      </c>
      <c r="H14" s="141">
        <v>1.0621047639123102</v>
      </c>
      <c r="I14" s="103">
        <v>80676</v>
      </c>
      <c r="J14" s="105">
        <v>0.178547558238869</v>
      </c>
      <c r="K14" s="141">
        <v>2.125737774030354</v>
      </c>
      <c r="L14" s="103">
        <v>451846</v>
      </c>
      <c r="M14" s="141">
        <v>11.905723018549747</v>
      </c>
    </row>
    <row r="15" spans="1:13" s="78" customFormat="1" x14ac:dyDescent="0.2">
      <c r="A15" s="90" t="s">
        <v>1569</v>
      </c>
      <c r="B15" s="90" t="s">
        <v>1902</v>
      </c>
      <c r="C15" s="103">
        <v>291565</v>
      </c>
      <c r="D15" s="105">
        <v>0.61089390625130946</v>
      </c>
      <c r="E15" s="141">
        <v>13.642382556616134</v>
      </c>
      <c r="F15" s="103">
        <v>41029</v>
      </c>
      <c r="G15" s="105">
        <v>8.5964934335688359E-2</v>
      </c>
      <c r="H15" s="141">
        <v>1.8939666712828325</v>
      </c>
      <c r="I15" s="103">
        <v>144682</v>
      </c>
      <c r="J15" s="105">
        <v>0.30314115941300213</v>
      </c>
      <c r="K15" s="141">
        <v>6.6787610210958777</v>
      </c>
      <c r="L15" s="103">
        <v>477276</v>
      </c>
      <c r="M15" s="141">
        <v>22.031851544107464</v>
      </c>
    </row>
    <row r="16" spans="1:13" s="78" customFormat="1" x14ac:dyDescent="0.2">
      <c r="A16" s="90" t="s">
        <v>1569</v>
      </c>
      <c r="B16" s="90" t="s">
        <v>1924</v>
      </c>
      <c r="C16" s="103">
        <v>366667</v>
      </c>
      <c r="D16" s="105">
        <v>0.75028903153461934</v>
      </c>
      <c r="E16" s="141">
        <v>17.927296729086198</v>
      </c>
      <c r="F16" s="103">
        <v>19707</v>
      </c>
      <c r="G16" s="105">
        <v>4.0325270461897968E-2</v>
      </c>
      <c r="H16" s="141">
        <v>0.96258486787476183</v>
      </c>
      <c r="I16" s="103">
        <v>102327</v>
      </c>
      <c r="J16" s="105">
        <v>0.2093856980034827</v>
      </c>
      <c r="K16" s="141">
        <v>4.99814389683974</v>
      </c>
      <c r="L16" s="103">
        <v>488701</v>
      </c>
      <c r="M16" s="141">
        <v>23.870512382161873</v>
      </c>
    </row>
    <row r="17" spans="1:13" s="78" customFormat="1" x14ac:dyDescent="0.2">
      <c r="A17" s="90" t="s">
        <v>1569</v>
      </c>
      <c r="B17" s="90" t="s">
        <v>1874</v>
      </c>
      <c r="C17" s="103">
        <v>429771</v>
      </c>
      <c r="D17" s="105">
        <v>0.86189670178928834</v>
      </c>
      <c r="E17" s="141">
        <v>12.206282484592007</v>
      </c>
      <c r="F17" s="103">
        <v>23191</v>
      </c>
      <c r="G17" s="105">
        <v>4.650906275945884E-2</v>
      </c>
      <c r="H17" s="141">
        <v>0.66239181971380423</v>
      </c>
      <c r="I17" s="103">
        <v>45672</v>
      </c>
      <c r="J17" s="105">
        <v>9.1594235451252823E-2</v>
      </c>
      <c r="K17" s="141">
        <v>1.3045042986489961</v>
      </c>
      <c r="L17" s="103">
        <v>498634</v>
      </c>
      <c r="M17" s="141">
        <v>14.242209591271315</v>
      </c>
    </row>
    <row r="18" spans="1:13" s="78" customFormat="1" x14ac:dyDescent="0.2">
      <c r="A18" s="90" t="s">
        <v>1569</v>
      </c>
      <c r="B18" s="90" t="s">
        <v>1909</v>
      </c>
      <c r="C18" s="103">
        <v>392982</v>
      </c>
      <c r="D18" s="105">
        <v>0.76263055552321179</v>
      </c>
      <c r="E18" s="141">
        <v>10.005652306752214</v>
      </c>
      <c r="F18" s="103">
        <v>73629</v>
      </c>
      <c r="G18" s="105">
        <v>0.14288625222686679</v>
      </c>
      <c r="H18" s="141">
        <v>1.8605397483196038</v>
      </c>
      <c r="I18" s="103">
        <v>48687</v>
      </c>
      <c r="J18" s="105">
        <v>9.4483192249921411E-2</v>
      </c>
      <c r="K18" s="141">
        <v>1.2302774548946278</v>
      </c>
      <c r="L18" s="103">
        <v>515298</v>
      </c>
      <c r="M18" s="141">
        <v>13.021124981048162</v>
      </c>
    </row>
    <row r="19" spans="1:13" s="78" customFormat="1" x14ac:dyDescent="0.2">
      <c r="A19" s="92" t="s">
        <v>1951</v>
      </c>
      <c r="B19" s="92" t="s">
        <v>1939</v>
      </c>
      <c r="C19" s="156">
        <v>440377</v>
      </c>
      <c r="D19" s="136">
        <v>0.8502816077417511</v>
      </c>
      <c r="E19" s="145">
        <v>25.41125216387767</v>
      </c>
      <c r="F19" s="156">
        <v>41882</v>
      </c>
      <c r="G19" s="136">
        <v>8.0865926911350999E-2</v>
      </c>
      <c r="H19" s="145">
        <v>2.2356143909469415</v>
      </c>
      <c r="I19" s="156">
        <v>35660</v>
      </c>
      <c r="J19" s="136">
        <v>6.8852465346897873E-2</v>
      </c>
      <c r="K19" s="145">
        <v>1.90349097896872</v>
      </c>
      <c r="L19" s="156">
        <v>517919</v>
      </c>
      <c r="M19" s="145">
        <v>27.645937866979821</v>
      </c>
    </row>
    <row r="20" spans="1:13" s="78" customFormat="1" x14ac:dyDescent="0.2">
      <c r="A20" s="90" t="s">
        <v>1569</v>
      </c>
      <c r="B20" s="90" t="s">
        <v>1911</v>
      </c>
      <c r="C20" s="103">
        <v>380888</v>
      </c>
      <c r="D20" s="105">
        <v>0.66824449150237819</v>
      </c>
      <c r="E20" s="141">
        <v>18.487016453914478</v>
      </c>
      <c r="F20" s="103">
        <v>66632</v>
      </c>
      <c r="G20" s="105">
        <v>0.11690173215692398</v>
      </c>
      <c r="H20" s="141">
        <v>3.1991549836758209</v>
      </c>
      <c r="I20" s="103">
        <v>122463</v>
      </c>
      <c r="J20" s="105">
        <v>0.21485377634069788</v>
      </c>
      <c r="K20" s="141">
        <v>5.879729210677934</v>
      </c>
      <c r="L20" s="103">
        <v>569983</v>
      </c>
      <c r="M20" s="141">
        <v>27.366189744574612</v>
      </c>
    </row>
    <row r="21" spans="1:13" s="78" customFormat="1" x14ac:dyDescent="0.2">
      <c r="A21" s="90" t="s">
        <v>1569</v>
      </c>
      <c r="B21" s="90" t="s">
        <v>1888</v>
      </c>
      <c r="C21" s="103">
        <v>320294</v>
      </c>
      <c r="D21" s="105">
        <v>0.55243295825370653</v>
      </c>
      <c r="E21" s="141">
        <v>5.3487525466751276</v>
      </c>
      <c r="F21" s="103">
        <v>126216</v>
      </c>
      <c r="G21" s="105">
        <v>0.21769336378124418</v>
      </c>
      <c r="H21" s="141">
        <v>2.1082381238725194</v>
      </c>
      <c r="I21" s="103">
        <v>133278</v>
      </c>
      <c r="J21" s="105">
        <v>0.22987367796504929</v>
      </c>
      <c r="K21" s="141">
        <v>2.2261976347965522</v>
      </c>
      <c r="L21" s="103">
        <v>579788</v>
      </c>
      <c r="M21" s="141">
        <v>9.6844390993519074</v>
      </c>
    </row>
    <row r="22" spans="1:13" s="78" customFormat="1" x14ac:dyDescent="0.2">
      <c r="A22" s="90" t="s">
        <v>1569</v>
      </c>
      <c r="B22" s="90" t="s">
        <v>1895</v>
      </c>
      <c r="C22" s="103">
        <v>494291</v>
      </c>
      <c r="D22" s="105">
        <v>0.842271089110598</v>
      </c>
      <c r="E22" s="141">
        <v>12.952439599601698</v>
      </c>
      <c r="F22" s="103">
        <v>14079</v>
      </c>
      <c r="G22" s="105">
        <v>2.3990593928653586E-2</v>
      </c>
      <c r="H22" s="141">
        <v>0.3780916830034643</v>
      </c>
      <c r="I22" s="103">
        <v>78485</v>
      </c>
      <c r="J22" s="105">
        <v>0.13373831696074839</v>
      </c>
      <c r="K22" s="141">
        <v>2.107715444316137</v>
      </c>
      <c r="L22" s="103">
        <v>586855</v>
      </c>
      <c r="M22" s="141">
        <v>15.759996777398824</v>
      </c>
    </row>
    <row r="23" spans="1:13" s="78" customFormat="1" x14ac:dyDescent="0.2">
      <c r="A23" s="90" t="s">
        <v>1569</v>
      </c>
      <c r="B23" s="90" t="s">
        <v>1916</v>
      </c>
      <c r="C23" s="103">
        <v>428812</v>
      </c>
      <c r="D23" s="105">
        <v>0.71352718499105616</v>
      </c>
      <c r="E23" s="141">
        <v>6.3240078457976319</v>
      </c>
      <c r="F23" s="103">
        <v>99570</v>
      </c>
      <c r="G23" s="105">
        <v>0.16568076875077997</v>
      </c>
      <c r="H23" s="141">
        <v>1.4725586760725853</v>
      </c>
      <c r="I23" s="103">
        <v>72593</v>
      </c>
      <c r="J23" s="105">
        <v>0.12079204625816382</v>
      </c>
      <c r="K23" s="141">
        <v>1.0735909608530398</v>
      </c>
      <c r="L23" s="103">
        <v>600975</v>
      </c>
      <c r="M23" s="141">
        <v>8.8879275921735665</v>
      </c>
    </row>
    <row r="24" spans="1:13" s="78" customFormat="1" x14ac:dyDescent="0.2">
      <c r="A24" s="90" t="s">
        <v>1569</v>
      </c>
      <c r="B24" s="90" t="s">
        <v>1887</v>
      </c>
      <c r="C24" s="103">
        <v>437382</v>
      </c>
      <c r="D24" s="105">
        <v>0.67338540199252683</v>
      </c>
      <c r="E24" s="141">
        <v>10.537547883489532</v>
      </c>
      <c r="F24" s="103">
        <v>117484</v>
      </c>
      <c r="G24" s="105">
        <v>0.18087623763138408</v>
      </c>
      <c r="H24" s="141">
        <v>2.8144599094458953</v>
      </c>
      <c r="I24" s="103">
        <v>94661</v>
      </c>
      <c r="J24" s="105">
        <v>0.14573836037608906</v>
      </c>
      <c r="K24" s="141">
        <v>2.2677095560932372</v>
      </c>
      <c r="L24" s="103">
        <v>649527</v>
      </c>
      <c r="M24" s="141">
        <v>15.56014182018542</v>
      </c>
    </row>
    <row r="25" spans="1:13" s="78" customFormat="1" x14ac:dyDescent="0.2">
      <c r="A25" s="90" t="s">
        <v>1569</v>
      </c>
      <c r="B25" s="90" t="s">
        <v>1900</v>
      </c>
      <c r="C25" s="103">
        <v>440282</v>
      </c>
      <c r="D25" s="105">
        <v>0.66502028523180745</v>
      </c>
      <c r="E25" s="141">
        <v>7.4191493664060397</v>
      </c>
      <c r="F25" s="103">
        <v>92373</v>
      </c>
      <c r="G25" s="105">
        <v>0.13952402961674051</v>
      </c>
      <c r="H25" s="141">
        <v>1.5680892238745161</v>
      </c>
      <c r="I25" s="103">
        <v>129403</v>
      </c>
      <c r="J25" s="105">
        <v>0.19545568515145198</v>
      </c>
      <c r="K25" s="141">
        <v>2.196696543763156</v>
      </c>
      <c r="L25" s="103">
        <v>662058</v>
      </c>
      <c r="M25" s="141">
        <v>11.238847015685476</v>
      </c>
    </row>
    <row r="26" spans="1:13" s="78" customFormat="1" x14ac:dyDescent="0.2">
      <c r="A26" s="90" t="s">
        <v>1569</v>
      </c>
      <c r="B26" s="90" t="s">
        <v>1890</v>
      </c>
      <c r="C26" s="103">
        <v>450302</v>
      </c>
      <c r="D26" s="105">
        <v>0.64196154520583881</v>
      </c>
      <c r="E26" s="141">
        <v>8.0838359902340944</v>
      </c>
      <c r="F26" s="103">
        <v>55023</v>
      </c>
      <c r="G26" s="105">
        <v>7.844213461601518E-2</v>
      </c>
      <c r="H26" s="141">
        <v>1.0120661430647269</v>
      </c>
      <c r="I26" s="103">
        <v>196122</v>
      </c>
      <c r="J26" s="105">
        <v>0.27959632017814601</v>
      </c>
      <c r="K26" s="141">
        <v>3.6073721191163757</v>
      </c>
      <c r="L26" s="103">
        <v>701447</v>
      </c>
      <c r="M26" s="141">
        <v>12.902072948663712</v>
      </c>
    </row>
    <row r="27" spans="1:13" s="78" customFormat="1" x14ac:dyDescent="0.2">
      <c r="A27" s="92" t="s">
        <v>1951</v>
      </c>
      <c r="B27" s="92" t="s">
        <v>2014</v>
      </c>
      <c r="C27" s="156">
        <v>393984</v>
      </c>
      <c r="D27" s="136">
        <v>0.55863019447926177</v>
      </c>
      <c r="E27" s="145">
        <v>37.115779557230333</v>
      </c>
      <c r="F27" s="156">
        <v>82571</v>
      </c>
      <c r="G27" s="136">
        <v>0.11707747976655683</v>
      </c>
      <c r="H27" s="145">
        <v>7.7407893503328022</v>
      </c>
      <c r="I27" s="156">
        <v>228713</v>
      </c>
      <c r="J27" s="136">
        <v>0.32429232575418138</v>
      </c>
      <c r="K27" s="145">
        <v>21.441173713321458</v>
      </c>
      <c r="L27" s="156">
        <v>705268</v>
      </c>
      <c r="M27" s="145">
        <v>66.116808849723441</v>
      </c>
    </row>
    <row r="28" spans="1:13" s="78" customFormat="1" x14ac:dyDescent="0.2">
      <c r="A28" s="90" t="s">
        <v>1569</v>
      </c>
      <c r="B28" s="90" t="s">
        <v>1903</v>
      </c>
      <c r="C28" s="103">
        <v>505336</v>
      </c>
      <c r="D28" s="105">
        <v>0.69939117304719345</v>
      </c>
      <c r="E28" s="141">
        <v>11.172337556100905</v>
      </c>
      <c r="F28" s="103">
        <v>85001</v>
      </c>
      <c r="G28" s="105">
        <v>0.1176424183121418</v>
      </c>
      <c r="H28" s="141">
        <v>1.8735067225038571</v>
      </c>
      <c r="I28" s="103">
        <v>132200</v>
      </c>
      <c r="J28" s="105">
        <v>0.18296640864066477</v>
      </c>
      <c r="K28" s="141">
        <v>2.91381970465065</v>
      </c>
      <c r="L28" s="103">
        <v>722537</v>
      </c>
      <c r="M28" s="141">
        <v>15.925435309675997</v>
      </c>
    </row>
    <row r="29" spans="1:13" s="78" customFormat="1" x14ac:dyDescent="0.2">
      <c r="A29" s="90" t="s">
        <v>1569</v>
      </c>
      <c r="B29" s="90" t="s">
        <v>1908</v>
      </c>
      <c r="C29" s="103">
        <v>583516</v>
      </c>
      <c r="D29" s="105">
        <v>0.75987253764423834</v>
      </c>
      <c r="E29" s="141">
        <v>10.500935790382954</v>
      </c>
      <c r="F29" s="103">
        <v>93555</v>
      </c>
      <c r="G29" s="105">
        <v>0.1218302073281739</v>
      </c>
      <c r="H29" s="141">
        <v>1.6146597400804266</v>
      </c>
      <c r="I29" s="103">
        <v>90842</v>
      </c>
      <c r="J29" s="105">
        <v>0.11829725502758776</v>
      </c>
      <c r="K29" s="141">
        <v>1.5678362472169967</v>
      </c>
      <c r="L29" s="103">
        <v>767913</v>
      </c>
      <c r="M29" s="141">
        <v>13.253361177749779</v>
      </c>
    </row>
    <row r="30" spans="1:13" s="78" customFormat="1" x14ac:dyDescent="0.2">
      <c r="A30" s="92" t="s">
        <v>1951</v>
      </c>
      <c r="B30" s="92" t="s">
        <v>2017</v>
      </c>
      <c r="C30" s="156">
        <v>592869</v>
      </c>
      <c r="D30" s="136">
        <v>0.72626766610765592</v>
      </c>
      <c r="E30" s="145">
        <v>45.295209718083889</v>
      </c>
      <c r="F30" s="156">
        <v>119518</v>
      </c>
      <c r="G30" s="136">
        <v>0.14641018322404245</v>
      </c>
      <c r="H30" s="145">
        <v>8.8788351534061363</v>
      </c>
      <c r="I30" s="156">
        <v>103936</v>
      </c>
      <c r="J30" s="136">
        <v>0.12732215066830163</v>
      </c>
      <c r="K30" s="145">
        <v>7.7212688507540301</v>
      </c>
      <c r="L30" s="156">
        <v>816323</v>
      </c>
      <c r="M30" s="145">
        <v>60.64356288537256</v>
      </c>
    </row>
    <row r="31" spans="1:13" s="78" customFormat="1" x14ac:dyDescent="0.2">
      <c r="A31" s="90" t="s">
        <v>1569</v>
      </c>
      <c r="B31" s="90" t="s">
        <v>1917</v>
      </c>
      <c r="C31" s="103">
        <v>610226</v>
      </c>
      <c r="D31" s="105">
        <v>0.73858730318189025</v>
      </c>
      <c r="E31" s="141">
        <v>9.4883771554740104</v>
      </c>
      <c r="F31" s="103">
        <v>118661</v>
      </c>
      <c r="G31" s="105">
        <v>0.14362139270182897</v>
      </c>
      <c r="H31" s="141">
        <v>1.854280936977482</v>
      </c>
      <c r="I31" s="103">
        <v>97320</v>
      </c>
      <c r="J31" s="105">
        <v>0.11779130411628079</v>
      </c>
      <c r="K31" s="141">
        <v>1.5207913365524355</v>
      </c>
      <c r="L31" s="103">
        <v>826207</v>
      </c>
      <c r="M31" s="141">
        <v>12.910896504305159</v>
      </c>
    </row>
    <row r="32" spans="1:13" s="78" customFormat="1" x14ac:dyDescent="0.2">
      <c r="A32" s="91" t="s">
        <v>2125</v>
      </c>
      <c r="B32" s="91" t="s">
        <v>2020</v>
      </c>
      <c r="C32" s="155">
        <v>477007</v>
      </c>
      <c r="D32" s="133">
        <v>0.57671670446906576</v>
      </c>
      <c r="E32" s="143">
        <v>9.3165429687499994</v>
      </c>
      <c r="F32" s="155">
        <v>106834</v>
      </c>
      <c r="G32" s="133">
        <v>0.12916571959163736</v>
      </c>
      <c r="H32" s="143">
        <v>2.0902758755625124</v>
      </c>
      <c r="I32" s="155">
        <v>243267</v>
      </c>
      <c r="J32" s="133">
        <v>0.29411757593929694</v>
      </c>
      <c r="K32" s="143">
        <v>4.7596752103306592</v>
      </c>
      <c r="L32" s="155">
        <v>827108</v>
      </c>
      <c r="M32" s="143">
        <v>16.182899628252787</v>
      </c>
    </row>
    <row r="33" spans="1:13" s="78" customFormat="1" x14ac:dyDescent="0.2">
      <c r="A33" s="91" t="s">
        <v>2125</v>
      </c>
      <c r="B33" s="91" t="s">
        <v>2022</v>
      </c>
      <c r="C33" s="155">
        <v>555099</v>
      </c>
      <c r="D33" s="133">
        <v>0.63785713629093044</v>
      </c>
      <c r="E33" s="143">
        <v>8.2060610540320784</v>
      </c>
      <c r="F33" s="155">
        <v>95178</v>
      </c>
      <c r="G33" s="133">
        <v>0.10936781820521778</v>
      </c>
      <c r="H33" s="143">
        <v>1.408646232628354</v>
      </c>
      <c r="I33" s="155">
        <v>219979</v>
      </c>
      <c r="J33" s="133">
        <v>0.25277504550385171</v>
      </c>
      <c r="K33" s="143">
        <v>3.2557165480190036</v>
      </c>
      <c r="L33" s="155">
        <v>870256</v>
      </c>
      <c r="M33" s="143">
        <v>12.879896991134725</v>
      </c>
    </row>
    <row r="34" spans="1:13" s="78" customFormat="1" x14ac:dyDescent="0.2">
      <c r="A34" s="90" t="s">
        <v>1569</v>
      </c>
      <c r="B34" s="90" t="s">
        <v>1892</v>
      </c>
      <c r="C34" s="103">
        <v>677154</v>
      </c>
      <c r="D34" s="105">
        <v>0.76568563597383921</v>
      </c>
      <c r="E34" s="141">
        <v>10.800421072778601</v>
      </c>
      <c r="F34" s="103">
        <v>74872</v>
      </c>
      <c r="G34" s="105">
        <v>8.4660822998362681E-2</v>
      </c>
      <c r="H34" s="141">
        <v>1.166121546272934</v>
      </c>
      <c r="I34" s="103">
        <v>132350</v>
      </c>
      <c r="J34" s="105">
        <v>0.14965354102779813</v>
      </c>
      <c r="K34" s="141">
        <v>2.0613338317291219</v>
      </c>
      <c r="L34" s="103">
        <v>884376</v>
      </c>
      <c r="M34" s="141">
        <v>13.774039809363611</v>
      </c>
    </row>
    <row r="35" spans="1:13" s="78" customFormat="1" x14ac:dyDescent="0.2">
      <c r="A35" s="90" t="s">
        <v>1569</v>
      </c>
      <c r="B35" s="90" t="s">
        <v>1879</v>
      </c>
      <c r="C35" s="103">
        <v>810272</v>
      </c>
      <c r="D35" s="105">
        <v>0.83008700694272985</v>
      </c>
      <c r="E35" s="141">
        <v>9.823264836030793</v>
      </c>
      <c r="F35" s="103">
        <v>119531</v>
      </c>
      <c r="G35" s="105">
        <v>0.12245410186563456</v>
      </c>
      <c r="H35" s="141">
        <v>1.4475095971033096</v>
      </c>
      <c r="I35" s="103">
        <v>46326</v>
      </c>
      <c r="J35" s="105">
        <v>4.745889119163553E-2</v>
      </c>
      <c r="K35" s="141">
        <v>0.56100366930259027</v>
      </c>
      <c r="L35" s="103">
        <v>976129</v>
      </c>
      <c r="M35" s="141">
        <v>11.820833888370855</v>
      </c>
    </row>
    <row r="36" spans="1:13" s="78" customFormat="1" x14ac:dyDescent="0.2">
      <c r="A36" s="90" t="s">
        <v>1569</v>
      </c>
      <c r="B36" s="90" t="s">
        <v>1893</v>
      </c>
      <c r="C36" s="103">
        <v>677422</v>
      </c>
      <c r="D36" s="105">
        <v>0.68805730171257118</v>
      </c>
      <c r="E36" s="141">
        <v>11.697841478155759</v>
      </c>
      <c r="F36" s="103">
        <v>177104</v>
      </c>
      <c r="G36" s="105">
        <v>0.1798844743195574</v>
      </c>
      <c r="H36" s="141">
        <v>3.0249884708012367</v>
      </c>
      <c r="I36" s="103">
        <v>130017</v>
      </c>
      <c r="J36" s="105">
        <v>0.1320582239678714</v>
      </c>
      <c r="K36" s="141">
        <v>2.220728645361846</v>
      </c>
      <c r="L36" s="103">
        <v>984543</v>
      </c>
      <c r="M36" s="141">
        <v>16.81628435274224</v>
      </c>
    </row>
    <row r="37" spans="1:13" s="78" customFormat="1" x14ac:dyDescent="0.2">
      <c r="A37" s="91" t="s">
        <v>2125</v>
      </c>
      <c r="B37" s="91" t="s">
        <v>2026</v>
      </c>
      <c r="C37" s="155">
        <v>778150</v>
      </c>
      <c r="D37" s="133">
        <v>0.72942581444659627</v>
      </c>
      <c r="E37" s="143">
        <v>16.514569494259216</v>
      </c>
      <c r="F37" s="155">
        <v>85975</v>
      </c>
      <c r="G37" s="133">
        <v>8.0591639654367553E-2</v>
      </c>
      <c r="H37" s="143">
        <v>1.8074505434439843</v>
      </c>
      <c r="I37" s="155">
        <v>202673</v>
      </c>
      <c r="J37" s="133">
        <v>0.18998254589903618</v>
      </c>
      <c r="K37" s="143">
        <v>4.2607900435175647</v>
      </c>
      <c r="L37" s="155">
        <v>1066798</v>
      </c>
      <c r="M37" s="143">
        <v>22.42727100721088</v>
      </c>
    </row>
    <row r="38" spans="1:13" s="78" customFormat="1" x14ac:dyDescent="0.2">
      <c r="A38" s="91" t="s">
        <v>2125</v>
      </c>
      <c r="B38" s="91" t="s">
        <v>2029</v>
      </c>
      <c r="C38" s="155">
        <v>755716</v>
      </c>
      <c r="D38" s="133">
        <v>0.70422188716660361</v>
      </c>
      <c r="E38" s="143">
        <v>16.589090110855011</v>
      </c>
      <c r="F38" s="155">
        <v>77036</v>
      </c>
      <c r="G38" s="133">
        <v>7.1786805228110137E-2</v>
      </c>
      <c r="H38" s="143">
        <v>1.7121013445938438</v>
      </c>
      <c r="I38" s="155">
        <v>240370</v>
      </c>
      <c r="J38" s="133">
        <v>0.22399130760528627</v>
      </c>
      <c r="K38" s="143">
        <v>5.3421491276808535</v>
      </c>
      <c r="L38" s="155">
        <v>1073122</v>
      </c>
      <c r="M38" s="143">
        <v>23.849805533948217</v>
      </c>
    </row>
    <row r="39" spans="1:13" s="78" customFormat="1" x14ac:dyDescent="0.2">
      <c r="A39" s="90" t="s">
        <v>1569</v>
      </c>
      <c r="B39" s="90" t="s">
        <v>1883</v>
      </c>
      <c r="C39" s="103">
        <v>776342</v>
      </c>
      <c r="D39" s="105">
        <v>0.71185962003808967</v>
      </c>
      <c r="E39" s="141">
        <v>8.8346173541963022</v>
      </c>
      <c r="F39" s="103">
        <v>78829</v>
      </c>
      <c r="G39" s="105">
        <v>7.2281522818529176E-2</v>
      </c>
      <c r="H39" s="141">
        <v>0.90396082748497775</v>
      </c>
      <c r="I39" s="103">
        <v>235412</v>
      </c>
      <c r="J39" s="105">
        <v>0.2158588571433811</v>
      </c>
      <c r="K39" s="141">
        <v>2.6995550662813632</v>
      </c>
      <c r="L39" s="103">
        <v>1090583</v>
      </c>
      <c r="M39" s="141">
        <v>12.506112104949315</v>
      </c>
    </row>
    <row r="40" spans="1:13" s="78" customFormat="1" x14ac:dyDescent="0.2">
      <c r="A40" s="91" t="s">
        <v>2125</v>
      </c>
      <c r="B40" s="91" t="s">
        <v>2019</v>
      </c>
      <c r="C40" s="155">
        <v>775615</v>
      </c>
      <c r="D40" s="133">
        <v>0.65754436176787501</v>
      </c>
      <c r="E40" s="143">
        <v>9.9006254786826648</v>
      </c>
      <c r="F40" s="155">
        <v>89320</v>
      </c>
      <c r="G40" s="133">
        <v>7.5722958417651282E-2</v>
      </c>
      <c r="H40" s="143">
        <v>1.1485000835787118</v>
      </c>
      <c r="I40" s="155">
        <v>314628</v>
      </c>
      <c r="J40" s="133">
        <v>0.26673267981447368</v>
      </c>
      <c r="K40" s="143">
        <v>4.0455696853582959</v>
      </c>
      <c r="L40" s="155">
        <v>1179563</v>
      </c>
      <c r="M40" s="143">
        <v>15.167131707191627</v>
      </c>
    </row>
    <row r="41" spans="1:13" s="78" customFormat="1" x14ac:dyDescent="0.2">
      <c r="A41" s="90" t="s">
        <v>1569</v>
      </c>
      <c r="B41" s="90" t="s">
        <v>1913</v>
      </c>
      <c r="C41" s="103">
        <v>804330</v>
      </c>
      <c r="D41" s="105">
        <v>0.6727135867519759</v>
      </c>
      <c r="E41" s="141">
        <v>6.0020147750167894</v>
      </c>
      <c r="F41" s="103">
        <v>132007</v>
      </c>
      <c r="G41" s="105">
        <v>0.11040605528373688</v>
      </c>
      <c r="H41" s="141">
        <v>0.9897432052483599</v>
      </c>
      <c r="I41" s="103">
        <v>259313</v>
      </c>
      <c r="J41" s="105">
        <v>0.2168803579642872</v>
      </c>
      <c r="K41" s="141">
        <v>1.9442399250234301</v>
      </c>
      <c r="L41" s="103">
        <v>1195650</v>
      </c>
      <c r="M41" s="141">
        <v>8.9645735707591374</v>
      </c>
    </row>
    <row r="42" spans="1:13" s="78" customFormat="1" x14ac:dyDescent="0.2">
      <c r="A42" s="90" t="s">
        <v>1569</v>
      </c>
      <c r="B42" s="90" t="s">
        <v>1875</v>
      </c>
      <c r="C42" s="103">
        <v>962328</v>
      </c>
      <c r="D42" s="105">
        <v>0.79188634297070115</v>
      </c>
      <c r="E42" s="141">
        <v>8.3162916104946589</v>
      </c>
      <c r="F42" s="103">
        <v>83481</v>
      </c>
      <c r="G42" s="105">
        <v>6.8695355219360862E-2</v>
      </c>
      <c r="H42" s="141">
        <v>0.67576800097138467</v>
      </c>
      <c r="I42" s="103">
        <v>169426</v>
      </c>
      <c r="J42" s="105">
        <v>0.139418301809938</v>
      </c>
      <c r="K42" s="141">
        <v>1.3714817663010483</v>
      </c>
      <c r="L42" s="103">
        <v>1215235</v>
      </c>
      <c r="M42" s="141">
        <v>9.8371716517586112</v>
      </c>
    </row>
    <row r="43" spans="1:13" s="78" customFormat="1" x14ac:dyDescent="0.2">
      <c r="A43" s="90" t="s">
        <v>1569</v>
      </c>
      <c r="B43" s="90" t="s">
        <v>1901</v>
      </c>
      <c r="C43" s="103">
        <v>775967</v>
      </c>
      <c r="D43" s="105">
        <v>0.62698222882269383</v>
      </c>
      <c r="E43" s="141">
        <v>9.7306037996112611</v>
      </c>
      <c r="F43" s="103">
        <v>196172</v>
      </c>
      <c r="G43" s="105">
        <v>0.15850720171425525</v>
      </c>
      <c r="H43" s="141">
        <v>2.4100642529822967</v>
      </c>
      <c r="I43" s="103">
        <v>265483</v>
      </c>
      <c r="J43" s="105">
        <v>0.21451056946305092</v>
      </c>
      <c r="K43" s="141">
        <v>3.2615821221912356</v>
      </c>
      <c r="L43" s="103">
        <v>1237622</v>
      </c>
      <c r="M43" s="141">
        <v>15.204761846259689</v>
      </c>
    </row>
    <row r="44" spans="1:13" s="78" customFormat="1" x14ac:dyDescent="0.2">
      <c r="A44" s="90" t="s">
        <v>1569</v>
      </c>
      <c r="B44" s="90" t="s">
        <v>1920</v>
      </c>
      <c r="C44" s="103">
        <v>945697</v>
      </c>
      <c r="D44" s="105">
        <v>0.75441024667386747</v>
      </c>
      <c r="E44" s="141">
        <v>28.467700180614088</v>
      </c>
      <c r="F44" s="103">
        <v>143277</v>
      </c>
      <c r="G44" s="105">
        <v>0.11429626710531145</v>
      </c>
      <c r="H44" s="141">
        <v>4.2458734627352204</v>
      </c>
      <c r="I44" s="103">
        <v>164584</v>
      </c>
      <c r="J44" s="105">
        <v>0.13129348622082104</v>
      </c>
      <c r="K44" s="141">
        <v>4.8772855237813006</v>
      </c>
      <c r="L44" s="103">
        <v>1253558</v>
      </c>
      <c r="M44" s="141">
        <v>37.147962661134983</v>
      </c>
    </row>
    <row r="45" spans="1:13" s="78" customFormat="1" x14ac:dyDescent="0.2">
      <c r="A45" s="90" t="s">
        <v>1569</v>
      </c>
      <c r="B45" s="90" t="s">
        <v>1897</v>
      </c>
      <c r="C45" s="103">
        <v>945461</v>
      </c>
      <c r="D45" s="105">
        <v>0.75379804714003362</v>
      </c>
      <c r="E45" s="141">
        <v>15.843767805074236</v>
      </c>
      <c r="F45" s="103">
        <v>119569</v>
      </c>
      <c r="G45" s="105">
        <v>9.533008627377193E-2</v>
      </c>
      <c r="H45" s="141">
        <v>1.972076990318484</v>
      </c>
      <c r="I45" s="103">
        <v>189233</v>
      </c>
      <c r="J45" s="105">
        <v>0.15087186658619445</v>
      </c>
      <c r="K45" s="141">
        <v>3.1210601837343934</v>
      </c>
      <c r="L45" s="103">
        <v>1254263</v>
      </c>
      <c r="M45" s="141">
        <v>20.686826870742689</v>
      </c>
    </row>
    <row r="46" spans="1:13" s="78" customFormat="1" x14ac:dyDescent="0.2">
      <c r="A46" s="90" t="s">
        <v>1569</v>
      </c>
      <c r="B46" s="90" t="s">
        <v>1877</v>
      </c>
      <c r="C46" s="103">
        <v>939312</v>
      </c>
      <c r="D46" s="105">
        <v>0.73743016759776536</v>
      </c>
      <c r="E46" s="141">
        <v>10.500737825873093</v>
      </c>
      <c r="F46" s="103">
        <v>131557</v>
      </c>
      <c r="G46" s="105">
        <v>0.10328208365128862</v>
      </c>
      <c r="H46" s="141">
        <v>1.476277577036156</v>
      </c>
      <c r="I46" s="103">
        <v>202895</v>
      </c>
      <c r="J46" s="105">
        <v>0.15928774875094601</v>
      </c>
      <c r="K46" s="141">
        <v>2.2768027470431131</v>
      </c>
      <c r="L46" s="103">
        <v>1273764</v>
      </c>
      <c r="M46" s="141">
        <v>14.293646340642324</v>
      </c>
    </row>
    <row r="47" spans="1:13" s="78" customFormat="1" x14ac:dyDescent="0.2">
      <c r="A47" s="90" t="s">
        <v>1569</v>
      </c>
      <c r="B47" s="90" t="s">
        <v>1896</v>
      </c>
      <c r="C47" s="103">
        <v>966314</v>
      </c>
      <c r="D47" s="105">
        <v>0.75381269395008355</v>
      </c>
      <c r="E47" s="141">
        <v>7.8360796652502511</v>
      </c>
      <c r="F47" s="103">
        <v>156208</v>
      </c>
      <c r="G47" s="105">
        <v>0.1218564289625884</v>
      </c>
      <c r="H47" s="141">
        <v>1.228755496472032</v>
      </c>
      <c r="I47" s="103">
        <v>159380</v>
      </c>
      <c r="J47" s="105">
        <v>0.12433087708732805</v>
      </c>
      <c r="K47" s="141">
        <v>1.2537069229982616</v>
      </c>
      <c r="L47" s="103">
        <v>1281902</v>
      </c>
      <c r="M47" s="141">
        <v>10.083632902530541</v>
      </c>
    </row>
    <row r="48" spans="1:13" s="78" customFormat="1" x14ac:dyDescent="0.2">
      <c r="A48" s="90" t="s">
        <v>1569</v>
      </c>
      <c r="B48" s="90" t="s">
        <v>1884</v>
      </c>
      <c r="C48" s="103">
        <v>1153716</v>
      </c>
      <c r="D48" s="105">
        <v>0.8224579152902195</v>
      </c>
      <c r="E48" s="141">
        <v>19.981572247527669</v>
      </c>
      <c r="F48" s="103">
        <v>103600</v>
      </c>
      <c r="G48" s="105">
        <v>7.3854085428360819E-2</v>
      </c>
      <c r="H48" s="141">
        <v>1.8109988462748663</v>
      </c>
      <c r="I48" s="103">
        <v>145450</v>
      </c>
      <c r="J48" s="105">
        <v>0.10368799928141971</v>
      </c>
      <c r="K48" s="141">
        <v>2.542565465160997</v>
      </c>
      <c r="L48" s="103">
        <v>1402766</v>
      </c>
      <c r="M48" s="141">
        <v>24.521308953606265</v>
      </c>
    </row>
    <row r="49" spans="1:13" s="78" customFormat="1" x14ac:dyDescent="0.2">
      <c r="A49" s="90" t="s">
        <v>1569</v>
      </c>
      <c r="B49" s="90" t="s">
        <v>981</v>
      </c>
      <c r="C49" s="103">
        <v>1009444</v>
      </c>
      <c r="D49" s="105">
        <v>0.71707776907181053</v>
      </c>
      <c r="E49" s="141">
        <v>5.6931666929862157</v>
      </c>
      <c r="F49" s="103">
        <v>89000</v>
      </c>
      <c r="G49" s="105">
        <v>6.3222844900154077E-2</v>
      </c>
      <c r="H49" s="141">
        <v>0.5368398829809693</v>
      </c>
      <c r="I49" s="103">
        <v>309275</v>
      </c>
      <c r="J49" s="105">
        <v>0.21969938602803543</v>
      </c>
      <c r="K49" s="141">
        <v>1.8655185933588685</v>
      </c>
      <c r="L49" s="103">
        <v>1407719</v>
      </c>
      <c r="M49" s="141">
        <v>8.4912326205627764</v>
      </c>
    </row>
    <row r="50" spans="1:13" s="78" customFormat="1" x14ac:dyDescent="0.2">
      <c r="A50" s="90" t="s">
        <v>1569</v>
      </c>
      <c r="B50" s="90" t="s">
        <v>1926</v>
      </c>
      <c r="C50" s="103">
        <v>1362068</v>
      </c>
      <c r="D50" s="105">
        <v>0.75661281022631699</v>
      </c>
      <c r="E50" s="141">
        <v>16.733638831897981</v>
      </c>
      <c r="F50" s="103">
        <v>108850</v>
      </c>
      <c r="G50" s="105">
        <v>6.0464899251090699E-2</v>
      </c>
      <c r="H50" s="141">
        <v>1.3324927468814651</v>
      </c>
      <c r="I50" s="103">
        <v>329300</v>
      </c>
      <c r="J50" s="105">
        <v>0.18292229052259226</v>
      </c>
      <c r="K50" s="141">
        <v>4.0311425038866924</v>
      </c>
      <c r="L50" s="103">
        <v>1800218</v>
      </c>
      <c r="M50" s="141">
        <v>22.037459143825973</v>
      </c>
    </row>
    <row r="51" spans="1:13" s="78" customFormat="1" x14ac:dyDescent="0.2">
      <c r="A51" s="90" t="s">
        <v>1569</v>
      </c>
      <c r="B51" s="90" t="s">
        <v>1914</v>
      </c>
      <c r="C51" s="103">
        <v>1285824</v>
      </c>
      <c r="D51" s="105">
        <v>0.70988935031264799</v>
      </c>
      <c r="E51" s="141">
        <v>13.937867192750449</v>
      </c>
      <c r="F51" s="103">
        <v>209673</v>
      </c>
      <c r="G51" s="105">
        <v>0.11575816732935755</v>
      </c>
      <c r="H51" s="141">
        <v>2.2769753703140609</v>
      </c>
      <c r="I51" s="103">
        <v>315805</v>
      </c>
      <c r="J51" s="105">
        <v>0.17435248235799441</v>
      </c>
      <c r="K51" s="141">
        <v>3.4295317318969638</v>
      </c>
      <c r="L51" s="103">
        <v>1811302</v>
      </c>
      <c r="M51" s="141">
        <v>19.67010555579688</v>
      </c>
    </row>
    <row r="52" spans="1:13" s="78" customFormat="1" x14ac:dyDescent="0.2">
      <c r="A52" s="92" t="s">
        <v>1951</v>
      </c>
      <c r="B52" s="92" t="s">
        <v>2012</v>
      </c>
      <c r="C52" s="156">
        <v>1125198</v>
      </c>
      <c r="D52" s="136">
        <v>0.61453320079957185</v>
      </c>
      <c r="E52" s="145">
        <v>27.978864133678137</v>
      </c>
      <c r="F52" s="156">
        <v>233614</v>
      </c>
      <c r="G52" s="136">
        <v>0.12758959682792823</v>
      </c>
      <c r="H52" s="145">
        <v>5.7895467274664814</v>
      </c>
      <c r="I52" s="156">
        <v>472168</v>
      </c>
      <c r="J52" s="136">
        <v>0.25787720237249995</v>
      </c>
      <c r="K52" s="145">
        <v>11.701519169289485</v>
      </c>
      <c r="L52" s="156">
        <v>1830980</v>
      </c>
      <c r="M52" s="145">
        <v>45.376322767713319</v>
      </c>
    </row>
    <row r="53" spans="1:13" s="78" customFormat="1" x14ac:dyDescent="0.2">
      <c r="A53" s="90" t="s">
        <v>1569</v>
      </c>
      <c r="B53" s="90" t="s">
        <v>1925</v>
      </c>
      <c r="C53" s="103">
        <v>1487225</v>
      </c>
      <c r="D53" s="105">
        <v>0.79429656373172108</v>
      </c>
      <c r="E53" s="141">
        <v>11.88819433897411</v>
      </c>
      <c r="F53" s="103">
        <v>230180</v>
      </c>
      <c r="G53" s="105">
        <v>0.12293444706736881</v>
      </c>
      <c r="H53" s="141">
        <v>1.8416757344940153</v>
      </c>
      <c r="I53" s="103">
        <v>154975</v>
      </c>
      <c r="J53" s="105">
        <v>8.2768989200910068E-2</v>
      </c>
      <c r="K53" s="141">
        <v>1.2399587147154836</v>
      </c>
      <c r="L53" s="103">
        <v>1872380</v>
      </c>
      <c r="M53" s="141">
        <v>14.980957562568008</v>
      </c>
    </row>
    <row r="54" spans="1:13" s="78" customFormat="1" x14ac:dyDescent="0.2">
      <c r="A54" s="91" t="s">
        <v>2125</v>
      </c>
      <c r="B54" s="91" t="s">
        <v>2027</v>
      </c>
      <c r="C54" s="155">
        <v>1148570</v>
      </c>
      <c r="D54" s="133">
        <v>0.60866933966713621</v>
      </c>
      <c r="E54" s="143">
        <v>12.667166631742635</v>
      </c>
      <c r="F54" s="155">
        <v>197006</v>
      </c>
      <c r="G54" s="133">
        <v>0.10440069994032913</v>
      </c>
      <c r="H54" s="143">
        <v>2.1909273902067414</v>
      </c>
      <c r="I54" s="155">
        <v>541442</v>
      </c>
      <c r="J54" s="133">
        <v>0.28692996039253466</v>
      </c>
      <c r="K54" s="143">
        <v>6.0214415195898532</v>
      </c>
      <c r="L54" s="155">
        <v>1887018</v>
      </c>
      <c r="M54" s="143">
        <v>20.985753845127281</v>
      </c>
    </row>
    <row r="55" spans="1:13" s="78" customFormat="1" x14ac:dyDescent="0.2">
      <c r="A55" s="90" t="s">
        <v>1569</v>
      </c>
      <c r="B55" s="90" t="s">
        <v>1882</v>
      </c>
      <c r="C55" s="103">
        <v>887892</v>
      </c>
      <c r="D55" s="105">
        <v>0.4609631459785159</v>
      </c>
      <c r="E55" s="141">
        <v>13.130612244897959</v>
      </c>
      <c r="F55" s="103">
        <v>161613</v>
      </c>
      <c r="G55" s="105">
        <v>8.3903939793382398E-2</v>
      </c>
      <c r="H55" s="141">
        <v>2.2504072965257955</v>
      </c>
      <c r="I55" s="103">
        <v>876662</v>
      </c>
      <c r="J55" s="105">
        <v>0.4551329142281017</v>
      </c>
      <c r="K55" s="141">
        <v>12.207226902457704</v>
      </c>
      <c r="L55" s="103">
        <v>1926167</v>
      </c>
      <c r="M55" s="141">
        <v>26.821235118011558</v>
      </c>
    </row>
    <row r="56" spans="1:13" s="78" customFormat="1" x14ac:dyDescent="0.2">
      <c r="A56" s="92" t="s">
        <v>1951</v>
      </c>
      <c r="B56" s="92" t="s">
        <v>2123</v>
      </c>
      <c r="C56" s="156">
        <v>1352038</v>
      </c>
      <c r="D56" s="136">
        <v>0.67325729856130156</v>
      </c>
      <c r="E56" s="145">
        <v>38.458243258618729</v>
      </c>
      <c r="F56" s="156">
        <v>321488</v>
      </c>
      <c r="G56" s="136">
        <v>0.16008732180595198</v>
      </c>
      <c r="H56" s="145">
        <v>8.516238410596026</v>
      </c>
      <c r="I56" s="156">
        <v>334678</v>
      </c>
      <c r="J56" s="136">
        <v>0.16665537963274649</v>
      </c>
      <c r="K56" s="145">
        <v>8.8656423841059606</v>
      </c>
      <c r="L56" s="156">
        <v>2008204</v>
      </c>
      <c r="M56" s="145">
        <v>53.197456953642387</v>
      </c>
    </row>
    <row r="57" spans="1:13" s="78" customFormat="1" x14ac:dyDescent="0.2">
      <c r="A57" s="90" t="s">
        <v>1569</v>
      </c>
      <c r="B57" s="90" t="s">
        <v>1899</v>
      </c>
      <c r="C57" s="103">
        <v>1526664</v>
      </c>
      <c r="D57" s="105">
        <v>0.73528350767449491</v>
      </c>
      <c r="E57" s="141">
        <v>11.760033277357531</v>
      </c>
      <c r="F57" s="103">
        <v>329503</v>
      </c>
      <c r="G57" s="105">
        <v>0.15869773678377763</v>
      </c>
      <c r="H57" s="141">
        <v>2.4871905193236716</v>
      </c>
      <c r="I57" s="103">
        <v>220126</v>
      </c>
      <c r="J57" s="105">
        <v>0.10601875554172749</v>
      </c>
      <c r="K57" s="141">
        <v>1.6615791062801932</v>
      </c>
      <c r="L57" s="103">
        <v>2076293</v>
      </c>
      <c r="M57" s="141">
        <v>15.672501509661835</v>
      </c>
    </row>
    <row r="58" spans="1:13" s="78" customFormat="1" x14ac:dyDescent="0.2">
      <c r="A58" s="90" t="s">
        <v>1569</v>
      </c>
      <c r="B58" s="90" t="s">
        <v>1197</v>
      </c>
      <c r="C58" s="103">
        <v>1690347</v>
      </c>
      <c r="D58" s="105">
        <v>0.81100154442488526</v>
      </c>
      <c r="E58" s="141">
        <v>20.28473197249523</v>
      </c>
      <c r="F58" s="103">
        <v>268078</v>
      </c>
      <c r="G58" s="105">
        <v>0.1286195509125253</v>
      </c>
      <c r="H58" s="141">
        <v>3.3270617437170338</v>
      </c>
      <c r="I58" s="103">
        <v>125846</v>
      </c>
      <c r="J58" s="105">
        <v>6.037890466258946E-2</v>
      </c>
      <c r="K58" s="141">
        <v>1.5618492088116662</v>
      </c>
      <c r="L58" s="103">
        <v>2084271</v>
      </c>
      <c r="M58" s="141">
        <v>25.86746509463233</v>
      </c>
    </row>
    <row r="59" spans="1:13" s="78" customFormat="1" x14ac:dyDescent="0.2">
      <c r="A59" s="90" t="s">
        <v>1569</v>
      </c>
      <c r="B59" s="90" t="s">
        <v>1905</v>
      </c>
      <c r="C59" s="103">
        <v>1405894</v>
      </c>
      <c r="D59" s="105">
        <v>0.6718760902083164</v>
      </c>
      <c r="E59" s="141">
        <v>15.731338607347066</v>
      </c>
      <c r="F59" s="103">
        <v>121402</v>
      </c>
      <c r="G59" s="105">
        <v>5.8017959464561362E-2</v>
      </c>
      <c r="H59" s="141">
        <v>1.3630413059831363</v>
      </c>
      <c r="I59" s="103">
        <v>565194</v>
      </c>
      <c r="J59" s="105">
        <v>0.27010595032712226</v>
      </c>
      <c r="K59" s="141">
        <v>6.345717269022197</v>
      </c>
      <c r="L59" s="103">
        <v>2092490</v>
      </c>
      <c r="M59" s="141">
        <v>23.493437524560164</v>
      </c>
    </row>
    <row r="60" spans="1:13" s="78" customFormat="1" x14ac:dyDescent="0.2">
      <c r="A60" s="91" t="s">
        <v>2125</v>
      </c>
      <c r="B60" s="91" t="s">
        <v>2021</v>
      </c>
      <c r="C60" s="155">
        <v>1630174</v>
      </c>
      <c r="D60" s="133">
        <v>0.7422050607518782</v>
      </c>
      <c r="E60" s="143">
        <v>10.877253619803829</v>
      </c>
      <c r="F60" s="155">
        <v>164102</v>
      </c>
      <c r="G60" s="133">
        <v>7.4714315698511155E-2</v>
      </c>
      <c r="H60" s="143">
        <v>1.0887004750152589</v>
      </c>
      <c r="I60" s="155">
        <v>402117</v>
      </c>
      <c r="J60" s="133">
        <v>0.18308062354961066</v>
      </c>
      <c r="K60" s="143">
        <v>2.6677613247352916</v>
      </c>
      <c r="L60" s="155">
        <v>2196393</v>
      </c>
      <c r="M60" s="143">
        <v>14.571511026192182</v>
      </c>
    </row>
    <row r="61" spans="1:13" s="78" customFormat="1" x14ac:dyDescent="0.2">
      <c r="A61" s="90" t="s">
        <v>1569</v>
      </c>
      <c r="B61" s="90" t="s">
        <v>1910</v>
      </c>
      <c r="C61" s="103">
        <v>1410744</v>
      </c>
      <c r="D61" s="105">
        <v>0.63647458128750001</v>
      </c>
      <c r="E61" s="141">
        <v>8.0227931893404314</v>
      </c>
      <c r="F61" s="103">
        <v>277544</v>
      </c>
      <c r="G61" s="105">
        <v>0.12521740385843066</v>
      </c>
      <c r="H61" s="141">
        <v>1.6246795059415793</v>
      </c>
      <c r="I61" s="103">
        <v>528209</v>
      </c>
      <c r="J61" s="105">
        <v>0.23830801485406927</v>
      </c>
      <c r="K61" s="141">
        <v>3.0920154539600775</v>
      </c>
      <c r="L61" s="103">
        <v>2216497</v>
      </c>
      <c r="M61" s="141">
        <v>12.974869753556167</v>
      </c>
    </row>
    <row r="62" spans="1:13" s="78" customFormat="1" x14ac:dyDescent="0.2">
      <c r="A62" s="91" t="s">
        <v>2125</v>
      </c>
      <c r="B62" s="91" t="s">
        <v>2028</v>
      </c>
      <c r="C62" s="155">
        <v>1782925</v>
      </c>
      <c r="D62" s="133">
        <v>0.74248540265598573</v>
      </c>
      <c r="E62" s="143">
        <v>10.526929526238723</v>
      </c>
      <c r="F62" s="155">
        <v>113282</v>
      </c>
      <c r="G62" s="133">
        <v>4.7175417577113667E-2</v>
      </c>
      <c r="H62" s="143">
        <v>0.67089124860085403</v>
      </c>
      <c r="I62" s="155">
        <v>505086</v>
      </c>
      <c r="J62" s="133">
        <v>0.21033917976690059</v>
      </c>
      <c r="K62" s="143">
        <v>2.9912764357162738</v>
      </c>
      <c r="L62" s="155">
        <v>2401293</v>
      </c>
      <c r="M62" s="143">
        <v>14.221204242743688</v>
      </c>
    </row>
    <row r="63" spans="1:13" s="78" customFormat="1" x14ac:dyDescent="0.2">
      <c r="A63" s="90" t="s">
        <v>1569</v>
      </c>
      <c r="B63" s="90" t="s">
        <v>1872</v>
      </c>
      <c r="C63" s="103">
        <v>1994085</v>
      </c>
      <c r="D63" s="105">
        <v>0.74976932604100321</v>
      </c>
      <c r="E63" s="141">
        <v>12.982746834206843</v>
      </c>
      <c r="F63" s="103">
        <v>258777</v>
      </c>
      <c r="G63" s="105">
        <v>9.7299291095872389E-2</v>
      </c>
      <c r="H63" s="141">
        <v>1.6427991010779446</v>
      </c>
      <c r="I63" s="103">
        <v>406736</v>
      </c>
      <c r="J63" s="105">
        <v>0.15293138286312444</v>
      </c>
      <c r="K63" s="141">
        <v>2.5820901207450389</v>
      </c>
      <c r="L63" s="103">
        <v>2659598</v>
      </c>
      <c r="M63" s="141">
        <v>16.883978110994018</v>
      </c>
    </row>
    <row r="64" spans="1:13" s="78" customFormat="1" x14ac:dyDescent="0.2">
      <c r="A64" s="90" t="s">
        <v>1569</v>
      </c>
      <c r="B64" s="90" t="s">
        <v>1907</v>
      </c>
      <c r="C64" s="103">
        <v>2193138</v>
      </c>
      <c r="D64" s="105">
        <v>0.8089327407188831</v>
      </c>
      <c r="E64" s="141">
        <v>11.30920716771948</v>
      </c>
      <c r="F64" s="103">
        <v>185838</v>
      </c>
      <c r="G64" s="105">
        <v>6.8545820039466646E-2</v>
      </c>
      <c r="H64" s="141">
        <v>0.954797673606116</v>
      </c>
      <c r="I64" s="103">
        <v>332174</v>
      </c>
      <c r="J64" s="105">
        <v>0.12252143924165022</v>
      </c>
      <c r="K64" s="141">
        <v>1.7066421422552869</v>
      </c>
      <c r="L64" s="103">
        <v>2711150</v>
      </c>
      <c r="M64" s="141">
        <v>13.929334758215335</v>
      </c>
    </row>
    <row r="65" spans="1:13" s="78" customFormat="1" x14ac:dyDescent="0.2">
      <c r="A65" s="91" t="s">
        <v>2125</v>
      </c>
      <c r="B65" s="91" t="s">
        <v>2024</v>
      </c>
      <c r="C65" s="155">
        <v>2071067</v>
      </c>
      <c r="D65" s="133">
        <v>0.76390438041281228</v>
      </c>
      <c r="E65" s="143">
        <v>18.929239290382139</v>
      </c>
      <c r="F65" s="155">
        <v>169098</v>
      </c>
      <c r="G65" s="133">
        <v>6.2371088390209356E-2</v>
      </c>
      <c r="H65" s="143">
        <v>1.51544590125736</v>
      </c>
      <c r="I65" s="155">
        <v>470995</v>
      </c>
      <c r="J65" s="133">
        <v>0.17372453119697842</v>
      </c>
      <c r="K65" s="143">
        <v>4.2210282928403071</v>
      </c>
      <c r="L65" s="155">
        <v>2711160</v>
      </c>
      <c r="M65" s="143">
        <v>24.297249581029369</v>
      </c>
    </row>
    <row r="66" spans="1:13" s="78" customFormat="1" x14ac:dyDescent="0.2">
      <c r="A66" s="91" t="s">
        <v>2125</v>
      </c>
      <c r="B66" s="91" t="s">
        <v>2030</v>
      </c>
      <c r="C66" s="155">
        <v>1900037</v>
      </c>
      <c r="D66" s="133">
        <v>0.6978613170884177</v>
      </c>
      <c r="E66" s="143">
        <v>7.6932050077740346</v>
      </c>
      <c r="F66" s="155">
        <v>290924</v>
      </c>
      <c r="G66" s="133">
        <v>0.10685297486976876</v>
      </c>
      <c r="H66" s="143">
        <v>1.2532211026918985</v>
      </c>
      <c r="I66" s="155">
        <v>531696</v>
      </c>
      <c r="J66" s="133">
        <v>0.19528570804181355</v>
      </c>
      <c r="K66" s="143">
        <v>2.2904010924395086</v>
      </c>
      <c r="L66" s="155">
        <v>2722657</v>
      </c>
      <c r="M66" s="143">
        <v>11.72846244308416</v>
      </c>
    </row>
    <row r="67" spans="1:13" s="78" customFormat="1" x14ac:dyDescent="0.2">
      <c r="A67" s="90" t="s">
        <v>1569</v>
      </c>
      <c r="B67" s="90" t="s">
        <v>1912</v>
      </c>
      <c r="C67" s="103">
        <v>1954371</v>
      </c>
      <c r="D67" s="105">
        <v>0.71139020171400114</v>
      </c>
      <c r="E67" s="141">
        <v>13.710073658365486</v>
      </c>
      <c r="F67" s="103">
        <v>224917</v>
      </c>
      <c r="G67" s="105">
        <v>8.1869691066285777E-2</v>
      </c>
      <c r="H67" s="141">
        <v>1.5734733425211449</v>
      </c>
      <c r="I67" s="103">
        <v>567968</v>
      </c>
      <c r="J67" s="105">
        <v>0.20674010721971306</v>
      </c>
      <c r="K67" s="141">
        <v>3.9733879938157166</v>
      </c>
      <c r="L67" s="103">
        <v>2747256</v>
      </c>
      <c r="M67" s="141">
        <v>19.219241236017155</v>
      </c>
    </row>
    <row r="68" spans="1:13" s="78" customFormat="1" x14ac:dyDescent="0.2">
      <c r="A68" s="90" t="s">
        <v>1569</v>
      </c>
      <c r="B68" s="90" t="s">
        <v>1898</v>
      </c>
      <c r="C68" s="103">
        <v>2104501</v>
      </c>
      <c r="D68" s="105">
        <v>0.7332426521595371</v>
      </c>
      <c r="E68" s="141">
        <v>19.256645346656054</v>
      </c>
      <c r="F68" s="103">
        <v>467383</v>
      </c>
      <c r="G68" s="105">
        <v>0.16284390004769819</v>
      </c>
      <c r="H68" s="141">
        <v>4.1541093759721273</v>
      </c>
      <c r="I68" s="103">
        <v>298245</v>
      </c>
      <c r="J68" s="105">
        <v>0.10391344779276472</v>
      </c>
      <c r="K68" s="141">
        <v>2.6508074766022878</v>
      </c>
      <c r="L68" s="103">
        <v>2870129</v>
      </c>
      <c r="M68" s="141">
        <v>25.50976348979211</v>
      </c>
    </row>
    <row r="69" spans="1:13" s="78" customFormat="1" x14ac:dyDescent="0.2">
      <c r="A69" s="92" t="s">
        <v>1951</v>
      </c>
      <c r="B69" s="92" t="s">
        <v>2010</v>
      </c>
      <c r="C69" s="156">
        <v>2045371</v>
      </c>
      <c r="D69" s="136">
        <v>0.71180451999146688</v>
      </c>
      <c r="E69" s="145">
        <v>34.287814527349838</v>
      </c>
      <c r="F69" s="156">
        <v>239332</v>
      </c>
      <c r="G69" s="136">
        <v>8.3289339380776276E-2</v>
      </c>
      <c r="H69" s="145">
        <v>4.0177273414024075</v>
      </c>
      <c r="I69" s="156">
        <v>588798</v>
      </c>
      <c r="J69" s="136">
        <v>0.20490614062775686</v>
      </c>
      <c r="K69" s="145">
        <v>9.8843022377411067</v>
      </c>
      <c r="L69" s="156">
        <v>2873501</v>
      </c>
      <c r="M69" s="145">
        <v>48.238194362839735</v>
      </c>
    </row>
    <row r="70" spans="1:13" s="78" customFormat="1" x14ac:dyDescent="0.2">
      <c r="A70" s="90" t="s">
        <v>1569</v>
      </c>
      <c r="B70" s="90" t="s">
        <v>1881</v>
      </c>
      <c r="C70" s="103">
        <v>1795211</v>
      </c>
      <c r="D70" s="105">
        <v>0.60974844294665109</v>
      </c>
      <c r="E70" s="141">
        <v>15.531253514668604</v>
      </c>
      <c r="F70" s="103">
        <v>432267</v>
      </c>
      <c r="G70" s="105">
        <v>0.14682069694716668</v>
      </c>
      <c r="H70" s="141">
        <v>3.7433168509746531</v>
      </c>
      <c r="I70" s="103">
        <v>716705</v>
      </c>
      <c r="J70" s="105">
        <v>0.24343086010618226</v>
      </c>
      <c r="K70" s="141">
        <v>6.2064740164708123</v>
      </c>
      <c r="L70" s="103">
        <v>2944183</v>
      </c>
      <c r="M70" s="141">
        <v>25.495838998242075</v>
      </c>
    </row>
    <row r="71" spans="1:13" s="78" customFormat="1" x14ac:dyDescent="0.2">
      <c r="A71" s="90" t="s">
        <v>1569</v>
      </c>
      <c r="B71" s="90" t="s">
        <v>1915</v>
      </c>
      <c r="C71" s="103">
        <v>2089291</v>
      </c>
      <c r="D71" s="105">
        <v>0.70835717927992925</v>
      </c>
      <c r="E71" s="141">
        <v>15.067074841705971</v>
      </c>
      <c r="F71" s="103">
        <v>256345</v>
      </c>
      <c r="G71" s="105">
        <v>8.6911694504266501E-2</v>
      </c>
      <c r="H71" s="141">
        <v>1.8294414867044433</v>
      </c>
      <c r="I71" s="103">
        <v>603852</v>
      </c>
      <c r="J71" s="105">
        <v>0.20473112621580422</v>
      </c>
      <c r="K71" s="141">
        <v>4.3094731733774854</v>
      </c>
      <c r="L71" s="103">
        <v>2949488</v>
      </c>
      <c r="M71" s="141">
        <v>21.049428355290392</v>
      </c>
    </row>
    <row r="72" spans="1:13" s="78" customFormat="1" x14ac:dyDescent="0.2">
      <c r="A72" s="91" t="s">
        <v>2125</v>
      </c>
      <c r="B72" s="91" t="s">
        <v>2025</v>
      </c>
      <c r="C72" s="155">
        <v>2261609</v>
      </c>
      <c r="D72" s="133">
        <v>0.72095770702188211</v>
      </c>
      <c r="E72" s="143">
        <v>25.254983193934184</v>
      </c>
      <c r="F72" s="155">
        <v>267294</v>
      </c>
      <c r="G72" s="133">
        <v>8.520821651342339E-2</v>
      </c>
      <c r="H72" s="143">
        <v>2.9269718903647575</v>
      </c>
      <c r="I72" s="155">
        <v>608048</v>
      </c>
      <c r="J72" s="133">
        <v>0.19383407646469453</v>
      </c>
      <c r="K72" s="143">
        <v>6.6583589754820904</v>
      </c>
      <c r="L72" s="155">
        <v>3136951</v>
      </c>
      <c r="M72" s="143">
        <v>34.350817446151488</v>
      </c>
    </row>
    <row r="73" spans="1:13" s="78" customFormat="1" x14ac:dyDescent="0.2">
      <c r="A73" s="90" t="s">
        <v>1569</v>
      </c>
      <c r="B73" s="90" t="s">
        <v>1878</v>
      </c>
      <c r="C73" s="103">
        <v>2367809</v>
      </c>
      <c r="D73" s="105">
        <v>0.73954442512492535</v>
      </c>
      <c r="E73" s="141">
        <v>12.325726303076996</v>
      </c>
      <c r="F73" s="103">
        <v>439361</v>
      </c>
      <c r="G73" s="105">
        <v>0.13722685325011955</v>
      </c>
      <c r="H73" s="141">
        <v>2.2449134962240822</v>
      </c>
      <c r="I73" s="103">
        <v>394543</v>
      </c>
      <c r="J73" s="105">
        <v>0.12322872162495514</v>
      </c>
      <c r="K73" s="141">
        <v>2.0159160816293165</v>
      </c>
      <c r="L73" s="103">
        <v>3201713</v>
      </c>
      <c r="M73" s="141">
        <v>16.359141400206422</v>
      </c>
    </row>
    <row r="74" spans="1:13" s="78" customFormat="1" x14ac:dyDescent="0.2">
      <c r="A74" s="91" t="s">
        <v>2125</v>
      </c>
      <c r="B74" s="91" t="s">
        <v>2023</v>
      </c>
      <c r="C74" s="155">
        <v>2401022</v>
      </c>
      <c r="D74" s="133">
        <v>0.73576164115324449</v>
      </c>
      <c r="E74" s="143">
        <v>13.111884140281131</v>
      </c>
      <c r="F74" s="155">
        <v>250414</v>
      </c>
      <c r="G74" s="133">
        <v>7.6736079722613357E-2</v>
      </c>
      <c r="H74" s="143">
        <v>1.3413287196490458</v>
      </c>
      <c r="I74" s="155">
        <v>611879</v>
      </c>
      <c r="J74" s="133">
        <v>0.18750227912414216</v>
      </c>
      <c r="K74" s="143">
        <v>3.2774959692754337</v>
      </c>
      <c r="L74" s="155">
        <v>3263315</v>
      </c>
      <c r="M74" s="143">
        <v>17.479766030499597</v>
      </c>
    </row>
    <row r="75" spans="1:13" s="78" customFormat="1" x14ac:dyDescent="0.2">
      <c r="A75" s="90" t="s">
        <v>1569</v>
      </c>
      <c r="B75" s="90" t="s">
        <v>1886</v>
      </c>
      <c r="C75" s="103">
        <v>2361772</v>
      </c>
      <c r="D75" s="105">
        <v>0.67682266136198921</v>
      </c>
      <c r="E75" s="141">
        <v>14.500251722147866</v>
      </c>
      <c r="F75" s="103">
        <v>352571</v>
      </c>
      <c r="G75" s="105">
        <v>0.10103771343679996</v>
      </c>
      <c r="H75" s="141">
        <v>2.1342974581247391</v>
      </c>
      <c r="I75" s="103">
        <v>775156</v>
      </c>
      <c r="J75" s="105">
        <v>0.22213962520121083</v>
      </c>
      <c r="K75" s="141">
        <v>4.6924264345341511</v>
      </c>
      <c r="L75" s="103">
        <v>3489499</v>
      </c>
      <c r="M75" s="141">
        <v>21.123770377679442</v>
      </c>
    </row>
    <row r="76" spans="1:13" s="78" customFormat="1" x14ac:dyDescent="0.2">
      <c r="A76" s="90" t="s">
        <v>1569</v>
      </c>
      <c r="B76" s="90" t="s">
        <v>824</v>
      </c>
      <c r="C76" s="103">
        <v>2773998</v>
      </c>
      <c r="D76" s="105">
        <v>0.74141829091467937</v>
      </c>
      <c r="E76" s="141">
        <v>13.303908685434751</v>
      </c>
      <c r="F76" s="103">
        <v>428175</v>
      </c>
      <c r="G76" s="105">
        <v>0.11444016063183637</v>
      </c>
      <c r="H76" s="141">
        <v>2.0136524389096859</v>
      </c>
      <c r="I76" s="103">
        <v>539302</v>
      </c>
      <c r="J76" s="105">
        <v>0.14414154845348426</v>
      </c>
      <c r="K76" s="141">
        <v>2.5362685528320696</v>
      </c>
      <c r="L76" s="103">
        <v>3741475</v>
      </c>
      <c r="M76" s="141">
        <v>17.595679941308152</v>
      </c>
    </row>
    <row r="77" spans="1:13" s="78" customFormat="1" x14ac:dyDescent="0.2">
      <c r="A77" s="90" t="s">
        <v>1569</v>
      </c>
      <c r="B77" s="90" t="s">
        <v>1906</v>
      </c>
      <c r="C77" s="103">
        <v>3093268</v>
      </c>
      <c r="D77" s="105">
        <v>0.73884983969088036</v>
      </c>
      <c r="E77" s="141">
        <v>14.467435889041154</v>
      </c>
      <c r="F77" s="103">
        <v>608181</v>
      </c>
      <c r="G77" s="105">
        <v>0.1452685103111141</v>
      </c>
      <c r="H77" s="141">
        <v>2.761559453482934</v>
      </c>
      <c r="I77" s="103">
        <v>485150</v>
      </c>
      <c r="J77" s="105">
        <v>0.11588164999800554</v>
      </c>
      <c r="K77" s="141">
        <v>2.2029142128038286</v>
      </c>
      <c r="L77" s="103">
        <v>4186599</v>
      </c>
      <c r="M77" s="141">
        <v>19.010034917881679</v>
      </c>
    </row>
    <row r="78" spans="1:13" s="78" customFormat="1" x14ac:dyDescent="0.2">
      <c r="A78" s="90" t="s">
        <v>1569</v>
      </c>
      <c r="B78" s="90" t="s">
        <v>1921</v>
      </c>
      <c r="C78" s="103">
        <v>3255657</v>
      </c>
      <c r="D78" s="105">
        <v>0.73621803214147363</v>
      </c>
      <c r="E78" s="141">
        <v>15.39033937004524</v>
      </c>
      <c r="F78" s="103">
        <v>483832</v>
      </c>
      <c r="G78" s="105">
        <v>0.10941135473640912</v>
      </c>
      <c r="H78" s="141">
        <v>2.1993163387759553</v>
      </c>
      <c r="I78" s="103">
        <v>682648</v>
      </c>
      <c r="J78" s="105">
        <v>0.1543706131221172</v>
      </c>
      <c r="K78" s="141">
        <v>3.1030582930288375</v>
      </c>
      <c r="L78" s="103">
        <v>4422137</v>
      </c>
      <c r="M78" s="141">
        <v>20.101353685588567</v>
      </c>
    </row>
    <row r="79" spans="1:13" s="78" customFormat="1" x14ac:dyDescent="0.2">
      <c r="A79" s="92" t="s">
        <v>1951</v>
      </c>
      <c r="B79" s="92" t="s">
        <v>2013</v>
      </c>
      <c r="C79" s="156">
        <v>3232079</v>
      </c>
      <c r="D79" s="136">
        <v>0.71665692152377225</v>
      </c>
      <c r="E79" s="145">
        <v>30.026188662418015</v>
      </c>
      <c r="F79" s="156">
        <v>414798</v>
      </c>
      <c r="G79" s="136">
        <v>9.1974192999062732E-2</v>
      </c>
      <c r="H79" s="145">
        <v>3.7795150753082032</v>
      </c>
      <c r="I79" s="156">
        <v>863062</v>
      </c>
      <c r="J79" s="136">
        <v>0.19136888547716499</v>
      </c>
      <c r="K79" s="145">
        <v>7.8639623140074173</v>
      </c>
      <c r="L79" s="156">
        <v>4509939</v>
      </c>
      <c r="M79" s="145">
        <v>41.093212694420906</v>
      </c>
    </row>
    <row r="80" spans="1:13" s="78" customFormat="1" x14ac:dyDescent="0.2">
      <c r="A80" s="90" t="s">
        <v>1569</v>
      </c>
      <c r="B80" s="90" t="s">
        <v>1876</v>
      </c>
      <c r="C80" s="103">
        <v>3646150</v>
      </c>
      <c r="D80" s="105">
        <v>0.73965694393870396</v>
      </c>
      <c r="E80" s="141">
        <v>14.650703976341251</v>
      </c>
      <c r="F80" s="103">
        <v>673953</v>
      </c>
      <c r="G80" s="105">
        <v>0.13671791241126155</v>
      </c>
      <c r="H80" s="141">
        <v>2.6446538165722266</v>
      </c>
      <c r="I80" s="103">
        <v>609412</v>
      </c>
      <c r="J80" s="105">
        <v>0.12362514365003453</v>
      </c>
      <c r="K80" s="141">
        <v>2.3913889717308385</v>
      </c>
      <c r="L80" s="103">
        <v>4929515</v>
      </c>
      <c r="M80" s="141">
        <v>19.343872137374625</v>
      </c>
    </row>
    <row r="81" spans="1:13" s="78" customFormat="1" x14ac:dyDescent="0.2">
      <c r="A81" s="90" t="s">
        <v>1569</v>
      </c>
      <c r="B81" s="90" t="s">
        <v>1894</v>
      </c>
      <c r="C81" s="103">
        <v>5509400</v>
      </c>
      <c r="D81" s="105">
        <v>0.68420882688252427</v>
      </c>
      <c r="E81" s="141">
        <v>13.546328078129763</v>
      </c>
      <c r="F81" s="103">
        <v>1031307</v>
      </c>
      <c r="G81" s="105">
        <v>0.12807735009724028</v>
      </c>
      <c r="H81" s="141">
        <v>2.531591285670451</v>
      </c>
      <c r="I81" s="103">
        <v>1511513</v>
      </c>
      <c r="J81" s="105">
        <v>0.18771382302023543</v>
      </c>
      <c r="K81" s="141">
        <v>3.7103725069039584</v>
      </c>
      <c r="L81" s="103">
        <v>8052220</v>
      </c>
      <c r="M81" s="141">
        <v>19.76611230438785</v>
      </c>
    </row>
    <row r="82" spans="1:13" s="78" customFormat="1" x14ac:dyDescent="0.2">
      <c r="A82" s="90" t="s">
        <v>1569</v>
      </c>
      <c r="B82" s="90" t="s">
        <v>1891</v>
      </c>
      <c r="C82" s="103">
        <v>4852672</v>
      </c>
      <c r="D82" s="105">
        <v>0.57919675389181957</v>
      </c>
      <c r="E82" s="141">
        <v>13.462330391746171</v>
      </c>
      <c r="F82" s="103">
        <v>971231</v>
      </c>
      <c r="G82" s="105">
        <v>0.11592249434519905</v>
      </c>
      <c r="H82" s="141">
        <v>2.6497054915794327</v>
      </c>
      <c r="I82" s="103">
        <v>2554376</v>
      </c>
      <c r="J82" s="105">
        <v>0.30488075176298141</v>
      </c>
      <c r="K82" s="141">
        <v>6.9688303964337059</v>
      </c>
      <c r="L82" s="103">
        <v>8378279</v>
      </c>
      <c r="M82" s="141">
        <v>22.857561050135999</v>
      </c>
    </row>
    <row r="83" spans="1:13" s="78" customFormat="1" x14ac:dyDescent="0.2">
      <c r="A83" s="90" t="s">
        <v>1569</v>
      </c>
      <c r="B83" s="90" t="s">
        <v>1889</v>
      </c>
      <c r="C83" s="103">
        <v>7570769</v>
      </c>
      <c r="D83" s="105">
        <v>0.71615176296857419</v>
      </c>
      <c r="E83" s="141">
        <v>26.774256179203078</v>
      </c>
      <c r="F83" s="103">
        <v>1618017</v>
      </c>
      <c r="G83" s="105">
        <v>0.15305522161132157</v>
      </c>
      <c r="H83" s="141">
        <v>5.4438545315070703</v>
      </c>
      <c r="I83" s="103">
        <v>1382673</v>
      </c>
      <c r="J83" s="105">
        <v>0.13079301542010427</v>
      </c>
      <c r="K83" s="141">
        <v>4.6520343585033261</v>
      </c>
      <c r="L83" s="103">
        <v>10571459</v>
      </c>
      <c r="M83" s="141">
        <v>35.56791120352333</v>
      </c>
    </row>
    <row r="84" spans="1:13" s="78" customFormat="1" x14ac:dyDescent="0.2">
      <c r="A84" s="90" t="s">
        <v>1569</v>
      </c>
      <c r="B84" s="90" t="s">
        <v>1885</v>
      </c>
      <c r="C84" s="103">
        <v>8456922</v>
      </c>
      <c r="D84" s="105">
        <v>0.77179224369475874</v>
      </c>
      <c r="E84" s="141">
        <v>25.430298328386755</v>
      </c>
      <c r="F84" s="103">
        <v>1136705</v>
      </c>
      <c r="G84" s="105">
        <v>0.10373751849302273</v>
      </c>
      <c r="H84" s="141">
        <v>3.4565012467311318</v>
      </c>
      <c r="I84" s="103">
        <v>1363884</v>
      </c>
      <c r="J84" s="105">
        <v>0.12447023781221848</v>
      </c>
      <c r="K84" s="141">
        <v>4.1473088852399194</v>
      </c>
      <c r="L84" s="103">
        <v>10957511</v>
      </c>
      <c r="M84" s="141">
        <v>33.319683147844067</v>
      </c>
    </row>
    <row r="85" spans="1:13" s="78" customFormat="1" x14ac:dyDescent="0.2">
      <c r="A85" s="90" t="s">
        <v>1569</v>
      </c>
      <c r="B85" s="90" t="s">
        <v>1923</v>
      </c>
      <c r="C85" s="103">
        <v>13947962</v>
      </c>
      <c r="D85" s="105">
        <v>0.69587948220598184</v>
      </c>
      <c r="E85" s="141">
        <v>13.618423390789671</v>
      </c>
      <c r="F85" s="103">
        <v>2323896</v>
      </c>
      <c r="G85" s="105">
        <v>0.11594178025295399</v>
      </c>
      <c r="H85" s="141">
        <v>2.3062966502618516</v>
      </c>
      <c r="I85" s="103">
        <v>3771788</v>
      </c>
      <c r="J85" s="105">
        <v>0.18817873754106412</v>
      </c>
      <c r="K85" s="141">
        <v>3.7432234617632845</v>
      </c>
      <c r="L85" s="103">
        <v>20043646</v>
      </c>
      <c r="M85" s="141">
        <v>19.891851282860493</v>
      </c>
    </row>
    <row r="86" spans="1:13" s="78" customFormat="1" x14ac:dyDescent="0.2">
      <c r="A86" s="90" t="s">
        <v>1569</v>
      </c>
      <c r="B86" s="90" t="s">
        <v>1904</v>
      </c>
      <c r="C86" s="103">
        <v>25564976</v>
      </c>
      <c r="D86" s="105">
        <v>0.6651896917747715</v>
      </c>
      <c r="E86" s="141">
        <v>24.214049939808163</v>
      </c>
      <c r="F86" s="103">
        <v>3455923</v>
      </c>
      <c r="G86" s="105">
        <v>8.9921631656033771E-2</v>
      </c>
      <c r="H86" s="141">
        <v>3.3371053635314625</v>
      </c>
      <c r="I86" s="103">
        <v>9411711</v>
      </c>
      <c r="J86" s="105">
        <v>0.24488867656919475</v>
      </c>
      <c r="K86" s="141">
        <v>9.0881281955958109</v>
      </c>
      <c r="L86" s="103">
        <v>38432610</v>
      </c>
      <c r="M86" s="141">
        <v>37.111263464351758</v>
      </c>
    </row>
  </sheetData>
  <sortState ref="A6:M86">
    <sortCondition ref="L6:L86"/>
    <sortCondition ref="M6:M86"/>
  </sortState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86"/>
  <sheetViews>
    <sheetView workbookViewId="0">
      <pane xSplit="2" ySplit="5" topLeftCell="C6" activePane="bottomRight" state="frozen"/>
      <selection activeCell="F13" sqref="F13"/>
      <selection pane="topRight" activeCell="F13" sqref="F13"/>
      <selection pane="bottomLeft" activeCell="F13" sqref="F13"/>
      <selection pane="bottomRight" activeCell="F13" sqref="F13"/>
    </sheetView>
  </sheetViews>
  <sheetFormatPr baseColWidth="10" defaultColWidth="7.5" defaultRowHeight="15" x14ac:dyDescent="0.2"/>
  <cols>
    <col min="1" max="1" width="10.6640625" customWidth="1"/>
    <col min="2" max="2" width="20.83203125" bestFit="1" customWidth="1"/>
    <col min="3" max="3" width="11.5" bestFit="1" customWidth="1"/>
    <col min="4" max="4" width="17.5" bestFit="1" customWidth="1"/>
    <col min="5" max="5" width="14.33203125" bestFit="1" customWidth="1"/>
    <col min="6" max="6" width="18.83203125" bestFit="1" customWidth="1"/>
    <col min="7" max="7" width="23.5" bestFit="1" customWidth="1"/>
    <col min="8" max="9" width="15.1640625" bestFit="1" customWidth="1"/>
    <col min="10" max="10" width="7.5" bestFit="1" customWidth="1"/>
    <col min="11" max="11" width="23.5" bestFit="1" customWidth="1"/>
  </cols>
  <sheetData>
    <row r="1" spans="1:13" s="78" customFormat="1" x14ac:dyDescent="0.2">
      <c r="A1" s="78" t="s">
        <v>2009</v>
      </c>
    </row>
    <row r="2" spans="1:13" s="31" customFormat="1" ht="36" customHeight="1" x14ac:dyDescent="0.2">
      <c r="A2" s="28" t="s">
        <v>1964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/>
      <c r="M2"/>
    </row>
    <row r="3" spans="1:13" s="78" customFormat="1" x14ac:dyDescent="0.2"/>
    <row r="4" spans="1:13" s="78" customFormat="1" x14ac:dyDescent="0.2">
      <c r="C4" s="124" t="s">
        <v>1965</v>
      </c>
      <c r="D4" s="124"/>
      <c r="E4" s="124"/>
      <c r="F4" s="124"/>
      <c r="G4" s="124"/>
      <c r="H4" s="125" t="s">
        <v>1966</v>
      </c>
      <c r="I4" s="125"/>
      <c r="J4" s="125"/>
      <c r="K4" s="125"/>
    </row>
    <row r="5" spans="1:13" s="78" customFormat="1" x14ac:dyDescent="0.2">
      <c r="A5" s="232" t="s">
        <v>1729</v>
      </c>
      <c r="B5" s="232" t="s">
        <v>2318</v>
      </c>
      <c r="C5" s="152" t="s">
        <v>2289</v>
      </c>
      <c r="D5" s="152" t="s">
        <v>2290</v>
      </c>
      <c r="E5" s="152" t="s">
        <v>2291</v>
      </c>
      <c r="F5" s="152" t="s">
        <v>1634</v>
      </c>
      <c r="G5" s="152" t="s">
        <v>2292</v>
      </c>
      <c r="H5" s="129" t="s">
        <v>2293</v>
      </c>
      <c r="I5" s="129" t="s">
        <v>2294</v>
      </c>
      <c r="J5" s="129" t="s">
        <v>1969</v>
      </c>
      <c r="K5" s="129" t="s">
        <v>2295</v>
      </c>
    </row>
    <row r="6" spans="1:13" s="78" customFormat="1" hidden="1" x14ac:dyDescent="0.2">
      <c r="A6" s="90" t="s">
        <v>1569</v>
      </c>
      <c r="B6" s="90" t="s">
        <v>1872</v>
      </c>
      <c r="C6" s="101">
        <v>102671</v>
      </c>
      <c r="D6" s="101">
        <v>8674</v>
      </c>
      <c r="E6" s="101">
        <v>65193</v>
      </c>
      <c r="F6" s="101">
        <v>176538</v>
      </c>
      <c r="G6" s="101">
        <v>330</v>
      </c>
      <c r="H6" s="101">
        <v>21650</v>
      </c>
      <c r="I6" s="101">
        <v>24149</v>
      </c>
      <c r="J6" s="101">
        <v>28540</v>
      </c>
      <c r="K6" s="101">
        <v>56</v>
      </c>
    </row>
    <row r="7" spans="1:13" s="78" customFormat="1" x14ac:dyDescent="0.2">
      <c r="A7" s="90" t="s">
        <v>1569</v>
      </c>
      <c r="B7" s="90" t="s">
        <v>1873</v>
      </c>
      <c r="C7" s="101">
        <v>28522</v>
      </c>
      <c r="D7" s="101">
        <v>0</v>
      </c>
      <c r="E7" s="101">
        <v>21567</v>
      </c>
      <c r="F7" s="101">
        <v>53817</v>
      </c>
      <c r="G7" s="101">
        <v>64</v>
      </c>
      <c r="H7" s="101">
        <v>4649</v>
      </c>
      <c r="I7" s="101">
        <v>4454</v>
      </c>
      <c r="J7" s="101">
        <v>27037</v>
      </c>
      <c r="K7" s="101">
        <v>0</v>
      </c>
    </row>
    <row r="8" spans="1:13" s="78" customFormat="1" hidden="1" x14ac:dyDescent="0.2">
      <c r="A8" s="90" t="s">
        <v>1569</v>
      </c>
      <c r="B8" s="90" t="s">
        <v>1874</v>
      </c>
      <c r="C8" s="101">
        <v>40214</v>
      </c>
      <c r="D8" s="101">
        <v>0</v>
      </c>
      <c r="E8" s="101">
        <v>16023</v>
      </c>
      <c r="F8" s="101">
        <v>56237</v>
      </c>
      <c r="G8" s="101">
        <v>39</v>
      </c>
      <c r="H8" s="101">
        <v>4688</v>
      </c>
      <c r="I8" s="101">
        <v>3154</v>
      </c>
      <c r="J8" s="101">
        <v>26918</v>
      </c>
      <c r="K8" s="101">
        <v>0</v>
      </c>
    </row>
    <row r="9" spans="1:13" s="78" customFormat="1" hidden="1" x14ac:dyDescent="0.2">
      <c r="A9" s="90" t="s">
        <v>1569</v>
      </c>
      <c r="B9" s="90" t="s">
        <v>1875</v>
      </c>
      <c r="C9" s="101">
        <v>86832</v>
      </c>
      <c r="D9" s="101">
        <v>25007</v>
      </c>
      <c r="E9" s="101">
        <v>42941</v>
      </c>
      <c r="F9" s="101">
        <v>154780</v>
      </c>
      <c r="G9" s="101">
        <v>132</v>
      </c>
      <c r="H9" s="101">
        <v>5159</v>
      </c>
      <c r="I9" s="101">
        <v>6400</v>
      </c>
      <c r="J9" s="101">
        <v>29500</v>
      </c>
      <c r="K9" s="101">
        <v>0</v>
      </c>
    </row>
    <row r="10" spans="1:13" s="78" customFormat="1" hidden="1" x14ac:dyDescent="0.2">
      <c r="A10" s="90" t="s">
        <v>1569</v>
      </c>
      <c r="B10" s="90" t="s">
        <v>1876</v>
      </c>
      <c r="C10" s="101">
        <v>296453</v>
      </c>
      <c r="D10" s="101">
        <v>25661</v>
      </c>
      <c r="E10" s="101">
        <v>177332</v>
      </c>
      <c r="F10" s="101">
        <v>499446</v>
      </c>
      <c r="G10" s="101">
        <v>614</v>
      </c>
      <c r="H10" s="101">
        <v>59876</v>
      </c>
      <c r="I10" s="101">
        <v>19651</v>
      </c>
      <c r="J10" s="101">
        <v>61895</v>
      </c>
      <c r="K10" s="101">
        <v>145</v>
      </c>
    </row>
    <row r="11" spans="1:13" s="78" customFormat="1" hidden="1" x14ac:dyDescent="0.2">
      <c r="A11" s="90" t="s">
        <v>1569</v>
      </c>
      <c r="B11" s="90" t="s">
        <v>1877</v>
      </c>
      <c r="C11" s="101">
        <v>70457</v>
      </c>
      <c r="D11" s="101">
        <v>8537</v>
      </c>
      <c r="E11" s="101">
        <v>40827</v>
      </c>
      <c r="F11" s="101">
        <v>119821</v>
      </c>
      <c r="G11" s="101">
        <v>90</v>
      </c>
      <c r="H11" s="101">
        <v>7005</v>
      </c>
      <c r="I11" s="101">
        <v>1725</v>
      </c>
      <c r="J11" s="101">
        <v>51041</v>
      </c>
      <c r="K11" s="101">
        <v>0</v>
      </c>
    </row>
    <row r="12" spans="1:13" s="78" customFormat="1" hidden="1" x14ac:dyDescent="0.2">
      <c r="A12" s="90" t="s">
        <v>1569</v>
      </c>
      <c r="B12" s="90" t="s">
        <v>1878</v>
      </c>
      <c r="C12" s="101">
        <v>104123</v>
      </c>
      <c r="D12" s="101">
        <v>0</v>
      </c>
      <c r="E12" s="101">
        <v>79076</v>
      </c>
      <c r="F12" s="101">
        <v>192555</v>
      </c>
      <c r="G12" s="101">
        <v>150</v>
      </c>
      <c r="H12" s="101">
        <v>14629</v>
      </c>
      <c r="I12" s="101">
        <v>7469</v>
      </c>
      <c r="J12" s="101">
        <v>30383</v>
      </c>
      <c r="K12" s="101">
        <v>67</v>
      </c>
    </row>
    <row r="13" spans="1:13" s="78" customFormat="1" hidden="1" x14ac:dyDescent="0.2">
      <c r="A13" s="90" t="s">
        <v>1569</v>
      </c>
      <c r="B13" s="90" t="s">
        <v>1879</v>
      </c>
      <c r="C13" s="101">
        <v>82792</v>
      </c>
      <c r="D13" s="101">
        <v>6910</v>
      </c>
      <c r="E13" s="101">
        <v>35188</v>
      </c>
      <c r="F13" s="101">
        <v>124890</v>
      </c>
      <c r="G13" s="101">
        <v>205</v>
      </c>
      <c r="H13" s="101">
        <v>22704</v>
      </c>
      <c r="I13" s="101">
        <v>11632</v>
      </c>
      <c r="J13" s="101">
        <v>61023</v>
      </c>
      <c r="K13" s="101">
        <v>107</v>
      </c>
    </row>
    <row r="14" spans="1:13" s="78" customFormat="1" x14ac:dyDescent="0.2">
      <c r="A14" s="90" t="s">
        <v>1569</v>
      </c>
      <c r="B14" s="90" t="s">
        <v>1880</v>
      </c>
      <c r="C14" s="101">
        <v>22704</v>
      </c>
      <c r="D14" s="101">
        <v>1926</v>
      </c>
      <c r="E14" s="101">
        <v>13671</v>
      </c>
      <c r="F14" s="101">
        <v>38301</v>
      </c>
      <c r="G14" s="101">
        <v>31</v>
      </c>
      <c r="H14" s="101">
        <v>4083</v>
      </c>
      <c r="I14" s="101">
        <v>2149</v>
      </c>
      <c r="J14" s="101">
        <v>50522</v>
      </c>
      <c r="K14" s="101">
        <v>-1</v>
      </c>
    </row>
    <row r="15" spans="1:13" s="78" customFormat="1" hidden="1" x14ac:dyDescent="0.2">
      <c r="A15" s="90" t="s">
        <v>1569</v>
      </c>
      <c r="B15" s="90" t="s">
        <v>1881</v>
      </c>
      <c r="C15" s="101">
        <v>80390</v>
      </c>
      <c r="D15" s="101">
        <v>11265</v>
      </c>
      <c r="E15" s="101">
        <v>61297</v>
      </c>
      <c r="F15" s="101">
        <v>152952</v>
      </c>
      <c r="G15" s="101">
        <v>277</v>
      </c>
      <c r="H15" s="101">
        <v>25299</v>
      </c>
      <c r="I15" s="101">
        <v>20287</v>
      </c>
      <c r="J15" s="101">
        <v>61043</v>
      </c>
      <c r="K15" s="101">
        <v>87</v>
      </c>
    </row>
    <row r="16" spans="1:13" s="78" customFormat="1" hidden="1" x14ac:dyDescent="0.2">
      <c r="A16" s="90" t="s">
        <v>1569</v>
      </c>
      <c r="B16" s="90" t="s">
        <v>1882</v>
      </c>
      <c r="C16" s="101">
        <v>56569</v>
      </c>
      <c r="D16" s="101">
        <v>6381</v>
      </c>
      <c r="E16" s="101">
        <v>31514</v>
      </c>
      <c r="F16" s="101">
        <v>94464</v>
      </c>
      <c r="G16" s="101">
        <v>182</v>
      </c>
      <c r="H16" s="101">
        <v>7492</v>
      </c>
      <c r="I16" s="101">
        <v>6697</v>
      </c>
      <c r="J16" s="101">
        <v>50523</v>
      </c>
      <c r="K16" s="101">
        <v>0</v>
      </c>
    </row>
    <row r="17" spans="1:11" s="78" customFormat="1" hidden="1" x14ac:dyDescent="0.2">
      <c r="A17" s="90" t="s">
        <v>1569</v>
      </c>
      <c r="B17" s="90" t="s">
        <v>1883</v>
      </c>
      <c r="C17" s="101">
        <v>61849</v>
      </c>
      <c r="D17" s="101">
        <v>3601</v>
      </c>
      <c r="E17" s="101">
        <v>39170</v>
      </c>
      <c r="F17" s="101">
        <v>104620</v>
      </c>
      <c r="G17" s="101">
        <v>91</v>
      </c>
      <c r="H17" s="101">
        <v>8635</v>
      </c>
      <c r="I17" s="101">
        <v>3569</v>
      </c>
      <c r="J17" s="101">
        <v>50522</v>
      </c>
      <c r="K17" s="101">
        <v>-1</v>
      </c>
    </row>
    <row r="18" spans="1:11" s="78" customFormat="1" hidden="1" x14ac:dyDescent="0.2">
      <c r="A18" s="90" t="s">
        <v>1569</v>
      </c>
      <c r="B18" s="90" t="s">
        <v>1884</v>
      </c>
      <c r="C18" s="101">
        <v>118612</v>
      </c>
      <c r="D18" s="101">
        <v>0</v>
      </c>
      <c r="E18" s="101">
        <v>53436</v>
      </c>
      <c r="F18" s="101">
        <v>172048</v>
      </c>
      <c r="G18" s="101">
        <v>351</v>
      </c>
      <c r="H18" s="101">
        <v>5291</v>
      </c>
      <c r="I18" s="101">
        <v>6523</v>
      </c>
      <c r="J18" s="101">
        <v>50523</v>
      </c>
      <c r="K18" s="101">
        <v>0</v>
      </c>
    </row>
    <row r="19" spans="1:11" s="78" customFormat="1" hidden="1" x14ac:dyDescent="0.2">
      <c r="A19" s="90" t="s">
        <v>1569</v>
      </c>
      <c r="B19" s="90" t="s">
        <v>1885</v>
      </c>
      <c r="C19" s="101">
        <v>246450</v>
      </c>
      <c r="D19" s="101">
        <v>35213</v>
      </c>
      <c r="E19" s="101">
        <v>190204</v>
      </c>
      <c r="F19" s="101">
        <v>471867</v>
      </c>
      <c r="G19" s="101">
        <v>700</v>
      </c>
      <c r="H19" s="101">
        <v>51242</v>
      </c>
      <c r="I19" s="101">
        <v>30195</v>
      </c>
      <c r="J19" s="101">
        <v>61095</v>
      </c>
      <c r="K19" s="101">
        <v>162</v>
      </c>
    </row>
    <row r="20" spans="1:11" s="78" customFormat="1" hidden="1" x14ac:dyDescent="0.2">
      <c r="A20" s="90" t="s">
        <v>1569</v>
      </c>
      <c r="B20" s="90" t="s">
        <v>1886</v>
      </c>
      <c r="C20" s="101">
        <v>206924</v>
      </c>
      <c r="D20" s="101">
        <v>20047</v>
      </c>
      <c r="E20" s="101">
        <v>83395</v>
      </c>
      <c r="F20" s="101">
        <v>310366</v>
      </c>
      <c r="G20" s="101">
        <v>1618</v>
      </c>
      <c r="H20" s="101">
        <v>36664</v>
      </c>
      <c r="I20" s="101">
        <v>16649</v>
      </c>
      <c r="J20" s="101">
        <v>61719</v>
      </c>
      <c r="K20" s="101">
        <v>236</v>
      </c>
    </row>
    <row r="21" spans="1:11" s="78" customFormat="1" hidden="1" x14ac:dyDescent="0.2">
      <c r="A21" s="90" t="s">
        <v>1569</v>
      </c>
      <c r="B21" s="90" t="s">
        <v>1887</v>
      </c>
      <c r="C21" s="101">
        <v>43514</v>
      </c>
      <c r="D21" s="101">
        <v>3429</v>
      </c>
      <c r="E21" s="101">
        <v>26600</v>
      </c>
      <c r="F21" s="101">
        <v>73543</v>
      </c>
      <c r="G21" s="101">
        <v>80</v>
      </c>
      <c r="H21" s="101">
        <v>7274</v>
      </c>
      <c r="I21" s="101">
        <v>2536</v>
      </c>
      <c r="J21" s="101">
        <v>50803</v>
      </c>
      <c r="K21" s="101">
        <v>-1</v>
      </c>
    </row>
    <row r="22" spans="1:11" s="78" customFormat="1" hidden="1" x14ac:dyDescent="0.2">
      <c r="A22" s="90" t="s">
        <v>1569</v>
      </c>
      <c r="B22" s="90" t="s">
        <v>1888</v>
      </c>
      <c r="C22" s="101">
        <v>45140</v>
      </c>
      <c r="D22" s="101">
        <v>762</v>
      </c>
      <c r="E22" s="101">
        <v>30940</v>
      </c>
      <c r="F22" s="101">
        <v>76842</v>
      </c>
      <c r="G22" s="101">
        <v>45</v>
      </c>
      <c r="H22" s="101">
        <v>5873</v>
      </c>
      <c r="I22" s="101">
        <v>4340</v>
      </c>
      <c r="J22" s="101">
        <v>50523</v>
      </c>
      <c r="K22" s="101">
        <v>0</v>
      </c>
    </row>
    <row r="23" spans="1:11" s="78" customFormat="1" hidden="1" x14ac:dyDescent="0.2">
      <c r="A23" s="90" t="s">
        <v>1569</v>
      </c>
      <c r="B23" s="90" t="s">
        <v>1889</v>
      </c>
      <c r="C23" s="101">
        <v>325133</v>
      </c>
      <c r="D23" s="101">
        <v>26587</v>
      </c>
      <c r="E23" s="101">
        <v>222314</v>
      </c>
      <c r="F23" s="101">
        <v>574034</v>
      </c>
      <c r="G23" s="101">
        <v>490</v>
      </c>
      <c r="H23" s="101">
        <v>52260</v>
      </c>
      <c r="I23" s="101">
        <v>49404</v>
      </c>
      <c r="J23" s="101">
        <v>38955</v>
      </c>
      <c r="K23" s="101">
        <v>112</v>
      </c>
    </row>
    <row r="24" spans="1:11" s="78" customFormat="1" hidden="1" x14ac:dyDescent="0.2">
      <c r="A24" s="90" t="s">
        <v>1569</v>
      </c>
      <c r="B24" s="90" t="s">
        <v>1890</v>
      </c>
      <c r="C24" s="101">
        <v>71253</v>
      </c>
      <c r="D24" s="101">
        <v>2273</v>
      </c>
      <c r="E24" s="101">
        <v>31828</v>
      </c>
      <c r="F24" s="101">
        <v>105354</v>
      </c>
      <c r="G24" s="101">
        <v>99</v>
      </c>
      <c r="H24" s="101">
        <v>3644</v>
      </c>
      <c r="I24" s="101">
        <v>491</v>
      </c>
      <c r="J24" s="101">
        <v>26886</v>
      </c>
      <c r="K24" s="101">
        <v>0</v>
      </c>
    </row>
    <row r="25" spans="1:11" s="78" customFormat="1" hidden="1" x14ac:dyDescent="0.2">
      <c r="A25" s="90" t="s">
        <v>1569</v>
      </c>
      <c r="B25" s="90" t="s">
        <v>1891</v>
      </c>
      <c r="C25" s="101">
        <v>380080</v>
      </c>
      <c r="D25" s="101">
        <v>19933</v>
      </c>
      <c r="E25" s="101">
        <v>217790</v>
      </c>
      <c r="F25" s="101">
        <v>617803</v>
      </c>
      <c r="G25" s="101">
        <v>1528</v>
      </c>
      <c r="H25" s="101">
        <v>68611</v>
      </c>
      <c r="I25" s="101">
        <v>30816</v>
      </c>
      <c r="J25" s="101">
        <v>99326</v>
      </c>
      <c r="K25" s="101">
        <v>1264</v>
      </c>
    </row>
    <row r="26" spans="1:11" s="78" customFormat="1" hidden="1" x14ac:dyDescent="0.2">
      <c r="A26" s="90" t="s">
        <v>1569</v>
      </c>
      <c r="B26" s="90" t="s">
        <v>1892</v>
      </c>
      <c r="C26" s="101">
        <v>59151</v>
      </c>
      <c r="D26" s="101">
        <v>0</v>
      </c>
      <c r="E26" s="101">
        <v>35645</v>
      </c>
      <c r="F26" s="101">
        <v>98208</v>
      </c>
      <c r="G26" s="101">
        <v>107</v>
      </c>
      <c r="H26" s="101">
        <v>8067</v>
      </c>
      <c r="I26" s="101">
        <v>3731</v>
      </c>
      <c r="J26" s="101">
        <v>50523</v>
      </c>
      <c r="K26" s="101">
        <v>0</v>
      </c>
    </row>
    <row r="27" spans="1:11" s="78" customFormat="1" hidden="1" x14ac:dyDescent="0.2">
      <c r="A27" s="90" t="s">
        <v>1569</v>
      </c>
      <c r="B27" s="90" t="s">
        <v>824</v>
      </c>
      <c r="C27" s="101">
        <v>278361</v>
      </c>
      <c r="D27" s="101">
        <v>20765</v>
      </c>
      <c r="E27" s="101">
        <v>144879</v>
      </c>
      <c r="F27" s="101">
        <v>444005</v>
      </c>
      <c r="G27" s="101">
        <v>276</v>
      </c>
      <c r="H27" s="101">
        <v>30065</v>
      </c>
      <c r="I27" s="101">
        <v>24985</v>
      </c>
      <c r="J27" s="101">
        <v>61700</v>
      </c>
      <c r="K27" s="101">
        <v>149</v>
      </c>
    </row>
    <row r="28" spans="1:11" s="78" customFormat="1" hidden="1" x14ac:dyDescent="0.2">
      <c r="A28" s="90" t="s">
        <v>1569</v>
      </c>
      <c r="B28" s="90" t="s">
        <v>1893</v>
      </c>
      <c r="C28" s="101">
        <v>90498</v>
      </c>
      <c r="D28" s="101">
        <v>9945</v>
      </c>
      <c r="E28" s="101">
        <v>40459</v>
      </c>
      <c r="F28" s="101">
        <v>140902</v>
      </c>
      <c r="G28" s="101">
        <v>172</v>
      </c>
      <c r="H28" s="101">
        <v>13357</v>
      </c>
      <c r="I28" s="101">
        <v>8400</v>
      </c>
      <c r="J28" s="101">
        <v>50523</v>
      </c>
      <c r="K28" s="101">
        <v>0</v>
      </c>
    </row>
    <row r="29" spans="1:11" s="78" customFormat="1" hidden="1" x14ac:dyDescent="0.2">
      <c r="A29" s="90" t="s">
        <v>1569</v>
      </c>
      <c r="B29" s="90" t="s">
        <v>1894</v>
      </c>
      <c r="C29" s="101">
        <v>291846</v>
      </c>
      <c r="D29" s="101">
        <v>29947</v>
      </c>
      <c r="E29" s="101">
        <v>203025</v>
      </c>
      <c r="F29" s="101">
        <v>524818</v>
      </c>
      <c r="G29" s="101">
        <v>687</v>
      </c>
      <c r="H29" s="101">
        <v>46457</v>
      </c>
      <c r="I29" s="101">
        <v>56087</v>
      </c>
      <c r="J29" s="101">
        <v>98761</v>
      </c>
      <c r="K29" s="101">
        <v>87</v>
      </c>
    </row>
    <row r="30" spans="1:11" s="78" customFormat="1" hidden="1" x14ac:dyDescent="0.2">
      <c r="A30" s="90" t="s">
        <v>1569</v>
      </c>
      <c r="B30" s="90" t="s">
        <v>1895</v>
      </c>
      <c r="C30" s="101">
        <v>70412</v>
      </c>
      <c r="D30" s="101">
        <v>601</v>
      </c>
      <c r="E30" s="101">
        <v>27206</v>
      </c>
      <c r="F30" s="101">
        <v>98219</v>
      </c>
      <c r="G30" s="101">
        <v>15</v>
      </c>
      <c r="H30" s="101">
        <v>3068</v>
      </c>
      <c r="I30" s="101">
        <v>50</v>
      </c>
      <c r="J30" s="101">
        <v>26725</v>
      </c>
      <c r="K30" s="101">
        <v>0</v>
      </c>
    </row>
    <row r="31" spans="1:11" s="78" customFormat="1" hidden="1" x14ac:dyDescent="0.2">
      <c r="A31" s="90" t="s">
        <v>1569</v>
      </c>
      <c r="B31" s="90" t="s">
        <v>1896</v>
      </c>
      <c r="C31" s="101">
        <v>93387</v>
      </c>
      <c r="D31" s="101">
        <v>5130</v>
      </c>
      <c r="E31" s="101">
        <v>80354</v>
      </c>
      <c r="F31" s="101">
        <v>178871</v>
      </c>
      <c r="G31" s="101">
        <v>108</v>
      </c>
      <c r="H31" s="101">
        <v>8120</v>
      </c>
      <c r="I31" s="101">
        <v>9827</v>
      </c>
      <c r="J31" s="101">
        <v>50635</v>
      </c>
      <c r="K31" s="101">
        <v>0</v>
      </c>
    </row>
    <row r="32" spans="1:11" s="78" customFormat="1" hidden="1" x14ac:dyDescent="0.2">
      <c r="A32" s="90" t="s">
        <v>1569</v>
      </c>
      <c r="B32" s="90" t="s">
        <v>1897</v>
      </c>
      <c r="C32" s="101">
        <v>88898</v>
      </c>
      <c r="D32" s="101">
        <v>4557</v>
      </c>
      <c r="E32" s="101">
        <v>35677</v>
      </c>
      <c r="F32" s="101">
        <v>129132</v>
      </c>
      <c r="G32" s="101">
        <v>242</v>
      </c>
      <c r="H32" s="101">
        <v>28198</v>
      </c>
      <c r="I32" s="101">
        <v>6705</v>
      </c>
      <c r="J32" s="101">
        <v>61175</v>
      </c>
      <c r="K32" s="101">
        <v>118</v>
      </c>
    </row>
    <row r="33" spans="1:11" s="78" customFormat="1" hidden="1" x14ac:dyDescent="0.2">
      <c r="A33" s="90" t="s">
        <v>1569</v>
      </c>
      <c r="B33" s="90" t="s">
        <v>1898</v>
      </c>
      <c r="C33" s="101">
        <v>159824</v>
      </c>
      <c r="D33" s="101">
        <v>14072</v>
      </c>
      <c r="E33" s="101">
        <v>75972</v>
      </c>
      <c r="F33" s="101">
        <v>249868</v>
      </c>
      <c r="G33" s="101">
        <v>316</v>
      </c>
      <c r="H33" s="101">
        <v>31031</v>
      </c>
      <c r="I33" s="101">
        <v>18746</v>
      </c>
      <c r="J33" s="101">
        <v>62800</v>
      </c>
      <c r="K33" s="101">
        <v>142</v>
      </c>
    </row>
    <row r="34" spans="1:11" s="78" customFormat="1" hidden="1" x14ac:dyDescent="0.2">
      <c r="A34" s="90" t="s">
        <v>1569</v>
      </c>
      <c r="B34" s="90" t="s">
        <v>1899</v>
      </c>
      <c r="C34" s="101">
        <v>141718</v>
      </c>
      <c r="D34" s="101">
        <v>13187</v>
      </c>
      <c r="E34" s="101">
        <v>67872</v>
      </c>
      <c r="F34" s="101">
        <v>222777</v>
      </c>
      <c r="G34" s="101">
        <v>91</v>
      </c>
      <c r="H34" s="101">
        <v>10813</v>
      </c>
      <c r="I34" s="101">
        <v>398</v>
      </c>
      <c r="J34" s="101">
        <v>33505</v>
      </c>
      <c r="K34" s="101">
        <v>100</v>
      </c>
    </row>
    <row r="35" spans="1:11" s="78" customFormat="1" hidden="1" x14ac:dyDescent="0.2">
      <c r="A35" s="90" t="s">
        <v>1569</v>
      </c>
      <c r="B35" s="90" t="s">
        <v>981</v>
      </c>
      <c r="C35" s="101">
        <v>146426</v>
      </c>
      <c r="D35" s="101">
        <v>11180</v>
      </c>
      <c r="E35" s="101">
        <v>80650</v>
      </c>
      <c r="F35" s="101">
        <v>238256</v>
      </c>
      <c r="G35" s="101">
        <v>65</v>
      </c>
      <c r="H35" s="101">
        <v>11441</v>
      </c>
      <c r="I35" s="101">
        <v>7979</v>
      </c>
      <c r="J35" s="101">
        <v>27301</v>
      </c>
      <c r="K35" s="101">
        <v>0</v>
      </c>
    </row>
    <row r="36" spans="1:11" s="78" customFormat="1" hidden="1" x14ac:dyDescent="0.2">
      <c r="A36" s="90" t="s">
        <v>1569</v>
      </c>
      <c r="B36" s="90" t="s">
        <v>1900</v>
      </c>
      <c r="C36" s="101">
        <v>77984</v>
      </c>
      <c r="D36" s="101">
        <v>1488</v>
      </c>
      <c r="E36" s="101">
        <v>39945</v>
      </c>
      <c r="F36" s="101">
        <v>119417</v>
      </c>
      <c r="G36" s="101">
        <v>95</v>
      </c>
      <c r="H36" s="101">
        <v>6209</v>
      </c>
      <c r="I36" s="101">
        <v>4469</v>
      </c>
      <c r="J36" s="101">
        <v>50778</v>
      </c>
      <c r="K36" s="101">
        <v>0</v>
      </c>
    </row>
    <row r="37" spans="1:11" s="78" customFormat="1" hidden="1" x14ac:dyDescent="0.2">
      <c r="A37" s="90" t="s">
        <v>1569</v>
      </c>
      <c r="B37" s="90" t="s">
        <v>1901</v>
      </c>
      <c r="C37" s="101">
        <v>83052</v>
      </c>
      <c r="D37" s="101">
        <v>5103</v>
      </c>
      <c r="E37" s="101">
        <v>49491</v>
      </c>
      <c r="F37" s="101">
        <v>137646</v>
      </c>
      <c r="G37" s="101">
        <v>168</v>
      </c>
      <c r="H37" s="101">
        <v>21910</v>
      </c>
      <c r="I37" s="101">
        <v>10570</v>
      </c>
      <c r="J37" s="101">
        <v>64297</v>
      </c>
      <c r="K37" s="101">
        <v>284</v>
      </c>
    </row>
    <row r="38" spans="1:11" s="78" customFormat="1" hidden="1" x14ac:dyDescent="0.2">
      <c r="A38" s="90" t="s">
        <v>1569</v>
      </c>
      <c r="B38" s="90" t="s">
        <v>1902</v>
      </c>
      <c r="C38" s="101">
        <v>41061</v>
      </c>
      <c r="D38" s="101">
        <v>2420</v>
      </c>
      <c r="E38" s="101">
        <v>17195</v>
      </c>
      <c r="F38" s="101">
        <v>60676</v>
      </c>
      <c r="G38" s="101">
        <v>106</v>
      </c>
      <c r="H38" s="101">
        <v>6593</v>
      </c>
      <c r="I38" s="101">
        <v>6772</v>
      </c>
      <c r="J38" s="101">
        <v>50589</v>
      </c>
      <c r="K38" s="101">
        <v>0</v>
      </c>
    </row>
    <row r="39" spans="1:11" s="78" customFormat="1" hidden="1" x14ac:dyDescent="0.2">
      <c r="A39" s="90" t="s">
        <v>1569</v>
      </c>
      <c r="B39" s="90" t="s">
        <v>1903</v>
      </c>
      <c r="C39" s="101">
        <v>63070</v>
      </c>
      <c r="D39" s="101">
        <v>0</v>
      </c>
      <c r="E39" s="101">
        <v>22994</v>
      </c>
      <c r="F39" s="101">
        <v>89962</v>
      </c>
      <c r="G39" s="101">
        <v>91</v>
      </c>
      <c r="H39" s="101">
        <v>8988</v>
      </c>
      <c r="I39" s="101">
        <v>7024</v>
      </c>
      <c r="J39" s="101">
        <v>50523</v>
      </c>
      <c r="K39" s="101">
        <v>0</v>
      </c>
    </row>
    <row r="40" spans="1:11" s="78" customFormat="1" hidden="1" x14ac:dyDescent="0.2">
      <c r="A40" s="90" t="s">
        <v>1569</v>
      </c>
      <c r="B40" s="90" t="s">
        <v>1904</v>
      </c>
      <c r="C40" s="101">
        <v>474631</v>
      </c>
      <c r="D40" s="101">
        <v>67724</v>
      </c>
      <c r="E40" s="101">
        <v>357894</v>
      </c>
      <c r="F40" s="101">
        <v>900249</v>
      </c>
      <c r="G40" s="101">
        <v>1865</v>
      </c>
      <c r="H40" s="101">
        <v>68677</v>
      </c>
      <c r="I40" s="101">
        <v>32796</v>
      </c>
      <c r="J40" s="101">
        <v>54762</v>
      </c>
      <c r="K40" s="101">
        <v>206</v>
      </c>
    </row>
    <row r="41" spans="1:11" s="78" customFormat="1" hidden="1" x14ac:dyDescent="0.2">
      <c r="A41" s="90" t="s">
        <v>1569</v>
      </c>
      <c r="B41" s="90" t="s">
        <v>1905</v>
      </c>
      <c r="C41" s="101">
        <v>47282</v>
      </c>
      <c r="D41" s="101">
        <v>5388</v>
      </c>
      <c r="E41" s="101">
        <v>43544</v>
      </c>
      <c r="F41" s="101">
        <v>96214</v>
      </c>
      <c r="G41" s="101">
        <v>106</v>
      </c>
      <c r="H41" s="101">
        <v>6471</v>
      </c>
      <c r="I41" s="101">
        <v>2761</v>
      </c>
      <c r="J41" s="101">
        <v>50523</v>
      </c>
      <c r="K41" s="101">
        <v>0</v>
      </c>
    </row>
    <row r="42" spans="1:11" s="78" customFormat="1" hidden="1" x14ac:dyDescent="0.2">
      <c r="A42" s="90" t="s">
        <v>1569</v>
      </c>
      <c r="B42" s="90" t="s">
        <v>1906</v>
      </c>
      <c r="C42" s="101">
        <v>234466</v>
      </c>
      <c r="D42" s="101">
        <v>0</v>
      </c>
      <c r="E42" s="101">
        <v>114315</v>
      </c>
      <c r="F42" s="101">
        <v>361752</v>
      </c>
      <c r="G42" s="101">
        <v>447</v>
      </c>
      <c r="H42" s="101">
        <v>33130</v>
      </c>
      <c r="I42" s="101">
        <v>27307</v>
      </c>
      <c r="J42" s="101">
        <v>65112</v>
      </c>
      <c r="K42" s="101">
        <v>152</v>
      </c>
    </row>
    <row r="43" spans="1:11" s="78" customFormat="1" hidden="1" x14ac:dyDescent="0.2">
      <c r="A43" s="90" t="s">
        <v>1569</v>
      </c>
      <c r="B43" s="90" t="s">
        <v>1907</v>
      </c>
      <c r="C43" s="101">
        <v>61958</v>
      </c>
      <c r="D43" s="101">
        <v>7530</v>
      </c>
      <c r="E43" s="101">
        <v>40227</v>
      </c>
      <c r="F43" s="101">
        <v>109715</v>
      </c>
      <c r="G43" s="101">
        <v>77</v>
      </c>
      <c r="H43" s="101">
        <v>31805</v>
      </c>
      <c r="I43" s="101">
        <v>10468</v>
      </c>
      <c r="J43" s="101">
        <v>61801</v>
      </c>
      <c r="K43" s="101">
        <v>164</v>
      </c>
    </row>
    <row r="44" spans="1:11" s="78" customFormat="1" hidden="1" x14ac:dyDescent="0.2">
      <c r="A44" s="90" t="s">
        <v>1569</v>
      </c>
      <c r="B44" s="90" t="s">
        <v>1197</v>
      </c>
      <c r="C44" s="101">
        <v>51813</v>
      </c>
      <c r="D44" s="101">
        <v>5547</v>
      </c>
      <c r="E44" s="101">
        <v>43249</v>
      </c>
      <c r="F44" s="101">
        <v>100609</v>
      </c>
      <c r="G44" s="101">
        <v>203</v>
      </c>
      <c r="H44" s="101">
        <v>8077</v>
      </c>
      <c r="I44" s="101">
        <v>7427</v>
      </c>
      <c r="J44" s="101">
        <v>28611</v>
      </c>
      <c r="K44" s="101">
        <v>0</v>
      </c>
    </row>
    <row r="45" spans="1:11" s="78" customFormat="1" hidden="1" x14ac:dyDescent="0.2">
      <c r="A45" s="90" t="s">
        <v>1569</v>
      </c>
      <c r="B45" s="90" t="s">
        <v>1908</v>
      </c>
      <c r="C45" s="101">
        <v>70715</v>
      </c>
      <c r="D45" s="101">
        <v>3355</v>
      </c>
      <c r="E45" s="101">
        <v>38609</v>
      </c>
      <c r="F45" s="101">
        <v>112679</v>
      </c>
      <c r="G45" s="101">
        <v>123</v>
      </c>
      <c r="H45" s="101">
        <v>6208</v>
      </c>
      <c r="I45" s="101">
        <v>2765</v>
      </c>
      <c r="J45" s="101">
        <v>50534</v>
      </c>
      <c r="K45" s="101">
        <v>42</v>
      </c>
    </row>
    <row r="46" spans="1:11" s="78" customFormat="1" hidden="1" x14ac:dyDescent="0.2">
      <c r="A46" s="90" t="s">
        <v>1569</v>
      </c>
      <c r="B46" s="90" t="s">
        <v>1909</v>
      </c>
      <c r="C46" s="101">
        <v>36015</v>
      </c>
      <c r="D46" s="101">
        <v>2994</v>
      </c>
      <c r="E46" s="101">
        <v>26023</v>
      </c>
      <c r="F46" s="101">
        <v>65032</v>
      </c>
      <c r="G46" s="101">
        <v>103</v>
      </c>
      <c r="H46" s="101">
        <v>10033</v>
      </c>
      <c r="I46" s="101">
        <v>1898</v>
      </c>
      <c r="J46" s="101">
        <v>50605</v>
      </c>
      <c r="K46" s="101">
        <v>50</v>
      </c>
    </row>
    <row r="47" spans="1:11" s="78" customFormat="1" hidden="1" x14ac:dyDescent="0.2">
      <c r="A47" s="90" t="s">
        <v>1569</v>
      </c>
      <c r="B47" s="90" t="s">
        <v>1910</v>
      </c>
      <c r="C47" s="101">
        <v>125589</v>
      </c>
      <c r="D47" s="101">
        <v>10344</v>
      </c>
      <c r="E47" s="101">
        <v>67545</v>
      </c>
      <c r="F47" s="101">
        <v>203478</v>
      </c>
      <c r="G47" s="101">
        <v>301</v>
      </c>
      <c r="H47" s="101">
        <v>11192</v>
      </c>
      <c r="I47" s="101">
        <v>11337</v>
      </c>
      <c r="J47" s="101">
        <v>29140</v>
      </c>
      <c r="K47" s="101">
        <v>60</v>
      </c>
    </row>
    <row r="48" spans="1:11" s="78" customFormat="1" x14ac:dyDescent="0.2">
      <c r="A48" s="90" t="s">
        <v>1569</v>
      </c>
      <c r="B48" s="90" t="s">
        <v>1911</v>
      </c>
      <c r="C48" s="101">
        <v>29735</v>
      </c>
      <c r="D48" s="101">
        <v>2392</v>
      </c>
      <c r="E48" s="101">
        <v>11331</v>
      </c>
      <c r="F48" s="101">
        <v>43458</v>
      </c>
      <c r="G48" s="101">
        <v>139</v>
      </c>
      <c r="H48" s="101">
        <v>18948</v>
      </c>
      <c r="I48" s="101">
        <v>7090</v>
      </c>
      <c r="J48" s="101">
        <v>61023</v>
      </c>
      <c r="K48" s="101">
        <v>87</v>
      </c>
    </row>
    <row r="49" spans="1:11" s="78" customFormat="1" hidden="1" x14ac:dyDescent="0.2">
      <c r="A49" s="90" t="s">
        <v>1569</v>
      </c>
      <c r="B49" s="90" t="s">
        <v>1912</v>
      </c>
      <c r="C49" s="101">
        <v>151397</v>
      </c>
      <c r="D49" s="101">
        <v>14799</v>
      </c>
      <c r="E49" s="101">
        <v>83712</v>
      </c>
      <c r="F49" s="101">
        <v>249908</v>
      </c>
      <c r="G49" s="101">
        <v>295</v>
      </c>
      <c r="H49" s="101">
        <v>17421</v>
      </c>
      <c r="I49" s="101">
        <v>21766</v>
      </c>
      <c r="J49" s="101">
        <v>30767</v>
      </c>
      <c r="K49" s="101">
        <v>61</v>
      </c>
    </row>
    <row r="50" spans="1:11" s="78" customFormat="1" hidden="1" x14ac:dyDescent="0.2">
      <c r="A50" s="90" t="s">
        <v>1569</v>
      </c>
      <c r="B50" s="90" t="s">
        <v>1913</v>
      </c>
      <c r="C50" s="101">
        <v>87924</v>
      </c>
      <c r="D50" s="101">
        <v>0</v>
      </c>
      <c r="E50" s="101">
        <v>33881</v>
      </c>
      <c r="F50" s="101">
        <v>126712</v>
      </c>
      <c r="G50" s="101">
        <v>58</v>
      </c>
      <c r="H50" s="101">
        <v>2527</v>
      </c>
      <c r="I50" s="101">
        <v>4828</v>
      </c>
      <c r="J50" s="101">
        <v>26725</v>
      </c>
      <c r="K50" s="101">
        <v>0</v>
      </c>
    </row>
    <row r="51" spans="1:11" s="78" customFormat="1" hidden="1" x14ac:dyDescent="0.2">
      <c r="A51" s="90" t="s">
        <v>1569</v>
      </c>
      <c r="B51" s="90" t="s">
        <v>1914</v>
      </c>
      <c r="C51" s="101">
        <v>173103</v>
      </c>
      <c r="D51" s="101">
        <v>8648</v>
      </c>
      <c r="E51" s="101">
        <v>68532</v>
      </c>
      <c r="F51" s="101">
        <v>250283</v>
      </c>
      <c r="G51" s="101">
        <v>199</v>
      </c>
      <c r="H51" s="101">
        <v>10092</v>
      </c>
      <c r="I51" s="101">
        <v>12070</v>
      </c>
      <c r="J51" s="101">
        <v>27430</v>
      </c>
      <c r="K51" s="101">
        <v>35</v>
      </c>
    </row>
    <row r="52" spans="1:11" s="78" customFormat="1" hidden="1" x14ac:dyDescent="0.2">
      <c r="A52" s="90" t="s">
        <v>1569</v>
      </c>
      <c r="B52" s="90" t="s">
        <v>1915</v>
      </c>
      <c r="C52" s="101">
        <v>128760</v>
      </c>
      <c r="D52" s="101">
        <v>13670</v>
      </c>
      <c r="E52" s="101">
        <v>76895</v>
      </c>
      <c r="F52" s="101">
        <v>219325</v>
      </c>
      <c r="G52" s="101">
        <v>207</v>
      </c>
      <c r="H52" s="101">
        <v>21580</v>
      </c>
      <c r="I52" s="101">
        <v>18583</v>
      </c>
      <c r="J52" s="101">
        <v>61211</v>
      </c>
      <c r="K52" s="101">
        <v>87</v>
      </c>
    </row>
    <row r="53" spans="1:11" s="78" customFormat="1" hidden="1" x14ac:dyDescent="0.2">
      <c r="A53" s="90" t="s">
        <v>1569</v>
      </c>
      <c r="B53" s="90" t="s">
        <v>1916</v>
      </c>
      <c r="C53" s="101">
        <v>54016</v>
      </c>
      <c r="D53" s="101">
        <v>2400</v>
      </c>
      <c r="E53" s="101">
        <v>25183</v>
      </c>
      <c r="F53" s="101">
        <v>81599</v>
      </c>
      <c r="G53" s="101">
        <v>55</v>
      </c>
      <c r="H53" s="101">
        <v>20396</v>
      </c>
      <c r="I53" s="101">
        <v>10830</v>
      </c>
      <c r="J53" s="101">
        <v>61023</v>
      </c>
      <c r="K53" s="101">
        <v>86</v>
      </c>
    </row>
    <row r="54" spans="1:11" s="78" customFormat="1" hidden="1" x14ac:dyDescent="0.2">
      <c r="A54" s="90" t="s">
        <v>1569</v>
      </c>
      <c r="B54" s="90" t="s">
        <v>1917</v>
      </c>
      <c r="C54" s="101">
        <v>46694</v>
      </c>
      <c r="D54" s="101">
        <v>2835</v>
      </c>
      <c r="E54" s="101">
        <v>30175</v>
      </c>
      <c r="F54" s="101">
        <v>79704</v>
      </c>
      <c r="G54" s="101">
        <v>98</v>
      </c>
      <c r="H54" s="101">
        <v>3971</v>
      </c>
      <c r="I54" s="101">
        <v>4073</v>
      </c>
      <c r="J54" s="101">
        <v>50529</v>
      </c>
      <c r="K54" s="101">
        <v>0</v>
      </c>
    </row>
    <row r="55" spans="1:11" s="78" customFormat="1" x14ac:dyDescent="0.2">
      <c r="A55" s="90" t="s">
        <v>1569</v>
      </c>
      <c r="B55" s="90" t="s">
        <v>1918</v>
      </c>
      <c r="C55" s="101">
        <v>26335</v>
      </c>
      <c r="D55" s="101">
        <v>2598</v>
      </c>
      <c r="E55" s="101">
        <v>14031</v>
      </c>
      <c r="F55" s="101">
        <v>42964</v>
      </c>
      <c r="G55" s="101">
        <v>50</v>
      </c>
      <c r="H55" s="101">
        <v>5243</v>
      </c>
      <c r="I55" s="101">
        <v>2764</v>
      </c>
      <c r="J55" s="101">
        <v>50523</v>
      </c>
      <c r="K55" s="101">
        <v>0</v>
      </c>
    </row>
    <row r="56" spans="1:11" s="78" customFormat="1" x14ac:dyDescent="0.2">
      <c r="A56" s="90" t="s">
        <v>1569</v>
      </c>
      <c r="B56" s="90" t="s">
        <v>1919</v>
      </c>
      <c r="C56" s="248">
        <v>-1</v>
      </c>
      <c r="D56" s="248">
        <v>-1</v>
      </c>
      <c r="E56" s="248">
        <v>-1</v>
      </c>
      <c r="F56" s="248">
        <v>-1</v>
      </c>
      <c r="G56" s="248">
        <v>-1</v>
      </c>
      <c r="H56" s="248">
        <v>-1</v>
      </c>
      <c r="I56" s="248">
        <v>-1</v>
      </c>
      <c r="J56" s="248">
        <v>-1</v>
      </c>
      <c r="K56" s="248">
        <v>-1</v>
      </c>
    </row>
    <row r="57" spans="1:11" s="78" customFormat="1" hidden="1" x14ac:dyDescent="0.2">
      <c r="A57" s="90" t="s">
        <v>1569</v>
      </c>
      <c r="B57" s="90" t="s">
        <v>1920</v>
      </c>
      <c r="C57" s="101">
        <v>76946</v>
      </c>
      <c r="D57" s="101">
        <v>7235</v>
      </c>
      <c r="E57" s="101">
        <v>36571</v>
      </c>
      <c r="F57" s="101">
        <v>120752</v>
      </c>
      <c r="G57" s="101">
        <v>129</v>
      </c>
      <c r="H57" s="101">
        <v>22811</v>
      </c>
      <c r="I57" s="101">
        <v>8503</v>
      </c>
      <c r="J57" s="101">
        <v>63551</v>
      </c>
      <c r="K57" s="101">
        <v>133</v>
      </c>
    </row>
    <row r="58" spans="1:11" s="78" customFormat="1" hidden="1" x14ac:dyDescent="0.2">
      <c r="A58" s="90" t="s">
        <v>1569</v>
      </c>
      <c r="B58" s="90" t="s">
        <v>1921</v>
      </c>
      <c r="C58" s="101">
        <v>99582</v>
      </c>
      <c r="D58" s="101">
        <v>0</v>
      </c>
      <c r="E58" s="101">
        <v>70525</v>
      </c>
      <c r="F58" s="101">
        <v>181657</v>
      </c>
      <c r="G58" s="101">
        <v>229</v>
      </c>
      <c r="H58" s="101">
        <v>11345</v>
      </c>
      <c r="I58" s="101">
        <v>12676</v>
      </c>
      <c r="J58" s="101">
        <v>32173</v>
      </c>
      <c r="K58" s="101">
        <v>35</v>
      </c>
    </row>
    <row r="59" spans="1:11" s="78" customFormat="1" hidden="1" x14ac:dyDescent="0.2">
      <c r="A59" s="90" t="s">
        <v>1569</v>
      </c>
      <c r="B59" s="90" t="s">
        <v>1922</v>
      </c>
      <c r="C59" s="101">
        <v>63758</v>
      </c>
      <c r="D59" s="101">
        <v>4124</v>
      </c>
      <c r="E59" s="101">
        <v>32352</v>
      </c>
      <c r="F59" s="101">
        <v>100234</v>
      </c>
      <c r="G59" s="101">
        <v>99</v>
      </c>
      <c r="H59" s="101">
        <v>3205</v>
      </c>
      <c r="I59" s="101">
        <v>205</v>
      </c>
      <c r="J59" s="101">
        <v>50523</v>
      </c>
      <c r="K59" s="101">
        <v>0</v>
      </c>
    </row>
    <row r="60" spans="1:11" s="78" customFormat="1" hidden="1" x14ac:dyDescent="0.2">
      <c r="A60" s="90" t="s">
        <v>1569</v>
      </c>
      <c r="B60" s="90" t="s">
        <v>1923</v>
      </c>
      <c r="C60" s="101">
        <v>648842</v>
      </c>
      <c r="D60" s="101">
        <v>69182</v>
      </c>
      <c r="E60" s="101">
        <v>604198</v>
      </c>
      <c r="F60" s="101">
        <v>1322222</v>
      </c>
      <c r="G60" s="101">
        <v>1207</v>
      </c>
      <c r="H60" s="101">
        <v>43938</v>
      </c>
      <c r="I60" s="101">
        <v>0</v>
      </c>
      <c r="J60" s="101">
        <v>60798</v>
      </c>
      <c r="K60" s="101">
        <v>0</v>
      </c>
    </row>
    <row r="61" spans="1:11" s="78" customFormat="1" x14ac:dyDescent="0.2">
      <c r="A61" s="90" t="s">
        <v>1569</v>
      </c>
      <c r="B61" s="90" t="s">
        <v>1924</v>
      </c>
      <c r="C61" s="101">
        <v>22468</v>
      </c>
      <c r="D61" s="101">
        <v>0</v>
      </c>
      <c r="E61" s="101">
        <v>-2</v>
      </c>
      <c r="F61" s="101">
        <v>22466</v>
      </c>
      <c r="G61" s="101">
        <v>132</v>
      </c>
      <c r="H61" s="101">
        <v>3382</v>
      </c>
      <c r="I61" s="101">
        <v>2922</v>
      </c>
      <c r="J61" s="101">
        <v>26725</v>
      </c>
      <c r="K61" s="101">
        <v>0</v>
      </c>
    </row>
    <row r="62" spans="1:11" s="78" customFormat="1" hidden="1" x14ac:dyDescent="0.2">
      <c r="A62" s="90" t="s">
        <v>1569</v>
      </c>
      <c r="B62" s="90" t="s">
        <v>1925</v>
      </c>
      <c r="C62" s="101">
        <v>78997</v>
      </c>
      <c r="D62" s="101">
        <v>7103</v>
      </c>
      <c r="E62" s="101">
        <v>51362</v>
      </c>
      <c r="F62" s="101">
        <v>137462</v>
      </c>
      <c r="G62" s="101">
        <v>288</v>
      </c>
      <c r="H62" s="101">
        <v>8114</v>
      </c>
      <c r="I62" s="101">
        <v>5755</v>
      </c>
      <c r="J62" s="101">
        <v>50570</v>
      </c>
      <c r="K62" s="101">
        <v>40</v>
      </c>
    </row>
    <row r="63" spans="1:11" s="78" customFormat="1" hidden="1" x14ac:dyDescent="0.2">
      <c r="A63" s="90" t="s">
        <v>1569</v>
      </c>
      <c r="B63" s="90" t="s">
        <v>1926</v>
      </c>
      <c r="C63" s="101">
        <v>115489</v>
      </c>
      <c r="D63" s="101">
        <v>9608</v>
      </c>
      <c r="E63" s="101">
        <v>72062</v>
      </c>
      <c r="F63" s="101">
        <v>197159</v>
      </c>
      <c r="G63" s="101">
        <v>155</v>
      </c>
      <c r="H63" s="101">
        <v>4637</v>
      </c>
      <c r="I63" s="101">
        <v>5099</v>
      </c>
      <c r="J63" s="101">
        <v>27651</v>
      </c>
      <c r="K63" s="101">
        <v>0</v>
      </c>
    </row>
    <row r="64" spans="1:11" s="78" customFormat="1" hidden="1" x14ac:dyDescent="0.2">
      <c r="A64" s="91" t="s">
        <v>2125</v>
      </c>
      <c r="B64" s="91" t="s">
        <v>2019</v>
      </c>
      <c r="C64" s="153">
        <v>99478</v>
      </c>
      <c r="D64" s="153">
        <v>6202</v>
      </c>
      <c r="E64" s="153">
        <v>61921</v>
      </c>
      <c r="F64" s="153">
        <v>167601</v>
      </c>
      <c r="G64" s="153">
        <v>119</v>
      </c>
      <c r="H64" s="153">
        <v>9163</v>
      </c>
      <c r="I64" s="153">
        <v>12460</v>
      </c>
      <c r="J64" s="153">
        <v>26726</v>
      </c>
      <c r="K64" s="153">
        <v>0</v>
      </c>
    </row>
    <row r="65" spans="1:11" s="78" customFormat="1" hidden="1" x14ac:dyDescent="0.2">
      <c r="A65" s="91" t="s">
        <v>2125</v>
      </c>
      <c r="B65" s="91" t="s">
        <v>2020</v>
      </c>
      <c r="C65" s="153">
        <v>123815</v>
      </c>
      <c r="D65" s="153">
        <v>2079</v>
      </c>
      <c r="E65" s="153">
        <v>32205</v>
      </c>
      <c r="F65" s="153">
        <v>158099</v>
      </c>
      <c r="G65" s="153">
        <v>115</v>
      </c>
      <c r="H65" s="153">
        <v>5478</v>
      </c>
      <c r="I65" s="153">
        <v>3623</v>
      </c>
      <c r="J65" s="153">
        <v>26725</v>
      </c>
      <c r="K65" s="153">
        <v>0</v>
      </c>
    </row>
    <row r="66" spans="1:11" s="78" customFormat="1" hidden="1" x14ac:dyDescent="0.2">
      <c r="A66" s="91" t="s">
        <v>2125</v>
      </c>
      <c r="B66" s="91" t="s">
        <v>2021</v>
      </c>
      <c r="C66" s="153">
        <v>128448</v>
      </c>
      <c r="D66" s="153">
        <v>10922</v>
      </c>
      <c r="E66" s="153">
        <v>64214</v>
      </c>
      <c r="F66" s="153">
        <v>203584</v>
      </c>
      <c r="G66" s="153">
        <v>194</v>
      </c>
      <c r="H66" s="153">
        <v>11160</v>
      </c>
      <c r="I66" s="153">
        <v>10624</v>
      </c>
      <c r="J66" s="153">
        <v>30491</v>
      </c>
      <c r="K66" s="153">
        <v>0</v>
      </c>
    </row>
    <row r="67" spans="1:11" s="78" customFormat="1" hidden="1" x14ac:dyDescent="0.2">
      <c r="A67" s="91" t="s">
        <v>2125</v>
      </c>
      <c r="B67" s="91" t="s">
        <v>2022</v>
      </c>
      <c r="C67" s="153">
        <v>80317</v>
      </c>
      <c r="D67" s="153">
        <v>1009</v>
      </c>
      <c r="E67" s="153">
        <v>46598</v>
      </c>
      <c r="F67" s="153">
        <v>127924</v>
      </c>
      <c r="G67" s="153">
        <v>66</v>
      </c>
      <c r="H67" s="153">
        <v>4323</v>
      </c>
      <c r="I67" s="153">
        <v>6705</v>
      </c>
      <c r="J67" s="153">
        <v>49720</v>
      </c>
      <c r="K67" s="153">
        <v>0</v>
      </c>
    </row>
    <row r="68" spans="1:11" s="78" customFormat="1" hidden="1" x14ac:dyDescent="0.2">
      <c r="A68" s="91" t="s">
        <v>2125</v>
      </c>
      <c r="B68" s="91" t="s">
        <v>2023</v>
      </c>
      <c r="C68" s="153">
        <v>199262</v>
      </c>
      <c r="D68" s="153">
        <v>13409</v>
      </c>
      <c r="E68" s="153">
        <v>96631</v>
      </c>
      <c r="F68" s="153">
        <v>309302</v>
      </c>
      <c r="G68" s="153">
        <v>429</v>
      </c>
      <c r="H68" s="153">
        <v>22597</v>
      </c>
      <c r="I68" s="153">
        <v>13833</v>
      </c>
      <c r="J68" s="153">
        <v>27229</v>
      </c>
      <c r="K68" s="153">
        <v>2</v>
      </c>
    </row>
    <row r="69" spans="1:11" s="78" customFormat="1" hidden="1" x14ac:dyDescent="0.2">
      <c r="A69" s="91" t="s">
        <v>2125</v>
      </c>
      <c r="B69" s="91" t="s">
        <v>2024</v>
      </c>
      <c r="C69" s="153">
        <v>144418</v>
      </c>
      <c r="D69" s="153">
        <v>8588</v>
      </c>
      <c r="E69" s="153">
        <v>71020</v>
      </c>
      <c r="F69" s="153">
        <v>224026</v>
      </c>
      <c r="G69" s="153">
        <v>121</v>
      </c>
      <c r="H69" s="153">
        <v>10016</v>
      </c>
      <c r="I69" s="153">
        <v>17595</v>
      </c>
      <c r="J69" s="153">
        <v>28588</v>
      </c>
      <c r="K69" s="153">
        <v>29</v>
      </c>
    </row>
    <row r="70" spans="1:11" s="78" customFormat="1" hidden="1" x14ac:dyDescent="0.2">
      <c r="A70" s="91" t="s">
        <v>2125</v>
      </c>
      <c r="B70" s="91" t="s">
        <v>2025</v>
      </c>
      <c r="C70" s="153">
        <v>141622</v>
      </c>
      <c r="D70" s="153">
        <v>6052</v>
      </c>
      <c r="E70" s="153">
        <v>73339</v>
      </c>
      <c r="F70" s="153">
        <v>221013</v>
      </c>
      <c r="G70" s="153">
        <v>457</v>
      </c>
      <c r="H70" s="153">
        <v>20717</v>
      </c>
      <c r="I70" s="153">
        <v>16186</v>
      </c>
      <c r="J70" s="153">
        <v>51152</v>
      </c>
      <c r="K70" s="153">
        <v>454</v>
      </c>
    </row>
    <row r="71" spans="1:11" s="78" customFormat="1" hidden="1" x14ac:dyDescent="0.2">
      <c r="A71" s="91" t="s">
        <v>2125</v>
      </c>
      <c r="B71" s="91" t="s">
        <v>2026</v>
      </c>
      <c r="C71" s="153">
        <v>105851</v>
      </c>
      <c r="D71" s="153">
        <v>0</v>
      </c>
      <c r="E71" s="153">
        <v>41172</v>
      </c>
      <c r="F71" s="153">
        <v>152660</v>
      </c>
      <c r="G71" s="153">
        <v>236</v>
      </c>
      <c r="H71" s="153">
        <v>9412</v>
      </c>
      <c r="I71" s="153">
        <v>12167</v>
      </c>
      <c r="J71" s="153">
        <v>26740</v>
      </c>
      <c r="K71" s="153">
        <v>0</v>
      </c>
    </row>
    <row r="72" spans="1:11" s="78" customFormat="1" hidden="1" x14ac:dyDescent="0.2">
      <c r="A72" s="91" t="s">
        <v>2125</v>
      </c>
      <c r="B72" s="91" t="s">
        <v>2027</v>
      </c>
      <c r="C72" s="153">
        <v>91119</v>
      </c>
      <c r="D72" s="153">
        <v>6943</v>
      </c>
      <c r="E72" s="153">
        <v>48210</v>
      </c>
      <c r="F72" s="153">
        <v>146272</v>
      </c>
      <c r="G72" s="153">
        <v>333</v>
      </c>
      <c r="H72" s="153">
        <v>12023</v>
      </c>
      <c r="I72" s="153">
        <v>9866</v>
      </c>
      <c r="J72" s="153">
        <v>27614</v>
      </c>
      <c r="K72" s="153">
        <v>50</v>
      </c>
    </row>
    <row r="73" spans="1:11" s="78" customFormat="1" hidden="1" x14ac:dyDescent="0.2">
      <c r="A73" s="91" t="s">
        <v>2125</v>
      </c>
      <c r="B73" s="91" t="s">
        <v>2028</v>
      </c>
      <c r="C73" s="153">
        <v>200574</v>
      </c>
      <c r="D73" s="153">
        <v>12761</v>
      </c>
      <c r="E73" s="153">
        <v>131077</v>
      </c>
      <c r="F73" s="153">
        <v>344412</v>
      </c>
      <c r="G73" s="153">
        <v>166</v>
      </c>
      <c r="H73" s="153">
        <v>8162</v>
      </c>
      <c r="I73" s="153">
        <v>11852</v>
      </c>
      <c r="J73" s="153">
        <v>27670</v>
      </c>
      <c r="K73" s="153">
        <v>0</v>
      </c>
    </row>
    <row r="74" spans="1:11" s="78" customFormat="1" hidden="1" x14ac:dyDescent="0.2">
      <c r="A74" s="91" t="s">
        <v>2125</v>
      </c>
      <c r="B74" s="91" t="s">
        <v>2029</v>
      </c>
      <c r="C74" s="153">
        <v>82725</v>
      </c>
      <c r="D74" s="153">
        <v>4312</v>
      </c>
      <c r="E74" s="153">
        <v>35244</v>
      </c>
      <c r="F74" s="153">
        <v>122281</v>
      </c>
      <c r="G74" s="153">
        <v>141</v>
      </c>
      <c r="H74" s="153">
        <v>7330</v>
      </c>
      <c r="I74" s="153">
        <v>7246</v>
      </c>
      <c r="J74" s="153">
        <v>50523</v>
      </c>
      <c r="K74" s="153">
        <v>0</v>
      </c>
    </row>
    <row r="75" spans="1:11" s="78" customFormat="1" hidden="1" x14ac:dyDescent="0.2">
      <c r="A75" s="91" t="s">
        <v>2125</v>
      </c>
      <c r="B75" s="91" t="s">
        <v>2030</v>
      </c>
      <c r="C75" s="153">
        <v>188652</v>
      </c>
      <c r="D75" s="153">
        <v>16198</v>
      </c>
      <c r="E75" s="153">
        <v>103568</v>
      </c>
      <c r="F75" s="153">
        <v>308418</v>
      </c>
      <c r="G75" s="153">
        <v>350</v>
      </c>
      <c r="H75" s="153">
        <v>11372</v>
      </c>
      <c r="I75" s="153">
        <v>16728</v>
      </c>
      <c r="J75" s="153">
        <v>28253</v>
      </c>
      <c r="K75" s="153">
        <v>58</v>
      </c>
    </row>
    <row r="76" spans="1:11" s="78" customFormat="1" hidden="1" x14ac:dyDescent="0.2">
      <c r="A76" s="92" t="s">
        <v>1951</v>
      </c>
      <c r="B76" s="92" t="s">
        <v>2010</v>
      </c>
      <c r="C76" s="154">
        <v>88615</v>
      </c>
      <c r="D76" s="154">
        <v>9196</v>
      </c>
      <c r="E76" s="154">
        <v>78732</v>
      </c>
      <c r="F76" s="154">
        <v>176543</v>
      </c>
      <c r="G76" s="154">
        <v>163</v>
      </c>
      <c r="H76" s="154">
        <v>29025</v>
      </c>
      <c r="I76" s="154">
        <v>10617</v>
      </c>
      <c r="J76" s="154">
        <v>61647</v>
      </c>
      <c r="K76" s="154">
        <v>150</v>
      </c>
    </row>
    <row r="77" spans="1:11" s="78" customFormat="1" hidden="1" x14ac:dyDescent="0.2">
      <c r="A77" s="92" t="s">
        <v>1951</v>
      </c>
      <c r="B77" s="92" t="s">
        <v>1939</v>
      </c>
      <c r="C77" s="154">
        <v>40973</v>
      </c>
      <c r="D77" s="154">
        <v>2918</v>
      </c>
      <c r="E77" s="154">
        <v>14780</v>
      </c>
      <c r="F77" s="154">
        <v>58671</v>
      </c>
      <c r="G77" s="154">
        <v>18</v>
      </c>
      <c r="H77" s="154">
        <v>8153</v>
      </c>
      <c r="I77" s="154">
        <v>0</v>
      </c>
      <c r="J77" s="154">
        <v>28865</v>
      </c>
      <c r="K77" s="154">
        <v>0</v>
      </c>
    </row>
    <row r="78" spans="1:11" s="78" customFormat="1" x14ac:dyDescent="0.2">
      <c r="A78" s="92" t="s">
        <v>1951</v>
      </c>
      <c r="B78" s="92" t="s">
        <v>2011</v>
      </c>
      <c r="C78" s="154">
        <v>16020</v>
      </c>
      <c r="D78" s="154">
        <v>2808</v>
      </c>
      <c r="E78" s="154">
        <v>12641</v>
      </c>
      <c r="F78" s="154">
        <v>31469</v>
      </c>
      <c r="G78" s="154">
        <v>90</v>
      </c>
      <c r="H78" s="154">
        <v>11664</v>
      </c>
      <c r="I78" s="154">
        <v>1097</v>
      </c>
      <c r="J78" s="154">
        <v>50613</v>
      </c>
      <c r="K78" s="154">
        <v>50</v>
      </c>
    </row>
    <row r="79" spans="1:11" s="78" customFormat="1" hidden="1" x14ac:dyDescent="0.2">
      <c r="A79" s="92" t="s">
        <v>1951</v>
      </c>
      <c r="B79" s="92" t="s">
        <v>2012</v>
      </c>
      <c r="C79" s="154">
        <v>70229</v>
      </c>
      <c r="D79" s="154">
        <v>7332</v>
      </c>
      <c r="E79" s="154">
        <v>38555</v>
      </c>
      <c r="F79" s="154">
        <v>116116</v>
      </c>
      <c r="G79" s="154">
        <v>269</v>
      </c>
      <c r="H79" s="154">
        <v>338792</v>
      </c>
      <c r="I79" s="154">
        <v>25642</v>
      </c>
      <c r="J79" s="154">
        <v>175370</v>
      </c>
      <c r="K79" s="154">
        <v>87</v>
      </c>
    </row>
    <row r="80" spans="1:11" s="78" customFormat="1" hidden="1" x14ac:dyDescent="0.2">
      <c r="A80" s="92" t="s">
        <v>1951</v>
      </c>
      <c r="B80" s="92" t="s">
        <v>2013</v>
      </c>
      <c r="C80" s="154">
        <v>168498</v>
      </c>
      <c r="D80" s="154">
        <v>5327</v>
      </c>
      <c r="E80" s="154">
        <v>77508</v>
      </c>
      <c r="F80" s="154">
        <v>251333</v>
      </c>
      <c r="G80" s="154">
        <v>752</v>
      </c>
      <c r="H80" s="154">
        <v>24862</v>
      </c>
      <c r="I80" s="154">
        <v>211870</v>
      </c>
      <c r="J80" s="154">
        <v>355023</v>
      </c>
      <c r="K80" s="154">
        <v>175</v>
      </c>
    </row>
    <row r="81" spans="1:11" s="78" customFormat="1" x14ac:dyDescent="0.2">
      <c r="A81" s="92" t="s">
        <v>1951</v>
      </c>
      <c r="B81" s="92" t="s">
        <v>2014</v>
      </c>
      <c r="C81" s="154">
        <v>21917</v>
      </c>
      <c r="D81" s="154">
        <v>0</v>
      </c>
      <c r="E81" s="154">
        <v>17984</v>
      </c>
      <c r="F81" s="154">
        <v>41442</v>
      </c>
      <c r="G81" s="154">
        <v>86</v>
      </c>
      <c r="H81" s="154">
        <v>10388</v>
      </c>
      <c r="I81" s="154">
        <v>2581</v>
      </c>
      <c r="J81" s="154">
        <v>50523</v>
      </c>
      <c r="K81" s="154">
        <v>50</v>
      </c>
    </row>
    <row r="82" spans="1:11" s="78" customFormat="1" hidden="1" x14ac:dyDescent="0.2">
      <c r="A82" s="92" t="s">
        <v>1951</v>
      </c>
      <c r="B82" s="92" t="s">
        <v>2123</v>
      </c>
      <c r="C82" s="154">
        <v>58352</v>
      </c>
      <c r="D82" s="154">
        <v>9754</v>
      </c>
      <c r="E82" s="154">
        <v>49371</v>
      </c>
      <c r="F82" s="154">
        <v>117477</v>
      </c>
      <c r="G82" s="154">
        <v>123</v>
      </c>
      <c r="H82" s="154">
        <v>22941</v>
      </c>
      <c r="I82" s="154">
        <v>11385</v>
      </c>
      <c r="J82" s="154">
        <v>61406</v>
      </c>
      <c r="K82" s="154">
        <v>165</v>
      </c>
    </row>
    <row r="83" spans="1:11" s="78" customFormat="1" x14ac:dyDescent="0.2">
      <c r="A83" s="92" t="s">
        <v>1951</v>
      </c>
      <c r="B83" s="92" t="s">
        <v>2015</v>
      </c>
      <c r="C83" s="154">
        <v>10073</v>
      </c>
      <c r="D83" s="154">
        <v>1025</v>
      </c>
      <c r="E83" s="154">
        <v>8360</v>
      </c>
      <c r="F83" s="154">
        <v>19458</v>
      </c>
      <c r="G83" s="154">
        <v>29</v>
      </c>
      <c r="H83" s="154">
        <v>2381</v>
      </c>
      <c r="I83" s="154">
        <v>1522</v>
      </c>
      <c r="J83" s="154">
        <v>26725</v>
      </c>
      <c r="K83" s="154">
        <v>-1</v>
      </c>
    </row>
    <row r="84" spans="1:11" s="78" customFormat="1" x14ac:dyDescent="0.2">
      <c r="A84" s="92" t="s">
        <v>1951</v>
      </c>
      <c r="B84" s="92" t="s">
        <v>2016</v>
      </c>
      <c r="C84" s="154">
        <v>19863</v>
      </c>
      <c r="D84" s="154">
        <v>3194</v>
      </c>
      <c r="E84" s="154">
        <v>13212</v>
      </c>
      <c r="F84" s="154">
        <v>36269</v>
      </c>
      <c r="G84" s="154">
        <v>43</v>
      </c>
      <c r="H84" s="154">
        <v>2972</v>
      </c>
      <c r="I84" s="154">
        <v>2167</v>
      </c>
      <c r="J84" s="154">
        <v>27105</v>
      </c>
      <c r="K84" s="154">
        <v>0</v>
      </c>
    </row>
    <row r="85" spans="1:11" s="78" customFormat="1" hidden="1" x14ac:dyDescent="0.2">
      <c r="A85" s="92" t="s">
        <v>1951</v>
      </c>
      <c r="B85" s="92" t="s">
        <v>2017</v>
      </c>
      <c r="C85" s="154">
        <v>44306</v>
      </c>
      <c r="D85" s="154">
        <v>2922</v>
      </c>
      <c r="E85" s="154">
        <v>20046</v>
      </c>
      <c r="F85" s="154">
        <v>67274</v>
      </c>
      <c r="G85" s="154">
        <v>124</v>
      </c>
      <c r="H85" s="154">
        <v>19427</v>
      </c>
      <c r="I85" s="154">
        <v>2274</v>
      </c>
      <c r="J85" s="154">
        <v>61213</v>
      </c>
      <c r="K85" s="154">
        <v>106</v>
      </c>
    </row>
    <row r="86" spans="1:11" s="78" customFormat="1" hidden="1" x14ac:dyDescent="0.2">
      <c r="A86" s="92" t="s">
        <v>1951</v>
      </c>
      <c r="B86" s="92" t="s">
        <v>2018</v>
      </c>
      <c r="C86" s="154">
        <v>36019</v>
      </c>
      <c r="D86" s="154">
        <v>2824</v>
      </c>
      <c r="E86" s="154">
        <v>15429</v>
      </c>
      <c r="F86" s="154">
        <v>54272</v>
      </c>
      <c r="G86" s="154">
        <v>26</v>
      </c>
      <c r="H86" s="154">
        <v>6322</v>
      </c>
      <c r="I86" s="154">
        <v>4307</v>
      </c>
      <c r="J86" s="154">
        <v>50523</v>
      </c>
      <c r="K86" s="154">
        <v>0</v>
      </c>
    </row>
  </sheetData>
  <autoFilter ref="A5:K86">
    <filterColumn colId="5">
      <top10 top="0" val="10" filterVal="53817"/>
    </filterColumn>
  </autoFilter>
  <phoneticPr fontId="15" type="noConversion"/>
  <pageMargins left="1" right="1" top="1" bottom="1" header="0.5" footer="0.5"/>
  <pageSetup pageOrder="overThenDown" orientation="landscape" horizontalDpi="0" verticalDpi="0"/>
  <headerFooter>
    <oddHeader>&amp;C&amp;"Calibri Bold,Bold"&amp;K000000&amp;A</oddHeader>
    <oddFooter>&amp;L&amp;"Calibri,Regular"&amp;K000000Aaron Chen&amp;R&amp;"Calibri,Regular"&amp;K000000&amp;D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1</vt:i4>
      </vt:variant>
    </vt:vector>
  </HeadingPairs>
  <TitlesOfParts>
    <vt:vector size="24" baseType="lpstr">
      <vt:lpstr>Summary</vt:lpstr>
      <vt:lpstr>01.Library Profile</vt:lpstr>
      <vt:lpstr>Subtotals</vt:lpstr>
      <vt:lpstr>02.Format</vt:lpstr>
      <vt:lpstr>3.Hide E &amp; I</vt:lpstr>
      <vt:lpstr>4.Hide County Data</vt:lpstr>
      <vt:lpstr>05.Sort by Local Per Capita </vt:lpstr>
      <vt:lpstr>06.Sort by two values</vt:lpstr>
      <vt:lpstr>7.Filter total book circ</vt:lpstr>
      <vt:lpstr>08.Filter Books Per Capita</vt:lpstr>
      <vt:lpstr>09.Filter Collection Type (2)</vt:lpstr>
      <vt:lpstr>09.Filter Collection Type</vt:lpstr>
      <vt:lpstr>10.Add comment</vt:lpstr>
      <vt:lpstr>11.Chart 1 data</vt:lpstr>
      <vt:lpstr>Numbers of Registered Users</vt:lpstr>
      <vt:lpstr>12.Chart 2 data</vt:lpstr>
      <vt:lpstr>13.Electronic Technology</vt:lpstr>
      <vt:lpstr>14.Conditional Formatting</vt:lpstr>
      <vt:lpstr>County</vt:lpstr>
      <vt:lpstr>Salaries</vt:lpstr>
      <vt:lpstr>Municipal</vt:lpstr>
      <vt:lpstr>Regional</vt:lpstr>
      <vt:lpstr>15.All Data</vt:lpstr>
      <vt:lpstr>Attendance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Amanda</dc:creator>
  <cp:lastModifiedBy>Microsoft Office User</cp:lastModifiedBy>
  <dcterms:created xsi:type="dcterms:W3CDTF">2016-11-22T18:44:29Z</dcterms:created>
  <dcterms:modified xsi:type="dcterms:W3CDTF">2017-10-11T20:43:01Z</dcterms:modified>
</cp:coreProperties>
</file>