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showInkAnnotation="0" codeName="ThisWorkbook"/>
  <mc:AlternateContent xmlns:mc="http://schemas.openxmlformats.org/markup-compatibility/2006">
    <mc:Choice Requires="x15">
      <x15ac:absPath xmlns:x15ac="http://schemas.microsoft.com/office/spreadsheetml/2010/11/ac" url="/Users/achen813/Desktop/"/>
    </mc:Choice>
  </mc:AlternateContent>
  <bookViews>
    <workbookView minimized="1" xWindow="0" yWindow="480" windowWidth="20720" windowHeight="14080" activeTab="4"/>
  </bookViews>
  <sheets>
    <sheet name="Final Grades" sheetId="24" r:id="rId1"/>
    <sheet name="Task 01" sheetId="40" r:id="rId2"/>
    <sheet name="Task 02" sheetId="26" r:id="rId3"/>
    <sheet name="Task 03" sheetId="33" r:id="rId4"/>
    <sheet name="Task 04" sheetId="39" r:id="rId5"/>
    <sheet name="Task 05" sheetId="38" r:id="rId6"/>
    <sheet name="Task 06" sheetId="30" r:id="rId7"/>
    <sheet name="Value added" sheetId="31" r:id="rId8"/>
  </sheets>
  <definedNames>
    <definedName name="_xlnm.Print_Titles" localSheetId="1">'Task 01'!$2:$2</definedName>
    <definedName name="_xlnm.Print_Titles" localSheetId="2">'Task 02'!$2:$2</definedName>
    <definedName name="_xlnm.Print_Titles" localSheetId="3">'Task 03'!$2:$2</definedName>
    <definedName name="_xlnm.Print_Titles" localSheetId="4">'Task 04'!$2:$2</definedName>
    <definedName name="_xlnm.Print_Titles" localSheetId="5">'Task 05'!$2:$2</definedName>
    <definedName name="_xlnm.Print_Titles" localSheetId="6">'Task 06'!$2:$2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1" i="30" l="1"/>
  <c r="F18" i="39"/>
  <c r="G17" i="39"/>
  <c r="G35" i="33"/>
  <c r="G30" i="33"/>
  <c r="G31" i="33"/>
  <c r="G32" i="33"/>
  <c r="G29" i="33"/>
  <c r="G25" i="33"/>
  <c r="G26" i="33"/>
  <c r="G24" i="33"/>
  <c r="G21" i="33"/>
  <c r="G20" i="33"/>
  <c r="G12" i="33"/>
  <c r="G13" i="33"/>
  <c r="G14" i="33"/>
  <c r="G15" i="33"/>
  <c r="G16" i="33"/>
  <c r="G17" i="33"/>
  <c r="G11" i="33"/>
  <c r="G5" i="33"/>
  <c r="G6" i="33"/>
  <c r="G7" i="33"/>
  <c r="G8" i="33"/>
  <c r="G4" i="33"/>
  <c r="G54" i="38"/>
  <c r="G51" i="38"/>
  <c r="G50" i="38"/>
  <c r="G49" i="38"/>
  <c r="G52" i="38"/>
  <c r="G48" i="38"/>
  <c r="G45" i="38"/>
  <c r="G44" i="38"/>
  <c r="G42" i="38"/>
  <c r="G43" i="38"/>
  <c r="G41" i="38"/>
  <c r="G40" i="38"/>
  <c r="G39" i="38"/>
  <c r="G38" i="38"/>
  <c r="G37" i="38"/>
  <c r="G36" i="38"/>
  <c r="G35" i="38"/>
  <c r="G46" i="38"/>
  <c r="G34" i="38"/>
  <c r="G33" i="38"/>
  <c r="G32" i="38"/>
  <c r="G29" i="38"/>
  <c r="G28" i="38"/>
  <c r="G27" i="38"/>
  <c r="G26" i="38"/>
  <c r="G25" i="38"/>
  <c r="G30" i="38"/>
  <c r="G24" i="38"/>
  <c r="G23" i="38"/>
  <c r="G18" i="38"/>
  <c r="G19" i="38"/>
  <c r="G20" i="38"/>
  <c r="G17" i="38"/>
  <c r="G14" i="38"/>
  <c r="G5" i="38"/>
  <c r="G15" i="38"/>
  <c r="G56" i="38"/>
  <c r="G6" i="38"/>
  <c r="G7" i="38"/>
  <c r="G8" i="38"/>
  <c r="G9" i="38"/>
  <c r="G10" i="38"/>
  <c r="G11" i="38"/>
  <c r="G12" i="38"/>
  <c r="G13" i="38"/>
  <c r="G4" i="38"/>
  <c r="G15" i="39"/>
  <c r="E21" i="40"/>
  <c r="E4" i="31"/>
  <c r="E5" i="31"/>
  <c r="E7" i="31"/>
  <c r="E8" i="31"/>
  <c r="E10" i="31"/>
  <c r="E11" i="31"/>
  <c r="E13" i="31"/>
  <c r="E14" i="31"/>
  <c r="E15" i="31"/>
  <c r="E21" i="31"/>
  <c r="E16" i="31"/>
  <c r="E17" i="31"/>
  <c r="E18" i="31"/>
  <c r="E19" i="31"/>
  <c r="E20" i="31"/>
  <c r="E23" i="31"/>
  <c r="E24" i="31"/>
  <c r="E26" i="31"/>
  <c r="E27" i="31"/>
  <c r="E4" i="40"/>
  <c r="E6" i="40"/>
  <c r="E5" i="40"/>
  <c r="E8" i="40"/>
  <c r="E10" i="40"/>
  <c r="E9" i="40"/>
  <c r="E12" i="40"/>
  <c r="E13" i="40"/>
  <c r="E14" i="40"/>
  <c r="E16" i="40"/>
  <c r="E17" i="40"/>
  <c r="E18" i="40"/>
  <c r="E20" i="40"/>
  <c r="E22" i="40"/>
  <c r="E23" i="40"/>
  <c r="E24" i="40"/>
  <c r="C3" i="24"/>
  <c r="D24" i="40"/>
  <c r="D18" i="40"/>
  <c r="D14" i="40"/>
  <c r="D10" i="40"/>
  <c r="D6" i="40"/>
  <c r="E5" i="30"/>
  <c r="E7" i="30"/>
  <c r="E8" i="30"/>
  <c r="E9" i="30"/>
  <c r="E10" i="30"/>
  <c r="E11" i="30"/>
  <c r="E12" i="30"/>
  <c r="E15" i="30"/>
  <c r="E16" i="30"/>
  <c r="E17" i="30"/>
  <c r="E18" i="30"/>
  <c r="E19" i="30"/>
  <c r="E22" i="30"/>
  <c r="E23" i="30"/>
  <c r="E24" i="30"/>
  <c r="E25" i="30"/>
  <c r="E26" i="30"/>
  <c r="E34" i="30"/>
  <c r="E35" i="30"/>
  <c r="E39" i="30"/>
  <c r="E40" i="30"/>
  <c r="G21" i="38"/>
  <c r="G55" i="38"/>
  <c r="G4" i="39"/>
  <c r="G5" i="39"/>
  <c r="G6" i="39"/>
  <c r="G7" i="39"/>
  <c r="G8" i="39"/>
  <c r="G9" i="39"/>
  <c r="G10" i="39"/>
  <c r="G11" i="39"/>
  <c r="G12" i="39"/>
  <c r="G18" i="39"/>
  <c r="G13" i="39"/>
  <c r="G14" i="39"/>
  <c r="G16" i="39"/>
  <c r="G20" i="39"/>
  <c r="G22" i="39"/>
  <c r="G21" i="39"/>
  <c r="G46" i="39"/>
  <c r="G47" i="39"/>
  <c r="G24" i="39"/>
  <c r="G30" i="39"/>
  <c r="G25" i="39"/>
  <c r="G26" i="39"/>
  <c r="G27" i="39"/>
  <c r="G28" i="39"/>
  <c r="G29" i="39"/>
  <c r="G32" i="39"/>
  <c r="G34" i="39"/>
  <c r="G33" i="39"/>
  <c r="G36" i="39"/>
  <c r="G37" i="39"/>
  <c r="G39" i="39"/>
  <c r="G38" i="39"/>
  <c r="G41" i="39"/>
  <c r="G42" i="39"/>
  <c r="G44" i="39"/>
  <c r="G43" i="39"/>
  <c r="G49" i="39"/>
  <c r="G50" i="39"/>
  <c r="G56" i="39"/>
  <c r="G51" i="39"/>
  <c r="G52" i="39"/>
  <c r="G53" i="39"/>
  <c r="G54" i="39"/>
  <c r="G55" i="39"/>
  <c r="G58" i="39"/>
  <c r="G60" i="39"/>
  <c r="G61" i="39"/>
  <c r="G62" i="39"/>
  <c r="G63" i="39"/>
  <c r="G64" i="39"/>
  <c r="G66" i="39"/>
  <c r="G67" i="39"/>
  <c r="G9" i="33"/>
  <c r="G18" i="33"/>
  <c r="G22" i="33"/>
  <c r="G27" i="33"/>
  <c r="G33" i="33"/>
  <c r="G36" i="33"/>
  <c r="F67" i="39"/>
  <c r="F64" i="39"/>
  <c r="F56" i="39"/>
  <c r="F47" i="39"/>
  <c r="F44" i="39"/>
  <c r="F39" i="39"/>
  <c r="F34" i="39"/>
  <c r="F30" i="39"/>
  <c r="F22" i="39"/>
  <c r="E4" i="26"/>
  <c r="E5" i="26"/>
  <c r="E6" i="26"/>
  <c r="E8" i="26"/>
  <c r="E7" i="26"/>
  <c r="E10" i="26"/>
  <c r="E11" i="26"/>
  <c r="E13" i="26"/>
  <c r="E12" i="26"/>
  <c r="E15" i="26"/>
  <c r="E16" i="26"/>
  <c r="E17" i="26"/>
  <c r="E19" i="26"/>
  <c r="E20" i="26"/>
  <c r="E21" i="26"/>
  <c r="E22" i="26"/>
  <c r="E23" i="26"/>
  <c r="E24" i="26"/>
  <c r="E25" i="26"/>
  <c r="E27" i="26"/>
  <c r="E29" i="26"/>
  <c r="E28" i="26"/>
  <c r="E31" i="26"/>
  <c r="E34" i="26"/>
  <c r="E32" i="26"/>
  <c r="E33" i="26"/>
  <c r="E36" i="26"/>
  <c r="D34" i="26"/>
  <c r="D29" i="26"/>
  <c r="D25" i="26"/>
  <c r="D17" i="26"/>
  <c r="D13" i="26"/>
  <c r="D8" i="26"/>
  <c r="D27" i="31"/>
  <c r="D24" i="31"/>
  <c r="D21" i="31"/>
  <c r="B14" i="31"/>
  <c r="B15" i="31"/>
  <c r="B16" i="31"/>
  <c r="B17" i="31"/>
  <c r="B18" i="31"/>
  <c r="B19" i="31"/>
  <c r="B20" i="31"/>
  <c r="D11" i="31"/>
  <c r="D8" i="31"/>
  <c r="D5" i="31"/>
  <c r="D40" i="30"/>
  <c r="D35" i="30"/>
  <c r="D28" i="30"/>
  <c r="D20" i="30"/>
  <c r="D13" i="30"/>
  <c r="F3" i="30"/>
  <c r="F1" i="30"/>
  <c r="F55" i="38"/>
  <c r="F52" i="38"/>
  <c r="F46" i="38"/>
  <c r="F30" i="38"/>
  <c r="F21" i="38"/>
  <c r="F15" i="38"/>
  <c r="F36" i="33"/>
  <c r="F33" i="33"/>
  <c r="F27" i="33"/>
  <c r="F22" i="33"/>
  <c r="F18" i="33"/>
  <c r="F9" i="33"/>
  <c r="E28" i="31"/>
  <c r="E1" i="31"/>
  <c r="E25" i="40"/>
  <c r="E1" i="40"/>
  <c r="E13" i="30"/>
  <c r="E28" i="30"/>
  <c r="E20" i="30"/>
  <c r="G37" i="33"/>
  <c r="G1" i="33"/>
  <c r="G1" i="38"/>
  <c r="B9" i="24"/>
  <c r="E35" i="26"/>
  <c r="B11" i="24"/>
  <c r="G68" i="39"/>
  <c r="B5" i="24"/>
  <c r="E1" i="30"/>
  <c r="B7" i="24"/>
  <c r="G1" i="39"/>
  <c r="B8" i="24"/>
  <c r="E1" i="26"/>
  <c r="B6" i="24"/>
  <c r="B10" i="24"/>
  <c r="B12" i="24"/>
  <c r="B13" i="24"/>
</calcChain>
</file>

<file path=xl/comments1.xml><?xml version="1.0" encoding="utf-8"?>
<comments xmlns="http://schemas.openxmlformats.org/spreadsheetml/2006/main">
  <authors>
    <author>R.E. Bergquist</author>
  </authors>
  <commentList>
    <comment ref="G46" authorId="0">
      <text>
        <r>
          <rPr>
            <b/>
            <sz val="9"/>
            <color indexed="81"/>
            <rFont val="Tahoma"/>
            <family val="2"/>
          </rPr>
          <t>R.E. Bergquist:</t>
        </r>
        <r>
          <rPr>
            <sz val="9"/>
            <color indexed="81"/>
            <rFont val="Tahoma"/>
            <family val="2"/>
          </rPr>
          <t xml:space="preserve">
Make the comment show. 
Edit the comment so that each sentence in the comment appears on its own line. 
Format the comment so that its alignment is automatic size.</t>
        </r>
      </text>
    </comment>
  </commentList>
</comments>
</file>

<file path=xl/sharedStrings.xml><?xml version="1.0" encoding="utf-8"?>
<sst xmlns="http://schemas.openxmlformats.org/spreadsheetml/2006/main" count="642" uniqueCount="507">
  <si>
    <t>Name</t>
  </si>
  <si>
    <t>Final Average</t>
  </si>
  <si>
    <t>Course Grade</t>
  </si>
  <si>
    <t>Value Added</t>
  </si>
  <si>
    <t>Basics</t>
  </si>
  <si>
    <t>Website</t>
  </si>
  <si>
    <t>Markup</t>
  </si>
  <si>
    <t>Spreadsheets</t>
  </si>
  <si>
    <t>RDBMS</t>
  </si>
  <si>
    <t>Presentation</t>
  </si>
  <si>
    <t>Specifications</t>
  </si>
  <si>
    <t>Subtask Grade</t>
  </si>
  <si>
    <t>Possible Points</t>
  </si>
  <si>
    <t>Points Earned</t>
  </si>
  <si>
    <t>subscribe to Jakob Nielsen's Alertbox</t>
  </si>
  <si>
    <t>skill with screen shots</t>
  </si>
  <si>
    <t>consistent file naming behavior</t>
  </si>
  <si>
    <t>last updated on:</t>
  </si>
  <si>
    <t>Hardcoding skills</t>
  </si>
  <si>
    <t>Organization</t>
  </si>
  <si>
    <t>Structural skills</t>
  </si>
  <si>
    <t>Let users know how current the data is and who is responsible for it.</t>
  </si>
  <si>
    <t>Currency &amp; Responsibility components</t>
  </si>
  <si>
    <t>Content</t>
  </si>
  <si>
    <t>Content components</t>
  </si>
  <si>
    <t>Esthetics: Make your site look good and easy to use</t>
  </si>
  <si>
    <t>Esthetics skills</t>
  </si>
  <si>
    <t>Navigation: Make sure the user can easily navigate all through your site</t>
  </si>
  <si>
    <t>Navigation components</t>
  </si>
  <si>
    <t>Points for Task 2</t>
  </si>
  <si>
    <t>Set up skills</t>
  </si>
  <si>
    <t>Edit text</t>
  </si>
  <si>
    <t>Find and Replace</t>
  </si>
  <si>
    <t>Page Setup</t>
  </si>
  <si>
    <t>Style control skills</t>
  </si>
  <si>
    <t>Create style</t>
  </si>
  <si>
    <t>Style change</t>
  </si>
  <si>
    <t>Style modification</t>
  </si>
  <si>
    <t>Style usage</t>
  </si>
  <si>
    <t>Sectioning skills</t>
  </si>
  <si>
    <t>Sectioning</t>
  </si>
  <si>
    <t>Image tools skills</t>
  </si>
  <si>
    <t>Image tools</t>
  </si>
  <si>
    <t>Header and reference tools skills</t>
  </si>
  <si>
    <t>Page numbering</t>
  </si>
  <si>
    <t>Headers</t>
  </si>
  <si>
    <t>Table of Contents</t>
  </si>
  <si>
    <t>Admin tasks</t>
  </si>
  <si>
    <t>Save and store</t>
  </si>
  <si>
    <t>Points for Task 3</t>
  </si>
  <si>
    <t>Tables (to store data)</t>
  </si>
  <si>
    <t>Table construction skills</t>
  </si>
  <si>
    <t>Relationships (to link tables)</t>
  </si>
  <si>
    <t>Foreign Keys</t>
  </si>
  <si>
    <t>Relationships</t>
  </si>
  <si>
    <t>Relationships skills</t>
  </si>
  <si>
    <t>Forms (to enter data into the tables)</t>
  </si>
  <si>
    <t>General Appearance of Forms</t>
  </si>
  <si>
    <t>Forms skills</t>
  </si>
  <si>
    <t>Queries (to retrieve and manipulate data from tables)</t>
  </si>
  <si>
    <t>qry01</t>
  </si>
  <si>
    <t>qry02</t>
  </si>
  <si>
    <t>qry03</t>
  </si>
  <si>
    <t>qry04</t>
  </si>
  <si>
    <t>qry05</t>
  </si>
  <si>
    <t>qry06</t>
  </si>
  <si>
    <t>qry07:</t>
  </si>
  <si>
    <t>qry08</t>
  </si>
  <si>
    <t>qry09</t>
  </si>
  <si>
    <t>qry10</t>
  </si>
  <si>
    <t>qry11</t>
  </si>
  <si>
    <t>qry12</t>
  </si>
  <si>
    <t>qry13</t>
  </si>
  <si>
    <t>qry14</t>
  </si>
  <si>
    <t>Query skills</t>
  </si>
  <si>
    <t>Reports (to pull data from static and dynamic tables for print display)</t>
  </si>
  <si>
    <t>rpt01</t>
  </si>
  <si>
    <t>report object control</t>
  </si>
  <si>
    <t>General Appearance of Reports</t>
  </si>
  <si>
    <t>Reports Skills</t>
  </si>
  <si>
    <t>Points for Task 5</t>
  </si>
  <si>
    <t>Layout - include a minimum of 8 slides</t>
  </si>
  <si>
    <t>Templates or themes</t>
  </si>
  <si>
    <t>Master Slides</t>
  </si>
  <si>
    <t>Templates</t>
  </si>
  <si>
    <t>Layout skills</t>
  </si>
  <si>
    <t>Format &amp; Design</t>
  </si>
  <si>
    <t>Format &amp; Design skills</t>
  </si>
  <si>
    <t xml:space="preserve">Add narration to the presentation. Introduce each slide with the words you would use were you to present it live.  This will also require you to time your presentation so that it will run unattended. </t>
  </si>
  <si>
    <t>If any of the required components would disturb the look or feel of your presentation, put them on hidden slides and use the notes to explain that you used these hidden slides solely to demonstrate your skill with a particular tool.</t>
  </si>
  <si>
    <t>Presentation skills</t>
  </si>
  <si>
    <t xml:space="preserve">Esthetics - the criteria for this section include: </t>
  </si>
  <si>
    <t>The slide show is a well-organized, logically-connected presentation of a topic.</t>
  </si>
  <si>
    <t xml:space="preserve">The formatting from slide to slide is consistent. </t>
  </si>
  <si>
    <t>The slides are easy to read and presentation friendly.</t>
  </si>
  <si>
    <t>The viewer knows where he or she is in the presentation during the presentation.</t>
  </si>
  <si>
    <t>This will be a subjective judgement on the part of the viewer of the presentation (in this case, it will be my judgement)</t>
  </si>
  <si>
    <t xml:space="preserve">Formatting Decisions - the criteria for this section include: </t>
  </si>
  <si>
    <t>Use the speaker's notes feature to discuss the creative decisions that you used to decide on the features to use on the slides in the presentation.</t>
  </si>
  <si>
    <t>The discussion needs to be as long as necessary to convey your thoughts and you need not feel compelled to go into detail, unless you feel it necessary.</t>
  </si>
  <si>
    <t>Formatting decisions skills</t>
  </si>
  <si>
    <t>Points for Task 6</t>
  </si>
  <si>
    <t>Regrade</t>
  </si>
  <si>
    <t>Cell Formatting</t>
  </si>
  <si>
    <t>Row height</t>
  </si>
  <si>
    <t>Freeze Panes</t>
  </si>
  <si>
    <t>Sheet creation and naming</t>
  </si>
  <si>
    <t>Validate data</t>
  </si>
  <si>
    <t>Hiding Data</t>
  </si>
  <si>
    <t>Hiding data skills</t>
  </si>
  <si>
    <t>Comments</t>
  </si>
  <si>
    <t>Comment</t>
  </si>
  <si>
    <t>Comments skills</t>
  </si>
  <si>
    <t>Functions &amp; Formulas</t>
  </si>
  <si>
    <t>Functions</t>
  </si>
  <si>
    <t>Formulas</t>
  </si>
  <si>
    <t>Formatting</t>
  </si>
  <si>
    <t>Dragging values</t>
  </si>
  <si>
    <t>Functions &amp; formula skills</t>
  </si>
  <si>
    <t>Sorting Data</t>
  </si>
  <si>
    <t xml:space="preserve">Sort </t>
  </si>
  <si>
    <t>Multi-level sort</t>
  </si>
  <si>
    <t>Sorting Skills</t>
  </si>
  <si>
    <t>Filtering Data</t>
  </si>
  <si>
    <t>Filtering Skills</t>
  </si>
  <si>
    <t>Subtotalling Data</t>
  </si>
  <si>
    <t>Subtotal display</t>
  </si>
  <si>
    <t>Subtotalling Skills</t>
  </si>
  <si>
    <t>Data Display</t>
  </si>
  <si>
    <t>Chart 1</t>
  </si>
  <si>
    <t>Chart 2</t>
  </si>
  <si>
    <t>Text Box</t>
  </si>
  <si>
    <t>Data display skills</t>
  </si>
  <si>
    <t>Suggestion: Wait until you have all your worksheets done, then group them and do the next four things to all of them at the same time.</t>
  </si>
  <si>
    <t>Page Setup Skills</t>
  </si>
  <si>
    <t>Points for Task 4</t>
  </si>
  <si>
    <t>tblBook</t>
  </si>
  <si>
    <t>tblPublisher</t>
  </si>
  <si>
    <t>tblAuthor</t>
  </si>
  <si>
    <t>tblOrder</t>
  </si>
  <si>
    <t>frmAuthor</t>
  </si>
  <si>
    <t>frmPublisher</t>
  </si>
  <si>
    <t>frmBook</t>
  </si>
  <si>
    <t>frmOrder</t>
  </si>
  <si>
    <t>Details for each query are on the two query session task pages</t>
  </si>
  <si>
    <t>The home page loads quickly and does not require scrolling right or left</t>
  </si>
  <si>
    <t xml:space="preserve">The formatting from page to page is consistent </t>
  </si>
  <si>
    <t>Home page should have links to all second level pages</t>
  </si>
  <si>
    <t>you will remove unneeded text from the source material</t>
  </si>
  <si>
    <t>you will demonstrate page setup skills</t>
  </si>
  <si>
    <t>you will create a new style</t>
  </si>
  <si>
    <t>you will convert text objects from one style to another</t>
  </si>
  <si>
    <t>you will create a second new style</t>
  </si>
  <si>
    <t>you may have to change additional styles</t>
  </si>
  <si>
    <t>you will modify an existing style</t>
  </si>
  <si>
    <t>you will format parts of the text to different styles</t>
  </si>
  <si>
    <t>you will demonstrate skill with the sectioning tool</t>
  </si>
  <si>
    <t>you will create new sections in your final document</t>
  </si>
  <si>
    <t>you will format a different image with different properties</t>
  </si>
  <si>
    <t>you will demonstrate skills with the image tools</t>
  </si>
  <si>
    <t>you will add page numbers to your document</t>
  </si>
  <si>
    <t>you will use headers for the name of your document</t>
  </si>
  <si>
    <t>you will use headers for the names of your chapters</t>
  </si>
  <si>
    <t>you will demonstrate cell formatting skills for display purposes</t>
  </si>
  <si>
    <t>you will demonstrate cell formatting skills based on the type of data the cells contain</t>
  </si>
  <si>
    <t>you will demonstrate the ability to control cell display</t>
  </si>
  <si>
    <t>you will demonstrate understanding of how and why to freeze panes</t>
  </si>
  <si>
    <t>you will create new worksheets</t>
  </si>
  <si>
    <t>you will validate data in a column</t>
  </si>
  <si>
    <t>you will demonstrate how and why to hide data</t>
  </si>
  <si>
    <t>you will comment on a cell, format the comment, and have it show</t>
  </si>
  <si>
    <t>you will demonstrate facility with functions</t>
  </si>
  <si>
    <t>you will demonstrate understanding of how and why to drag formatting information from one cell to another</t>
  </si>
  <si>
    <t>you will do a single level sort</t>
  </si>
  <si>
    <t>you will demonstrate facility with a number filter</t>
  </si>
  <si>
    <t>you will demonstrate facility with another function in the subtotal tool</t>
  </si>
  <si>
    <t>you wil demonstrate facility with minimizing the subtotaled data</t>
  </si>
  <si>
    <t>you will demonstrate facility with the chart formatting tools</t>
  </si>
  <si>
    <t>you will annotate the chart using a drawing object</t>
  </si>
  <si>
    <t>you will set up the printed versions of the workbook so that the header rows will display on each printed page</t>
  </si>
  <si>
    <t>you will include footers on each worksheet page</t>
  </si>
  <si>
    <t>you will include headers on each worksheet page</t>
  </si>
  <si>
    <t>you will demonstrate facility with placing the data on the printed page</t>
  </si>
  <si>
    <t>you will demonstrate facility with basic page layout</t>
  </si>
  <si>
    <t>you will create specific table fields with specific field properties</t>
  </si>
  <si>
    <t>you will ensure that each table you create includes a Primary Key field</t>
  </si>
  <si>
    <t>you will use the Lookup Wizard to create a Combo Box to enter Foreign Keys values into their respective tables</t>
  </si>
  <si>
    <t>you will create relationships between tables and enforce Referential Integrity</t>
  </si>
  <si>
    <t>you will modify the automatically generated form</t>
  </si>
  <si>
    <t>you will modify the form created by the Form Wizard</t>
  </si>
  <si>
    <t>you will include a subform by using the Form Wizard</t>
  </si>
  <si>
    <t>you will include the lookup boxes that point to other fields in other tables</t>
  </si>
  <si>
    <t>you will pay attention to the professional appearance of all forms</t>
  </si>
  <si>
    <t>you will display your control over object properties by ensuring that the report prints out in a professional manner</t>
  </si>
  <si>
    <t>you will modify the header area of the report</t>
  </si>
  <si>
    <t>Grading Formula</t>
  </si>
  <si>
    <t>Lookup tables</t>
  </si>
  <si>
    <t>subscribe to Technology Review</t>
  </si>
  <si>
    <t>Primary Keys</t>
  </si>
  <si>
    <t>Create an Orders form that will be used to generate 10 orders for books</t>
  </si>
  <si>
    <t>hide at least one slide</t>
  </si>
  <si>
    <t>Points for Task 01</t>
  </si>
  <si>
    <t>Task</t>
  </si>
  <si>
    <t>Standard</t>
  </si>
  <si>
    <t>Workbook and worksheet setup</t>
  </si>
  <si>
    <t>Manage worksheets</t>
  </si>
  <si>
    <t>you will create a new workbook from existing worksheets</t>
  </si>
  <si>
    <t>Make it look professional</t>
  </si>
  <si>
    <t>where you can, make the sheets look better</t>
  </si>
  <si>
    <t>Filtering 1</t>
  </si>
  <si>
    <t>Filtering 2</t>
  </si>
  <si>
    <t>Filtering 3</t>
  </si>
  <si>
    <t>Subtotals 1</t>
  </si>
  <si>
    <t>Subtotals  2</t>
  </si>
  <si>
    <t>Component</t>
  </si>
  <si>
    <t>Hardcoding: Create a web page (of your very own) using client tools</t>
  </si>
  <si>
    <t>Build a web site that has at least three levels of structure</t>
  </si>
  <si>
    <t>introductory posting</t>
  </si>
  <si>
    <t>starter posting</t>
  </si>
  <si>
    <t>perception of how well you enhanced class engagement</t>
  </si>
  <si>
    <t>this will be a subjective judgment based on what I see</t>
  </si>
  <si>
    <t>perception of how well you enhanced group experience</t>
  </si>
  <si>
    <t xml:space="preserve">Delete everything in the downloaded text up to the title. Your new document should begin with the title of the work. </t>
  </si>
  <si>
    <t>you will only include the original document in your final product</t>
  </si>
  <si>
    <t>Using your find tool, find the line that says "***END OF THE PROJECT GUTENBERG EBOOK ... ".  Delete that line and all the remaining lines of the document. Your new document should end with the last line of the original work and should not include any of the Project Gutenberg legalese that one normally finds at the end.</t>
  </si>
  <si>
    <t>you will demonstrate skill with the find and replace tools (CNTL+H)</t>
  </si>
  <si>
    <t>the e-book will be set up to work on an e-book reader, perhaps similar to a Kindle DX</t>
  </si>
  <si>
    <t xml:space="preserve">you will format each chapter name and/or number with specific styles - </t>
  </si>
  <si>
    <t>Page breaks</t>
  </si>
  <si>
    <t>create a new page for a new image</t>
  </si>
  <si>
    <t>Grouping objects</t>
  </si>
  <si>
    <t>you will format and insert a table of contents object, using the ToC tool</t>
  </si>
  <si>
    <t>add a table of contents to the document (on the ToC page you earlier created), but format the ToC to show only those objects formatted as Heading 2 and have them display in the ToC as ToC level 2</t>
  </si>
  <si>
    <t>Once you have created the formula, format the cell to display percentages to two decimal places.</t>
  </si>
  <si>
    <t>Once you have formatted the data in the cell, drag the cell down the column to apply the same formula and formatting for all library systems</t>
  </si>
  <si>
    <t>Minimize the data so that only the subtotals are  visible</t>
  </si>
  <si>
    <t xml:space="preserve">You will need to work with the chart tools to ensure that the X or Y axes (depending on whether you use a column or a bar chart) are labeled. </t>
  </si>
  <si>
    <t>Include a chart title and modify the display in some fashion to make it unique to your style.</t>
  </si>
  <si>
    <t>Make it very clear in the formatting which values are which. If you use a legend, be sure to have the legend pull its name from the appropriate cell in the worksheet. Format your axes and axes labels so that the viewer is in no doubt about what is being depicted. (If the data format is self-explanatory, you may not need a label for an axis)</t>
  </si>
  <si>
    <t>put the legend at the bottom of the chart without overlapping the data</t>
  </si>
  <si>
    <t>tblOrder_NumberOfBooksOrdered field: with appropriate data type</t>
  </si>
  <si>
    <t>tblOrder_DateOfOrder field: the current date is the default value</t>
  </si>
  <si>
    <t>tblOrder_DateOrderReceived field: appropriate data format</t>
  </si>
  <si>
    <t>create a form that can be used to enter authors into the authors table</t>
  </si>
  <si>
    <t>create a form that can be used to enter publisher data into the publishers table</t>
  </si>
  <si>
    <t>create a form that can be used to enter books into the books table</t>
  </si>
  <si>
    <t>the form needs to include both the book name as well as the publisher name and mailing address</t>
  </si>
  <si>
    <t>Change the title of the above report to make it more descriptive</t>
  </si>
  <si>
    <t xml:space="preserve">At the end of the report, include a count of the total number of book titles in the library </t>
  </si>
  <si>
    <t xml:space="preserve">Make certain that the report will print on an standard letter-sized, portrait orientation page without extending past the printable areas of the page to the right. </t>
  </si>
  <si>
    <t>Illustrate your points.  Use clipart or pictures as the primary focus of slides in your presentation. You may wish to incorporate screen shots on some slides.  At least one of the images you use should come from the Web somewhere (and should include due credit for where you found it, either on the slide or in the notes section).</t>
  </si>
  <si>
    <t>70-79</t>
  </si>
  <si>
    <t>competent</t>
  </si>
  <si>
    <t>80-89</t>
  </si>
  <si>
    <t>good</t>
  </si>
  <si>
    <t>90-94</t>
  </si>
  <si>
    <t>excellent</t>
  </si>
  <si>
    <t>95+</t>
  </si>
  <si>
    <t>something new</t>
  </si>
  <si>
    <t>This will be a subjective judgement on my part on how well your explanations indicate that you understand the PowerPoint tools you are using.  You don't have to comment on each slide, but you do need to let me know that you have thought about what you did on your slides.</t>
  </si>
  <si>
    <t>send an email note to the instructor that includes the name of your directory and the userid and password needed to  use to access it</t>
  </si>
  <si>
    <t>create a web page using only hard code to show your HTML skills</t>
  </si>
  <si>
    <t>send the instructor an email note with the full URL for the page</t>
  </si>
  <si>
    <t>add a link to a CSS stylesheet to your hard coded page</t>
  </si>
  <si>
    <t>add a date updated on each page</t>
  </si>
  <si>
    <t>create a second level page that lists the classes you are taking this semester. 
Put links on this page to the home pages for each class you are taking so that you can always find the bookmark for your class pages.</t>
  </si>
  <si>
    <t>Second level pages should have links to the home page, 
to other second level pages, 
and to any third level pages directly below them</t>
  </si>
  <si>
    <t>Third level pages should should have links to the home page, 
to their parent second level page, 
and to other third level pages in their subgroup</t>
  </si>
  <si>
    <t>The hyperlink for the person who is storing the group product should be a relative link. The hyperlinks for the remaining members of the group should be absolute links.</t>
  </si>
  <si>
    <t>added to class experience</t>
  </si>
  <si>
    <t>Annotate the chart by including a free-floating objects to point out the system who receives the highest percentage of no-print materials.</t>
  </si>
  <si>
    <t>tblOrder_DiscountPrice field with appropriate data type</t>
  </si>
  <si>
    <t>you will use the Form Wizard to create a shelf list report</t>
  </si>
  <si>
    <t>you will modify the footer area of the reoert with a calculated field formula</t>
  </si>
  <si>
    <t>IF(I2&gt;=95,"A",</t>
  </si>
  <si>
    <t>IF(I2&gt;=92,"A-",</t>
  </si>
  <si>
    <t>IF(I2&gt;=87,"B+",</t>
  </si>
  <si>
    <t>IF(I2&gt;=83,"B",</t>
  </si>
  <si>
    <t>IF(I2&gt;=80,"B-",</t>
  </si>
  <si>
    <t>IF(I2&gt;=77,"C+",</t>
  </si>
  <si>
    <t>IF(I2&gt;=73,"C",</t>
  </si>
  <si>
    <t>IF(I2&gt;=70,"C-",</t>
  </si>
  <si>
    <t>IF(I2&gt;=67,"D+",</t>
  </si>
  <si>
    <t>IF(I2&gt;=60,"D",</t>
  </si>
  <si>
    <t>F))))))))))</t>
  </si>
  <si>
    <t>as of</t>
  </si>
  <si>
    <t>Task 1.2 Total</t>
  </si>
  <si>
    <t>Task 1.3 Total</t>
  </si>
  <si>
    <t>Task 1.4 Total</t>
  </si>
  <si>
    <t>Task 1.5 Total</t>
  </si>
  <si>
    <t>run a traceroute on domain name and copy and paste a screenshot of your results into a file stored in the protected directory you created for Task 01.04.
Be sure to send the entire URL for the image to the instructor in an email note.</t>
  </si>
  <si>
    <t>Task 1.6 Total</t>
  </si>
  <si>
    <t>Task 01.02 - Sign up for two newsletters</t>
  </si>
  <si>
    <t>Task 01.05 - Demonstrate some basic command line skills</t>
  </si>
  <si>
    <t>Task 01.06 - Trace the route of packets from client to server</t>
  </si>
  <si>
    <t>Task 02.03</t>
  </si>
  <si>
    <t>create four third level pages, on for each of the succeeding INLS161 tasks (task 03, task 04, task 05, task 06). 
Put a placeholder on each page that you may later use to link to the deliverable for each task.</t>
  </si>
  <si>
    <t>You may use any presentation tool you choose, but the resultant presentation needs to be capable of running independently without you.</t>
  </si>
  <si>
    <t>Place the completed task in your password protected directory and place a hyperlink to that file on an object on your task 04 web page</t>
  </si>
  <si>
    <t>Place the completed task in your password protected directory and place a hyperlink to that file on an object on your task 03 web page</t>
  </si>
  <si>
    <t>import the fields on the source document, but be careful about the field properties. Ensure the data property is appropriate to the type of data portrayed</t>
  </si>
  <si>
    <t>tblPublisher_State and tblPublisher_Country fields: two letter abbreviation</t>
  </si>
  <si>
    <t>import the fields on the source document, but be careful about the field properties. Ensure the data property is appropriate to the type of data portrayed. In the tblAuthor_Name field: last name and first name</t>
  </si>
  <si>
    <t>tblConnection</t>
  </si>
  <si>
    <t>import the fields on the source document, but be careful about the field properties. Ensure the data property is appropriate to the type of data portrayed. Remember, each of the imported fields is a number and is a copy of a primary key in another table.</t>
  </si>
  <si>
    <t>you must identify the title of the book you will order. You may have to use a foreign key to identify the book you will order.</t>
  </si>
  <si>
    <t>you will insert Primary Keys as Foreign Keys in appropriate table fields (most important in tblOrder)</t>
  </si>
  <si>
    <t xml:space="preserve">be sure to include a subform that shows the authors linked to that new book (this will require you to create a record in the Connection table) </t>
  </si>
  <si>
    <t>Place the completed subtask in your password protected directory and place a hyperlink to that file on an object on your task 4 web page</t>
  </si>
  <si>
    <t>Using your find and replace tools, reformat the e-book to eliminate unnecessary paragraph markers and to permit the text to wrap until it hits an actual paragraph mark. If you are unsure of how to proceed, look at the practice exercises for the Document Markup session.</t>
  </si>
  <si>
    <t xml:space="preserve">Set the margins for the pages to 
.3 inch margins left and right; 
.5 inch margins top and bottom; and 
headers &amp; footers set at .3 inches. 
Set the headers for Different Odd &amp; Even. </t>
  </si>
  <si>
    <t>On the first page of the document, format the words in the title in the Title style. 
If there is a subtitle, format it in the Subtitle style.</t>
  </si>
  <si>
    <t>Insert appropriate section breaks so that each separate element of the work (preface, chapters, endnotes, if any) starts on new page. (Use your document map and your keyboard shortcuts to speed the process).</t>
  </si>
  <si>
    <t>On the title page, insert a page break after the last text on the page. 
Find an image of the author of your work and insert it on this new page just created by the page break. 
If you can't find an actual image, use an image of any person on this page.</t>
  </si>
  <si>
    <t>you will modify specific field properties</t>
  </si>
  <si>
    <t>you will create additional table fields with specific field properties</t>
  </si>
  <si>
    <t>create tblPublisher_ZipCode field and tblPublisher_Phone field, both with appropriate data type and input mask</t>
  </si>
  <si>
    <t xml:space="preserve">You need at least ten orders of which at least five should not yet have been delivered (no value in the received date field). </t>
  </si>
  <si>
    <t>One table, three values</t>
  </si>
  <si>
    <t>One table, two values, one with a parameter criteria</t>
  </si>
  <si>
    <t>One table, four values, one with a criteria that calls for a wildcard</t>
  </si>
  <si>
    <t>One table, one value, one with a parameter criteria that calls for a wildcard</t>
  </si>
  <si>
    <t>Two tables, three values, two with a criteria, and a Boolean (AND/OR) decision to make</t>
  </si>
  <si>
    <t>One table, three values (but only one will show), two with a criteria, and a Boolean (AND/OR) decision to make</t>
  </si>
  <si>
    <t>One table, three values (but only two will show), two with a criteria, and a Boolean (AND/OR) decision to make</t>
  </si>
  <si>
    <t>One table, one value, with a two part parameter query and a Boolean (AND/OR) decision to make about the two parameters</t>
  </si>
  <si>
    <t>One table, three values - two from a field, one created from a field, one with a totals criteria</t>
  </si>
  <si>
    <t>Two tables, two values - one from a field, one created with a built function</t>
  </si>
  <si>
    <t>Two tables, four values - two from a field, two created with a built function</t>
  </si>
  <si>
    <t>Three tables, four values - three from a field, one created with a built function</t>
  </si>
  <si>
    <t>Four tables, three values (of which only two will show) - two from a field, one with a totals criteria</t>
  </si>
  <si>
    <t>Two tables, seven values (of which only six will show) - six from a field, one that has to be calculated</t>
  </si>
  <si>
    <t>Create a Shelf List Report so the volunteers can tell where to shelve the books. The books will be shelved by their Library of Congress number. We also want to know how many books we have in stock and how much each one costs. Be careful with objects bound to values in the tables. If they need to grow to display the full bound value, make certain you use the Can Grow property</t>
  </si>
  <si>
    <t>At least one slide should have a different background from the rest of the slides (it could be the hidden slide). 
This will not be something to do in Prezi</t>
  </si>
  <si>
    <t>design</t>
  </si>
  <si>
    <t>Annotate at least one of the pictures (i.e., add some explanatory text to a picture using a text box or a similar device). 
This is what Prezi is all about, so it is applicable for Prezi as well.</t>
  </si>
  <si>
    <t>control of animation tool</t>
  </si>
  <si>
    <t>control of tools</t>
  </si>
  <si>
    <t>subjective</t>
  </si>
  <si>
    <t>introduce yourself with the name you prefer, 
your hometown, 
and what you hope to get out of this class</t>
  </si>
  <si>
    <t>do at least one starter, 
and, for each starter, 
post an item that provides a link to what you showed</t>
  </si>
  <si>
    <t>comment on a peer's posting</t>
  </si>
  <si>
    <t>at least one time during the semester, 
offer a useful comment on another student's posting</t>
  </si>
  <si>
    <t>this grade comes from your Task 02 worksheet</t>
  </si>
  <si>
    <t>this grade comes from your Task 03 worksheet</t>
  </si>
  <si>
    <t>this grade comes from your Task 04 worksheet</t>
  </si>
  <si>
    <t>this grade comes from your Task 05 worksheet</t>
  </si>
  <si>
    <t>this grade comes from Task 06 worksheet</t>
  </si>
  <si>
    <t>this grade comes from Value Added worksheet</t>
  </si>
  <si>
    <t>Why we do this</t>
  </si>
  <si>
    <t>What we are to do</t>
  </si>
  <si>
    <t>keep current with current thinking about web design</t>
  </si>
  <si>
    <t>keep current with current thinking about issues of information technology</t>
  </si>
  <si>
    <t>begin communication with the instructor</t>
  </si>
  <si>
    <t>confirm that you possess an FTP tool</t>
  </si>
  <si>
    <t>show that you can use the screenshot tool</t>
  </si>
  <si>
    <t>show facility with command line instructions</t>
  </si>
  <si>
    <t>enable the instructor to see your work</t>
  </si>
  <si>
    <t>show facility with the tool that can show you TCP/IP at work</t>
  </si>
  <si>
    <t>begin a good filenaming habit</t>
  </si>
  <si>
    <t>Task 02.01 and 02.02</t>
  </si>
  <si>
    <t>to practice using text commands to create a basic web page</t>
  </si>
  <si>
    <t>to keep up with our FTP skills</t>
  </si>
  <si>
    <t>to provide a URL so that the instructor may see your work</t>
  </si>
  <si>
    <t>to show that you know how to link you page to an external style sheet</t>
  </si>
  <si>
    <t>to reinforce the concept that the home page should be named "index.html" or some variant of "index+a file extension"</t>
  </si>
  <si>
    <t>to ensure that we understand and can create clean HTML code</t>
  </si>
  <si>
    <t>to ensure that we understand and can create clean CSS code</t>
  </si>
  <si>
    <t>to let users understand when the page was last updated</t>
  </si>
  <si>
    <t>to give users the ability to communicate with the site owner, without giving away the owner's email address to email harvesters</t>
  </si>
  <si>
    <t>to practice linking to file, in this case to a file that is in the form most needed by potential employers</t>
  </si>
  <si>
    <t>to practice with making lists</t>
  </si>
  <si>
    <t>to practice with adding absolute reference anchor tags</t>
  </si>
  <si>
    <t>to practice with adding anchor tags and with creating multi-level web sites</t>
  </si>
  <si>
    <t>to engage a script that resides on a server somewhere</t>
  </si>
  <si>
    <t>to add some dynamic HTML to your page</t>
  </si>
  <si>
    <t>to have a page that immediately grabs the attention of a visitor</t>
  </si>
  <si>
    <t>to show that your site has a sense of visual and organizational consistency, and is your work</t>
  </si>
  <si>
    <t>to practice with adding relatice reference anchor tags</t>
  </si>
  <si>
    <t>to practice with adding relatice reference anchor tags by linking up, down, and sideways</t>
  </si>
  <si>
    <t>to make an image map</t>
  </si>
  <si>
    <t>this value in calculated by a formula in cell B12 and is an adjusted sum of the values in the seven cells above it</t>
  </si>
  <si>
    <t>the course grade is generated by a formula in cell B13</t>
  </si>
  <si>
    <r>
      <t xml:space="preserve">show that you have the software on your laptop by creating an screenshot image that shows your desktop with the program showing.
You may send this to the instructor as an email attachment, or you may choose to store it in the protected directory that you create for Task 01.05. 
</t>
    </r>
    <r>
      <rPr>
        <sz val="11"/>
        <color rgb="FFFF0000"/>
        <rFont val="Calibri"/>
        <family val="2"/>
        <scheme val="minor"/>
      </rPr>
      <t>If you choose the second option, be sure to send the entire URL for the image to the instructor in an email note.</t>
    </r>
  </si>
  <si>
    <r>
      <t>incorporate a CSS stylesheet that will pass the W3C validation for valid CSS</t>
    </r>
    <r>
      <rPr>
        <sz val="11"/>
        <color rgb="FFFF0000"/>
        <rFont val="Calibri"/>
        <family val="2"/>
        <scheme val="minor"/>
      </rPr>
      <t xml:space="preserve"> 
(this is an all or nothing component. If it validates, you get 100% of the points; if it doesn't you get 0% of the points)</t>
    </r>
  </si>
  <si>
    <r>
      <t xml:space="preserve">ensure there is a way to contact the person responsible for the web site on your home page. 
If you use an email link, be sure that the link in your hard code is such that an email harvester cannot read it (you may wish to use JavaScript to accomplish this). </t>
    </r>
    <r>
      <rPr>
        <sz val="11"/>
        <color rgb="FFFF0000"/>
        <rFont val="Calibri"/>
        <family val="2"/>
        <scheme val="minor"/>
      </rPr>
      <t>If the link is harvestable, you will receive 80% for this component.</t>
    </r>
    <r>
      <rPr>
        <sz val="11"/>
        <rFont val="Calibri"/>
        <family val="2"/>
        <scheme val="minor"/>
      </rPr>
      <t xml:space="preserve">
If you choose to use a contract form, you may have to include your email in your hard code.</t>
    </r>
  </si>
  <si>
    <r>
      <t xml:space="preserve">add a server-side script to your hard code </t>
    </r>
    <r>
      <rPr>
        <sz val="11"/>
        <color rgb="FFFF0000"/>
        <rFont val="Calibri"/>
        <family val="2"/>
        <scheme val="minor"/>
      </rPr>
      <t>and tell the instructor in an email where to find it.</t>
    </r>
  </si>
  <si>
    <r>
      <t xml:space="preserve">add a piece of JavaScript code somewhere in your site </t>
    </r>
    <r>
      <rPr>
        <sz val="11"/>
        <color rgb="FFFF0000"/>
        <rFont val="Calibri"/>
        <family val="2"/>
        <scheme val="minor"/>
      </rPr>
      <t>and tell the instructor in an email where to find it.</t>
    </r>
  </si>
  <si>
    <r>
      <t xml:space="preserve">just to nudge you to stretch yourself, you may choose to add an image map as a navigation tool somewhere. </t>
    </r>
    <r>
      <rPr>
        <sz val="11"/>
        <color rgb="FFFF0000"/>
        <rFont val="Calibri"/>
        <family val="2"/>
        <scheme val="minor"/>
      </rPr>
      <t>If you do,  tell me in an email where to find it.</t>
    </r>
  </si>
  <si>
    <t>you will demonstrate facility with functions and formatting of the resultant data</t>
  </si>
  <si>
    <t>you will demonstrate facility with formulas, by pulling vectored data from two different worksheets into a new formula</t>
  </si>
  <si>
    <t xml:space="preserve">you will demonstrate facility with a number filter, after having used an exclusion filter to show only one subset of data </t>
  </si>
  <si>
    <t>you will create a chart that compares one data set by counties</t>
  </si>
  <si>
    <t>you will create a chart that compares multiple data sets by region</t>
  </si>
  <si>
    <t>why we do this</t>
  </si>
  <si>
    <t>intros</t>
  </si>
  <si>
    <t>practice in speaking before a group</t>
  </si>
  <si>
    <t>showing your peers that you appreciate their efforts</t>
  </si>
  <si>
    <t>showing that you were engaged with your peers in the classroom</t>
  </si>
  <si>
    <t>showing that you can be depended upon to collaborate productively</t>
  </si>
  <si>
    <r>
      <t xml:space="preserve">Using any combination of drawing objects, </t>
    </r>
    <r>
      <rPr>
        <sz val="11"/>
        <color rgb="FFFF0000"/>
        <rFont val="Calibri"/>
        <family val="2"/>
        <scheme val="minor"/>
      </rPr>
      <t>group them together into a new single object</t>
    </r>
    <r>
      <rPr>
        <sz val="11"/>
        <rFont val="Calibri"/>
        <family val="2"/>
        <scheme val="minor"/>
      </rPr>
      <t xml:space="preserve"> to create a logo representing your notional publishing company and insert the new object somewhere in the last full page of text in your document. Wrap the image tight with a horizontal alignment centered relative to column. </t>
    </r>
  </si>
  <si>
    <r>
      <t xml:space="preserve">Insert a new worksheet, place it first in the sequence of worksheets, and name it </t>
    </r>
    <r>
      <rPr>
        <b/>
        <sz val="11"/>
        <color rgb="FFFF0000"/>
        <rFont val="Calibri"/>
        <family val="2"/>
        <scheme val="minor"/>
      </rPr>
      <t>Summary</t>
    </r>
    <r>
      <rPr>
        <sz val="11"/>
        <rFont val="Calibri"/>
        <family val="2"/>
        <scheme val="minor"/>
      </rPr>
      <t xml:space="preserve">. </t>
    </r>
  </si>
  <si>
    <r>
      <t xml:space="preserve">make a copy of the </t>
    </r>
    <r>
      <rPr>
        <b/>
        <sz val="11"/>
        <color rgb="FFFF0000"/>
        <rFont val="Calibri"/>
        <family val="2"/>
        <scheme val="minor"/>
      </rPr>
      <t>1.Library Profile</t>
    </r>
    <r>
      <rPr>
        <sz val="11"/>
        <rFont val="Calibri"/>
        <family val="2"/>
        <scheme val="minor"/>
      </rPr>
      <t xml:space="preserve"> worksheet and place the copy directly after the </t>
    </r>
    <r>
      <rPr>
        <b/>
        <sz val="11"/>
        <color rgb="FFFF0000"/>
        <rFont val="Calibri"/>
        <family val="2"/>
        <scheme val="minor"/>
      </rPr>
      <t>Summary</t>
    </r>
    <r>
      <rPr>
        <sz val="11"/>
        <rFont val="Calibri"/>
        <family val="2"/>
        <scheme val="minor"/>
      </rPr>
      <t xml:space="preserve"> worksheet. Rename the new worksheet tab as </t>
    </r>
    <r>
      <rPr>
        <b/>
        <sz val="11"/>
        <color rgb="FFFF0000"/>
        <rFont val="Calibri"/>
        <family val="2"/>
        <scheme val="minor"/>
      </rPr>
      <t>Subtotals</t>
    </r>
    <r>
      <rPr>
        <sz val="11"/>
        <rFont val="Calibri"/>
        <family val="2"/>
        <scheme val="minor"/>
      </rPr>
      <t xml:space="preserve">. </t>
    </r>
  </si>
  <si>
    <r>
      <t xml:space="preserve">On the </t>
    </r>
    <r>
      <rPr>
        <b/>
        <sz val="11"/>
        <color rgb="FFFF0000"/>
        <rFont val="Calibri"/>
        <family val="2"/>
        <scheme val="minor"/>
      </rPr>
      <t>2.Format</t>
    </r>
    <r>
      <rPr>
        <sz val="11"/>
        <rFont val="Calibri"/>
        <family val="2"/>
        <scheme val="minor"/>
      </rPr>
      <t xml:space="preserve"> worksheet, set the column width for columns B through C to fit the data in the cells</t>
    </r>
  </si>
  <si>
    <r>
      <t xml:space="preserve">On the </t>
    </r>
    <r>
      <rPr>
        <b/>
        <sz val="11"/>
        <color rgb="FFFF0000"/>
        <rFont val="Calibri"/>
        <family val="2"/>
        <scheme val="minor"/>
      </rPr>
      <t xml:space="preserve">2.Format </t>
    </r>
    <r>
      <rPr>
        <sz val="11"/>
        <rFont val="Calibri"/>
        <family val="2"/>
        <scheme val="minor"/>
      </rPr>
      <t>worksheet, where header rows have subdivisions on a lower row, format the header cells so that the groupings are clear to the viewer. Use fill colors where it seems useful to do so</t>
    </r>
  </si>
  <si>
    <r>
      <t xml:space="preserve">On the </t>
    </r>
    <r>
      <rPr>
        <b/>
        <sz val="11"/>
        <color rgb="FFFF0000"/>
        <rFont val="Calibri"/>
        <family val="2"/>
        <scheme val="minor"/>
      </rPr>
      <t>2.Format</t>
    </r>
    <r>
      <rPr>
        <sz val="11"/>
        <rFont val="Calibri"/>
        <family val="2"/>
        <scheme val="minor"/>
      </rPr>
      <t xml:space="preserve"> worksheet, where appropriate, put all the relevant header cell data into a single cell atop the relevant data column without altering the integrity of each row on the worksheet.  Where it makes sense, remove cell borders for ease of viewing, but retain them where they are needed to discriminate among the data.</t>
    </r>
  </si>
  <si>
    <r>
      <t xml:space="preserve">On the </t>
    </r>
    <r>
      <rPr>
        <b/>
        <sz val="11"/>
        <color rgb="FFFF0000"/>
        <rFont val="Calibri"/>
        <family val="2"/>
        <scheme val="minor"/>
      </rPr>
      <t>2.Format</t>
    </r>
    <r>
      <rPr>
        <sz val="11"/>
        <rFont val="Calibri"/>
        <family val="2"/>
        <scheme val="minor"/>
      </rPr>
      <t xml:space="preserve"> worksheet, freeze the appropriate row so that the header rows always appear</t>
    </r>
  </si>
  <si>
    <r>
      <t xml:space="preserve">On the </t>
    </r>
    <r>
      <rPr>
        <b/>
        <sz val="11"/>
        <color rgb="FFFF0000"/>
        <rFont val="Calibri"/>
        <family val="2"/>
        <scheme val="minor"/>
      </rPr>
      <t xml:space="preserve">2.Format </t>
    </r>
    <r>
      <rPr>
        <sz val="11"/>
        <rFont val="Calibri"/>
        <family val="2"/>
        <scheme val="minor"/>
      </rPr>
      <t>worksheet, freeze the appropriate column so that the type and name columns always appear</t>
    </r>
  </si>
  <si>
    <r>
      <t xml:space="preserve">On the </t>
    </r>
    <r>
      <rPr>
        <b/>
        <sz val="11"/>
        <color rgb="FFFF0000"/>
        <rFont val="Calibri"/>
        <family val="2"/>
        <scheme val="minor"/>
      </rPr>
      <t>4.Hide County Data</t>
    </r>
    <r>
      <rPr>
        <sz val="11"/>
        <rFont val="Calibri"/>
        <family val="2"/>
        <scheme val="minor"/>
      </rPr>
      <t xml:space="preserve"> worksheet, hide all the rows relating to county systems, except for Mecklenburg and Wake Counties.</t>
    </r>
  </si>
  <si>
    <r>
      <t>you will demonstrate facility with one of the functions in the subtotal tool. To see the data you are using, you may have to adjust the zoom for the</t>
    </r>
    <r>
      <rPr>
        <b/>
        <sz val="11"/>
        <color rgb="FFFF0000"/>
        <rFont val="Calibri"/>
        <family val="2"/>
        <scheme val="minor"/>
      </rPr>
      <t xml:space="preserve"> Subtotals </t>
    </r>
    <r>
      <rPr>
        <sz val="11"/>
        <rFont val="Calibri"/>
        <family val="2"/>
        <scheme val="minor"/>
      </rPr>
      <t xml:space="preserve">worksheet to 75%. </t>
    </r>
  </si>
  <si>
    <r>
      <t xml:space="preserve">Using the </t>
    </r>
    <r>
      <rPr>
        <b/>
        <sz val="11"/>
        <color rgb="FFFF0000"/>
        <rFont val="Calibri"/>
        <family val="2"/>
        <scheme val="minor"/>
      </rPr>
      <t>Subtotals</t>
    </r>
    <r>
      <rPr>
        <sz val="11"/>
        <rFont val="Calibri"/>
        <family val="2"/>
        <scheme val="minor"/>
      </rPr>
      <t xml:space="preserve"> worksheet, calculate subtotals consisting of sum of annual hours by system type (i.e., by county, by regional, by municipal). </t>
    </r>
  </si>
  <si>
    <r>
      <t xml:space="preserve">Using the </t>
    </r>
    <r>
      <rPr>
        <b/>
        <sz val="11"/>
        <color rgb="FFFF0000"/>
        <rFont val="Calibri"/>
        <family val="2"/>
        <scheme val="minor"/>
      </rPr>
      <t>Subtotals</t>
    </r>
    <r>
      <rPr>
        <sz val="11"/>
        <rFont val="Calibri"/>
        <family val="2"/>
        <scheme val="minor"/>
      </rPr>
      <t xml:space="preserve"> worksheet, calculate</t>
    </r>
    <r>
      <rPr>
        <sz val="11"/>
        <color rgb="FFFF0000"/>
        <rFont val="Calibri"/>
        <family val="2"/>
        <scheme val="minor"/>
      </rPr>
      <t xml:space="preserve"> a second subtotal consisting of average of the Legal Service Population Area by system type (i.e., by county, by regional, by municipal)</t>
    </r>
    <r>
      <rPr>
        <sz val="11"/>
        <rFont val="Calibri"/>
        <family val="2"/>
        <scheme val="minor"/>
      </rPr>
      <t>. Be sure not to delete the previous subtotal.   You may have to find the subtotal label in the hidden column to be able to use it to draw the viewers' attention to the subtotal.</t>
    </r>
  </si>
  <si>
    <r>
      <t xml:space="preserve">Set up the </t>
    </r>
    <r>
      <rPr>
        <b/>
        <sz val="11"/>
        <color rgb="FFFF0000"/>
        <rFont val="Calibri"/>
        <family val="2"/>
        <scheme val="minor"/>
      </rPr>
      <t xml:space="preserve">2.Format </t>
    </r>
    <r>
      <rPr>
        <sz val="11"/>
        <rFont val="Calibri"/>
        <family val="2"/>
        <scheme val="minor"/>
      </rPr>
      <t xml:space="preserve">worksheet so that the appropriate header rows will display on each printed page. </t>
    </r>
  </si>
  <si>
    <r>
      <rPr>
        <b/>
        <sz val="11"/>
        <color rgb="FFFF0000"/>
        <rFont val="Calibri"/>
        <family val="2"/>
        <scheme val="minor"/>
      </rPr>
      <t>On all the worksheets together,</t>
    </r>
    <r>
      <rPr>
        <sz val="11"/>
        <rFont val="Calibri"/>
        <family val="2"/>
        <scheme val="minor"/>
      </rPr>
      <t xml:space="preserve"> use a footer to include your name on the left and the date on the right on each page in the workbook.</t>
    </r>
  </si>
  <si>
    <r>
      <rPr>
        <b/>
        <sz val="11"/>
        <color rgb="FFFF0000"/>
        <rFont val="Calibri"/>
        <family val="2"/>
        <scheme val="minor"/>
      </rPr>
      <t>On all the worksheets together</t>
    </r>
    <r>
      <rPr>
        <sz val="11"/>
        <rFont val="Calibri"/>
        <family val="2"/>
        <scheme val="minor"/>
      </rPr>
      <t>, use a header to include the worksheet tab name centered and bold on the top of each printed page.</t>
    </r>
  </si>
  <si>
    <r>
      <rPr>
        <b/>
        <sz val="11"/>
        <color rgb="FFFF0000"/>
        <rFont val="Calibri"/>
        <family val="2"/>
        <scheme val="minor"/>
      </rPr>
      <t>On all the worksheets together</t>
    </r>
    <r>
      <rPr>
        <sz val="11"/>
        <rFont val="Calibri"/>
        <family val="2"/>
        <scheme val="minor"/>
      </rPr>
      <t>, set the margins for 1 inch top and bottom, left and right, and .5 inches for header and footer</t>
    </r>
  </si>
  <si>
    <r>
      <rPr>
        <b/>
        <sz val="11"/>
        <color rgb="FFFF0000"/>
        <rFont val="Calibri"/>
        <family val="2"/>
        <scheme val="minor"/>
      </rPr>
      <t>On all the worksheets together</t>
    </r>
    <r>
      <rPr>
        <sz val="11"/>
        <rFont val="Calibri"/>
        <family val="2"/>
        <scheme val="minor"/>
      </rPr>
      <t>, ensure that all pages are laid out in landscape orientation for printing on letter sized paper and that the page order is over, then down.</t>
    </r>
  </si>
  <si>
    <r>
      <t>Use the default bullet format for ONLY the overview and summary slides.</t>
    </r>
    <r>
      <rPr>
        <sz val="11"/>
        <color theme="0"/>
        <rFont val="Calibri"/>
        <family val="2"/>
        <scheme val="minor"/>
      </rPr>
      <t xml:space="preserve"> 
Every other slide in the presentation should use a format other than the default slide format. 
</t>
    </r>
    <r>
      <rPr>
        <b/>
        <sz val="11"/>
        <color rgb="FFFFFF00"/>
        <rFont val="Calibri"/>
        <family val="2"/>
        <scheme val="minor"/>
      </rPr>
      <t>If you succumb to using bullet slides, you will lose 5 points from the final grade for each one.</t>
    </r>
    <r>
      <rPr>
        <sz val="11"/>
        <color theme="0"/>
        <rFont val="Calibri"/>
        <family val="2"/>
        <scheme val="minor"/>
      </rPr>
      <t xml:space="preserve"> 
The same is true for Prezi - find a way other than using bullet points to convey your information</t>
    </r>
  </si>
  <si>
    <r>
      <t xml:space="preserve">you will create a personal logo </t>
    </r>
    <r>
      <rPr>
        <sz val="11"/>
        <color rgb="FFFF0000"/>
        <rFont val="Calibri"/>
        <family val="2"/>
        <scheme val="minor"/>
      </rPr>
      <t>and apply it to the master. 
If Prezi, add it to the visual field somewhere.</t>
    </r>
  </si>
  <si>
    <r>
      <t xml:space="preserve">you will </t>
    </r>
    <r>
      <rPr>
        <sz val="11"/>
        <color rgb="FFFF0000"/>
        <rFont val="Calibri"/>
        <family val="2"/>
        <scheme val="minor"/>
      </rPr>
      <t>modify the top level master slide</t>
    </r>
    <r>
      <rPr>
        <sz val="11"/>
        <rFont val="Calibri"/>
        <family val="2"/>
        <scheme val="minor"/>
      </rPr>
      <t xml:space="preserve"> to include an automatically updated date as a footer component. 
If Prezi, put a date somewhere in the visual field.</t>
    </r>
  </si>
  <si>
    <r>
      <t>Include an overview slide that lays out where your presentation is going to go.</t>
    </r>
    <r>
      <rPr>
        <sz val="11"/>
        <color indexed="10"/>
        <rFont val="Calibri"/>
        <family val="2"/>
        <scheme val="minor"/>
      </rPr>
      <t xml:space="preserve"> 
You may use a bullet slide format if you wish</t>
    </r>
    <r>
      <rPr>
        <sz val="11"/>
        <rFont val="Calibri"/>
        <family val="2"/>
        <scheme val="minor"/>
      </rPr>
      <t>.</t>
    </r>
  </si>
  <si>
    <r>
      <t xml:space="preserve">Include a summary slide that wraps up your presentation with the message you want the audience to go away remembering. 
</t>
    </r>
    <r>
      <rPr>
        <sz val="11"/>
        <color indexed="10"/>
        <rFont val="Calibri"/>
        <family val="2"/>
        <scheme val="minor"/>
      </rPr>
      <t>Here too you may use a bullet slide format if you wish.</t>
    </r>
  </si>
  <si>
    <r>
      <rPr>
        <sz val="11"/>
        <color rgb="FFFF0000"/>
        <rFont val="Calibri"/>
        <family val="2"/>
        <scheme val="minor"/>
      </rPr>
      <t>Using your overview slide as a guide, include some sort of visible transition device throughout the presentation so the viewer understands where he or she is in the presentation. 
Add hyperlinks to this device so you can control movement within your presentation from the objects on the slides.</t>
    </r>
    <r>
      <rPr>
        <sz val="11"/>
        <rFont val="Calibri"/>
        <family val="2"/>
        <scheme val="minor"/>
      </rPr>
      <t xml:space="preserve"> 
If Prezi, ensure the viewer understands the flow of the presentation and can tell how far the presentation has come and how far is yet to go.</t>
    </r>
  </si>
  <si>
    <r>
      <t xml:space="preserve">demonstrate facility with custom animation by making objects </t>
    </r>
    <r>
      <rPr>
        <sz val="11"/>
        <color rgb="FFFF0000"/>
        <rFont val="Calibri"/>
        <family val="2"/>
        <scheme val="minor"/>
      </rPr>
      <t xml:space="preserve">appear on command. </t>
    </r>
  </si>
  <si>
    <r>
      <rPr>
        <sz val="11"/>
        <color rgb="FFFF0000"/>
        <rFont val="Calibri"/>
        <family val="2"/>
        <scheme val="minor"/>
      </rPr>
      <t xml:space="preserve">demonstrate facility with custom animation by making objects </t>
    </r>
    <r>
      <rPr>
        <sz val="11"/>
        <rFont val="Calibri"/>
        <family val="2"/>
        <scheme val="minor"/>
      </rPr>
      <t>disappear on command</t>
    </r>
  </si>
  <si>
    <r>
      <t>demonstrate facility with the drawing tools by</t>
    </r>
    <r>
      <rPr>
        <sz val="11"/>
        <color rgb="FFFF0000"/>
        <rFont val="Calibri"/>
        <family val="2"/>
        <scheme val="minor"/>
      </rPr>
      <t xml:space="preserve"> grouping several objects into a new single object and explain what you did in the notes section</t>
    </r>
    <r>
      <rPr>
        <sz val="11"/>
        <rFont val="Calibri"/>
        <family val="2"/>
        <scheme val="minor"/>
      </rPr>
      <t xml:space="preserve"> of the slide where the object is located</t>
    </r>
  </si>
  <si>
    <r>
      <t xml:space="preserve">have at least one visual slide </t>
    </r>
    <r>
      <rPr>
        <sz val="11"/>
        <color rgb="FFFF0000"/>
        <rFont val="Calibri"/>
        <family val="2"/>
        <scheme val="minor"/>
      </rPr>
      <t xml:space="preserve">transition </t>
    </r>
    <r>
      <rPr>
        <sz val="11"/>
        <rFont val="Calibri"/>
        <family val="2"/>
        <scheme val="minor"/>
      </rPr>
      <t>device</t>
    </r>
  </si>
  <si>
    <t>understanding the relationship between a URL and an IP address</t>
  </si>
  <si>
    <t>explain why the traceroute tool needs an IP address to trace and does not trace to a URL</t>
  </si>
  <si>
    <t>install a VPN on your personal computer</t>
  </si>
  <si>
    <t>Go to ITS's VPN installation page, determine your client's operating system, and then download and install the Cisco AnyConnect VPN Client that is appropriate for your laptop, tablet, and/or phone.</t>
  </si>
  <si>
    <t>send an email note to the instructor to inform that you have installed the VPN, or that you have been unable to do so</t>
  </si>
  <si>
    <r>
      <t xml:space="preserve">Assume the readable area for an e-reader is 4 inches wide by 6 inches high.
</t>
    </r>
    <r>
      <rPr>
        <sz val="11"/>
        <color rgb="FFFF0000"/>
        <rFont val="Calibri"/>
        <family val="2"/>
        <scheme val="minor"/>
      </rPr>
      <t>If you wish to use other dimensions, explain your decision in a footnote.</t>
    </r>
  </si>
  <si>
    <r>
      <t xml:space="preserve">Convert all text in the document to </t>
    </r>
    <r>
      <rPr>
        <sz val="11"/>
        <color rgb="FFFF0000"/>
        <rFont val="Calibri"/>
        <family val="2"/>
        <scheme val="minor"/>
      </rPr>
      <t>Task03Content</t>
    </r>
    <r>
      <rPr>
        <sz val="11"/>
        <rFont val="Calibri"/>
        <family val="2"/>
        <scheme val="minor"/>
      </rPr>
      <t xml:space="preserve"> style</t>
    </r>
  </si>
  <si>
    <r>
      <rPr>
        <sz val="11"/>
        <color rgb="FFFF0000"/>
        <rFont val="Calibri"/>
        <family val="2"/>
        <scheme val="minor"/>
      </rPr>
      <t>Format the name of each section that precedes the chapters of the document</t>
    </r>
    <r>
      <rPr>
        <sz val="11"/>
        <rFont val="Calibri"/>
        <family val="2"/>
        <scheme val="minor"/>
      </rPr>
      <t xml:space="preserve"> (such as Preface, Forward, etc. if the work has any) </t>
    </r>
    <r>
      <rPr>
        <sz val="11"/>
        <color rgb="FFFF0000"/>
        <rFont val="Calibri"/>
        <family val="2"/>
        <scheme val="minor"/>
      </rPr>
      <t>and the title of each chapter in Heading 2 style</t>
    </r>
    <r>
      <rPr>
        <sz val="11"/>
        <rFont val="Calibri"/>
        <family val="2"/>
        <scheme val="minor"/>
      </rPr>
      <t xml:space="preserve"> (these will be used later for the real table of contents). If you have any text sections that follow the chapters, format them in the same Heading 2 style.  You will have multiple sections and chapter titles to format appropriately. You can productively use your CNTL+F tool here. 
</t>
    </r>
    <r>
      <rPr>
        <sz val="11"/>
        <color rgb="FFFF0000"/>
        <rFont val="Calibri"/>
        <family val="2"/>
        <scheme val="minor"/>
      </rPr>
      <t xml:space="preserve">If your work also has chapter numbers, format each chapter number in Heading 1 style. </t>
    </r>
    <r>
      <rPr>
        <sz val="11"/>
        <rFont val="Calibri"/>
        <family val="2"/>
        <scheme val="minor"/>
      </rPr>
      <t xml:space="preserve">
</t>
    </r>
    <r>
      <rPr>
        <sz val="11"/>
        <color rgb="FFFF0000"/>
        <rFont val="Calibri"/>
        <family val="2"/>
        <scheme val="minor"/>
      </rPr>
      <t>If your work has no chapter titles, format the chapter number in the Heading 2 style.</t>
    </r>
  </si>
  <si>
    <r>
      <t xml:space="preserve">If your downloaded book has a table of contents included in it, delete it because you will replace it with a new Table of Contents. 
After the title page and prior to the first section of the book, add a section break that will make the following page start on new page between the title page and the first chapter and </t>
    </r>
    <r>
      <rPr>
        <sz val="11"/>
        <color rgb="FFFF0000"/>
        <rFont val="Calibri"/>
        <family val="2"/>
        <scheme val="minor"/>
      </rPr>
      <t>put the words "Table of Contents" formatted as a heading 3 atop this page.</t>
    </r>
  </si>
  <si>
    <r>
      <t xml:space="preserve">insert page numbers in the footer with the number centered. Using your footer tools and sections (do not link the second section to the first section), </t>
    </r>
    <r>
      <rPr>
        <sz val="11"/>
        <color rgb="FFFF0000"/>
        <rFont val="Calibri"/>
        <family val="2"/>
        <scheme val="minor"/>
      </rPr>
      <t>be sure that there is no page number on the title page.</t>
    </r>
  </si>
  <si>
    <r>
      <t xml:space="preserve">add headers to the document so that the odd page headers for all sections </t>
    </r>
    <r>
      <rPr>
        <sz val="11"/>
        <color rgb="FFFF0000"/>
        <rFont val="Calibri"/>
        <family val="2"/>
        <scheme val="minor"/>
      </rPr>
      <t>beginning with the first chapter</t>
    </r>
    <r>
      <rPr>
        <sz val="11"/>
        <rFont val="Calibri"/>
        <family val="2"/>
        <scheme val="minor"/>
      </rPr>
      <t xml:space="preserve"> in your book have the title of the book centered in them.</t>
    </r>
  </si>
  <si>
    <r>
      <t xml:space="preserve">add headers to the document so that the </t>
    </r>
    <r>
      <rPr>
        <sz val="11"/>
        <color rgb="FFFF0000"/>
        <rFont val="Calibri"/>
        <family val="2"/>
        <scheme val="minor"/>
      </rPr>
      <t>even page headers for each chapter</t>
    </r>
    <r>
      <rPr>
        <sz val="11"/>
        <rFont val="Calibri"/>
        <family val="2"/>
        <scheme val="minor"/>
      </rPr>
      <t xml:space="preserve"> show either the chapter number or the title of each chapter centered in them. You can use the Document Map tool to assist you in this component.</t>
    </r>
  </si>
  <si>
    <r>
      <t xml:space="preserve">create a password protected directory </t>
    </r>
    <r>
      <rPr>
        <sz val="11"/>
        <color rgb="FFFF0000"/>
        <rFont val="Calibri"/>
        <family val="2"/>
        <scheme val="minor"/>
      </rPr>
      <t>in your public_html</t>
    </r>
    <r>
      <rPr>
        <sz val="11"/>
        <rFont val="Calibri"/>
        <family val="2"/>
        <scheme val="minor"/>
      </rPr>
      <t xml:space="preserve"> space on OPAL</t>
    </r>
  </si>
  <si>
    <t>FTP it to your server space (either on OPAL or on GitHub)</t>
  </si>
  <si>
    <t>create a second level page that lists areas of personal interest. 
This second level page should incorporate an ordered list of the 10 books you’d take with you if you were marooned on a desert island, but you can use the interests page as a palate to place anything you want on it</t>
  </si>
  <si>
    <r>
      <t xml:space="preserve">create a second level page that serves as a form of an online résumé, but the page itself need not be the résumé; it can simply contain a link to a stored version. 
The information on it may be real or imaginary, but it needs to be somewhat professional. The page needs to include a link to a pdf version of an on-line résumé. Again, the information on the résumé may be real or imaginary, but it needs to be somewhat professional.
</t>
    </r>
    <r>
      <rPr>
        <sz val="11"/>
        <color rgb="FFFF0000"/>
        <rFont val="Calibri"/>
        <family val="2"/>
        <scheme val="minor"/>
      </rPr>
      <t xml:space="preserve">If your résumé is in either HTML or a proprietary format, you will receive 70% for this component. </t>
    </r>
    <r>
      <rPr>
        <sz val="11"/>
        <rFont val="Calibri"/>
        <family val="2"/>
        <scheme val="minor"/>
      </rPr>
      <t xml:space="preserve">
If your résumé is in PDF format, you will receive 100%.</t>
    </r>
  </si>
  <si>
    <r>
      <t xml:space="preserve">Create a new style called </t>
    </r>
    <r>
      <rPr>
        <sz val="11"/>
        <color rgb="FFFF0000"/>
        <rFont val="Calibri"/>
        <family val="2"/>
        <scheme val="minor"/>
      </rPr>
      <t>Task03Footnotes</t>
    </r>
    <r>
      <rPr>
        <sz val="11"/>
        <rFont val="Calibri"/>
        <family val="2"/>
        <scheme val="minor"/>
      </rPr>
      <t xml:space="preserve"> based on the </t>
    </r>
    <r>
      <rPr>
        <sz val="11"/>
        <color rgb="FFFF0000"/>
        <rFont val="Calibri"/>
        <family val="2"/>
        <scheme val="minor"/>
      </rPr>
      <t>Task03Content</t>
    </r>
    <r>
      <rPr>
        <sz val="11"/>
        <rFont val="Calibri"/>
        <family val="2"/>
        <scheme val="minor"/>
      </rPr>
      <t xml:space="preserve"> style, 
with a</t>
    </r>
    <r>
      <rPr>
        <b/>
        <sz val="11"/>
        <color theme="3"/>
        <rFont val="Calibri"/>
        <family val="2"/>
        <scheme val="minor"/>
      </rPr>
      <t xml:space="preserve"> </t>
    </r>
    <r>
      <rPr>
        <b/>
        <sz val="11"/>
        <color theme="3"/>
        <rFont val="Bookman Old Style"/>
        <family val="1"/>
      </rPr>
      <t>serif font</t>
    </r>
    <r>
      <rPr>
        <sz val="11"/>
        <rFont val="Bookman Old Style"/>
        <family val="1"/>
      </rPr>
      <t xml:space="preserve"> </t>
    </r>
    <r>
      <rPr>
        <sz val="11"/>
        <rFont val="Calibri"/>
        <family val="2"/>
        <scheme val="minor"/>
      </rPr>
      <t xml:space="preserve">of your choosing, 10 points, 
auto spacing before and after, 
single line spacing, and
 no first line indentation. </t>
    </r>
  </si>
  <si>
    <r>
      <t>have a way to get to the hidden slide and back to the presentation from the hidden slide</t>
    </r>
    <r>
      <rPr>
        <sz val="11"/>
        <color rgb="FFC00000"/>
        <rFont val="Calibri"/>
        <family val="2"/>
        <scheme val="minor"/>
      </rPr>
      <t xml:space="preserve"> and explain in the notes telling me where to find the trigger</t>
    </r>
  </si>
  <si>
    <r>
      <t xml:space="preserve">link at least one object to something outside of the presentation </t>
    </r>
    <r>
      <rPr>
        <sz val="11"/>
        <color rgb="FFC00000"/>
        <rFont val="Calibri"/>
        <family val="2"/>
        <scheme val="minor"/>
      </rPr>
      <t>and explain in the notes telling me where to find the link</t>
    </r>
  </si>
  <si>
    <t>this grade comes from  your Task 01 worksheet</t>
  </si>
  <si>
    <t>This query simply sorts three parts of the publisher table in the resulting dynaset, using the sort specified in the query.</t>
  </si>
  <si>
    <t>This is a question about US publishers, so use a CRITERIA on the country field to weed out any publishers who may not have a location in a US state and a PARAMETER CRITERIA on the state field to select the specific state</t>
  </si>
  <si>
    <t>Show name, city, state, and country fields in the publishers table for those publishers who have the word university as part of their name</t>
  </si>
  <si>
    <t>Use a parameter query to show the names of all of those authors whose last names begin in the same fashion. This query can pull names that begin with any series of letters</t>
  </si>
  <si>
    <t>Create a list of titles for which we have more than two copies in stock, but only show us those titles that are in French.</t>
  </si>
  <si>
    <t>show only the names of all of those books that have a retail price below a certain amount AND that have the number of books in stock greater than a certain number</t>
  </si>
  <si>
    <t>Show the names of all of those books that have a price below a certain amount OR that have the number of books in stock greater than a certain number.</t>
  </si>
  <si>
    <t>show the titles of all of those books whose title begins with either of two letters </t>
  </si>
  <si>
    <t>show a count of the number of publishers in each state</t>
  </si>
  <si>
    <t>More functions, but instead of using a function on the results of a select query, you now you have to use the Build tool to create a new value that doesn't exist in the table as it stands</t>
  </si>
  <si>
    <t>a simple select query that requires data to be pulled from several different tables and a formula that applies to two different tables</t>
  </si>
  <si>
    <t>the cost of the order if it has to be purchased at the book retail price (the number of books on an order multiplied by the retail price of that particular title)</t>
  </si>
  <si>
    <t>the number of book titles associated with each author that is published by that publisher</t>
  </si>
  <si>
    <t>This calls for a select across multiple tables, newly built fields of new data, application of functions, and use of the NULL criteria. This is a request for a list of things that have not yet happened, not a list of things that have happened already.</t>
  </si>
  <si>
    <t>do a posting of your own at least eight times during the semester</t>
  </si>
  <si>
    <t>Task 01.03 - Set up a VPN on your laptop</t>
  </si>
  <si>
    <t>Task 01.04 - Add an SFTP tool on your laptop</t>
  </si>
  <si>
    <t>These four components are all or nothing. Everything must be correct, and you have opportunities to fix any deficiencies. Everyone should get 100% for tasks 02.01 and 02.02</t>
  </si>
  <si>
    <t>A viewer should be able to find the site by using a URL structured with 
a server name/a user name
[opal.ils.unc.edu/~YourOnyen] such as
or 
a server name/a user name/and a site name   [opal.ils.unc.edu/~YourOnyen/[sitename]/]
The goal here is to make the URL as simple as possible.  
Thus, the URL should terminate at the directory level, not at the page level.</t>
  </si>
  <si>
    <t xml:space="preserve">pass the W3C validation for valid HTML 
</t>
  </si>
  <si>
    <t>This is an all or nothing component. If it validates, you get 100% of the points; if it doesn't you get 0% of the points.  You have opportunities to fix any deficiencies.
If it doesn't validate, but the issue is with the template and not with you, you get 100% of the points.</t>
  </si>
  <si>
    <t>If you are unsatisfied with your initial grade, you may redo your work. We will unhide column E. The final grade will be the average of the initial version and the final version.</t>
  </si>
  <si>
    <r>
      <t>Open the workbook named</t>
    </r>
    <r>
      <rPr>
        <b/>
        <sz val="11"/>
        <color rgb="FFFF0000"/>
        <rFont val="Calibri"/>
        <family val="2"/>
        <scheme val="minor"/>
      </rPr>
      <t xml:space="preserve"> 2015-2016statisticalreports.xlsx</t>
    </r>
    <r>
      <rPr>
        <sz val="11"/>
        <rFont val="Calibri"/>
        <family val="2"/>
        <scheme val="minor"/>
      </rPr>
      <t xml:space="preserve"> and save all the worksheets to a new workbook named with a standard (i.e., yourname.YYYYMMDD.task04.xlsx) file name</t>
    </r>
  </si>
  <si>
    <r>
      <t xml:space="preserve">Format row 2 on the </t>
    </r>
    <r>
      <rPr>
        <b/>
        <sz val="11"/>
        <color rgb="FFFF0000"/>
        <rFont val="Calibri"/>
        <family val="2"/>
        <scheme val="minor"/>
      </rPr>
      <t>2.Format</t>
    </r>
    <r>
      <rPr>
        <sz val="11"/>
        <rFont val="Calibri"/>
        <family val="2"/>
        <scheme val="minor"/>
      </rPr>
      <t xml:space="preserve"> worksheet to display  as 
alignment: vertical, center; 
text:  Courier New font, 16 pt, Bold. </t>
    </r>
  </si>
  <si>
    <r>
      <t xml:space="preserve">On the </t>
    </r>
    <r>
      <rPr>
        <b/>
        <sz val="11"/>
        <color rgb="FFFF0000"/>
        <rFont val="Calibri"/>
        <family val="2"/>
        <scheme val="minor"/>
      </rPr>
      <t xml:space="preserve">2.Format </t>
    </r>
    <r>
      <rPr>
        <sz val="11"/>
        <rFont val="Calibri"/>
        <family val="2"/>
        <scheme val="minor"/>
      </rPr>
      <t xml:space="preserve">worksheet, format row 2 with white font, blue fill, </t>
    </r>
    <r>
      <rPr>
        <sz val="11"/>
        <color rgb="FFFF0000"/>
        <rFont val="Calibri"/>
        <family val="2"/>
        <scheme val="minor"/>
      </rPr>
      <t xml:space="preserve">but only for those cells that have data below them. </t>
    </r>
    <r>
      <rPr>
        <sz val="11"/>
        <rFont val="Calibri"/>
        <family val="2"/>
        <scheme val="minor"/>
      </rPr>
      <t>For example on this specifications sheet, only columns A through H have data below them, so row 1 is formatted with a fill only over columns A through H)</t>
    </r>
  </si>
  <si>
    <r>
      <t xml:space="preserve">On the </t>
    </r>
    <r>
      <rPr>
        <b/>
        <sz val="11"/>
        <color rgb="FFFF0000"/>
        <rFont val="Calibri"/>
        <family val="2"/>
        <scheme val="minor"/>
      </rPr>
      <t xml:space="preserve">2.Format </t>
    </r>
    <r>
      <rPr>
        <sz val="11"/>
        <rFont val="Calibri"/>
        <family val="2"/>
        <scheme val="minor"/>
      </rPr>
      <t>worksheet, set the row height for row 2 at 36 for Windows or .36 for Mac (don't worry about the unit of measure; just set it at 36)</t>
    </r>
  </si>
  <si>
    <r>
      <t xml:space="preserve">On the </t>
    </r>
    <r>
      <rPr>
        <b/>
        <sz val="11"/>
        <color rgb="FFFF0000"/>
        <rFont val="Calibri"/>
        <family val="2"/>
        <scheme val="minor"/>
      </rPr>
      <t>2.Format</t>
    </r>
    <r>
      <rPr>
        <sz val="11"/>
        <rFont val="Calibri"/>
        <family val="2"/>
        <scheme val="minor"/>
      </rPr>
      <t xml:space="preserve"> worksheet, format the 
cells containing names and data about county systems with a green fill; 
cells containing names and data about regional systems with a custom fill [Red: 255; Green: 204; Blue: 0;] 
and cells containing names and data about municipal systems in a blue fill</t>
    </r>
  </si>
  <si>
    <r>
      <t xml:space="preserve">On the </t>
    </r>
    <r>
      <rPr>
        <b/>
        <sz val="11"/>
        <color rgb="FFFF0000"/>
        <rFont val="Calibri"/>
        <family val="2"/>
        <scheme val="minor"/>
      </rPr>
      <t>2.Format</t>
    </r>
    <r>
      <rPr>
        <sz val="11"/>
        <rFont val="Calibri"/>
        <family val="2"/>
        <scheme val="minor"/>
      </rPr>
      <t xml:space="preserve"> worksheet, validate the data in column C so that new data added to this column cannot be less than 10</t>
    </r>
  </si>
  <si>
    <r>
      <t xml:space="preserve">On the </t>
    </r>
    <r>
      <rPr>
        <b/>
        <sz val="11"/>
        <color rgb="FFFF0000"/>
        <rFont val="Calibri"/>
        <family val="2"/>
        <scheme val="minor"/>
      </rPr>
      <t>3.Hide E &amp; I</t>
    </r>
    <r>
      <rPr>
        <sz val="11"/>
        <rFont val="Calibri"/>
        <family val="2"/>
        <scheme val="minor"/>
      </rPr>
      <t xml:space="preserve"> worksheet, hide columns F and J</t>
    </r>
  </si>
  <si>
    <r>
      <t xml:space="preserve">On the </t>
    </r>
    <r>
      <rPr>
        <b/>
        <sz val="11"/>
        <color rgb="FFFF0000"/>
        <rFont val="Calibri"/>
        <family val="2"/>
        <scheme val="minor"/>
      </rPr>
      <t>Summary</t>
    </r>
    <r>
      <rPr>
        <sz val="11"/>
        <rFont val="Calibri"/>
        <family val="2"/>
        <scheme val="minor"/>
      </rPr>
      <t xml:space="preserve"> worksheet, in cell A5 enter the words "Lowest Total Operating Income." In cell F5 insert a function that will return the lowest total operating income from the data on the  </t>
    </r>
    <r>
      <rPr>
        <b/>
        <sz val="11"/>
        <color rgb="FFFF0000"/>
        <rFont val="Calibri"/>
        <family val="2"/>
        <scheme val="minor"/>
      </rPr>
      <t>04.Operating Income</t>
    </r>
    <r>
      <rPr>
        <sz val="11"/>
        <rFont val="Calibri"/>
        <family val="2"/>
        <scheme val="minor"/>
      </rPr>
      <t xml:space="preserve">  worksheet.</t>
    </r>
  </si>
  <si>
    <r>
      <t xml:space="preserve">On the </t>
    </r>
    <r>
      <rPr>
        <b/>
        <sz val="11"/>
        <color rgb="FFFF0000"/>
        <rFont val="Calibri"/>
        <family val="2"/>
        <scheme val="minor"/>
      </rPr>
      <t>Summary</t>
    </r>
    <r>
      <rPr>
        <sz val="11"/>
        <rFont val="Calibri"/>
        <family val="2"/>
        <scheme val="minor"/>
      </rPr>
      <t xml:space="preserve"> worksheet, in cell A6 enter the words "How many systems had no website visits?" In cell F6, display the number of library systems that have report </t>
    </r>
    <r>
      <rPr>
        <sz val="11"/>
        <color rgb="FFFF0000"/>
        <rFont val="Calibri"/>
        <family val="2"/>
        <scheme val="minor"/>
      </rPr>
      <t>no</t>
    </r>
    <r>
      <rPr>
        <sz val="11"/>
        <rFont val="Calibri"/>
        <family val="2"/>
        <scheme val="minor"/>
      </rPr>
      <t xml:space="preserve"> website visits on the </t>
    </r>
    <r>
      <rPr>
        <b/>
        <sz val="11"/>
        <color rgb="FFFF0000"/>
        <rFont val="Calibri"/>
        <family val="2"/>
        <scheme val="minor"/>
      </rPr>
      <t>13.Electronic Technology</t>
    </r>
    <r>
      <rPr>
        <sz val="11"/>
        <rFont val="Calibri"/>
        <family val="2"/>
        <scheme val="minor"/>
      </rPr>
      <t xml:space="preserve"> worksheet. Use your help tool to find the right function.</t>
    </r>
  </si>
  <si>
    <r>
      <t xml:space="preserve">Sort the data on the </t>
    </r>
    <r>
      <rPr>
        <b/>
        <sz val="11"/>
        <color rgb="FFFF0000"/>
        <rFont val="Calibri"/>
        <family val="2"/>
        <scheme val="minor"/>
      </rPr>
      <t xml:space="preserve">05.Sort by Local Per Capita </t>
    </r>
    <r>
      <rPr>
        <sz val="11"/>
        <rFont val="Calibri"/>
        <family val="2"/>
        <scheme val="minor"/>
      </rPr>
      <t xml:space="preserve"> worksheet by Local Income Per Capita [you will not use header row data to sort in this case]. Have the sort display from smallest to the largest.</t>
    </r>
  </si>
  <si>
    <r>
      <t xml:space="preserve">Copy the cells containing the names of all the library systems from the </t>
    </r>
    <r>
      <rPr>
        <b/>
        <sz val="11"/>
        <color rgb="FFFF0000"/>
        <rFont val="Calibri"/>
        <family val="2"/>
        <scheme val="minor"/>
      </rPr>
      <t xml:space="preserve">1.Library Profile </t>
    </r>
    <r>
      <rPr>
        <sz val="11"/>
        <rFont val="Calibri"/>
        <family val="2"/>
        <scheme val="minor"/>
      </rPr>
      <t xml:space="preserve">worksheet. Paste these cells into cell C7 through C86 on the </t>
    </r>
    <r>
      <rPr>
        <b/>
        <sz val="11"/>
        <color rgb="FFFF0000"/>
        <rFont val="Calibri"/>
        <family val="2"/>
        <scheme val="minor"/>
      </rPr>
      <t>Summary</t>
    </r>
    <r>
      <rPr>
        <sz val="11"/>
        <rFont val="Calibri"/>
        <family val="2"/>
        <scheme val="minor"/>
      </rPr>
      <t xml:space="preserve"> worksheet. Then, in cell D7, insert a formula that will draw values from two other worksheets. The formula should divide Alamance County's "Use Sessions of Internet Computers" from the </t>
    </r>
    <r>
      <rPr>
        <b/>
        <sz val="11"/>
        <color rgb="FFFF0000"/>
        <rFont val="Calibri"/>
        <family val="2"/>
        <scheme val="minor"/>
      </rPr>
      <t>13.Electronic Technology</t>
    </r>
    <r>
      <rPr>
        <sz val="11"/>
        <rFont val="Calibri"/>
        <family val="2"/>
        <scheme val="minor"/>
      </rPr>
      <t xml:space="preserve"> worksheet by Alamance County's "Legal service population area" from the </t>
    </r>
    <r>
      <rPr>
        <b/>
        <sz val="11"/>
        <color rgb="FFFF0000"/>
        <rFont val="Calibri"/>
        <family val="2"/>
        <scheme val="minor"/>
      </rPr>
      <t>1.Library Profile</t>
    </r>
    <r>
      <rPr>
        <sz val="11"/>
        <rFont val="Calibri"/>
        <family val="2"/>
        <scheme val="minor"/>
      </rPr>
      <t xml:space="preserve"> worksheet.</t>
    </r>
  </si>
  <si>
    <r>
      <t xml:space="preserve">Sort the data on the </t>
    </r>
    <r>
      <rPr>
        <b/>
        <sz val="11"/>
        <color rgb="FFFF0000"/>
        <rFont val="Calibri"/>
        <family val="2"/>
        <scheme val="minor"/>
      </rPr>
      <t xml:space="preserve">06.Sort by two values </t>
    </r>
    <r>
      <rPr>
        <sz val="11"/>
        <rFont val="Calibri"/>
        <family val="2"/>
        <scheme val="minor"/>
      </rPr>
      <t>worksheet first by Total Operating Costs, from smallest to largest, and then by Total Per Capita from smallest to largest.</t>
    </r>
  </si>
  <si>
    <r>
      <t xml:space="preserve">Filter the data on the </t>
    </r>
    <r>
      <rPr>
        <b/>
        <sz val="11"/>
        <color rgb="FFFF0000"/>
        <rFont val="Calibri"/>
        <family val="2"/>
        <scheme val="minor"/>
      </rPr>
      <t>7.Filter total book circ</t>
    </r>
    <r>
      <rPr>
        <sz val="11"/>
        <rFont val="Calibri"/>
        <family val="2"/>
        <scheme val="minor"/>
      </rPr>
      <t xml:space="preserve"> worksheet  to find the bottom 10 systems in terms of Total Book Volumes</t>
    </r>
  </si>
  <si>
    <r>
      <t xml:space="preserve">Use a multilevel filter on the </t>
    </r>
    <r>
      <rPr>
        <b/>
        <sz val="11"/>
        <color rgb="FFFF0000"/>
        <rFont val="Calibri"/>
        <family val="2"/>
        <scheme val="minor"/>
      </rPr>
      <t xml:space="preserve">09.Filter Collection Type </t>
    </r>
    <r>
      <rPr>
        <sz val="11"/>
        <rFont val="Calibri"/>
        <family val="2"/>
        <scheme val="minor"/>
      </rPr>
      <t>worksheet to find out which of the Regional and Municipal systems only had above average usage of Databases</t>
    </r>
  </si>
  <si>
    <r>
      <t xml:space="preserve">We want to compare the Program Attendance of the regional systems.  Use the data from the </t>
    </r>
    <r>
      <rPr>
        <b/>
        <sz val="11"/>
        <color rgb="FFFF0000"/>
        <rFont val="Calibri"/>
        <family val="2"/>
        <scheme val="minor"/>
      </rPr>
      <t>12.Chart 2 data</t>
    </r>
    <r>
      <rPr>
        <b/>
        <sz val="11"/>
        <rFont val="Calibri"/>
        <family val="2"/>
        <scheme val="minor"/>
      </rPr>
      <t xml:space="preserve"> </t>
    </r>
    <r>
      <rPr>
        <sz val="11"/>
        <rFont val="Calibri"/>
        <family val="2"/>
        <scheme val="minor"/>
      </rPr>
      <t xml:space="preserve">worksheet, but restrict the chart to only data about Adult attendance, Young Adult attendance, and  Children attendance. Create a chart that compares the percentage of each value contributes to a total across categories and place the chart on a separate worksheet (that means the chart stands alone on a workesheet and does not float above a grid of cells on a worksheet) named </t>
    </r>
    <r>
      <rPr>
        <b/>
        <sz val="11"/>
        <color rgb="FFFF0000"/>
        <rFont val="Calibri"/>
        <family val="2"/>
        <scheme val="minor"/>
      </rPr>
      <t>Attendance Chart</t>
    </r>
    <r>
      <rPr>
        <sz val="11"/>
        <rFont val="Calibri"/>
        <family val="2"/>
        <scheme val="minor"/>
      </rPr>
      <t xml:space="preserve">, inserted directly after the 12.Chart 2 data worksheet. (The underlying total will be ordered). </t>
    </r>
    <r>
      <rPr>
        <sz val="11"/>
        <color rgb="FFFF0000"/>
        <rFont val="Calibri"/>
        <family val="2"/>
        <scheme val="minor"/>
      </rPr>
      <t>Use a chart that compares values to categories.</t>
    </r>
    <r>
      <rPr>
        <sz val="11"/>
        <rFont val="Calibri"/>
        <family val="2"/>
        <scheme val="minor"/>
      </rPr>
      <t xml:space="preserve"> Use any appropriate chart style that pleases you, but again here, do not settle for the defaults. Customize the chart in some fashion. </t>
    </r>
    <r>
      <rPr>
        <sz val="11"/>
        <color rgb="FFFF0000"/>
        <rFont val="Calibri"/>
        <family val="2"/>
        <scheme val="minor"/>
      </rPr>
      <t>This will be a 100% stacked chart of some type.</t>
    </r>
    <r>
      <rPr>
        <sz val="11"/>
        <rFont val="Calibri"/>
        <family val="2"/>
        <scheme val="minor"/>
      </rPr>
      <t xml:space="preserve"> You will be using raw numbers and having the chart tool convert the numbers to relative percentages. Do not create the percentages yourself.</t>
    </r>
  </si>
  <si>
    <r>
      <t>Using the data on the</t>
    </r>
    <r>
      <rPr>
        <b/>
        <sz val="11"/>
        <color rgb="FFFF0000"/>
        <rFont val="Calibri"/>
        <family val="2"/>
        <scheme val="minor"/>
      </rPr>
      <t xml:space="preserve"> 11.Chart 1 data</t>
    </r>
    <r>
      <rPr>
        <sz val="11"/>
        <rFont val="Calibri"/>
        <family val="2"/>
        <scheme val="minor"/>
      </rPr>
      <t xml:space="preserve"> worksheet, create a chart to look at the total number of registered users</t>
    </r>
    <r>
      <rPr>
        <sz val="11"/>
        <color theme="1"/>
        <rFont val="Calibri"/>
        <family val="2"/>
        <scheme val="minor"/>
      </rPr>
      <t xml:space="preserve"> of the county systems (</t>
    </r>
    <r>
      <rPr>
        <sz val="11"/>
        <color rgb="FFFF0000"/>
        <rFont val="Calibri"/>
        <family val="2"/>
        <scheme val="minor"/>
      </rPr>
      <t>but do not include data for Stanly County</t>
    </r>
    <r>
      <rPr>
        <sz val="11"/>
        <color theme="1"/>
        <rFont val="Calibri"/>
        <family val="2"/>
        <scheme val="minor"/>
      </rPr>
      <t xml:space="preserve">).  </t>
    </r>
    <r>
      <rPr>
        <sz val="11"/>
        <rFont val="Calibri"/>
        <family val="2"/>
        <scheme val="minor"/>
      </rPr>
      <t xml:space="preserve">Arrange the data from lowest number on the left to highest on the right (this will require sorting). </t>
    </r>
    <r>
      <rPr>
        <sz val="11"/>
        <color rgb="FFFF0000"/>
        <rFont val="Calibri"/>
        <family val="2"/>
        <scheme val="minor"/>
      </rPr>
      <t>Use a chart that compares values (per capita) to categories (county systems)</t>
    </r>
    <r>
      <rPr>
        <sz val="11"/>
        <rFont val="Calibri"/>
        <family val="2"/>
        <scheme val="minor"/>
      </rPr>
      <t xml:space="preserve">. Place the chart on a separate worksheet (that means the chart stands alone on a workesheet and does not float above a grid of cells on a worksheet) named </t>
    </r>
    <r>
      <rPr>
        <b/>
        <sz val="11"/>
        <color rgb="FFFF0000"/>
        <rFont val="Calibri"/>
        <family val="2"/>
        <scheme val="minor"/>
      </rPr>
      <t>Numbers of Registered Users</t>
    </r>
    <r>
      <rPr>
        <sz val="11"/>
        <rFont val="Calibri"/>
        <family val="2"/>
        <scheme val="minor"/>
      </rPr>
      <t xml:space="preserve"> and insert the sheet right after the </t>
    </r>
    <r>
      <rPr>
        <b/>
        <sz val="11"/>
        <color rgb="FFFF0000"/>
        <rFont val="Calibri"/>
        <family val="2"/>
        <scheme val="minor"/>
      </rPr>
      <t>5.Chart 1 data</t>
    </r>
    <r>
      <rPr>
        <sz val="11"/>
        <rFont val="Calibri"/>
        <family val="2"/>
        <scheme val="minor"/>
      </rPr>
      <t xml:space="preserve"> worksheet. You may use the chart wizard, but do not use the defaults. </t>
    </r>
  </si>
  <si>
    <t>Conditional Formatting</t>
  </si>
  <si>
    <t>to highlight a value in the data</t>
  </si>
  <si>
    <t>make certain that bound objects are not truncated by being too small to fully display the bound data. Be certain that labels are meaningful</t>
  </si>
  <si>
    <t>you will explain in the notes why decided either to use a template or not, and if you do use a template, you will explain why you chose this one.
If you choose Prezi, embed such discussion deeply into each visual so that I can dive in to see it, but that it won't disrupt the flow of your presentation</t>
  </si>
  <si>
    <t>The goal for this task is to display your ability to create an effective, professional presentation. You may use any tool to do it, and you may have fun with the task, but be professional in the use of the tool and situation.</t>
  </si>
  <si>
    <t>Chen, Aaron</t>
  </si>
  <si>
    <t>you have already done this prior to the CSS class</t>
  </si>
  <si>
    <r>
      <t xml:space="preserve">Create a new style called </t>
    </r>
    <r>
      <rPr>
        <sz val="11"/>
        <color rgb="FFFF0000"/>
        <rFont val="Calibri"/>
        <family val="2"/>
        <scheme val="minor"/>
      </rPr>
      <t xml:space="preserve">Task03Content </t>
    </r>
    <r>
      <rPr>
        <sz val="11"/>
        <rFont val="Calibri"/>
        <family val="2"/>
        <scheme val="minor"/>
      </rPr>
      <t xml:space="preserve">based on the Normal style, 
with a </t>
    </r>
    <r>
      <rPr>
        <b/>
        <sz val="11"/>
        <color theme="3"/>
        <rFont val="Calibri"/>
        <family val="2"/>
        <scheme val="minor"/>
      </rPr>
      <t>sans-serif font</t>
    </r>
    <r>
      <rPr>
        <sz val="11"/>
        <rFont val="Calibri"/>
        <family val="2"/>
        <scheme val="minor"/>
      </rPr>
      <t xml:space="preserve"> of your choosing, 10 points,</t>
    </r>
    <r>
      <rPr>
        <b/>
        <sz val="11"/>
        <color theme="5"/>
        <rFont val="Calibri"/>
        <family val="2"/>
        <scheme val="minor"/>
      </rPr>
      <t xml:space="preserve"> 
</t>
    </r>
    <r>
      <rPr>
        <b/>
        <sz val="16"/>
        <color rgb="FFC00000"/>
        <rFont val="Calibri"/>
        <family val="2"/>
        <scheme val="minor"/>
      </rPr>
      <t xml:space="preserve">auto spacing before and after, </t>
    </r>
    <r>
      <rPr>
        <sz val="11"/>
        <rFont val="Calibri"/>
        <family val="2"/>
        <scheme val="minor"/>
      </rPr>
      <t xml:space="preserve">
single line spacing, and 
special first line indentation of .5 inches. 
This will be a style created for this document's use.</t>
    </r>
  </si>
  <si>
    <t xml:space="preserve">you only have page numbers on even page footers. The odd page footers say Created by Aaron Chen </t>
  </si>
  <si>
    <t>no footnotes</t>
  </si>
  <si>
    <r>
      <t xml:space="preserve">If you have any footnotes in the document, format them in your new </t>
    </r>
    <r>
      <rPr>
        <sz val="11"/>
        <color rgb="FFFF0000"/>
        <rFont val="Calibri"/>
        <family val="2"/>
        <scheme val="minor"/>
      </rPr>
      <t>Task03Footnotes</t>
    </r>
    <r>
      <rPr>
        <sz val="11"/>
        <rFont val="Calibri"/>
        <family val="2"/>
        <scheme val="minor"/>
      </rPr>
      <t xml:space="preserve"> style. 
</t>
    </r>
    <r>
      <rPr>
        <b/>
        <sz val="16"/>
        <color rgb="FFC00000"/>
        <rFont val="Calibri"/>
        <family val="2"/>
        <scheme val="minor"/>
      </rPr>
      <t>If you don't, you still need to create the new style and insert a footnote that includes the words "an example of the new footnote style" somewhere in the document</t>
    </r>
  </si>
  <si>
    <r>
      <t xml:space="preserve">Modify the Title style to 16 point </t>
    </r>
    <r>
      <rPr>
        <sz val="11"/>
        <color rgb="FFFF0000"/>
        <rFont val="Calibri"/>
        <family val="2"/>
        <scheme val="minor"/>
      </rPr>
      <t>sans serif font</t>
    </r>
    <r>
      <rPr>
        <sz val="11"/>
        <rFont val="Calibri"/>
        <family val="2"/>
        <scheme val="minor"/>
      </rPr>
      <t xml:space="preserve"> of your choosing, black color, center alignment . 
Modify the Subtitle style to </t>
    </r>
    <r>
      <rPr>
        <b/>
        <sz val="16"/>
        <color rgb="FFC00000"/>
        <rFont val="Bookman Old Style"/>
        <family val="1"/>
      </rPr>
      <t>serif fon</t>
    </r>
    <r>
      <rPr>
        <b/>
        <sz val="16"/>
        <color rgb="FFC00000"/>
        <rFont val="Calibri"/>
        <family val="2"/>
        <scheme val="minor"/>
      </rPr>
      <t>t</t>
    </r>
    <r>
      <rPr>
        <sz val="11"/>
        <color rgb="FFFF0000"/>
        <rFont val="Calibri"/>
        <family val="2"/>
        <scheme val="minor"/>
      </rPr>
      <t xml:space="preserve"> </t>
    </r>
    <r>
      <rPr>
        <sz val="11"/>
        <rFont val="Calibri"/>
        <family val="2"/>
        <scheme val="minor"/>
      </rPr>
      <t>of your choosing, black color, center alignment.</t>
    </r>
    <r>
      <rPr>
        <sz val="11"/>
        <color rgb="FFFF0000"/>
        <rFont val="Calibri"/>
        <family val="2"/>
        <scheme val="minor"/>
      </rPr>
      <t xml:space="preserve"> 
[if you want to have your title or subtitle in a color other than black, you may do so, but tell me about it in a footnote.]</t>
    </r>
  </si>
  <si>
    <r>
      <t xml:space="preserve">Format the image to wrap top and bottom, with picture position horizontal alignment </t>
    </r>
    <r>
      <rPr>
        <b/>
        <sz val="16"/>
        <color rgb="FFC00000"/>
        <rFont val="Calibri"/>
        <family val="2"/>
        <scheme val="minor"/>
      </rPr>
      <t xml:space="preserve">centered relative to the page. </t>
    </r>
  </si>
  <si>
    <r>
      <t xml:space="preserve">This is an all or nothing component. If it validates, you get 100% of the points; if it doesn't you get 0% of the points.  You have opportunities to fix any deficiencies.
</t>
    </r>
    <r>
      <rPr>
        <b/>
        <sz val="11"/>
        <color rgb="FFC00000"/>
        <rFont val="Calibri"/>
        <family val="2"/>
        <scheme val="minor"/>
      </rPr>
      <t>I'll ignore all except line 436 Error: Element il not allowed as child of element p in this context. You'll have to convice me what the IL tag means.</t>
    </r>
  </si>
  <si>
    <t>this took a bit more work than an OL would have taken, but the effect is worth it</t>
  </si>
  <si>
    <t>Aaron, you have anchored an image on your About page, but that is different from an image map. In an image map, you might have mapped the anchor to a spot over your tie, for example.</t>
  </si>
  <si>
    <t>I might have said "marked-up text"</t>
  </si>
  <si>
    <t>PT Serif renders as a sans serif on my laptop, but you know what you are doing</t>
  </si>
  <si>
    <r>
      <t xml:space="preserve">On the </t>
    </r>
    <r>
      <rPr>
        <b/>
        <sz val="11"/>
        <color rgb="FFFF0000"/>
        <rFont val="Calibri"/>
        <family val="2"/>
        <scheme val="minor"/>
      </rPr>
      <t>14.Conditional Formatting</t>
    </r>
    <r>
      <rPr>
        <sz val="11"/>
        <rFont val="Calibri"/>
        <family val="2"/>
        <scheme val="minor"/>
      </rPr>
      <t xml:space="preserve"> worksheet, use the conditional formatting tool to display the highest valued in the column showing 6-12TH GRADE REGISTERED PARTICIPANTS (</t>
    </r>
    <r>
      <rPr>
        <sz val="11"/>
        <color rgb="FFC00000"/>
        <rFont val="Calibri (Body)"/>
      </rPr>
      <t>display as in highlight?)</t>
    </r>
  </si>
  <si>
    <r>
      <t xml:space="preserve">On the </t>
    </r>
    <r>
      <rPr>
        <b/>
        <sz val="11"/>
        <color theme="1"/>
        <rFont val="Calibri"/>
        <family val="2"/>
        <scheme val="minor"/>
      </rPr>
      <t>Summary</t>
    </r>
    <r>
      <rPr>
        <sz val="11"/>
        <color theme="1"/>
        <rFont val="Calibri"/>
        <family val="2"/>
        <scheme val="minor"/>
      </rPr>
      <t xml:space="preserve"> worksheet, in cell A4 enter the words "Highest Minimum MLS Salary." In cell F4, insert a function that will return the highest minumum MLS salary from the data on the </t>
    </r>
    <r>
      <rPr>
        <b/>
        <sz val="11"/>
        <color theme="1"/>
        <rFont val="Calibri"/>
        <family val="2"/>
        <scheme val="minor"/>
      </rPr>
      <t>3.Hide E &amp; I</t>
    </r>
    <r>
      <rPr>
        <sz val="11"/>
        <color theme="1"/>
        <rFont val="Calibri"/>
        <family val="2"/>
        <scheme val="minor"/>
      </rPr>
      <t xml:space="preserve"> worksheet.</t>
    </r>
  </si>
  <si>
    <r>
      <t xml:space="preserve">On the </t>
    </r>
    <r>
      <rPr>
        <b/>
        <sz val="11"/>
        <color rgb="FFFF0000"/>
        <rFont val="Calibri"/>
        <family val="2"/>
        <scheme val="minor"/>
      </rPr>
      <t>10.Add comment</t>
    </r>
    <r>
      <rPr>
        <sz val="11"/>
        <rFont val="Calibri"/>
        <family val="2"/>
        <scheme val="minor"/>
      </rPr>
      <t xml:space="preserve"> worksheet, insert a comment on cell K6 stating which system has highest Cost Per Circulation (unable to adjust comment)</t>
    </r>
  </si>
  <si>
    <r>
      <t>Use a multilevel filter on the</t>
    </r>
    <r>
      <rPr>
        <b/>
        <sz val="11"/>
        <color rgb="FFFF0000"/>
        <rFont val="Calibri"/>
        <family val="2"/>
        <scheme val="minor"/>
      </rPr>
      <t xml:space="preserve"> 08.Filter Books Per Capita </t>
    </r>
    <r>
      <rPr>
        <sz val="11"/>
        <rFont val="Calibri"/>
        <family val="2"/>
        <scheme val="minor"/>
      </rPr>
      <t>worksheet to find out which of the Regional and Municipal systems only had Total Print Circulation between 20000 and 75000 (copied over from 09)</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</si>
</sst>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F800]dddd\,\ mmmm\ dd\,\ yyyy"/>
    <numFmt numFmtId="165" formatCode="[$-F400]h:mm:ss\ AM/PM"/>
  </numFmts>
  <fonts count="60" x14ac:knownFonts="1">
    <font>
      <sz val="10"/>
      <name val="Arial"/>
    </font>
    <font>
      <sz val="11"/>
      <color theme="1"/>
      <name val="Calibri"/>
      <family val="2"/>
      <scheme val="minor"/>
    </font>
    <font>
      <sz val="11"/>
      <color theme="1"/>
      <name val="Calibri"/>
      <family val="2"/>
      <scheme val="minor"/>
    </font>
    <font>
      <sz val="10"/>
      <color theme="1"/>
      <name val="Calibri"/>
      <family val="2"/>
    </font>
    <font>
      <sz val="10"/>
      <color indexed="8"/>
      <name val="Arial"/>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theme="10"/>
      <name val="Arial"/>
      <family val="2"/>
    </font>
    <font>
      <sz val="9"/>
      <color indexed="81"/>
      <name val="Tahoma"/>
      <family val="2"/>
    </font>
    <font>
      <b/>
      <sz val="9"/>
      <color indexed="81"/>
      <name val="Tahoma"/>
      <family val="2"/>
    </font>
    <font>
      <sz val="10"/>
      <name val="Calibri"/>
      <family val="2"/>
      <scheme val="minor"/>
    </font>
    <font>
      <sz val="11"/>
      <name val="Calibri"/>
      <family val="2"/>
      <scheme val="minor"/>
    </font>
    <font>
      <sz val="11"/>
      <color theme="0"/>
      <name val="Calibri"/>
      <family val="2"/>
      <scheme val="minor"/>
    </font>
    <font>
      <b/>
      <sz val="11"/>
      <color theme="0"/>
      <name val="Calibri"/>
      <family val="2"/>
      <scheme val="minor"/>
    </font>
    <font>
      <sz val="11"/>
      <color theme="1"/>
      <name val="Calibri"/>
      <family val="2"/>
      <scheme val="minor"/>
    </font>
    <font>
      <b/>
      <sz val="11"/>
      <name val="Calibri"/>
      <family val="2"/>
      <scheme val="minor"/>
    </font>
    <font>
      <sz val="11"/>
      <color rgb="FFFF0000"/>
      <name val="Calibri"/>
      <family val="2"/>
      <scheme val="minor"/>
    </font>
    <font>
      <sz val="11"/>
      <name val="Arial"/>
      <family val="2"/>
    </font>
    <font>
      <b/>
      <sz val="11"/>
      <color rgb="FFFF0000"/>
      <name val="Calibri"/>
      <family val="2"/>
      <scheme val="minor"/>
    </font>
    <font>
      <sz val="11"/>
      <color indexed="9"/>
      <name val="Calibri"/>
      <family val="2"/>
      <scheme val="minor"/>
    </font>
    <font>
      <sz val="11"/>
      <color theme="1"/>
      <name val="Calibri"/>
      <family val="2"/>
    </font>
    <font>
      <i/>
      <sz val="11"/>
      <name val="Calibri"/>
      <family val="2"/>
      <scheme val="minor"/>
    </font>
    <font>
      <sz val="11"/>
      <color rgb="FFFFFF00"/>
      <name val="Calibri"/>
      <family val="2"/>
      <scheme val="minor"/>
    </font>
    <font>
      <b/>
      <sz val="11"/>
      <color indexed="9"/>
      <name val="Calibri"/>
      <family val="2"/>
      <scheme val="minor"/>
    </font>
    <font>
      <b/>
      <sz val="11"/>
      <color rgb="FFFFFF00"/>
      <name val="Calibri"/>
      <family val="2"/>
      <scheme val="minor"/>
    </font>
    <font>
      <sz val="11"/>
      <color indexed="10"/>
      <name val="Calibri"/>
      <family val="2"/>
      <scheme val="minor"/>
    </font>
    <font>
      <b/>
      <sz val="11"/>
      <color theme="5"/>
      <name val="Calibri"/>
      <family val="2"/>
      <scheme val="minor"/>
    </font>
    <font>
      <sz val="11"/>
      <name val="Bookman Old Style"/>
      <family val="1"/>
    </font>
    <font>
      <b/>
      <sz val="11"/>
      <color theme="3"/>
      <name val="Calibri"/>
      <family val="2"/>
      <scheme val="minor"/>
    </font>
    <font>
      <b/>
      <sz val="11"/>
      <color theme="3"/>
      <name val="Bookman Old Style"/>
      <family val="1"/>
    </font>
    <font>
      <sz val="11"/>
      <color rgb="FFC00000"/>
      <name val="Calibri"/>
      <family val="2"/>
      <scheme val="minor"/>
    </font>
    <font>
      <sz val="11"/>
      <name val="Calibri"/>
      <family val="2"/>
      <scheme val="minor"/>
    </font>
    <font>
      <sz val="11"/>
      <color theme="0"/>
      <name val="Calibri"/>
      <family val="2"/>
      <scheme val="minor"/>
    </font>
    <font>
      <sz val="11"/>
      <color indexed="8"/>
      <name val="Calibri"/>
      <family val="2"/>
      <scheme val="minor"/>
    </font>
    <font>
      <b/>
      <sz val="11"/>
      <color theme="9" tint="-0.249977111117893"/>
      <name val="Calibri"/>
      <family val="2"/>
      <scheme val="minor"/>
    </font>
    <font>
      <b/>
      <sz val="11"/>
      <color theme="0"/>
      <name val="Calibri"/>
      <family val="2"/>
      <scheme val="minor"/>
    </font>
    <font>
      <sz val="11"/>
      <color theme="10"/>
      <name val="Calibri"/>
      <family val="2"/>
      <scheme val="minor"/>
    </font>
    <font>
      <b/>
      <sz val="16"/>
      <color rgb="FFC00000"/>
      <name val="Calibri"/>
      <family val="2"/>
      <scheme val="minor"/>
    </font>
    <font>
      <b/>
      <sz val="11"/>
      <color rgb="FFC00000"/>
      <name val="Calibri"/>
      <family val="2"/>
      <scheme val="minor"/>
    </font>
    <font>
      <b/>
      <sz val="16"/>
      <color rgb="FFC00000"/>
      <name val="Bookman Old Style"/>
      <family val="1"/>
    </font>
    <font>
      <sz val="11"/>
      <color rgb="FFC00000"/>
      <name val="Calibri (Body)"/>
    </font>
    <font>
      <b/>
      <sz val="11"/>
      <color theme="1"/>
      <name val="Calibri"/>
      <family val="2"/>
      <scheme val="minor"/>
    </font>
    <font>
      <u/>
      <sz val="10"/>
      <color theme="11"/>
      <name val="Arial"/>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rgb="FFFFFF00"/>
        <bgColor indexed="8"/>
      </patternFill>
    </fill>
    <fill>
      <patternFill patternType="solid">
        <fgColor rgb="FFFFFF00"/>
        <bgColor indexed="0"/>
      </patternFill>
    </fill>
    <fill>
      <patternFill patternType="solid">
        <fgColor theme="0" tint="-0.499984740745262"/>
        <bgColor indexed="64"/>
      </patternFill>
    </fill>
    <fill>
      <patternFill patternType="solid">
        <fgColor theme="4"/>
        <bgColor indexed="64"/>
      </patternFill>
    </fill>
    <fill>
      <patternFill patternType="solid">
        <fgColor theme="3" tint="0.59999389629810485"/>
        <bgColor indexed="64"/>
      </patternFill>
    </fill>
    <fill>
      <patternFill patternType="solid">
        <fgColor theme="3"/>
        <bgColor indexed="64"/>
      </patternFill>
    </fill>
    <fill>
      <patternFill patternType="solid">
        <fgColor indexed="9"/>
        <bgColor indexed="64"/>
      </patternFill>
    </fill>
    <fill>
      <patternFill patternType="solid">
        <fgColor rgb="FF4682B4"/>
        <bgColor indexed="64"/>
      </patternFill>
    </fill>
    <fill>
      <patternFill patternType="solid">
        <fgColor rgb="FF6B8E23"/>
        <bgColor indexed="64"/>
      </patternFill>
    </fill>
    <fill>
      <patternFill patternType="solid">
        <fgColor rgb="FF000FFF"/>
        <bgColor indexed="64"/>
      </patternFill>
    </fill>
    <fill>
      <patternFill patternType="solid">
        <fgColor rgb="FF006400"/>
        <bgColor indexed="64"/>
      </patternFill>
    </fill>
    <fill>
      <patternFill patternType="solid">
        <fgColor rgb="FF000FFF"/>
        <bgColor indexed="0"/>
      </patternFill>
    </fill>
    <fill>
      <patternFill patternType="solid">
        <fgColor rgb="FF000FFF"/>
        <bgColor indexed="8"/>
      </patternFill>
    </fill>
    <fill>
      <patternFill patternType="solid">
        <fgColor rgb="FF6B8E23"/>
        <bgColor indexed="0"/>
      </patternFill>
    </fill>
    <fill>
      <patternFill patternType="solid">
        <fgColor rgb="FF6B8E23"/>
        <bgColor indexed="8"/>
      </patternFill>
    </fill>
    <fill>
      <patternFill patternType="solid">
        <fgColor rgb="FF4682B4"/>
        <bgColor indexed="0"/>
      </patternFill>
    </fill>
    <fill>
      <patternFill patternType="solid">
        <fgColor rgb="FF4682B4"/>
        <bgColor indexed="8"/>
      </patternFill>
    </fill>
    <fill>
      <patternFill patternType="solid">
        <fgColor rgb="FF006400"/>
        <bgColor indexed="0"/>
      </patternFill>
    </fill>
    <fill>
      <patternFill patternType="solid">
        <fgColor rgb="FF006400"/>
        <bgColor indexed="8"/>
      </patternFill>
    </fill>
    <fill>
      <patternFill patternType="solid">
        <fgColor rgb="FF800000"/>
        <bgColor indexed="64"/>
      </patternFill>
    </fill>
    <fill>
      <patternFill patternType="solid">
        <fgColor rgb="FFC00000"/>
        <bgColor indexed="64"/>
      </patternFill>
    </fill>
    <fill>
      <patternFill patternType="solid">
        <fgColor rgb="FF800000"/>
        <bgColor indexed="0"/>
      </patternFill>
    </fill>
    <fill>
      <patternFill patternType="solid">
        <fgColor rgb="FF800000"/>
        <bgColor indexed="8"/>
      </patternFill>
    </fill>
    <fill>
      <patternFill patternType="solid">
        <fgColor rgb="FFFF8C00"/>
        <bgColor indexed="64"/>
      </patternFill>
    </fill>
    <fill>
      <patternFill patternType="solid">
        <fgColor rgb="FFFF8C00"/>
        <bgColor indexed="0"/>
      </patternFill>
    </fill>
    <fill>
      <patternFill patternType="solid">
        <fgColor rgb="FFFF8C00"/>
        <bgColor indexed="8"/>
      </patternFill>
    </fill>
    <fill>
      <patternFill patternType="solid">
        <fgColor rgb="FFDB7093"/>
        <bgColor indexed="0"/>
      </patternFill>
    </fill>
    <fill>
      <patternFill patternType="solid">
        <fgColor rgb="FFDB7093"/>
        <bgColor indexed="8"/>
      </patternFill>
    </fill>
    <fill>
      <patternFill patternType="solid">
        <fgColor theme="9" tint="-0.24994659260841701"/>
        <bgColor indexed="0"/>
      </patternFill>
    </fill>
    <fill>
      <patternFill patternType="solid">
        <fgColor theme="9" tint="-0.24994659260841701"/>
        <bgColor indexed="8"/>
      </patternFill>
    </fill>
    <fill>
      <patternFill patternType="solid">
        <fgColor rgb="FFDB7093"/>
        <bgColor indexed="64"/>
      </patternFill>
    </fill>
    <fill>
      <patternFill patternType="solid">
        <fgColor rgb="FFFFCC00"/>
        <bgColor indexed="64"/>
      </patternFill>
    </fill>
    <fill>
      <patternFill patternType="solid">
        <fgColor rgb="FFFFFF00"/>
        <bgColor indexed="64"/>
      </patternFill>
    </fill>
    <fill>
      <patternFill patternType="solid">
        <fgColor theme="9" tint="0.59999389629810485"/>
        <bgColor indexed="65"/>
      </patternFill>
    </fill>
    <fill>
      <patternFill patternType="solid">
        <fgColor theme="8" tint="-0.499984740745262"/>
        <bgColor indexed="64"/>
      </patternFill>
    </fill>
    <fill>
      <patternFill patternType="solid">
        <fgColor theme="8" tint="0.59999389629810485"/>
        <bgColor indexed="65"/>
      </patternFill>
    </fill>
    <fill>
      <patternFill patternType="solid">
        <fgColor rgb="FF99CCFF"/>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6"/>
        <bgColor indexed="64"/>
      </patternFill>
    </fill>
    <fill>
      <patternFill patternType="solid">
        <fgColor rgb="FF92D05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double">
        <color auto="1"/>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right/>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auto="1"/>
      </left>
      <right style="thin">
        <color auto="1"/>
      </right>
      <top style="double">
        <color auto="1"/>
      </top>
      <bottom style="double">
        <color auto="1"/>
      </bottom>
      <diagonal/>
    </border>
    <border>
      <left/>
      <right/>
      <top style="thin">
        <color auto="1"/>
      </top>
      <bottom/>
      <diagonal/>
    </border>
    <border>
      <left/>
      <right/>
      <top style="medium">
        <color auto="1"/>
      </top>
      <bottom style="thin">
        <color auto="1"/>
      </bottom>
      <diagonal/>
    </border>
    <border>
      <left style="medium">
        <color auto="1"/>
      </left>
      <right style="medium">
        <color auto="1"/>
      </right>
      <top style="medium">
        <color auto="1"/>
      </top>
      <bottom/>
      <diagonal/>
    </border>
  </borders>
  <cellStyleXfs count="79">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3" fontId="5" fillId="0" borderId="0" applyBorder="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4" fillId="0" borderId="0"/>
    <xf numFmtId="0" fontId="6" fillId="23" borderId="7" applyNumberFormat="0" applyFont="0" applyAlignment="0" applyProtection="0"/>
    <xf numFmtId="0" fontId="20" fillId="20" borderId="8" applyNumberFormat="0" applyAlignment="0" applyProtection="0"/>
    <xf numFmtId="3" fontId="6" fillId="0" borderId="9"/>
    <xf numFmtId="3" fontId="6" fillId="0" borderId="10"/>
    <xf numFmtId="3" fontId="6" fillId="0" borderId="11"/>
    <xf numFmtId="3" fontId="6" fillId="0" borderId="12" applyNumberFormat="0" applyFont="0"/>
    <xf numFmtId="3" fontId="6" fillId="0" borderId="13"/>
    <xf numFmtId="4" fontId="6" fillId="0" borderId="14" applyNumberFormat="0"/>
    <xf numFmtId="0" fontId="21" fillId="0" borderId="0" applyNumberFormat="0" applyFill="0" applyBorder="0" applyAlignment="0" applyProtection="0"/>
    <xf numFmtId="0" fontId="22" fillId="0" borderId="15" applyNumberFormat="0" applyFill="0" applyAlignment="0" applyProtection="0"/>
    <xf numFmtId="0" fontId="23" fillId="0" borderId="0" applyNumberFormat="0" applyFill="0" applyBorder="0" applyAlignment="0" applyProtection="0"/>
    <xf numFmtId="0" fontId="6" fillId="0" borderId="0"/>
    <xf numFmtId="43" fontId="6" fillId="0" borderId="0" applyFont="0" applyFill="0" applyBorder="0" applyAlignment="0" applyProtection="0"/>
    <xf numFmtId="0" fontId="24" fillId="0" borderId="0" applyNumberFormat="0" applyFill="0" applyBorder="0" applyAlignment="0" applyProtection="0">
      <alignment vertical="top"/>
      <protection locked="0"/>
    </xf>
    <xf numFmtId="4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3" fontId="6" fillId="0" borderId="23" applyNumberFormat="0" applyFont="0"/>
    <xf numFmtId="3" fontId="6" fillId="0" borderId="23" applyNumberFormat="0"/>
    <xf numFmtId="3" fontId="6" fillId="0" borderId="24" applyNumberFormat="0"/>
    <xf numFmtId="3" fontId="6" fillId="0" borderId="24" applyNumberFormat="0" applyFont="0"/>
    <xf numFmtId="3" fontId="6" fillId="0" borderId="12" applyNumberFormat="0"/>
    <xf numFmtId="4" fontId="6" fillId="0" borderId="25" applyNumberFormat="0" applyFont="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3" fillId="58" borderId="0" applyNumberFormat="0" applyBorder="0" applyAlignment="0" applyProtection="0"/>
    <xf numFmtId="0" fontId="29" fillId="59" borderId="0">
      <alignment horizontal="center" vertical="center"/>
    </xf>
    <xf numFmtId="0" fontId="2" fillId="0" borderId="0"/>
    <xf numFmtId="0" fontId="3" fillId="60" borderId="0" applyNumberFormat="0" applyBorder="0" applyAlignment="0" applyProtection="0"/>
    <xf numFmtId="0" fontId="29" fillId="64" borderId="0">
      <alignment horizontal="center" vertical="center"/>
    </xf>
    <xf numFmtId="0" fontId="29" fillId="65" borderId="0">
      <alignment horizontal="center" vertical="center"/>
    </xf>
    <xf numFmtId="0" fontId="24"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cellStyleXfs>
  <cellXfs count="281">
    <xf numFmtId="0" fontId="0" fillId="0" borderId="0" xfId="0"/>
    <xf numFmtId="0" fontId="27" fillId="0" borderId="0" xfId="50" applyFont="1"/>
    <xf numFmtId="0" fontId="27" fillId="0" borderId="0" xfId="50" applyFont="1" applyAlignment="1">
      <alignment vertical="top" wrapText="1"/>
    </xf>
    <xf numFmtId="0" fontId="27" fillId="0" borderId="0" xfId="50" applyFont="1" applyAlignment="1">
      <alignment vertical="top"/>
    </xf>
    <xf numFmtId="0" fontId="27" fillId="0" borderId="0" xfId="50" applyFont="1" applyFill="1" applyAlignment="1">
      <alignment vertical="top"/>
    </xf>
    <xf numFmtId="0" fontId="27" fillId="0" borderId="0" xfId="50" applyFont="1" applyFill="1" applyAlignment="1">
      <alignment vertical="top" wrapText="1"/>
    </xf>
    <xf numFmtId="0" fontId="28" fillId="0" borderId="0" xfId="50" applyFont="1"/>
    <xf numFmtId="0" fontId="29" fillId="32" borderId="16" xfId="50" applyFont="1" applyFill="1" applyBorder="1" applyAlignment="1">
      <alignment horizontal="center" vertical="center"/>
    </xf>
    <xf numFmtId="164" fontId="29" fillId="32" borderId="16" xfId="50" applyNumberFormat="1" applyFont="1" applyFill="1" applyBorder="1" applyAlignment="1">
      <alignment horizontal="center" vertical="center"/>
    </xf>
    <xf numFmtId="0" fontId="29" fillId="32" borderId="16" xfId="50" applyFont="1" applyFill="1" applyBorder="1" applyAlignment="1">
      <alignment vertical="center" wrapText="1"/>
    </xf>
    <xf numFmtId="0" fontId="29" fillId="32" borderId="16" xfId="50" applyFont="1" applyFill="1" applyBorder="1" applyAlignment="1">
      <alignment horizontal="center" vertical="center" wrapText="1"/>
    </xf>
    <xf numFmtId="0" fontId="28" fillId="0" borderId="0" xfId="50" applyFont="1" applyAlignment="1">
      <alignment vertical="top"/>
    </xf>
    <xf numFmtId="0" fontId="31" fillId="57" borderId="16" xfId="50" applyFont="1" applyFill="1" applyBorder="1" applyAlignment="1">
      <alignment horizontal="center" vertical="center"/>
    </xf>
    <xf numFmtId="0" fontId="31" fillId="57" borderId="16" xfId="50" applyFont="1" applyFill="1" applyBorder="1" applyAlignment="1">
      <alignment horizontal="center" vertical="center" wrapText="1"/>
    </xf>
    <xf numFmtId="0" fontId="28" fillId="0" borderId="0" xfId="50" applyFont="1" applyBorder="1" applyAlignment="1">
      <alignment vertical="top" wrapText="1"/>
    </xf>
    <xf numFmtId="0" fontId="32" fillId="32" borderId="16" xfId="50" applyFont="1" applyFill="1" applyBorder="1" applyAlignment="1">
      <alignment horizontal="center" vertical="center" wrapText="1"/>
    </xf>
    <xf numFmtId="0" fontId="30" fillId="32" borderId="16" xfId="50" applyFont="1" applyFill="1" applyBorder="1" applyAlignment="1">
      <alignment horizontal="center" vertical="center" wrapText="1"/>
    </xf>
    <xf numFmtId="0" fontId="28" fillId="0" borderId="16" xfId="50" applyFont="1" applyFill="1" applyBorder="1" applyAlignment="1">
      <alignment vertical="center" wrapText="1"/>
    </xf>
    <xf numFmtId="9" fontId="28" fillId="0" borderId="16" xfId="50" applyNumberFormat="1" applyFont="1" applyFill="1" applyBorder="1" applyAlignment="1">
      <alignment vertical="center" wrapText="1"/>
    </xf>
    <xf numFmtId="0" fontId="28" fillId="24" borderId="16" xfId="50" applyFont="1" applyFill="1" applyBorder="1" applyAlignment="1">
      <alignment vertical="center" wrapText="1"/>
    </xf>
    <xf numFmtId="0" fontId="32" fillId="24" borderId="16" xfId="50" applyFont="1" applyFill="1" applyBorder="1" applyAlignment="1">
      <alignment horizontal="right" vertical="center" wrapText="1"/>
    </xf>
    <xf numFmtId="9" fontId="28" fillId="24" borderId="16" xfId="50" applyNumberFormat="1" applyFont="1" applyFill="1" applyBorder="1" applyAlignment="1">
      <alignment vertical="center" wrapText="1"/>
    </xf>
    <xf numFmtId="0" fontId="28" fillId="32" borderId="16" xfId="50" applyFont="1" applyFill="1" applyBorder="1" applyAlignment="1">
      <alignment vertical="center" wrapText="1"/>
    </xf>
    <xf numFmtId="0" fontId="30" fillId="32" borderId="16" xfId="50" applyFont="1" applyFill="1" applyBorder="1" applyAlignment="1">
      <alignment vertical="center" wrapText="1"/>
    </xf>
    <xf numFmtId="0" fontId="30" fillId="32" borderId="16" xfId="50" applyFont="1" applyFill="1" applyBorder="1" applyAlignment="1">
      <alignment horizontal="centerContinuous" vertical="center"/>
    </xf>
    <xf numFmtId="0" fontId="28" fillId="32" borderId="16" xfId="50" applyFont="1" applyFill="1" applyBorder="1" applyAlignment="1">
      <alignment horizontal="centerContinuous" vertical="center" wrapText="1"/>
    </xf>
    <xf numFmtId="0" fontId="28" fillId="0" borderId="0" xfId="50" applyFont="1" applyBorder="1" applyAlignment="1">
      <alignment vertical="center" wrapText="1"/>
    </xf>
    <xf numFmtId="0" fontId="29" fillId="33" borderId="0" xfId="50" applyFont="1" applyFill="1" applyBorder="1" applyAlignment="1">
      <alignment horizontal="center" vertical="center"/>
    </xf>
    <xf numFmtId="164" fontId="29" fillId="33" borderId="0" xfId="50" applyNumberFormat="1" applyFont="1" applyFill="1" applyBorder="1" applyAlignment="1">
      <alignment horizontal="center" vertical="center"/>
    </xf>
    <xf numFmtId="0" fontId="29" fillId="33" borderId="0" xfId="50" applyFont="1" applyFill="1" applyBorder="1" applyAlignment="1">
      <alignment vertical="center" wrapText="1"/>
    </xf>
    <xf numFmtId="0" fontId="29" fillId="33" borderId="0" xfId="50" applyFont="1" applyFill="1" applyBorder="1" applyAlignment="1">
      <alignment horizontal="center" vertical="center" wrapText="1"/>
    </xf>
    <xf numFmtId="0" fontId="31" fillId="57" borderId="18" xfId="50" applyFont="1" applyFill="1" applyBorder="1" applyAlignment="1">
      <alignment horizontal="center" vertical="center"/>
    </xf>
    <xf numFmtId="0" fontId="31" fillId="57" borderId="18" xfId="50" applyFont="1" applyFill="1" applyBorder="1" applyAlignment="1">
      <alignment horizontal="center" vertical="center" wrapText="1"/>
    </xf>
    <xf numFmtId="0" fontId="28" fillId="57" borderId="0" xfId="50" applyFont="1" applyFill="1" applyBorder="1" applyAlignment="1">
      <alignment horizontal="center" vertical="center" wrapText="1"/>
    </xf>
    <xf numFmtId="0" fontId="28" fillId="0" borderId="0" xfId="50" applyFont="1" applyAlignment="1">
      <alignment vertical="top" wrapText="1"/>
    </xf>
    <xf numFmtId="0" fontId="29" fillId="33" borderId="16" xfId="50" applyFont="1" applyFill="1" applyBorder="1" applyAlignment="1">
      <alignment vertical="center" wrapText="1"/>
    </xf>
    <xf numFmtId="0" fontId="30" fillId="33" borderId="16" xfId="50" applyFont="1" applyFill="1" applyBorder="1" applyAlignment="1">
      <alignment horizontal="center" vertical="center" wrapText="1"/>
    </xf>
    <xf numFmtId="0" fontId="28" fillId="33" borderId="16" xfId="50" applyFont="1" applyFill="1" applyBorder="1" applyAlignment="1">
      <alignment vertical="center" wrapText="1"/>
    </xf>
    <xf numFmtId="0" fontId="28" fillId="0" borderId="16" xfId="50" applyFont="1" applyBorder="1" applyAlignment="1">
      <alignment vertical="center" wrapText="1"/>
    </xf>
    <xf numFmtId="0" fontId="32" fillId="24" borderId="16" xfId="50" applyFont="1" applyFill="1" applyBorder="1" applyAlignment="1">
      <alignment vertical="center" wrapText="1"/>
    </xf>
    <xf numFmtId="0" fontId="30" fillId="33" borderId="16" xfId="50" applyFont="1" applyFill="1" applyBorder="1" applyAlignment="1">
      <alignment vertical="center" wrapText="1"/>
    </xf>
    <xf numFmtId="0" fontId="28" fillId="0" borderId="18" xfId="50" applyFont="1" applyFill="1" applyBorder="1" applyAlignment="1">
      <alignment vertical="center" wrapText="1"/>
    </xf>
    <xf numFmtId="0" fontId="31" fillId="0" borderId="18" xfId="0" applyFont="1" applyBorder="1" applyAlignment="1">
      <alignment horizontal="right" vertical="center"/>
    </xf>
    <xf numFmtId="9" fontId="28" fillId="0" borderId="18" xfId="50" applyNumberFormat="1" applyFont="1" applyFill="1" applyBorder="1" applyAlignment="1">
      <alignment vertical="center" wrapText="1"/>
    </xf>
    <xf numFmtId="0" fontId="34" fillId="0" borderId="0" xfId="50" applyFont="1"/>
    <xf numFmtId="0" fontId="28" fillId="0" borderId="0" xfId="50" applyFont="1" applyAlignment="1">
      <alignment horizontal="left" vertical="center"/>
    </xf>
    <xf numFmtId="0" fontId="28" fillId="0" borderId="16" xfId="50" applyFont="1" applyFill="1" applyBorder="1" applyAlignment="1">
      <alignment horizontal="left" vertical="top" wrapText="1"/>
    </xf>
    <xf numFmtId="0" fontId="28" fillId="0" borderId="16" xfId="50" applyFont="1" applyFill="1" applyBorder="1" applyAlignment="1">
      <alignment vertical="top" wrapText="1"/>
    </xf>
    <xf numFmtId="0" fontId="28" fillId="0" borderId="16" xfId="50" applyNumberFormat="1" applyFont="1" applyFill="1" applyBorder="1" applyAlignment="1">
      <alignment horizontal="left" vertical="top" wrapText="1"/>
    </xf>
    <xf numFmtId="0" fontId="29" fillId="35" borderId="16" xfId="50" applyFont="1" applyFill="1" applyBorder="1" applyAlignment="1">
      <alignment horizontal="center"/>
    </xf>
    <xf numFmtId="164" fontId="29" fillId="35" borderId="16" xfId="50" applyNumberFormat="1" applyFont="1" applyFill="1" applyBorder="1" applyAlignment="1">
      <alignment horizontal="center"/>
    </xf>
    <xf numFmtId="0" fontId="29" fillId="35" borderId="16" xfId="50" applyFont="1" applyFill="1" applyBorder="1" applyAlignment="1">
      <alignment vertical="top" wrapText="1"/>
    </xf>
    <xf numFmtId="0" fontId="29" fillId="35" borderId="16" xfId="50" applyFont="1" applyFill="1" applyBorder="1" applyAlignment="1">
      <alignment horizontal="center" vertical="top" wrapText="1"/>
    </xf>
    <xf numFmtId="0" fontId="29" fillId="27" borderId="16" xfId="50" applyFont="1" applyFill="1" applyBorder="1" applyAlignment="1">
      <alignment horizontal="center" vertical="top" wrapText="1"/>
    </xf>
    <xf numFmtId="0" fontId="28" fillId="0" borderId="16" xfId="50" applyFont="1" applyBorder="1" applyAlignment="1">
      <alignment vertical="top" wrapText="1"/>
    </xf>
    <xf numFmtId="0" fontId="28" fillId="35" borderId="16" xfId="50" applyFont="1" applyFill="1" applyBorder="1" applyAlignment="1">
      <alignment vertical="top" wrapText="1"/>
    </xf>
    <xf numFmtId="0" fontId="36" fillId="35" borderId="16" xfId="50" applyFont="1" applyFill="1" applyBorder="1" applyAlignment="1">
      <alignment horizontal="center" vertical="top" wrapText="1"/>
    </xf>
    <xf numFmtId="9" fontId="28" fillId="56" borderId="16" xfId="50" applyNumberFormat="1" applyFont="1" applyFill="1" applyBorder="1" applyAlignment="1">
      <alignment vertical="center" wrapText="1"/>
    </xf>
    <xf numFmtId="0" fontId="28" fillId="0" borderId="16" xfId="50" applyFont="1" applyFill="1" applyBorder="1" applyAlignment="1">
      <alignment vertical="center"/>
    </xf>
    <xf numFmtId="0" fontId="28" fillId="24" borderId="16" xfId="50" applyFont="1" applyFill="1" applyBorder="1" applyAlignment="1">
      <alignment vertical="top" wrapText="1"/>
    </xf>
    <xf numFmtId="0" fontId="32" fillId="24" borderId="16" xfId="50" applyFont="1" applyFill="1" applyBorder="1" applyAlignment="1">
      <alignment vertical="top" wrapText="1"/>
    </xf>
    <xf numFmtId="9" fontId="28" fillId="24" borderId="16" xfId="50" applyNumberFormat="1" applyFont="1" applyFill="1" applyBorder="1" applyAlignment="1">
      <alignment vertical="top" wrapText="1"/>
    </xf>
    <xf numFmtId="9" fontId="28" fillId="35" borderId="16" xfId="50" applyNumberFormat="1" applyFont="1" applyFill="1" applyBorder="1" applyAlignment="1">
      <alignment vertical="top" wrapText="1"/>
    </xf>
    <xf numFmtId="0" fontId="28" fillId="0" borderId="16" xfId="50" applyFont="1" applyFill="1" applyBorder="1" applyAlignment="1">
      <alignment vertical="top"/>
    </xf>
    <xf numFmtId="9" fontId="28" fillId="0" borderId="16" xfId="50" applyNumberFormat="1" applyFont="1" applyFill="1" applyBorder="1" applyAlignment="1">
      <alignment vertical="top" wrapText="1"/>
    </xf>
    <xf numFmtId="0" fontId="28" fillId="35" borderId="16" xfId="50" applyFont="1" applyFill="1" applyBorder="1" applyAlignment="1">
      <alignment vertical="top"/>
    </xf>
    <xf numFmtId="0" fontId="38" fillId="35" borderId="16" xfId="50" applyFont="1" applyFill="1" applyBorder="1" applyAlignment="1">
      <alignment vertical="top"/>
    </xf>
    <xf numFmtId="0" fontId="38" fillId="35" borderId="16" xfId="50" applyFont="1" applyFill="1" applyBorder="1" applyAlignment="1">
      <alignment vertical="top" wrapText="1"/>
    </xf>
    <xf numFmtId="0" fontId="38" fillId="0" borderId="0" xfId="50" applyFont="1" applyAlignment="1">
      <alignment vertical="top" wrapText="1"/>
    </xf>
    <xf numFmtId="0" fontId="36" fillId="35" borderId="16" xfId="50" applyFont="1" applyFill="1" applyBorder="1" applyAlignment="1">
      <alignment horizontal="centerContinuous" vertical="top" wrapText="1"/>
    </xf>
    <xf numFmtId="9" fontId="28" fillId="35" borderId="16" xfId="50" applyNumberFormat="1" applyFont="1" applyFill="1" applyBorder="1" applyAlignment="1">
      <alignment horizontal="centerContinuous" vertical="top" wrapText="1"/>
    </xf>
    <xf numFmtId="0" fontId="39" fillId="35" borderId="16" xfId="50" applyFont="1" applyFill="1" applyBorder="1" applyAlignment="1">
      <alignment horizontal="left" vertical="top" wrapText="1"/>
    </xf>
    <xf numFmtId="0" fontId="28" fillId="0" borderId="16" xfId="50" applyFont="1" applyBorder="1" applyAlignment="1">
      <alignment vertical="top"/>
    </xf>
    <xf numFmtId="0" fontId="28" fillId="24" borderId="16" xfId="50" applyFont="1" applyFill="1" applyBorder="1" applyAlignment="1">
      <alignment vertical="top"/>
    </xf>
    <xf numFmtId="0" fontId="36" fillId="35" borderId="16" xfId="50" applyFont="1" applyFill="1" applyBorder="1" applyAlignment="1">
      <alignment vertical="top"/>
    </xf>
    <xf numFmtId="0" fontId="40" fillId="35" borderId="16" xfId="50" applyFont="1" applyFill="1" applyBorder="1" applyAlignment="1">
      <alignment vertical="top" wrapText="1"/>
    </xf>
    <xf numFmtId="0" fontId="36" fillId="35" borderId="16" xfId="50" applyFont="1" applyFill="1" applyBorder="1" applyAlignment="1">
      <alignment vertical="top" wrapText="1"/>
    </xf>
    <xf numFmtId="0" fontId="29" fillId="44" borderId="0" xfId="50" applyFont="1" applyFill="1" applyBorder="1" applyAlignment="1">
      <alignment horizontal="center"/>
    </xf>
    <xf numFmtId="164" fontId="29" fillId="44" borderId="0" xfId="50" applyNumberFormat="1" applyFont="1" applyFill="1" applyBorder="1" applyAlignment="1">
      <alignment horizontal="center"/>
    </xf>
    <xf numFmtId="164" fontId="29" fillId="44" borderId="0" xfId="50" applyNumberFormat="1" applyFont="1" applyFill="1" applyBorder="1" applyAlignment="1">
      <alignment horizontal="center" vertical="top" wrapText="1"/>
    </xf>
    <xf numFmtId="0" fontId="29" fillId="44" borderId="0" xfId="50" applyFont="1" applyFill="1" applyBorder="1" applyAlignment="1">
      <alignment vertical="top" wrapText="1"/>
    </xf>
    <xf numFmtId="0" fontId="29" fillId="44" borderId="0" xfId="50" applyFont="1" applyFill="1" applyBorder="1" applyAlignment="1">
      <alignment horizontal="center" vertical="top" wrapText="1"/>
    </xf>
    <xf numFmtId="0" fontId="28" fillId="57" borderId="0" xfId="50" applyFont="1" applyFill="1" applyBorder="1" applyAlignment="1">
      <alignment horizontal="center" vertical="top" wrapText="1"/>
    </xf>
    <xf numFmtId="0" fontId="28" fillId="44" borderId="0" xfId="50" applyFont="1" applyFill="1" applyBorder="1" applyAlignment="1">
      <alignment horizontal="center" vertical="top" wrapText="1"/>
    </xf>
    <xf numFmtId="0" fontId="40" fillId="44" borderId="0" xfId="50" applyFont="1" applyFill="1" applyBorder="1" applyAlignment="1">
      <alignment horizontal="center" vertical="top" wrapText="1"/>
    </xf>
    <xf numFmtId="0" fontId="28" fillId="44" borderId="0" xfId="50" applyFont="1" applyFill="1" applyBorder="1" applyAlignment="1">
      <alignment vertical="top" wrapText="1"/>
    </xf>
    <xf numFmtId="0" fontId="28" fillId="31" borderId="0" xfId="50" applyFont="1" applyFill="1" applyBorder="1" applyAlignment="1">
      <alignment horizontal="center" vertical="top" wrapText="1"/>
    </xf>
    <xf numFmtId="0" fontId="28" fillId="0" borderId="18" xfId="50" applyFont="1" applyBorder="1" applyAlignment="1">
      <alignment horizontal="left" vertical="top" wrapText="1"/>
    </xf>
    <xf numFmtId="0" fontId="28" fillId="0" borderId="18" xfId="50" applyFont="1" applyFill="1" applyBorder="1" applyAlignment="1">
      <alignment vertical="top" wrapText="1"/>
    </xf>
    <xf numFmtId="0" fontId="7" fillId="8" borderId="0" xfId="11" applyFont="1" applyBorder="1" applyAlignment="1">
      <alignment horizontal="center" vertical="top" wrapText="1"/>
    </xf>
    <xf numFmtId="0" fontId="7" fillId="8" borderId="16" xfId="11" applyFont="1" applyBorder="1" applyAlignment="1">
      <alignment horizontal="left" vertical="top" wrapText="1"/>
    </xf>
    <xf numFmtId="0" fontId="7" fillId="8" borderId="16" xfId="11" applyFont="1" applyBorder="1" applyAlignment="1">
      <alignment vertical="top" wrapText="1"/>
    </xf>
    <xf numFmtId="0" fontId="28" fillId="0" borderId="0" xfId="50" applyFont="1" applyFill="1" applyBorder="1" applyAlignment="1">
      <alignment horizontal="center" vertical="top" wrapText="1"/>
    </xf>
    <xf numFmtId="0" fontId="28" fillId="0" borderId="18" xfId="50" applyFont="1" applyFill="1" applyBorder="1" applyAlignment="1">
      <alignment horizontal="center" vertical="top" wrapText="1"/>
    </xf>
    <xf numFmtId="0" fontId="28" fillId="0" borderId="16" xfId="50" applyFont="1" applyBorder="1" applyAlignment="1">
      <alignment horizontal="left" vertical="top" wrapText="1"/>
    </xf>
    <xf numFmtId="0" fontId="30" fillId="44" borderId="16" xfId="50" applyFont="1" applyFill="1" applyBorder="1" applyAlignment="1">
      <alignment vertical="top" wrapText="1"/>
    </xf>
    <xf numFmtId="0" fontId="29" fillId="44" borderId="16" xfId="50" applyFont="1" applyFill="1" applyBorder="1" applyAlignment="1">
      <alignment vertical="top" wrapText="1"/>
    </xf>
    <xf numFmtId="0" fontId="29" fillId="44" borderId="18" xfId="50" applyFont="1" applyFill="1" applyBorder="1" applyAlignment="1">
      <alignment horizontal="center" vertical="top" wrapText="1"/>
    </xf>
    <xf numFmtId="0" fontId="30" fillId="44" borderId="16" xfId="50" applyFont="1" applyFill="1" applyBorder="1" applyAlignment="1">
      <alignment horizontal="center" vertical="top" wrapText="1"/>
    </xf>
    <xf numFmtId="0" fontId="28" fillId="0" borderId="26" xfId="50" applyFont="1" applyFill="1" applyBorder="1" applyAlignment="1">
      <alignment horizontal="center" vertical="top" wrapText="1"/>
    </xf>
    <xf numFmtId="0" fontId="28" fillId="0" borderId="16" xfId="50" applyFont="1" applyFill="1" applyBorder="1" applyAlignment="1">
      <alignment horizontal="left" vertical="top"/>
    </xf>
    <xf numFmtId="0" fontId="7" fillId="8" borderId="16" xfId="11" applyFont="1" applyBorder="1" applyAlignment="1">
      <alignment horizontal="left" vertical="top"/>
    </xf>
    <xf numFmtId="0" fontId="7" fillId="8" borderId="18" xfId="11" applyFont="1" applyBorder="1" applyAlignment="1">
      <alignment horizontal="center" vertical="top" wrapText="1"/>
    </xf>
    <xf numFmtId="0" fontId="7" fillId="8" borderId="16" xfId="11" applyFont="1" applyBorder="1" applyAlignment="1">
      <alignment vertical="top"/>
    </xf>
    <xf numFmtId="0" fontId="28" fillId="24" borderId="26" xfId="50" applyFont="1" applyFill="1" applyBorder="1" applyAlignment="1">
      <alignment horizontal="center" vertical="top" wrapText="1"/>
    </xf>
    <xf numFmtId="0" fontId="36" fillId="44" borderId="0" xfId="50" applyFont="1" applyFill="1" applyBorder="1" applyAlignment="1">
      <alignment horizontal="center" vertical="top" wrapText="1"/>
    </xf>
    <xf numFmtId="0" fontId="40" fillId="44" borderId="16" xfId="50" applyFont="1" applyFill="1" applyBorder="1" applyAlignment="1">
      <alignment horizontal="center" vertical="top" wrapText="1"/>
    </xf>
    <xf numFmtId="0" fontId="36" fillId="44" borderId="16" xfId="50" applyFont="1" applyFill="1" applyBorder="1" applyAlignment="1">
      <alignment horizontal="center" vertical="top" wrapText="1"/>
    </xf>
    <xf numFmtId="0" fontId="28" fillId="24" borderId="0" xfId="50" applyFont="1" applyFill="1" applyBorder="1" applyAlignment="1">
      <alignment horizontal="center" vertical="top" wrapText="1"/>
    </xf>
    <xf numFmtId="0" fontId="28" fillId="0" borderId="26" xfId="50" applyFont="1" applyFill="1" applyBorder="1" applyAlignment="1">
      <alignment horizontal="center" vertical="center" wrapText="1"/>
    </xf>
    <xf numFmtId="0" fontId="28" fillId="0" borderId="16" xfId="50" applyFont="1" applyFill="1" applyBorder="1" applyAlignment="1">
      <alignment horizontal="left" vertical="center" wrapText="1"/>
    </xf>
    <xf numFmtId="0" fontId="7" fillId="8" borderId="0" xfId="11" applyFont="1" applyBorder="1" applyAlignment="1">
      <alignment horizontal="center" vertical="center" wrapText="1"/>
    </xf>
    <xf numFmtId="0" fontId="37" fillId="8" borderId="16" xfId="11" applyFont="1" applyBorder="1" applyAlignment="1">
      <alignment horizontal="left" vertical="center" wrapText="1"/>
    </xf>
    <xf numFmtId="0" fontId="7" fillId="8" borderId="16" xfId="11" applyFont="1" applyBorder="1" applyAlignment="1">
      <alignment vertical="center" wrapText="1"/>
    </xf>
    <xf numFmtId="9" fontId="7" fillId="8" borderId="16" xfId="11" applyNumberFormat="1" applyFont="1" applyBorder="1" applyAlignment="1">
      <alignment vertical="center" wrapText="1"/>
    </xf>
    <xf numFmtId="0" fontId="28" fillId="0" borderId="0" xfId="50" applyFont="1" applyFill="1" applyBorder="1" applyAlignment="1">
      <alignment horizontal="center" vertical="center" wrapText="1"/>
    </xf>
    <xf numFmtId="0" fontId="37" fillId="8" borderId="16" xfId="11" applyFont="1" applyBorder="1" applyAlignment="1">
      <alignment vertical="center" wrapText="1"/>
    </xf>
    <xf numFmtId="0" fontId="7" fillId="8" borderId="18" xfId="11" applyFont="1" applyBorder="1" applyAlignment="1">
      <alignment horizontal="center" vertical="center" wrapText="1"/>
    </xf>
    <xf numFmtId="0" fontId="29" fillId="45" borderId="26" xfId="50" applyFont="1" applyFill="1" applyBorder="1" applyAlignment="1">
      <alignment horizontal="center" vertical="top" wrapText="1"/>
    </xf>
    <xf numFmtId="0" fontId="30" fillId="45" borderId="16" xfId="50" applyFont="1" applyFill="1" applyBorder="1" applyAlignment="1">
      <alignment horizontal="center" vertical="top" wrapText="1"/>
    </xf>
    <xf numFmtId="0" fontId="29" fillId="45" borderId="16" xfId="50" applyFont="1" applyFill="1" applyBorder="1" applyAlignment="1">
      <alignment vertical="top" wrapText="1"/>
    </xf>
    <xf numFmtId="0" fontId="28" fillId="24" borderId="19" xfId="50" applyFont="1" applyFill="1" applyBorder="1" applyAlignment="1">
      <alignment horizontal="center" vertical="top" wrapText="1"/>
    </xf>
    <xf numFmtId="0" fontId="32" fillId="24" borderId="19" xfId="50" applyFont="1" applyFill="1" applyBorder="1" applyAlignment="1">
      <alignment vertical="top" wrapText="1"/>
    </xf>
    <xf numFmtId="0" fontId="28" fillId="24" borderId="19" xfId="50" applyFont="1" applyFill="1" applyBorder="1" applyAlignment="1">
      <alignment vertical="top" wrapText="1"/>
    </xf>
    <xf numFmtId="0" fontId="28" fillId="44" borderId="27" xfId="50" applyFont="1" applyFill="1" applyBorder="1" applyAlignment="1">
      <alignment vertical="top"/>
    </xf>
    <xf numFmtId="0" fontId="36" fillId="44" borderId="27" xfId="50" applyFont="1" applyFill="1" applyBorder="1" applyAlignment="1">
      <alignment horizontal="center" vertical="top" wrapText="1"/>
    </xf>
    <xf numFmtId="0" fontId="28" fillId="44" borderId="27" xfId="50" applyFont="1" applyFill="1" applyBorder="1" applyAlignment="1">
      <alignment vertical="top" wrapText="1"/>
    </xf>
    <xf numFmtId="0" fontId="28" fillId="0" borderId="19" xfId="50" applyFont="1" applyFill="1" applyBorder="1" applyAlignment="1">
      <alignment horizontal="left" vertical="top" wrapText="1"/>
    </xf>
    <xf numFmtId="0" fontId="29" fillId="45" borderId="19" xfId="50" applyFont="1" applyFill="1" applyBorder="1" applyAlignment="1">
      <alignment horizontal="left" vertical="top" wrapText="1"/>
    </xf>
    <xf numFmtId="0" fontId="28" fillId="0" borderId="19" xfId="50" applyFont="1" applyFill="1" applyBorder="1" applyAlignment="1">
      <alignment vertical="center" wrapText="1"/>
    </xf>
    <xf numFmtId="9" fontId="28" fillId="0" borderId="19" xfId="50" applyNumberFormat="1" applyFont="1" applyFill="1" applyBorder="1" applyAlignment="1">
      <alignment vertical="center" wrapText="1"/>
    </xf>
    <xf numFmtId="0" fontId="28" fillId="24" borderId="26" xfId="50" applyFont="1" applyFill="1" applyBorder="1" applyAlignment="1">
      <alignment vertical="top"/>
    </xf>
    <xf numFmtId="0" fontId="32" fillId="24" borderId="26" xfId="50" applyFont="1" applyFill="1" applyBorder="1" applyAlignment="1">
      <alignment vertical="top" wrapText="1"/>
    </xf>
    <xf numFmtId="0" fontId="28" fillId="24" borderId="26" xfId="50" applyFont="1" applyFill="1" applyBorder="1" applyAlignment="1">
      <alignment vertical="top" wrapText="1"/>
    </xf>
    <xf numFmtId="0" fontId="29" fillId="44" borderId="17" xfId="50" applyFont="1" applyFill="1" applyBorder="1" applyAlignment="1">
      <alignment horizontal="center" vertical="top" wrapText="1"/>
    </xf>
    <xf numFmtId="0" fontId="30" fillId="44" borderId="17" xfId="50" applyFont="1" applyFill="1" applyBorder="1" applyAlignment="1">
      <alignment vertical="top" wrapText="1"/>
    </xf>
    <xf numFmtId="0" fontId="29" fillId="44" borderId="17" xfId="50" applyFont="1" applyFill="1" applyBorder="1" applyAlignment="1">
      <alignment vertical="top" wrapText="1"/>
    </xf>
    <xf numFmtId="0" fontId="28" fillId="0" borderId="0" xfId="50" applyFont="1" applyAlignment="1">
      <alignment horizontal="center" vertical="top" wrapText="1"/>
    </xf>
    <xf numFmtId="0" fontId="29" fillId="48" borderId="18" xfId="50" applyFont="1" applyFill="1" applyBorder="1" applyAlignment="1">
      <alignment horizontal="center" vertical="center" wrapText="1"/>
    </xf>
    <xf numFmtId="164" fontId="29" fillId="48" borderId="18" xfId="50" applyNumberFormat="1" applyFont="1" applyFill="1" applyBorder="1" applyAlignment="1">
      <alignment horizontal="center" vertical="center"/>
    </xf>
    <xf numFmtId="0" fontId="29" fillId="48" borderId="18" xfId="50" applyFont="1" applyFill="1" applyBorder="1" applyAlignment="1">
      <alignment vertical="center" wrapText="1"/>
    </xf>
    <xf numFmtId="0" fontId="29" fillId="48" borderId="16" xfId="50" applyFont="1" applyFill="1" applyBorder="1" applyAlignment="1">
      <alignment horizontal="centerContinuous" vertical="center" wrapText="1"/>
    </xf>
    <xf numFmtId="9" fontId="29" fillId="48" borderId="16" xfId="50" applyNumberFormat="1" applyFont="1" applyFill="1" applyBorder="1" applyAlignment="1">
      <alignment horizontal="centerContinuous" vertical="center" wrapText="1"/>
    </xf>
    <xf numFmtId="0" fontId="28" fillId="57" borderId="16" xfId="50" applyFont="1" applyFill="1" applyBorder="1" applyAlignment="1">
      <alignment horizontal="center" vertical="center" wrapText="1"/>
    </xf>
    <xf numFmtId="0" fontId="30" fillId="48" borderId="16" xfId="50" applyFont="1" applyFill="1" applyBorder="1" applyAlignment="1">
      <alignment horizontal="center" vertical="center" wrapText="1"/>
    </xf>
    <xf numFmtId="0" fontId="28" fillId="0" borderId="16" xfId="50" applyFont="1" applyFill="1" applyBorder="1" applyAlignment="1">
      <alignment horizontal="center" vertical="center" wrapText="1"/>
    </xf>
    <xf numFmtId="0" fontId="30" fillId="48" borderId="16" xfId="50" applyFont="1" applyFill="1" applyBorder="1" applyAlignment="1">
      <alignment horizontal="centerContinuous" vertical="center" wrapText="1"/>
    </xf>
    <xf numFmtId="0" fontId="28" fillId="48" borderId="0" xfId="50" applyFont="1" applyFill="1" applyAlignment="1">
      <alignment horizontal="centerContinuous" vertical="center" wrapText="1"/>
    </xf>
    <xf numFmtId="0" fontId="28" fillId="24" borderId="16" xfId="50" applyFont="1" applyFill="1" applyBorder="1" applyAlignment="1">
      <alignment horizontal="center" vertical="center" wrapText="1"/>
    </xf>
    <xf numFmtId="0" fontId="29" fillId="48" borderId="16" xfId="50" applyFont="1" applyFill="1" applyBorder="1" applyAlignment="1">
      <alignment horizontal="center" vertical="center" wrapText="1"/>
    </xf>
    <xf numFmtId="0" fontId="29" fillId="48" borderId="16" xfId="50" applyFont="1" applyFill="1" applyBorder="1" applyAlignment="1">
      <alignment vertical="center" wrapText="1"/>
    </xf>
    <xf numFmtId="9" fontId="29" fillId="48" borderId="16" xfId="50" applyNumberFormat="1" applyFont="1" applyFill="1" applyBorder="1" applyAlignment="1">
      <alignment vertical="center" wrapText="1"/>
    </xf>
    <xf numFmtId="9" fontId="29" fillId="48" borderId="16" xfId="50" applyNumberFormat="1" applyFont="1" applyFill="1" applyBorder="1" applyAlignment="1">
      <alignment horizontal="center" vertical="center" wrapText="1"/>
    </xf>
    <xf numFmtId="0" fontId="29" fillId="48" borderId="26" xfId="50" applyFont="1" applyFill="1" applyBorder="1" applyAlignment="1">
      <alignment horizontal="center" vertical="center" wrapText="1"/>
    </xf>
    <xf numFmtId="9" fontId="29" fillId="48" borderId="26" xfId="50" applyNumberFormat="1" applyFont="1" applyFill="1" applyBorder="1" applyAlignment="1">
      <alignment horizontal="left" vertical="center" wrapText="1"/>
    </xf>
    <xf numFmtId="0" fontId="29" fillId="48" borderId="26" xfId="50" applyFont="1" applyFill="1" applyBorder="1" applyAlignment="1">
      <alignment horizontal="centerContinuous" vertical="center" wrapText="1"/>
    </xf>
    <xf numFmtId="0" fontId="29" fillId="48" borderId="0" xfId="50" applyFont="1" applyFill="1" applyBorder="1" applyAlignment="1">
      <alignment horizontal="center" vertical="center" wrapText="1"/>
    </xf>
    <xf numFmtId="0" fontId="29" fillId="48" borderId="0" xfId="50" applyFont="1" applyFill="1" applyBorder="1" applyAlignment="1">
      <alignment vertical="center" wrapText="1"/>
    </xf>
    <xf numFmtId="9" fontId="29" fillId="48" borderId="0" xfId="50" applyNumberFormat="1" applyFont="1" applyFill="1" applyBorder="1" applyAlignment="1">
      <alignment horizontal="left" vertical="center" wrapText="1"/>
    </xf>
    <xf numFmtId="0" fontId="29" fillId="48" borderId="0" xfId="50" applyFont="1" applyFill="1" applyBorder="1" applyAlignment="1">
      <alignment horizontal="centerContinuous" vertical="center" wrapText="1"/>
    </xf>
    <xf numFmtId="9" fontId="29" fillId="48" borderId="18" xfId="50" applyNumberFormat="1" applyFont="1" applyFill="1" applyBorder="1" applyAlignment="1">
      <alignment horizontal="left" vertical="center" wrapText="1"/>
    </xf>
    <xf numFmtId="0" fontId="29" fillId="48" borderId="18" xfId="50" applyFont="1" applyFill="1" applyBorder="1" applyAlignment="1">
      <alignment horizontal="centerContinuous" vertical="center" wrapText="1"/>
    </xf>
    <xf numFmtId="0" fontId="29" fillId="48" borderId="16" xfId="50" applyFont="1" applyFill="1" applyBorder="1" applyAlignment="1">
      <alignment vertical="center"/>
    </xf>
    <xf numFmtId="0" fontId="32" fillId="0" borderId="0" xfId="50" applyFont="1" applyAlignment="1">
      <alignment vertical="top" wrapText="1"/>
    </xf>
    <xf numFmtId="9" fontId="29" fillId="48" borderId="26" xfId="50" applyNumberFormat="1" applyFont="1" applyFill="1" applyBorder="1" applyAlignment="1">
      <alignment horizontal="centerContinuous" vertical="center" wrapText="1"/>
    </xf>
    <xf numFmtId="9" fontId="29" fillId="48" borderId="18" xfId="50" applyNumberFormat="1" applyFont="1" applyFill="1" applyBorder="1" applyAlignment="1">
      <alignment horizontal="centerContinuous" vertical="center" wrapText="1"/>
    </xf>
    <xf numFmtId="0" fontId="36" fillId="48" borderId="16" xfId="50" applyFont="1" applyFill="1" applyBorder="1" applyAlignment="1">
      <alignment horizontal="center" vertical="center" wrapText="1"/>
    </xf>
    <xf numFmtId="0" fontId="40" fillId="48" borderId="16" xfId="50" applyFont="1" applyFill="1" applyBorder="1" applyAlignment="1">
      <alignment vertical="center" wrapText="1"/>
    </xf>
    <xf numFmtId="0" fontId="36" fillId="48" borderId="16" xfId="50" applyFont="1" applyFill="1" applyBorder="1" applyAlignment="1">
      <alignment vertical="center" wrapText="1"/>
    </xf>
    <xf numFmtId="0" fontId="28" fillId="0" borderId="0" xfId="50" applyFont="1" applyAlignment="1">
      <alignment horizontal="center" vertical="center" wrapText="1"/>
    </xf>
    <xf numFmtId="0" fontId="28" fillId="0" borderId="0" xfId="50" applyFont="1" applyAlignment="1">
      <alignment vertical="center" wrapText="1"/>
    </xf>
    <xf numFmtId="0" fontId="29" fillId="0" borderId="0" xfId="50" applyFont="1" applyAlignment="1">
      <alignment vertical="center" wrapText="1"/>
    </xf>
    <xf numFmtId="0" fontId="29" fillId="55" borderId="16" xfId="50" applyFont="1" applyFill="1" applyBorder="1" applyAlignment="1">
      <alignment horizontal="center" vertical="center"/>
    </xf>
    <xf numFmtId="164" fontId="29" fillId="55" borderId="16" xfId="50" applyNumberFormat="1" applyFont="1" applyFill="1" applyBorder="1" applyAlignment="1">
      <alignment horizontal="center" vertical="center" wrapText="1"/>
    </xf>
    <xf numFmtId="0" fontId="29" fillId="55" borderId="16" xfId="50" applyFont="1" applyFill="1" applyBorder="1" applyAlignment="1">
      <alignment vertical="center" wrapText="1"/>
    </xf>
    <xf numFmtId="0" fontId="29" fillId="55" borderId="16" xfId="50" applyFont="1" applyFill="1" applyBorder="1" applyAlignment="1">
      <alignment horizontal="center" vertical="center" wrapText="1"/>
    </xf>
    <xf numFmtId="0" fontId="28" fillId="57" borderId="16" xfId="50" applyFont="1" applyFill="1" applyBorder="1" applyAlignment="1">
      <alignment horizontal="center" vertical="center"/>
    </xf>
    <xf numFmtId="0" fontId="28" fillId="55" borderId="16" xfId="50" applyFont="1" applyFill="1" applyBorder="1" applyAlignment="1">
      <alignment horizontal="center" vertical="center" wrapText="1"/>
    </xf>
    <xf numFmtId="0" fontId="30" fillId="55" borderId="16" xfId="50" applyFont="1" applyFill="1" applyBorder="1" applyAlignment="1">
      <alignment horizontal="center" vertical="center" wrapText="1"/>
    </xf>
    <xf numFmtId="0" fontId="32" fillId="55" borderId="16" xfId="50" applyFont="1" applyFill="1" applyBorder="1" applyAlignment="1">
      <alignment horizontal="center" vertical="center" wrapText="1"/>
    </xf>
    <xf numFmtId="0" fontId="28" fillId="0" borderId="16" xfId="50" applyFont="1" applyFill="1" applyBorder="1" applyAlignment="1">
      <alignment horizontal="right" vertical="center" wrapText="1"/>
    </xf>
    <xf numFmtId="164" fontId="31" fillId="0" borderId="16" xfId="0" applyNumberFormat="1" applyFont="1" applyBorder="1" applyAlignment="1">
      <alignment horizontal="center" wrapText="1"/>
    </xf>
    <xf numFmtId="0" fontId="28" fillId="55" borderId="16" xfId="50" applyFont="1" applyFill="1" applyBorder="1" applyAlignment="1">
      <alignment vertical="center" wrapText="1"/>
    </xf>
    <xf numFmtId="0" fontId="30" fillId="55" borderId="16" xfId="50" applyFont="1" applyFill="1" applyBorder="1" applyAlignment="1">
      <alignment horizontal="right" vertical="center" wrapText="1"/>
    </xf>
    <xf numFmtId="0" fontId="30" fillId="55" borderId="16" xfId="50" applyFont="1" applyFill="1" applyBorder="1" applyAlignment="1">
      <alignment horizontal="centerContinuous" vertical="center" wrapText="1"/>
    </xf>
    <xf numFmtId="0" fontId="30" fillId="55" borderId="16" xfId="50" applyFont="1" applyFill="1" applyBorder="1" applyAlignment="1">
      <alignment horizontal="centerContinuous" vertical="center"/>
    </xf>
    <xf numFmtId="0" fontId="32" fillId="55" borderId="16" xfId="50" applyFont="1" applyFill="1" applyBorder="1" applyAlignment="1">
      <alignment horizontal="centerContinuous" vertical="center" wrapText="1"/>
    </xf>
    <xf numFmtId="0" fontId="29" fillId="34" borderId="16" xfId="50" applyFont="1" applyFill="1" applyBorder="1" applyAlignment="1">
      <alignment horizontal="center" vertical="center"/>
    </xf>
    <xf numFmtId="164" fontId="29" fillId="34" borderId="16" xfId="50" applyNumberFormat="1" applyFont="1" applyFill="1" applyBorder="1" applyAlignment="1">
      <alignment horizontal="center" vertical="center"/>
    </xf>
    <xf numFmtId="0" fontId="29" fillId="34" borderId="16" xfId="50" applyFont="1" applyFill="1" applyBorder="1" applyAlignment="1">
      <alignment vertical="center" wrapText="1"/>
    </xf>
    <xf numFmtId="0" fontId="36" fillId="34" borderId="16" xfId="50" applyFont="1" applyFill="1" applyBorder="1" applyAlignment="1">
      <alignment horizontal="center" vertical="center" wrapText="1"/>
    </xf>
    <xf numFmtId="0" fontId="40" fillId="34" borderId="16" xfId="50" applyFont="1" applyFill="1" applyBorder="1" applyAlignment="1">
      <alignment horizontal="center" vertical="center" wrapText="1"/>
    </xf>
    <xf numFmtId="0" fontId="36" fillId="30" borderId="16" xfId="50" applyFont="1" applyFill="1" applyBorder="1" applyAlignment="1">
      <alignment horizontal="center" vertical="center" wrapText="1"/>
    </xf>
    <xf numFmtId="0" fontId="40" fillId="30" borderId="16" xfId="50" applyFont="1" applyFill="1" applyBorder="1" applyAlignment="1">
      <alignment horizontal="center" vertical="center" wrapText="1"/>
    </xf>
    <xf numFmtId="0" fontId="39" fillId="34" borderId="16" xfId="50" applyFont="1" applyFill="1" applyBorder="1" applyAlignment="1">
      <alignment horizontal="left" vertical="top" wrapText="1"/>
    </xf>
    <xf numFmtId="0" fontId="36" fillId="34" borderId="16" xfId="50" applyFont="1" applyFill="1" applyBorder="1" applyAlignment="1">
      <alignment vertical="center" wrapText="1"/>
    </xf>
    <xf numFmtId="0" fontId="40" fillId="34" borderId="16" xfId="50" applyFont="1" applyFill="1" applyBorder="1" applyAlignment="1">
      <alignment vertical="center" wrapText="1"/>
    </xf>
    <xf numFmtId="2" fontId="36" fillId="34" borderId="16" xfId="50" applyNumberFormat="1" applyFont="1" applyFill="1" applyBorder="1" applyAlignment="1">
      <alignment vertical="center" wrapText="1"/>
    </xf>
    <xf numFmtId="0" fontId="29" fillId="34" borderId="18" xfId="50" applyFont="1" applyFill="1" applyBorder="1" applyAlignment="1">
      <alignment horizontal="center" vertical="center" wrapText="1"/>
    </xf>
    <xf numFmtId="0" fontId="28" fillId="0" borderId="0" xfId="50" applyFont="1" applyAlignment="1">
      <alignment horizontal="left" vertical="center" wrapText="1"/>
    </xf>
    <xf numFmtId="0" fontId="28" fillId="0" borderId="18" xfId="50" applyFont="1" applyBorder="1" applyAlignment="1">
      <alignment horizontal="right" vertical="center" wrapText="1"/>
    </xf>
    <xf numFmtId="0" fontId="7" fillId="8" borderId="18" xfId="11" applyBorder="1" applyAlignment="1">
      <alignment horizontal="right" vertical="center" wrapText="1"/>
    </xf>
    <xf numFmtId="0" fontId="28" fillId="0" borderId="18" xfId="50" applyFont="1" applyBorder="1" applyAlignment="1">
      <alignment vertical="center" wrapText="1"/>
    </xf>
    <xf numFmtId="0" fontId="7" fillId="8" borderId="18" xfId="11" applyBorder="1" applyAlignment="1">
      <alignment vertical="center" wrapText="1"/>
    </xf>
    <xf numFmtId="9" fontId="29" fillId="44" borderId="16" xfId="50" applyNumberFormat="1" applyFont="1" applyFill="1" applyBorder="1" applyAlignment="1">
      <alignment vertical="center" wrapText="1"/>
    </xf>
    <xf numFmtId="0" fontId="29" fillId="44" borderId="16" xfId="50" applyFont="1" applyFill="1" applyBorder="1" applyAlignment="1">
      <alignment vertical="center" wrapText="1"/>
    </xf>
    <xf numFmtId="9" fontId="36" fillId="44" borderId="16" xfId="50" applyNumberFormat="1" applyFont="1" applyFill="1" applyBorder="1" applyAlignment="1">
      <alignment horizontal="center" vertical="center" wrapText="1"/>
    </xf>
    <xf numFmtId="0" fontId="36" fillId="44" borderId="16" xfId="50" applyFont="1" applyFill="1" applyBorder="1" applyAlignment="1">
      <alignment horizontal="center" vertical="center" wrapText="1"/>
    </xf>
    <xf numFmtId="9" fontId="29" fillId="45" borderId="16" xfId="50" applyNumberFormat="1" applyFont="1" applyFill="1" applyBorder="1" applyAlignment="1">
      <alignment vertical="center" wrapText="1"/>
    </xf>
    <xf numFmtId="0" fontId="29" fillId="45" borderId="16" xfId="50" applyFont="1" applyFill="1" applyBorder="1" applyAlignment="1">
      <alignment vertical="center" wrapText="1"/>
    </xf>
    <xf numFmtId="9" fontId="28" fillId="24" borderId="19" xfId="50" applyNumberFormat="1" applyFont="1" applyFill="1" applyBorder="1" applyAlignment="1">
      <alignment vertical="center" wrapText="1"/>
    </xf>
    <xf numFmtId="0" fontId="28" fillId="24" borderId="19" xfId="50" applyFont="1" applyFill="1" applyBorder="1" applyAlignment="1">
      <alignment vertical="center" wrapText="1"/>
    </xf>
    <xf numFmtId="0" fontId="28" fillId="44" borderId="27" xfId="50" applyFont="1" applyFill="1" applyBorder="1" applyAlignment="1">
      <alignment vertical="center" wrapText="1"/>
    </xf>
    <xf numFmtId="9" fontId="28" fillId="24" borderId="26" xfId="50" applyNumberFormat="1" applyFont="1" applyFill="1" applyBorder="1" applyAlignment="1">
      <alignment vertical="center" wrapText="1"/>
    </xf>
    <xf numFmtId="0" fontId="29" fillId="44" borderId="17" xfId="50" applyFont="1" applyFill="1" applyBorder="1" applyAlignment="1">
      <alignment vertical="center" wrapText="1"/>
    </xf>
    <xf numFmtId="0" fontId="28" fillId="24" borderId="0" xfId="50" applyFont="1" applyFill="1" applyBorder="1" applyAlignment="1">
      <alignment vertical="center" wrapText="1"/>
    </xf>
    <xf numFmtId="0" fontId="28" fillId="0" borderId="17" xfId="50" applyFont="1" applyBorder="1" applyAlignment="1">
      <alignment horizontal="right" vertical="center" wrapText="1"/>
    </xf>
    <xf numFmtId="0" fontId="31" fillId="0" borderId="16" xfId="0" applyFont="1" applyBorder="1" applyAlignment="1">
      <alignment horizontal="left" vertical="center" wrapText="1"/>
    </xf>
    <xf numFmtId="0" fontId="29" fillId="44" borderId="0" xfId="50" applyFont="1" applyFill="1" applyBorder="1" applyAlignment="1">
      <alignment vertical="center" wrapText="1"/>
    </xf>
    <xf numFmtId="0" fontId="28" fillId="44" borderId="0" xfId="50" applyFont="1" applyFill="1" applyBorder="1" applyAlignment="1">
      <alignment vertical="center" wrapText="1"/>
    </xf>
    <xf numFmtId="0" fontId="28" fillId="24" borderId="26" xfId="50" applyFont="1" applyFill="1" applyBorder="1" applyAlignment="1">
      <alignment vertical="center" wrapText="1"/>
    </xf>
    <xf numFmtId="0" fontId="48" fillId="0" borderId="0" xfId="50" applyFont="1" applyAlignment="1">
      <alignment horizontal="right" vertical="center"/>
    </xf>
    <xf numFmtId="0" fontId="48" fillId="0" borderId="0" xfId="50" applyFont="1" applyAlignment="1">
      <alignment vertical="center"/>
    </xf>
    <xf numFmtId="0" fontId="48" fillId="0" borderId="0" xfId="50" applyFont="1" applyAlignment="1">
      <alignment horizontal="center" vertical="center"/>
    </xf>
    <xf numFmtId="0" fontId="48" fillId="0" borderId="0" xfId="50" applyFont="1" applyAlignment="1">
      <alignment horizontal="left" vertical="center"/>
    </xf>
    <xf numFmtId="0" fontId="48" fillId="24" borderId="0" xfId="50" applyFont="1" applyFill="1" applyAlignment="1">
      <alignment horizontal="center" vertical="center"/>
    </xf>
    <xf numFmtId="165" fontId="48" fillId="24" borderId="0" xfId="50" applyNumberFormat="1" applyFont="1" applyFill="1" applyAlignment="1">
      <alignment horizontal="center" vertical="center"/>
    </xf>
    <xf numFmtId="164" fontId="48" fillId="24" borderId="0" xfId="50" applyNumberFormat="1" applyFont="1" applyFill="1" applyAlignment="1">
      <alignment horizontal="left" vertical="center"/>
    </xf>
    <xf numFmtId="0" fontId="49" fillId="40" borderId="0" xfId="38" applyFont="1" applyFill="1" applyBorder="1" applyAlignment="1">
      <alignment horizontal="center" vertical="center"/>
    </xf>
    <xf numFmtId="2" fontId="49" fillId="41" borderId="0" xfId="38" applyNumberFormat="1" applyFont="1" applyFill="1" applyBorder="1" applyAlignment="1">
      <alignment horizontal="center" vertical="center" wrapText="1"/>
    </xf>
    <xf numFmtId="2" fontId="49" fillId="41" borderId="0" xfId="38" applyNumberFormat="1" applyFont="1" applyFill="1" applyBorder="1" applyAlignment="1">
      <alignment horizontal="left" vertical="center"/>
    </xf>
    <xf numFmtId="0" fontId="49" fillId="38" borderId="0" xfId="38" applyFont="1" applyFill="1" applyBorder="1" applyAlignment="1">
      <alignment horizontal="center" vertical="center"/>
    </xf>
    <xf numFmtId="2" fontId="49" fillId="39" borderId="0" xfId="38" applyNumberFormat="1" applyFont="1" applyFill="1" applyBorder="1" applyAlignment="1">
      <alignment horizontal="center" vertical="center" wrapText="1"/>
    </xf>
    <xf numFmtId="2" fontId="49" fillId="39" borderId="0" xfId="38" applyNumberFormat="1" applyFont="1" applyFill="1" applyBorder="1" applyAlignment="1">
      <alignment horizontal="left" vertical="center"/>
    </xf>
    <xf numFmtId="0" fontId="49" fillId="36" borderId="0" xfId="38" applyFont="1" applyFill="1" applyBorder="1" applyAlignment="1">
      <alignment horizontal="center" vertical="center"/>
    </xf>
    <xf numFmtId="2" fontId="49" fillId="37" borderId="0" xfId="38" applyNumberFormat="1" applyFont="1" applyFill="1" applyBorder="1" applyAlignment="1">
      <alignment horizontal="center" vertical="center" wrapText="1"/>
    </xf>
    <xf numFmtId="2" fontId="49" fillId="37" borderId="0" xfId="38" applyNumberFormat="1" applyFont="1" applyFill="1" applyBorder="1" applyAlignment="1">
      <alignment horizontal="left" vertical="center"/>
    </xf>
    <xf numFmtId="0" fontId="49" fillId="42" borderId="0" xfId="38" applyFont="1" applyFill="1" applyBorder="1" applyAlignment="1">
      <alignment horizontal="center" vertical="center"/>
    </xf>
    <xf numFmtId="2" fontId="49" fillId="43" borderId="0" xfId="38" applyNumberFormat="1" applyFont="1" applyFill="1" applyBorder="1" applyAlignment="1">
      <alignment horizontal="center" vertical="center" wrapText="1"/>
    </xf>
    <xf numFmtId="2" fontId="49" fillId="43" borderId="0" xfId="38" applyNumberFormat="1" applyFont="1" applyFill="1" applyBorder="1" applyAlignment="1">
      <alignment horizontal="left" vertical="center"/>
    </xf>
    <xf numFmtId="0" fontId="49" fillId="46" borderId="0" xfId="38" applyFont="1" applyFill="1" applyBorder="1" applyAlignment="1">
      <alignment horizontal="center" vertical="center"/>
    </xf>
    <xf numFmtId="2" fontId="49" fillId="47" borderId="0" xfId="38" applyNumberFormat="1" applyFont="1" applyFill="1" applyBorder="1" applyAlignment="1">
      <alignment horizontal="center" vertical="center" wrapText="1"/>
    </xf>
    <xf numFmtId="2" fontId="49" fillId="47" borderId="0" xfId="38" applyNumberFormat="1" applyFont="1" applyFill="1" applyBorder="1" applyAlignment="1">
      <alignment horizontal="left" vertical="center"/>
    </xf>
    <xf numFmtId="0" fontId="49" fillId="49" borderId="0" xfId="38" applyFont="1" applyFill="1" applyBorder="1" applyAlignment="1">
      <alignment horizontal="center" vertical="center"/>
    </xf>
    <xf numFmtId="2" fontId="49" fillId="50" borderId="0" xfId="38" applyNumberFormat="1" applyFont="1" applyFill="1" applyBorder="1" applyAlignment="1">
      <alignment horizontal="center" vertical="center" wrapText="1"/>
    </xf>
    <xf numFmtId="2" fontId="49" fillId="50" borderId="0" xfId="38" applyNumberFormat="1" applyFont="1" applyFill="1" applyBorder="1" applyAlignment="1">
      <alignment horizontal="left" vertical="center"/>
    </xf>
    <xf numFmtId="0" fontId="49" fillId="51" borderId="0" xfId="38" applyFont="1" applyFill="1" applyBorder="1" applyAlignment="1">
      <alignment horizontal="center" vertical="center"/>
    </xf>
    <xf numFmtId="2" fontId="49" fillId="52" borderId="0" xfId="38" applyNumberFormat="1" applyFont="1" applyFill="1" applyBorder="1" applyAlignment="1">
      <alignment horizontal="center" vertical="center" wrapText="1"/>
    </xf>
    <xf numFmtId="2" fontId="49" fillId="52" borderId="0" xfId="38" applyNumberFormat="1" applyFont="1" applyFill="1" applyBorder="1" applyAlignment="1">
      <alignment horizontal="left" vertical="center"/>
    </xf>
    <xf numFmtId="0" fontId="50" fillId="26" borderId="0" xfId="38" applyFont="1" applyFill="1" applyBorder="1" applyAlignment="1">
      <alignment horizontal="center" vertical="center"/>
    </xf>
    <xf numFmtId="1" fontId="50" fillId="25" borderId="0" xfId="38" applyNumberFormat="1" applyFont="1" applyFill="1" applyBorder="1" applyAlignment="1">
      <alignment horizontal="center" vertical="center" wrapText="1"/>
    </xf>
    <xf numFmtId="1" fontId="50" fillId="25" borderId="0" xfId="38" applyNumberFormat="1" applyFont="1" applyFill="1" applyBorder="1" applyAlignment="1">
      <alignment horizontal="left" vertical="center"/>
    </xf>
    <xf numFmtId="0" fontId="49" fillId="53" borderId="0" xfId="38" applyFont="1" applyFill="1" applyBorder="1" applyAlignment="1">
      <alignment horizontal="center" vertical="center"/>
    </xf>
    <xf numFmtId="0" fontId="51" fillId="54" borderId="0" xfId="38" applyFont="1" applyFill="1" applyBorder="1" applyAlignment="1">
      <alignment horizontal="center" vertical="center" wrapText="1"/>
    </xf>
    <xf numFmtId="0" fontId="52" fillId="54" borderId="0" xfId="38" applyFont="1" applyFill="1" applyBorder="1" applyAlignment="1">
      <alignment horizontal="left" vertical="center"/>
    </xf>
    <xf numFmtId="0" fontId="49" fillId="28" borderId="20" xfId="50" applyFont="1" applyFill="1" applyBorder="1" applyAlignment="1">
      <alignment horizontal="left" vertical="center"/>
    </xf>
    <xf numFmtId="0" fontId="49" fillId="29" borderId="21" xfId="38" applyFont="1" applyFill="1" applyBorder="1" applyAlignment="1">
      <alignment horizontal="left" vertical="center" wrapText="1"/>
    </xf>
    <xf numFmtId="0" fontId="49" fillId="29" borderId="21" xfId="50" applyFont="1" applyFill="1" applyBorder="1" applyAlignment="1">
      <alignment horizontal="left" vertical="center"/>
    </xf>
    <xf numFmtId="0" fontId="49" fillId="29" borderId="22" xfId="50" applyFont="1" applyFill="1" applyBorder="1" applyAlignment="1">
      <alignment horizontal="left" vertical="center"/>
    </xf>
    <xf numFmtId="0" fontId="28" fillId="0" borderId="16" xfId="50" applyFont="1" applyFill="1" applyBorder="1" applyAlignment="1">
      <alignment horizontal="left" vertical="center" wrapText="1"/>
    </xf>
    <xf numFmtId="0" fontId="28" fillId="0" borderId="16" xfId="50" applyFont="1" applyFill="1" applyBorder="1" applyAlignment="1">
      <alignment vertical="center" wrapText="1"/>
    </xf>
    <xf numFmtId="0" fontId="7" fillId="61" borderId="16" xfId="70" applyFont="1" applyFill="1" applyBorder="1" applyAlignment="1">
      <alignment horizontal="left" vertical="center" wrapText="1"/>
    </xf>
    <xf numFmtId="0" fontId="7" fillId="61" borderId="16" xfId="70" applyFont="1" applyFill="1" applyBorder="1" applyAlignment="1">
      <alignment vertical="center" wrapText="1"/>
    </xf>
    <xf numFmtId="0" fontId="27" fillId="0" borderId="0" xfId="50" applyFont="1" applyAlignment="1">
      <alignment vertical="center"/>
    </xf>
    <xf numFmtId="0" fontId="29" fillId="27" borderId="16" xfId="50" applyFont="1" applyFill="1" applyBorder="1" applyAlignment="1">
      <alignment horizontal="center" vertical="center" wrapText="1"/>
    </xf>
    <xf numFmtId="0" fontId="28" fillId="0" borderId="0" xfId="50" applyFont="1" applyAlignment="1">
      <alignment vertical="center"/>
    </xf>
    <xf numFmtId="0" fontId="37" fillId="62" borderId="16" xfId="67" applyFont="1" applyFill="1" applyBorder="1" applyAlignment="1">
      <alignment vertical="center" wrapText="1"/>
    </xf>
    <xf numFmtId="0" fontId="28" fillId="63" borderId="16" xfId="50" applyFont="1" applyFill="1" applyBorder="1" applyAlignment="1">
      <alignment vertical="center" wrapText="1"/>
    </xf>
    <xf numFmtId="0" fontId="30" fillId="48" borderId="26" xfId="50" applyFont="1" applyFill="1" applyBorder="1" applyAlignment="1">
      <alignment horizontal="center" vertical="center" wrapText="1"/>
    </xf>
    <xf numFmtId="0" fontId="29" fillId="48" borderId="28" xfId="50" applyFont="1" applyFill="1" applyBorder="1" applyAlignment="1">
      <alignment vertical="center" wrapText="1"/>
    </xf>
    <xf numFmtId="0" fontId="29" fillId="48" borderId="21" xfId="50" applyFont="1" applyFill="1" applyBorder="1" applyAlignment="1">
      <alignment vertical="center" wrapText="1"/>
    </xf>
    <xf numFmtId="0" fontId="29" fillId="48" borderId="22" xfId="50" applyFont="1" applyFill="1" applyBorder="1" applyAlignment="1">
      <alignment vertical="center" wrapText="1"/>
    </xf>
    <xf numFmtId="0" fontId="29" fillId="59" borderId="0" xfId="68" applyAlignment="1">
      <alignment vertical="center"/>
    </xf>
    <xf numFmtId="0" fontId="53" fillId="0" borderId="16" xfId="73" applyFont="1" applyFill="1" applyBorder="1" applyAlignment="1">
      <alignment wrapText="1"/>
    </xf>
    <xf numFmtId="164" fontId="53" fillId="0" borderId="16" xfId="73" applyNumberFormat="1" applyFont="1" applyBorder="1" applyAlignment="1">
      <alignment horizontal="center" wrapText="1"/>
    </xf>
    <xf numFmtId="0" fontId="28" fillId="66" borderId="16" xfId="50" applyFont="1" applyFill="1" applyBorder="1" applyAlignment="1">
      <alignment vertical="center" wrapText="1"/>
    </xf>
    <xf numFmtId="0" fontId="28" fillId="67" borderId="16" xfId="50" applyFont="1" applyFill="1" applyBorder="1" applyAlignment="1">
      <alignment vertical="center" wrapText="1"/>
    </xf>
    <xf numFmtId="0" fontId="28" fillId="67" borderId="16" xfId="50" applyFont="1" applyFill="1" applyBorder="1" applyAlignment="1">
      <alignment vertical="top" wrapText="1"/>
    </xf>
    <xf numFmtId="0" fontId="28" fillId="66" borderId="16" xfId="50" applyFont="1" applyFill="1" applyBorder="1" applyAlignment="1">
      <alignment vertical="top" wrapText="1"/>
    </xf>
    <xf numFmtId="0" fontId="1" fillId="66" borderId="16" xfId="50" applyFont="1" applyFill="1" applyBorder="1" applyAlignment="1">
      <alignment vertical="top" wrapText="1"/>
    </xf>
    <xf numFmtId="0" fontId="28" fillId="28" borderId="16" xfId="50" applyFont="1" applyFill="1" applyBorder="1" applyAlignment="1">
      <alignment vertical="top" wrapText="1"/>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nd year" xfId="72"/>
    <cellStyle name="3rd year" xfId="68"/>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5 2" xfId="70"/>
    <cellStyle name="40% - Accent6" xfId="12" builtinId="51" customBuiltin="1"/>
    <cellStyle name="40% - Accent6 2" xfId="67"/>
    <cellStyle name="5th years" xfId="7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51"/>
    <cellStyle name="Comma 2 2" xfId="64"/>
    <cellStyle name="Comma 3" xfId="53"/>
    <cellStyle name="Currency 2" xfId="54"/>
    <cellStyle name="Currency 2 2" xfId="65"/>
    <cellStyle name="Currency 3" xfId="55"/>
    <cellStyle name="Data" xfId="28"/>
    <cellStyle name="Explanatory Text" xfId="29" builtinId="53" customBuilti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73" builtinId="8"/>
    <cellStyle name="Hyperlink 2" xfId="52"/>
    <cellStyle name="Input" xfId="35" builtinId="20" customBuiltin="1"/>
    <cellStyle name="Linked Cell" xfId="36" builtinId="24" customBuiltin="1"/>
    <cellStyle name="Neutral" xfId="37" builtinId="28" customBuiltin="1"/>
    <cellStyle name="Normal" xfId="0" builtinId="0"/>
    <cellStyle name="Normal 2" xfId="50"/>
    <cellStyle name="Normal 3" xfId="69"/>
    <cellStyle name="Normal_Blaine Final Grades" xfId="38"/>
    <cellStyle name="Note" xfId="39" builtinId="10" customBuiltin="1"/>
    <cellStyle name="Output" xfId="40" builtinId="21" customBuiltin="1"/>
    <cellStyle name="Percent 2" xfId="56"/>
    <cellStyle name="Percent 2 2" xfId="66"/>
    <cellStyle name="Percent 3" xfId="57"/>
    <cellStyle name="Statistical Report" xfId="41"/>
    <cellStyle name="StatReport2double" xfId="42"/>
    <cellStyle name="StatReport2double 2" xfId="58"/>
    <cellStyle name="StatReport2double 3" xfId="59"/>
    <cellStyle name="StatReport3double" xfId="43"/>
    <cellStyle name="StatReport3double 2" xfId="60"/>
    <cellStyle name="StatReport3double 3" xfId="61"/>
    <cellStyle name="StatReport3side" xfId="44"/>
    <cellStyle name="StatReport3side 2" xfId="62"/>
    <cellStyle name="StatReportdoublebottom" xfId="45"/>
    <cellStyle name="StatReportNCRow" xfId="46"/>
    <cellStyle name="StatReportNCRow 2" xfId="63"/>
    <cellStyle name="Title" xfId="47" builtinId="15" customBuiltin="1"/>
    <cellStyle name="Total" xfId="48" builtinId="25" customBuiltin="1"/>
    <cellStyle name="Warning Text" xfId="49" builtinId="11" customBuiltin="1"/>
  </cellStyles>
  <dxfs count="18">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s>
  <tableStyles count="0" defaultTableStyle="TableStyleMedium9" defaultPivotStyle="PivotStyleLight16"/>
  <colors>
    <mruColors>
      <color rgb="FFFFCC00"/>
      <color rgb="FF99CCFF"/>
      <color rgb="FFDB7093"/>
      <color rgb="FFFF8C00"/>
      <color rgb="FF800000"/>
      <color rgb="FF000FFF"/>
      <color rgb="FF006400"/>
      <color rgb="FF4682B4"/>
      <color rgb="FF6B8E23"/>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7.png"/><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695325</xdr:colOff>
      <xdr:row>10</xdr:row>
      <xdr:rowOff>219075</xdr:rowOff>
    </xdr:from>
    <xdr:ext cx="2969595" cy="937629"/>
    <xdr:sp macro="" textlink="">
      <xdr:nvSpPr>
        <xdr:cNvPr id="8" name="Rectangle 7">
          <a:extLst>
            <a:ext uri="{FF2B5EF4-FFF2-40B4-BE49-F238E27FC236}">
              <a16:creationId xmlns="" xmlns:a16="http://schemas.microsoft.com/office/drawing/2014/main" id="{00000000-0008-0000-0300-000008000000}"/>
            </a:ext>
          </a:extLst>
        </xdr:cNvPr>
        <xdr:cNvSpPr/>
      </xdr:nvSpPr>
      <xdr:spPr>
        <a:xfrm>
          <a:off x="1743075" y="4591050"/>
          <a:ext cx="2969595"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Sans Serif</a:t>
          </a:r>
        </a:p>
      </xdr:txBody>
    </xdr:sp>
    <xdr:clientData/>
  </xdr:oneCellAnchor>
  <xdr:oneCellAnchor>
    <xdr:from>
      <xdr:col>1</xdr:col>
      <xdr:colOff>1845687</xdr:colOff>
      <xdr:row>12</xdr:row>
      <xdr:rowOff>50800</xdr:rowOff>
    </xdr:from>
    <xdr:ext cx="1735668" cy="905184"/>
    <xdr:sp macro="" textlink="">
      <xdr:nvSpPr>
        <xdr:cNvPr id="9" name="Rectangle 8">
          <a:extLst>
            <a:ext uri="{FF2B5EF4-FFF2-40B4-BE49-F238E27FC236}">
              <a16:creationId xmlns="" xmlns:a16="http://schemas.microsoft.com/office/drawing/2014/main" id="{00000000-0008-0000-0300-000009000000}"/>
            </a:ext>
          </a:extLst>
        </xdr:cNvPr>
        <xdr:cNvSpPr/>
      </xdr:nvSpPr>
      <xdr:spPr>
        <a:xfrm>
          <a:off x="2893437" y="5718175"/>
          <a:ext cx="1735668" cy="905184"/>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latin typeface="Bookman Old Style" pitchFamily="18" charset="0"/>
            </a:rPr>
            <a:t>Serif</a:t>
          </a:r>
        </a:p>
      </xdr:txBody>
    </xdr:sp>
    <xdr:clientData/>
  </xdr:oneCellAnchor>
  <xdr:oneCellAnchor>
    <xdr:from>
      <xdr:col>1</xdr:col>
      <xdr:colOff>695325</xdr:colOff>
      <xdr:row>10</xdr:row>
      <xdr:rowOff>219075</xdr:rowOff>
    </xdr:from>
    <xdr:ext cx="2969595" cy="937629"/>
    <xdr:sp macro="" textlink="">
      <xdr:nvSpPr>
        <xdr:cNvPr id="10" name="Rectangle 9">
          <a:extLst>
            <a:ext uri="{FF2B5EF4-FFF2-40B4-BE49-F238E27FC236}">
              <a16:creationId xmlns="" xmlns:a16="http://schemas.microsoft.com/office/drawing/2014/main" id="{00000000-0008-0000-0300-00000A000000}"/>
            </a:ext>
          </a:extLst>
        </xdr:cNvPr>
        <xdr:cNvSpPr/>
      </xdr:nvSpPr>
      <xdr:spPr>
        <a:xfrm>
          <a:off x="1743075" y="4591050"/>
          <a:ext cx="2969595"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Sans Serif</a:t>
          </a:r>
        </a:p>
      </xdr:txBody>
    </xdr:sp>
    <xdr:clientData/>
  </xdr:oneCellAnchor>
  <xdr:oneCellAnchor>
    <xdr:from>
      <xdr:col>1</xdr:col>
      <xdr:colOff>1845687</xdr:colOff>
      <xdr:row>12</xdr:row>
      <xdr:rowOff>50800</xdr:rowOff>
    </xdr:from>
    <xdr:ext cx="1735668" cy="905184"/>
    <xdr:sp macro="" textlink="">
      <xdr:nvSpPr>
        <xdr:cNvPr id="11" name="Rectangle 10">
          <a:extLst>
            <a:ext uri="{FF2B5EF4-FFF2-40B4-BE49-F238E27FC236}">
              <a16:creationId xmlns="" xmlns:a16="http://schemas.microsoft.com/office/drawing/2014/main" id="{00000000-0008-0000-0300-00000B000000}"/>
            </a:ext>
          </a:extLst>
        </xdr:cNvPr>
        <xdr:cNvSpPr/>
      </xdr:nvSpPr>
      <xdr:spPr>
        <a:xfrm>
          <a:off x="2893437" y="5718175"/>
          <a:ext cx="1735668" cy="905184"/>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latin typeface="Bookman Old Style" pitchFamily="18" charset="0"/>
            </a:rPr>
            <a:t>Serif</a:t>
          </a:r>
        </a:p>
      </xdr:txBody>
    </xdr:sp>
    <xdr:clientData/>
  </xdr:oneCellAnchor>
  <xdr:twoCellAnchor editAs="oneCell">
    <xdr:from>
      <xdr:col>7</xdr:col>
      <xdr:colOff>4210050</xdr:colOff>
      <xdr:row>10</xdr:row>
      <xdr:rowOff>1266825</xdr:rowOff>
    </xdr:from>
    <xdr:to>
      <xdr:col>8</xdr:col>
      <xdr:colOff>3428508</xdr:colOff>
      <xdr:row>15</xdr:row>
      <xdr:rowOff>399401</xdr:rowOff>
    </xdr:to>
    <xdr:pic>
      <xdr:nvPicPr>
        <xdr:cNvPr id="2" name="Picture 1">
          <a:extLst>
            <a:ext uri="{FF2B5EF4-FFF2-40B4-BE49-F238E27FC236}">
              <a16:creationId xmlns="" xmlns:a16="http://schemas.microsoft.com/office/drawing/2014/main" id="{401D572B-F675-4A23-BE66-A5F18F5EB496}"/>
            </a:ext>
          </a:extLst>
        </xdr:cNvPr>
        <xdr:cNvPicPr>
          <a:picLocks noChangeAspect="1"/>
        </xdr:cNvPicPr>
      </xdr:nvPicPr>
      <xdr:blipFill>
        <a:blip xmlns:r="http://schemas.openxmlformats.org/officeDocument/2006/relationships" r:embed="rId1"/>
        <a:stretch>
          <a:fillRect/>
        </a:stretch>
      </xdr:blipFill>
      <xdr:spPr>
        <a:xfrm>
          <a:off x="14935200" y="7362825"/>
          <a:ext cx="3933333" cy="5190476"/>
        </a:xfrm>
        <a:prstGeom prst="rect">
          <a:avLst/>
        </a:prstGeom>
      </xdr:spPr>
    </xdr:pic>
    <xdr:clientData/>
  </xdr:twoCellAnchor>
  <xdr:twoCellAnchor editAs="oneCell">
    <xdr:from>
      <xdr:col>7</xdr:col>
      <xdr:colOff>600075</xdr:colOff>
      <xdr:row>20</xdr:row>
      <xdr:rowOff>942975</xdr:rowOff>
    </xdr:from>
    <xdr:to>
      <xdr:col>8</xdr:col>
      <xdr:colOff>570914</xdr:colOff>
      <xdr:row>27</xdr:row>
      <xdr:rowOff>47075</xdr:rowOff>
    </xdr:to>
    <xdr:pic>
      <xdr:nvPicPr>
        <xdr:cNvPr id="3" name="Picture 2">
          <a:extLst>
            <a:ext uri="{FF2B5EF4-FFF2-40B4-BE49-F238E27FC236}">
              <a16:creationId xmlns="" xmlns:a16="http://schemas.microsoft.com/office/drawing/2014/main" id="{67D78D2A-F7BE-44E1-B2F1-811CB9D67F67}"/>
            </a:ext>
          </a:extLst>
        </xdr:cNvPr>
        <xdr:cNvPicPr>
          <a:picLocks noChangeAspect="1"/>
        </xdr:cNvPicPr>
      </xdr:nvPicPr>
      <xdr:blipFill>
        <a:blip xmlns:r="http://schemas.openxmlformats.org/officeDocument/2006/relationships" r:embed="rId2"/>
        <a:stretch>
          <a:fillRect/>
        </a:stretch>
      </xdr:blipFill>
      <xdr:spPr>
        <a:xfrm>
          <a:off x="11325225" y="17478375"/>
          <a:ext cx="4685714" cy="4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257175</xdr:colOff>
      <xdr:row>25</xdr:row>
      <xdr:rowOff>266700</xdr:rowOff>
    </xdr:from>
    <xdr:to>
      <xdr:col>8</xdr:col>
      <xdr:colOff>542300</xdr:colOff>
      <xdr:row>32</xdr:row>
      <xdr:rowOff>266152</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1677650" y="12268200"/>
          <a:ext cx="5000000" cy="4380952"/>
        </a:xfrm>
        <a:prstGeom prst="rect">
          <a:avLst/>
        </a:prstGeom>
      </xdr:spPr>
    </xdr:pic>
    <xdr:clientData/>
  </xdr:twoCellAnchor>
  <xdr:twoCellAnchor editAs="oneCell">
    <xdr:from>
      <xdr:col>7</xdr:col>
      <xdr:colOff>504825</xdr:colOff>
      <xdr:row>3</xdr:row>
      <xdr:rowOff>104775</xdr:rowOff>
    </xdr:from>
    <xdr:to>
      <xdr:col>8</xdr:col>
      <xdr:colOff>789950</xdr:colOff>
      <xdr:row>10</xdr:row>
      <xdr:rowOff>485227</xdr:rowOff>
    </xdr:to>
    <xdr:pic>
      <xdr:nvPicPr>
        <xdr:cNvPr id="3" name="Pictur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925300" y="1057275"/>
          <a:ext cx="5000000" cy="4380952"/>
        </a:xfrm>
        <a:prstGeom prst="rect">
          <a:avLst/>
        </a:prstGeom>
      </xdr:spPr>
    </xdr:pic>
    <xdr:clientData/>
  </xdr:twoCellAnchor>
  <xdr:twoCellAnchor editAs="oneCell">
    <xdr:from>
      <xdr:col>7</xdr:col>
      <xdr:colOff>238125</xdr:colOff>
      <xdr:row>8</xdr:row>
      <xdr:rowOff>219075</xdr:rowOff>
    </xdr:from>
    <xdr:to>
      <xdr:col>7</xdr:col>
      <xdr:colOff>1885744</xdr:colOff>
      <xdr:row>10</xdr:row>
      <xdr:rowOff>171337</xdr:rowOff>
    </xdr:to>
    <xdr:pic>
      <xdr:nvPicPr>
        <xdr:cNvPr id="4" name="Picture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1658600" y="4219575"/>
          <a:ext cx="1647619" cy="904762"/>
        </a:xfrm>
        <a:prstGeom prst="rect">
          <a:avLst/>
        </a:prstGeom>
      </xdr:spPr>
    </xdr:pic>
    <xdr:clientData/>
  </xdr:twoCellAnchor>
  <xdr:twoCellAnchor editAs="oneCell">
    <xdr:from>
      <xdr:col>7</xdr:col>
      <xdr:colOff>266700</xdr:colOff>
      <xdr:row>10</xdr:row>
      <xdr:rowOff>228600</xdr:rowOff>
    </xdr:from>
    <xdr:to>
      <xdr:col>7</xdr:col>
      <xdr:colOff>3371462</xdr:colOff>
      <xdr:row>14</xdr:row>
      <xdr:rowOff>228171</xdr:rowOff>
    </xdr:to>
    <xdr:pic>
      <xdr:nvPicPr>
        <xdr:cNvPr id="5" name="Picture 4">
          <a:extLst>
            <a:ext uri="{FF2B5EF4-FFF2-40B4-BE49-F238E27FC236}">
              <a16:creationId xmlns="" xmlns:a16="http://schemas.microsoft.com/office/drawing/2014/main" id="{F0396CEA-38B9-4AC6-8A2D-233073E2C40C}"/>
            </a:ext>
          </a:extLst>
        </xdr:cNvPr>
        <xdr:cNvPicPr>
          <a:picLocks noChangeAspect="1"/>
        </xdr:cNvPicPr>
      </xdr:nvPicPr>
      <xdr:blipFill>
        <a:blip xmlns:r="http://schemas.openxmlformats.org/officeDocument/2006/relationships" r:embed="rId4"/>
        <a:stretch>
          <a:fillRect/>
        </a:stretch>
      </xdr:blipFill>
      <xdr:spPr>
        <a:xfrm>
          <a:off x="11687175" y="5181600"/>
          <a:ext cx="3104762" cy="3428571"/>
        </a:xfrm>
        <a:prstGeom prst="rect">
          <a:avLst/>
        </a:prstGeom>
      </xdr:spPr>
    </xdr:pic>
    <xdr:clientData/>
  </xdr:twoCellAnchor>
  <xdr:twoCellAnchor editAs="oneCell">
    <xdr:from>
      <xdr:col>7</xdr:col>
      <xdr:colOff>3676649</xdr:colOff>
      <xdr:row>12</xdr:row>
      <xdr:rowOff>457201</xdr:rowOff>
    </xdr:from>
    <xdr:to>
      <xdr:col>12</xdr:col>
      <xdr:colOff>104774</xdr:colOff>
      <xdr:row>23</xdr:row>
      <xdr:rowOff>219075</xdr:rowOff>
    </xdr:to>
    <xdr:pic>
      <xdr:nvPicPr>
        <xdr:cNvPr id="6" name="Picture 5">
          <a:extLst>
            <a:ext uri="{FF2B5EF4-FFF2-40B4-BE49-F238E27FC236}">
              <a16:creationId xmlns="" xmlns:a16="http://schemas.microsoft.com/office/drawing/2014/main" id="{E42F6EDC-2F11-4D7F-BAE3-446DFA272668}"/>
            </a:ext>
          </a:extLst>
        </xdr:cNvPr>
        <xdr:cNvPicPr>
          <a:picLocks noChangeAspect="1"/>
        </xdr:cNvPicPr>
      </xdr:nvPicPr>
      <xdr:blipFill rotWithShape="1">
        <a:blip xmlns:r="http://schemas.openxmlformats.org/officeDocument/2006/relationships" r:embed="rId5"/>
        <a:srcRect l="40265" t="5649" r="41868" b="55921"/>
        <a:stretch/>
      </xdr:blipFill>
      <xdr:spPr>
        <a:xfrm>
          <a:off x="15287624" y="7315201"/>
          <a:ext cx="3267075" cy="3952874"/>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5.bin"/><Relationship Id="rId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info-tools-unc.blogspot.com/2017/10/task-0101-bryant-thai.html" TargetMode="External"/><Relationship Id="rId4" Type="http://schemas.openxmlformats.org/officeDocument/2006/relationships/hyperlink" Target="http://info-tools-unc.blogspot.com/2017/10/multiple-submission-question.html" TargetMode="External"/><Relationship Id="rId5" Type="http://schemas.openxmlformats.org/officeDocument/2006/relationships/printerSettings" Target="../printerSettings/printerSettings8.bin"/><Relationship Id="rId1" Type="http://schemas.openxmlformats.org/officeDocument/2006/relationships/hyperlink" Target="http://info-tools-unc.blogspot.com/2017/08/aaron-chen-assignment-0101-first-blog.html" TargetMode="External"/><Relationship Id="rId2" Type="http://schemas.openxmlformats.org/officeDocument/2006/relationships/hyperlink" Target="http://info-tools-unc.blogspot.com/2017/09/unicef-is-non-profit-organization-tha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C1" sqref="C1"/>
    </sheetView>
  </sheetViews>
  <sheetFormatPr baseColWidth="10" defaultColWidth="17.6640625" defaultRowHeight="15" x14ac:dyDescent="0.15"/>
  <cols>
    <col min="1" max="1" width="22.5" style="222" bestFit="1" customWidth="1"/>
    <col min="2" max="2" width="15.6640625" style="222" bestFit="1" customWidth="1"/>
    <col min="3" max="3" width="100.5" style="222" bestFit="1" customWidth="1"/>
    <col min="4" max="9" width="11.5" style="222" customWidth="1"/>
    <col min="10" max="10" width="18.1640625" style="223" customWidth="1"/>
    <col min="11" max="16384" width="17.6640625" style="222"/>
  </cols>
  <sheetData>
    <row r="1" spans="1:10" s="223" customFormat="1" x14ac:dyDescent="0.15">
      <c r="A1" s="221" t="s">
        <v>0</v>
      </c>
      <c r="B1" s="222"/>
      <c r="C1" s="272" t="s">
        <v>490</v>
      </c>
    </row>
    <row r="2" spans="1:10" s="223" customFormat="1" ht="15" customHeight="1" x14ac:dyDescent="0.15">
      <c r="A2" s="224"/>
      <c r="B2" s="222"/>
      <c r="C2" s="222"/>
    </row>
    <row r="3" spans="1:10" s="223" customFormat="1" x14ac:dyDescent="0.15">
      <c r="A3" s="225" t="s">
        <v>17</v>
      </c>
      <c r="B3" s="226"/>
      <c r="C3" s="227">
        <f>MAX('Task 01'!B1,'Task 02'!B1,'Task 03'!B1,'Task 04'!B1,'Task 05'!B1,'Task 06'!B1,'Value added'!B1)</f>
        <v>43009</v>
      </c>
    </row>
    <row r="4" spans="1:10" x14ac:dyDescent="0.15">
      <c r="A4" s="224"/>
      <c r="D4" s="223"/>
      <c r="J4" s="222"/>
    </row>
    <row r="5" spans="1:10" x14ac:dyDescent="0.15">
      <c r="A5" s="228" t="s">
        <v>4</v>
      </c>
      <c r="B5" s="229">
        <f>'Task 01'!E25</f>
        <v>100</v>
      </c>
      <c r="C5" s="230" t="s">
        <v>446</v>
      </c>
      <c r="D5" s="223"/>
      <c r="J5" s="222"/>
    </row>
    <row r="6" spans="1:10" x14ac:dyDescent="0.15">
      <c r="A6" s="231" t="s">
        <v>5</v>
      </c>
      <c r="B6" s="232">
        <f>'Task 02'!E35</f>
        <v>102.5</v>
      </c>
      <c r="C6" s="233" t="s">
        <v>343</v>
      </c>
      <c r="D6" s="223"/>
      <c r="J6" s="222"/>
    </row>
    <row r="7" spans="1:10" x14ac:dyDescent="0.15">
      <c r="A7" s="234" t="s">
        <v>6</v>
      </c>
      <c r="B7" s="235">
        <f>'Task 03'!G37</f>
        <v>100</v>
      </c>
      <c r="C7" s="236" t="s">
        <v>344</v>
      </c>
      <c r="J7" s="222"/>
    </row>
    <row r="8" spans="1:10" x14ac:dyDescent="0.15">
      <c r="A8" s="237" t="s">
        <v>7</v>
      </c>
      <c r="B8" s="238">
        <f>'Task 04'!G68</f>
        <v>0</v>
      </c>
      <c r="C8" s="239" t="s">
        <v>345</v>
      </c>
      <c r="D8" s="223"/>
      <c r="J8" s="222"/>
    </row>
    <row r="9" spans="1:10" x14ac:dyDescent="0.15">
      <c r="A9" s="240" t="s">
        <v>8</v>
      </c>
      <c r="B9" s="241">
        <f>'Task 05'!G56</f>
        <v>0</v>
      </c>
      <c r="C9" s="242" t="s">
        <v>346</v>
      </c>
      <c r="D9" s="223"/>
      <c r="J9" s="222"/>
    </row>
    <row r="10" spans="1:10" x14ac:dyDescent="0.15">
      <c r="A10" s="243" t="s">
        <v>9</v>
      </c>
      <c r="B10" s="244">
        <f>'Task 06'!E41</f>
        <v>0</v>
      </c>
      <c r="C10" s="245" t="s">
        <v>347</v>
      </c>
      <c r="J10" s="222"/>
    </row>
    <row r="11" spans="1:10" x14ac:dyDescent="0.15">
      <c r="A11" s="246" t="s">
        <v>3</v>
      </c>
      <c r="B11" s="247">
        <f>'Value added'!E28</f>
        <v>21.5</v>
      </c>
      <c r="C11" s="248" t="s">
        <v>348</v>
      </c>
      <c r="J11" s="222"/>
    </row>
    <row r="12" spans="1:10" x14ac:dyDescent="0.15">
      <c r="A12" s="249" t="s">
        <v>1</v>
      </c>
      <c r="B12" s="250">
        <f>(B5*0.1)+(B6*0.25)+(B7*0.15)+(B8*0.15)+(B9*0.15)+(B10*0.1)+(B11*0.1)</f>
        <v>52.774999999999999</v>
      </c>
      <c r="C12" s="251" t="s">
        <v>381</v>
      </c>
      <c r="J12" s="222"/>
    </row>
    <row r="13" spans="1:10" x14ac:dyDescent="0.15">
      <c r="A13" s="252" t="s">
        <v>2</v>
      </c>
      <c r="B13" s="253" t="str">
        <f>IF(B12&gt;=95,"A",IF(B12&gt;=92,"A-",IF(B12&gt;=87,"B+",IF(B12&gt;=83,"B",IF(B12&gt;=80,"B-",IF(B12&gt;=77,"C+",IF(B12&gt;=73,"C",IF(B12&gt;=70,"C-",IF(B12&gt;=67,"D+",IF(B12&gt;=60,"D","F"))))))))))</f>
        <v>F</v>
      </c>
      <c r="C13" s="254" t="s">
        <v>382</v>
      </c>
      <c r="D13" s="223"/>
      <c r="J13" s="222"/>
    </row>
    <row r="14" spans="1:10" ht="16" thickBot="1" x14ac:dyDescent="0.2">
      <c r="D14" s="223"/>
      <c r="J14" s="222"/>
    </row>
    <row r="15" spans="1:10" ht="16" thickBot="1" x14ac:dyDescent="0.2">
      <c r="B15" s="255" t="s">
        <v>195</v>
      </c>
      <c r="D15" s="223"/>
      <c r="J15" s="222"/>
    </row>
    <row r="16" spans="1:10" x14ac:dyDescent="0.15">
      <c r="B16" s="256" t="s">
        <v>274</v>
      </c>
      <c r="D16" s="223"/>
      <c r="J16" s="222"/>
    </row>
    <row r="17" spans="2:11" x14ac:dyDescent="0.15">
      <c r="B17" s="257" t="s">
        <v>275</v>
      </c>
      <c r="D17" s="223"/>
      <c r="J17" s="222"/>
    </row>
    <row r="18" spans="2:11" x14ac:dyDescent="0.15">
      <c r="B18" s="257" t="s">
        <v>276</v>
      </c>
      <c r="K18" s="223"/>
    </row>
    <row r="19" spans="2:11" x14ac:dyDescent="0.15">
      <c r="B19" s="257" t="s">
        <v>277</v>
      </c>
    </row>
    <row r="20" spans="2:11" x14ac:dyDescent="0.15">
      <c r="B20" s="257" t="s">
        <v>278</v>
      </c>
    </row>
    <row r="21" spans="2:11" x14ac:dyDescent="0.15">
      <c r="B21" s="257" t="s">
        <v>279</v>
      </c>
    </row>
    <row r="22" spans="2:11" x14ac:dyDescent="0.15">
      <c r="B22" s="257" t="s">
        <v>280</v>
      </c>
    </row>
    <row r="23" spans="2:11" x14ac:dyDescent="0.15">
      <c r="B23" s="257" t="s">
        <v>281</v>
      </c>
    </row>
    <row r="24" spans="2:11" x14ac:dyDescent="0.15">
      <c r="B24" s="257" t="s">
        <v>282</v>
      </c>
    </row>
    <row r="25" spans="2:11" x14ac:dyDescent="0.15">
      <c r="B25" s="257" t="s">
        <v>283</v>
      </c>
    </row>
    <row r="26" spans="2:11" ht="16" thickBot="1" x14ac:dyDescent="0.2">
      <c r="B26" s="258" t="s">
        <v>284</v>
      </c>
    </row>
  </sheetData>
  <pageMargins left="0.5" right="0.5" top="1" bottom="1" header="0.5" footer="0.5"/>
  <pageSetup orientation="landscape" horizontalDpi="4294967293" verticalDpi="4294967293" r:id="rId1"/>
  <headerFooter alignWithMargins="0">
    <oddHeader>&amp;L&amp;F&amp;R&amp;D</oddHeader>
    <oddFooter>&amp;L&amp;A&amp;R&amp;P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82B4"/>
  </sheetPr>
  <dimension ref="A1:F29"/>
  <sheetViews>
    <sheetView workbookViewId="0">
      <pane ySplit="2" topLeftCell="A3" activePane="bottomLeft" state="frozen"/>
      <selection activeCell="C25" sqref="C25"/>
      <selection pane="bottomLeft" activeCell="C10" sqref="C10"/>
    </sheetView>
  </sheetViews>
  <sheetFormatPr baseColWidth="10" defaultColWidth="5.6640625" defaultRowHeight="15" outlineLevelRow="2" x14ac:dyDescent="0.15"/>
  <cols>
    <col min="1" max="1" width="21.6640625" style="26" customWidth="1"/>
    <col min="2" max="2" width="65.6640625" style="26" customWidth="1"/>
    <col min="3" max="3" width="13.5" style="26" customWidth="1"/>
    <col min="4" max="4" width="14.33203125" style="26" bestFit="1" customWidth="1"/>
    <col min="5" max="5" width="13.33203125" style="26" bestFit="1" customWidth="1"/>
    <col min="6" max="6" width="70.6640625" style="14" customWidth="1"/>
    <col min="7" max="16384" width="5.6640625" style="3"/>
  </cols>
  <sheetData>
    <row r="1" spans="1:6" x14ac:dyDescent="0.15">
      <c r="A1" s="7" t="s">
        <v>17</v>
      </c>
      <c r="B1" s="8">
        <v>42989</v>
      </c>
      <c r="C1" s="9"/>
      <c r="D1" s="9"/>
      <c r="E1" s="9">
        <f>E25</f>
        <v>100</v>
      </c>
      <c r="F1" s="10" t="s">
        <v>110</v>
      </c>
    </row>
    <row r="2" spans="1:6" x14ac:dyDescent="0.15">
      <c r="A2" s="12" t="s">
        <v>349</v>
      </c>
      <c r="B2" s="13" t="s">
        <v>350</v>
      </c>
      <c r="C2" s="13" t="s">
        <v>214</v>
      </c>
      <c r="D2" s="13" t="s">
        <v>203</v>
      </c>
      <c r="E2" s="13" t="s">
        <v>13</v>
      </c>
    </row>
    <row r="3" spans="1:6" outlineLevel="2" x14ac:dyDescent="0.15">
      <c r="A3" s="15"/>
      <c r="B3" s="16" t="s">
        <v>292</v>
      </c>
      <c r="C3" s="15"/>
      <c r="D3" s="15"/>
      <c r="E3" s="15"/>
    </row>
    <row r="4" spans="1:6" ht="30" outlineLevel="2" x14ac:dyDescent="0.15">
      <c r="A4" s="17" t="s">
        <v>351</v>
      </c>
      <c r="B4" s="17" t="s">
        <v>14</v>
      </c>
      <c r="C4" s="260">
        <v>100</v>
      </c>
      <c r="D4" s="18">
        <v>0.5</v>
      </c>
      <c r="E4" s="17">
        <f>C4*D4</f>
        <v>50</v>
      </c>
    </row>
    <row r="5" spans="1:6" ht="45" outlineLevel="2" x14ac:dyDescent="0.15">
      <c r="A5" s="17" t="s">
        <v>352</v>
      </c>
      <c r="B5" s="17" t="s">
        <v>197</v>
      </c>
      <c r="C5" s="260">
        <v>100</v>
      </c>
      <c r="D5" s="18">
        <v>0.5</v>
      </c>
      <c r="E5" s="17">
        <f>C5*D5</f>
        <v>50</v>
      </c>
    </row>
    <row r="6" spans="1:6" outlineLevel="2" x14ac:dyDescent="0.15">
      <c r="A6" s="19"/>
      <c r="B6" s="20" t="s">
        <v>286</v>
      </c>
      <c r="C6" s="19"/>
      <c r="D6" s="21">
        <f>SUM(D4:D5)</f>
        <v>1</v>
      </c>
      <c r="E6" s="19">
        <f>SUBTOTAL(9,E4:E5)</f>
        <v>100</v>
      </c>
    </row>
    <row r="7" spans="1:6" outlineLevel="2" x14ac:dyDescent="0.15">
      <c r="A7" s="15"/>
      <c r="B7" s="16" t="s">
        <v>462</v>
      </c>
      <c r="C7" s="15"/>
      <c r="D7" s="15"/>
      <c r="E7" s="15"/>
    </row>
    <row r="8" spans="1:6" ht="45" outlineLevel="1" x14ac:dyDescent="0.15">
      <c r="A8" s="17" t="s">
        <v>429</v>
      </c>
      <c r="B8" s="17" t="s">
        <v>430</v>
      </c>
      <c r="C8" s="17">
        <v>100</v>
      </c>
      <c r="D8" s="18">
        <v>0.9</v>
      </c>
      <c r="E8" s="17">
        <f>C8*D8</f>
        <v>90</v>
      </c>
    </row>
    <row r="9" spans="1:6" ht="30" outlineLevel="2" x14ac:dyDescent="0.15">
      <c r="A9" s="17" t="s">
        <v>353</v>
      </c>
      <c r="B9" s="17" t="s">
        <v>431</v>
      </c>
      <c r="C9" s="17">
        <v>100</v>
      </c>
      <c r="D9" s="18">
        <v>0.1</v>
      </c>
      <c r="E9" s="17">
        <f>C9*D9</f>
        <v>10</v>
      </c>
    </row>
    <row r="10" spans="1:6" outlineLevel="2" x14ac:dyDescent="0.15">
      <c r="A10" s="19"/>
      <c r="B10" s="20" t="s">
        <v>287</v>
      </c>
      <c r="C10" s="19"/>
      <c r="D10" s="21">
        <f>SUM(D8:D9)</f>
        <v>1</v>
      </c>
      <c r="E10" s="19">
        <f>SUBTOTAL(9,E8:E9)</f>
        <v>100</v>
      </c>
    </row>
    <row r="11" spans="1:6" outlineLevel="2" x14ac:dyDescent="0.15">
      <c r="A11" s="15"/>
      <c r="B11" s="16" t="s">
        <v>463</v>
      </c>
      <c r="C11" s="15"/>
      <c r="D11" s="15"/>
      <c r="E11" s="15"/>
    </row>
    <row r="12" spans="1:6" ht="90" outlineLevel="1" x14ac:dyDescent="0.15">
      <c r="A12" s="17" t="s">
        <v>354</v>
      </c>
      <c r="B12" s="17" t="s">
        <v>383</v>
      </c>
      <c r="C12" s="17">
        <v>100</v>
      </c>
      <c r="D12" s="18">
        <v>0.85</v>
      </c>
      <c r="E12" s="17">
        <f>C12*D12</f>
        <v>85</v>
      </c>
    </row>
    <row r="13" spans="1:6" ht="30" outlineLevel="2" x14ac:dyDescent="0.15">
      <c r="A13" s="17" t="s">
        <v>355</v>
      </c>
      <c r="B13" s="17" t="s">
        <v>15</v>
      </c>
      <c r="C13" s="17">
        <v>100</v>
      </c>
      <c r="D13" s="18">
        <v>0.15</v>
      </c>
      <c r="E13" s="17">
        <f>C13*D13</f>
        <v>15</v>
      </c>
    </row>
    <row r="14" spans="1:6" outlineLevel="2" x14ac:dyDescent="0.15">
      <c r="A14" s="19"/>
      <c r="B14" s="20" t="s">
        <v>288</v>
      </c>
      <c r="C14" s="19"/>
      <c r="D14" s="21">
        <f>SUM(D12:D13)</f>
        <v>1</v>
      </c>
      <c r="E14" s="19">
        <f>SUBTOTAL(9,E12:E13)</f>
        <v>100</v>
      </c>
    </row>
    <row r="15" spans="1:6" outlineLevel="2" x14ac:dyDescent="0.15">
      <c r="A15" s="15"/>
      <c r="B15" s="16" t="s">
        <v>293</v>
      </c>
      <c r="C15" s="15"/>
      <c r="D15" s="15"/>
      <c r="E15" s="15"/>
    </row>
    <row r="16" spans="1:6" ht="30" outlineLevel="1" x14ac:dyDescent="0.15">
      <c r="A16" s="17" t="s">
        <v>356</v>
      </c>
      <c r="B16" s="17" t="s">
        <v>439</v>
      </c>
      <c r="C16" s="17">
        <v>100</v>
      </c>
      <c r="D16" s="18">
        <v>0.9</v>
      </c>
      <c r="E16" s="17">
        <f>C16*D16</f>
        <v>90</v>
      </c>
    </row>
    <row r="17" spans="1:6" ht="30" outlineLevel="2" x14ac:dyDescent="0.15">
      <c r="A17" s="17" t="s">
        <v>357</v>
      </c>
      <c r="B17" s="17" t="s">
        <v>260</v>
      </c>
      <c r="C17" s="17">
        <v>100</v>
      </c>
      <c r="D17" s="18">
        <v>0.1</v>
      </c>
      <c r="E17" s="17">
        <f>C17*D17</f>
        <v>10</v>
      </c>
    </row>
    <row r="18" spans="1:6" outlineLevel="2" x14ac:dyDescent="0.15">
      <c r="A18" s="19"/>
      <c r="B18" s="20" t="s">
        <v>289</v>
      </c>
      <c r="C18" s="19"/>
      <c r="D18" s="21">
        <f>SUM(D16:D17)</f>
        <v>1</v>
      </c>
      <c r="E18" s="19">
        <f>SUBTOTAL(9,E16:E17)</f>
        <v>100</v>
      </c>
    </row>
    <row r="19" spans="1:6" outlineLevel="2" x14ac:dyDescent="0.15">
      <c r="A19" s="15"/>
      <c r="B19" s="16" t="s">
        <v>294</v>
      </c>
      <c r="C19" s="15"/>
      <c r="D19" s="15"/>
      <c r="E19" s="15"/>
    </row>
    <row r="20" spans="1:6" ht="45" outlineLevel="1" x14ac:dyDescent="0.15">
      <c r="A20" s="17" t="s">
        <v>358</v>
      </c>
      <c r="B20" s="17" t="s">
        <v>290</v>
      </c>
      <c r="C20" s="17">
        <v>100</v>
      </c>
      <c r="D20" s="18">
        <v>0.35</v>
      </c>
      <c r="E20" s="17">
        <f>C20*D20</f>
        <v>35</v>
      </c>
    </row>
    <row r="21" spans="1:6" ht="45" outlineLevel="2" x14ac:dyDescent="0.15">
      <c r="A21" s="17" t="s">
        <v>427</v>
      </c>
      <c r="B21" s="17" t="s">
        <v>428</v>
      </c>
      <c r="C21" s="260">
        <v>100</v>
      </c>
      <c r="D21" s="18">
        <v>0.35</v>
      </c>
      <c r="E21" s="17">
        <f>C21*D21</f>
        <v>35</v>
      </c>
    </row>
    <row r="22" spans="1:6" ht="30" outlineLevel="2" x14ac:dyDescent="0.15">
      <c r="A22" s="17" t="s">
        <v>355</v>
      </c>
      <c r="B22" s="17" t="s">
        <v>15</v>
      </c>
      <c r="C22" s="260">
        <v>100</v>
      </c>
      <c r="D22" s="18">
        <v>0.15</v>
      </c>
      <c r="E22" s="17">
        <f>C22*D22</f>
        <v>15</v>
      </c>
    </row>
    <row r="23" spans="1:6" ht="33.75" customHeight="1" outlineLevel="2" x14ac:dyDescent="0.15">
      <c r="A23" s="17" t="s">
        <v>359</v>
      </c>
      <c r="B23" s="17" t="s">
        <v>16</v>
      </c>
      <c r="C23" s="260">
        <v>100</v>
      </c>
      <c r="D23" s="18">
        <v>0.15</v>
      </c>
      <c r="E23" s="17">
        <f>C23*D23</f>
        <v>15</v>
      </c>
    </row>
    <row r="24" spans="1:6" outlineLevel="2" x14ac:dyDescent="0.15">
      <c r="A24" s="19"/>
      <c r="B24" s="20" t="s">
        <v>291</v>
      </c>
      <c r="C24" s="19"/>
      <c r="D24" s="21">
        <f>SUM(D20:D23)</f>
        <v>1</v>
      </c>
      <c r="E24" s="19">
        <f>SUBTOTAL(9,E20:E23)</f>
        <v>100</v>
      </c>
    </row>
    <row r="25" spans="1:6" outlineLevel="2" x14ac:dyDescent="0.15">
      <c r="A25" s="22"/>
      <c r="B25" s="23"/>
      <c r="C25" s="24" t="s">
        <v>201</v>
      </c>
      <c r="D25" s="25"/>
      <c r="E25" s="9">
        <f>(E6*0.1)+(E10*0.1)+(E14*0.2)+(E18*0.4)+(E24*0.2)</f>
        <v>100</v>
      </c>
    </row>
    <row r="26" spans="1:6" outlineLevel="1" x14ac:dyDescent="0.15"/>
    <row r="27" spans="1:6" outlineLevel="1" x14ac:dyDescent="0.15"/>
    <row r="29" spans="1:6" s="1" customFormat="1" x14ac:dyDescent="0.2">
      <c r="A29" s="26"/>
      <c r="B29" s="26"/>
      <c r="C29" s="26"/>
      <c r="D29" s="26"/>
      <c r="E29" s="26"/>
      <c r="F29" s="14"/>
    </row>
  </sheetData>
  <conditionalFormatting sqref="C8:C9 C12:C13 C16:C17 C4:C5 C20:C23">
    <cfRule type="cellIs" dxfId="17" priority="2" operator="lessThan">
      <formula>100</formula>
    </cfRule>
  </conditionalFormatting>
  <conditionalFormatting sqref="F2:F25">
    <cfRule type="notContainsBlanks" dxfId="16" priority="1">
      <formula>LEN(TRIM(F2))&gt;0</formula>
    </cfRule>
  </conditionalFormatting>
  <pageMargins left="0.5" right="0.5" top="1" bottom="1" header="0.5" footer="0.5"/>
  <pageSetup pageOrder="overThenDown" orientation="landscape" verticalDpi="4294967293" r:id="rId1"/>
  <headerFooter alignWithMargins="0">
    <oddHeader>&amp;L&amp;F&amp;R&amp;D</oddHeader>
    <oddFooter>&amp;L&amp;A&amp;R&amp;P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B8E23"/>
  </sheetPr>
  <dimension ref="A1:F40"/>
  <sheetViews>
    <sheetView workbookViewId="0">
      <pane ySplit="2" topLeftCell="A27" activePane="bottomLeft" state="frozen"/>
      <selection activeCell="C25" sqref="C25"/>
      <selection pane="bottomLeft" activeCell="C37" sqref="C37"/>
    </sheetView>
  </sheetViews>
  <sheetFormatPr baseColWidth="10" defaultColWidth="5.6640625" defaultRowHeight="15" outlineLevelRow="2" x14ac:dyDescent="0.15"/>
  <cols>
    <col min="1" max="1" width="21.6640625" style="26" customWidth="1"/>
    <col min="2" max="2" width="65.6640625" style="26" customWidth="1"/>
    <col min="3" max="3" width="13.5" style="26" customWidth="1"/>
    <col min="4" max="4" width="14.33203125" style="26" bestFit="1" customWidth="1"/>
    <col min="5" max="5" width="13.33203125" style="26" bestFit="1" customWidth="1"/>
    <col min="6" max="6" width="70.6640625" style="11" customWidth="1"/>
    <col min="7" max="16384" width="5.6640625" style="11"/>
  </cols>
  <sheetData>
    <row r="1" spans="1:6" x14ac:dyDescent="0.15">
      <c r="A1" s="27" t="s">
        <v>17</v>
      </c>
      <c r="B1" s="28">
        <v>43009</v>
      </c>
      <c r="C1" s="29"/>
      <c r="D1" s="29"/>
      <c r="E1" s="29">
        <f>E35</f>
        <v>102.5</v>
      </c>
      <c r="F1" s="30" t="s">
        <v>110</v>
      </c>
    </row>
    <row r="2" spans="1:6" x14ac:dyDescent="0.15">
      <c r="A2" s="31" t="s">
        <v>349</v>
      </c>
      <c r="B2" s="32" t="s">
        <v>350</v>
      </c>
      <c r="C2" s="33" t="s">
        <v>214</v>
      </c>
      <c r="D2" s="33" t="s">
        <v>203</v>
      </c>
      <c r="E2" s="33" t="s">
        <v>13</v>
      </c>
      <c r="F2" s="34"/>
    </row>
    <row r="3" spans="1:6" outlineLevel="2" x14ac:dyDescent="0.15">
      <c r="A3" s="35" t="s">
        <v>360</v>
      </c>
      <c r="B3" s="36" t="s">
        <v>215</v>
      </c>
      <c r="C3" s="37"/>
      <c r="D3" s="37"/>
      <c r="E3" s="37"/>
      <c r="F3" s="34"/>
    </row>
    <row r="4" spans="1:6" ht="45" outlineLevel="2" x14ac:dyDescent="0.15">
      <c r="A4" s="17" t="s">
        <v>361</v>
      </c>
      <c r="B4" s="17" t="s">
        <v>261</v>
      </c>
      <c r="C4" s="17">
        <v>100</v>
      </c>
      <c r="D4" s="18">
        <v>0.5</v>
      </c>
      <c r="E4" s="38">
        <f>C4*D4</f>
        <v>50</v>
      </c>
      <c r="F4" s="34" t="s">
        <v>464</v>
      </c>
    </row>
    <row r="5" spans="1:6" ht="30" outlineLevel="2" x14ac:dyDescent="0.15">
      <c r="A5" s="17" t="s">
        <v>362</v>
      </c>
      <c r="B5" s="17" t="s">
        <v>440</v>
      </c>
      <c r="C5" s="17">
        <v>100</v>
      </c>
      <c r="D5" s="18">
        <v>0.1</v>
      </c>
      <c r="E5" s="38">
        <f>C5*D5</f>
        <v>10</v>
      </c>
      <c r="F5" s="34"/>
    </row>
    <row r="6" spans="1:6" ht="45" outlineLevel="2" x14ac:dyDescent="0.15">
      <c r="A6" s="17" t="s">
        <v>363</v>
      </c>
      <c r="B6" s="17" t="s">
        <v>262</v>
      </c>
      <c r="C6" s="17">
        <v>100</v>
      </c>
      <c r="D6" s="18">
        <v>0.1</v>
      </c>
      <c r="E6" s="38">
        <f>C6*D6</f>
        <v>10</v>
      </c>
      <c r="F6" s="34"/>
    </row>
    <row r="7" spans="1:6" ht="45" outlineLevel="1" x14ac:dyDescent="0.15">
      <c r="A7" s="17" t="s">
        <v>364</v>
      </c>
      <c r="B7" s="17" t="s">
        <v>263</v>
      </c>
      <c r="C7" s="17">
        <v>100</v>
      </c>
      <c r="D7" s="18">
        <v>0.3</v>
      </c>
      <c r="E7" s="38">
        <f>C7*D7</f>
        <v>30</v>
      </c>
      <c r="F7" s="34" t="s">
        <v>491</v>
      </c>
    </row>
    <row r="8" spans="1:6" outlineLevel="2" x14ac:dyDescent="0.15">
      <c r="A8" s="19"/>
      <c r="B8" s="39" t="s">
        <v>18</v>
      </c>
      <c r="C8" s="19"/>
      <c r="D8" s="21">
        <f>SUM(D4:D7)</f>
        <v>1</v>
      </c>
      <c r="E8" s="19">
        <f>SUBTOTAL(9,E4:E7)</f>
        <v>100</v>
      </c>
      <c r="F8" s="34"/>
    </row>
    <row r="9" spans="1:6" outlineLevel="2" x14ac:dyDescent="0.15">
      <c r="A9" s="35" t="s">
        <v>295</v>
      </c>
      <c r="B9" s="36" t="s">
        <v>216</v>
      </c>
      <c r="C9" s="37"/>
      <c r="D9" s="37"/>
      <c r="E9" s="37"/>
      <c r="F9" s="34"/>
    </row>
    <row r="10" spans="1:6" ht="120" outlineLevel="2" x14ac:dyDescent="0.15">
      <c r="A10" s="17" t="s">
        <v>365</v>
      </c>
      <c r="B10" s="17" t="s">
        <v>465</v>
      </c>
      <c r="C10" s="17">
        <v>100</v>
      </c>
      <c r="D10" s="18">
        <v>0.2</v>
      </c>
      <c r="E10" s="17">
        <f>C10*D10</f>
        <v>20</v>
      </c>
      <c r="F10" s="34"/>
    </row>
    <row r="11" spans="1:6" ht="60" outlineLevel="2" x14ac:dyDescent="0.15">
      <c r="A11" s="17" t="s">
        <v>366</v>
      </c>
      <c r="B11" s="17" t="s">
        <v>466</v>
      </c>
      <c r="C11" s="17">
        <v>100</v>
      </c>
      <c r="D11" s="18">
        <v>0.6</v>
      </c>
      <c r="E11" s="17">
        <f>C11*D11</f>
        <v>60</v>
      </c>
      <c r="F11" s="34" t="s">
        <v>498</v>
      </c>
    </row>
    <row r="12" spans="1:6" ht="60" outlineLevel="2" x14ac:dyDescent="0.15">
      <c r="A12" s="17" t="s">
        <v>367</v>
      </c>
      <c r="B12" s="17" t="s">
        <v>384</v>
      </c>
      <c r="C12" s="17">
        <v>100</v>
      </c>
      <c r="D12" s="18">
        <v>0.2</v>
      </c>
      <c r="E12" s="17">
        <f>C12*D12</f>
        <v>20</v>
      </c>
      <c r="F12" s="34" t="s">
        <v>467</v>
      </c>
    </row>
    <row r="13" spans="1:6" outlineLevel="2" x14ac:dyDescent="0.15">
      <c r="A13" s="19"/>
      <c r="B13" s="39" t="s">
        <v>20</v>
      </c>
      <c r="C13" s="19"/>
      <c r="D13" s="21">
        <f>SUM(D10:D12)</f>
        <v>1</v>
      </c>
      <c r="E13" s="19">
        <f>SUBTOTAL(9,E10:E12)</f>
        <v>100</v>
      </c>
      <c r="F13" s="34"/>
    </row>
    <row r="14" spans="1:6" outlineLevel="1" x14ac:dyDescent="0.15">
      <c r="A14" s="35"/>
      <c r="B14" s="36" t="s">
        <v>21</v>
      </c>
      <c r="C14" s="35"/>
      <c r="D14" s="35"/>
      <c r="E14" s="35"/>
      <c r="F14" s="34"/>
    </row>
    <row r="15" spans="1:6" ht="45" outlineLevel="2" x14ac:dyDescent="0.15">
      <c r="A15" s="17" t="s">
        <v>368</v>
      </c>
      <c r="B15" s="17" t="s">
        <v>264</v>
      </c>
      <c r="C15" s="17">
        <v>100</v>
      </c>
      <c r="D15" s="18">
        <v>0.5</v>
      </c>
      <c r="E15" s="17">
        <f>C15*D15</f>
        <v>50</v>
      </c>
      <c r="F15" s="34"/>
    </row>
    <row r="16" spans="1:6" ht="105" outlineLevel="2" x14ac:dyDescent="0.15">
      <c r="A16" s="17" t="s">
        <v>369</v>
      </c>
      <c r="B16" s="17" t="s">
        <v>385</v>
      </c>
      <c r="C16" s="17">
        <v>100</v>
      </c>
      <c r="D16" s="18">
        <v>0.5</v>
      </c>
      <c r="E16" s="17">
        <f>C16*D16</f>
        <v>50</v>
      </c>
      <c r="F16" s="34"/>
    </row>
    <row r="17" spans="1:6" outlineLevel="2" x14ac:dyDescent="0.15">
      <c r="A17" s="19"/>
      <c r="B17" s="39" t="s">
        <v>22</v>
      </c>
      <c r="C17" s="19"/>
      <c r="D17" s="21">
        <f>SUM(D15:D16)</f>
        <v>1</v>
      </c>
      <c r="E17" s="19">
        <f>SUBTOTAL(9,E15:E16)</f>
        <v>100</v>
      </c>
      <c r="F17" s="34"/>
    </row>
    <row r="18" spans="1:6" outlineLevel="1" x14ac:dyDescent="0.15">
      <c r="A18" s="35"/>
      <c r="B18" s="36" t="s">
        <v>23</v>
      </c>
      <c r="C18" s="35"/>
      <c r="D18" s="35"/>
      <c r="E18" s="35"/>
      <c r="F18" s="34"/>
    </row>
    <row r="19" spans="1:6" ht="135" outlineLevel="2" x14ac:dyDescent="0.15">
      <c r="A19" s="17" t="s">
        <v>370</v>
      </c>
      <c r="B19" s="17" t="s">
        <v>442</v>
      </c>
      <c r="C19" s="17">
        <v>100</v>
      </c>
      <c r="D19" s="18">
        <v>0.2</v>
      </c>
      <c r="E19" s="17">
        <f t="shared" ref="E19:E24" si="0">C19*D19</f>
        <v>20</v>
      </c>
      <c r="F19" s="34"/>
    </row>
    <row r="20" spans="1:6" ht="60" outlineLevel="2" x14ac:dyDescent="0.15">
      <c r="A20" s="17" t="s">
        <v>371</v>
      </c>
      <c r="B20" s="17" t="s">
        <v>441</v>
      </c>
      <c r="C20" s="17">
        <v>100</v>
      </c>
      <c r="D20" s="18">
        <v>0.2</v>
      </c>
      <c r="E20" s="17">
        <f t="shared" si="0"/>
        <v>20</v>
      </c>
      <c r="F20" s="34" t="s">
        <v>499</v>
      </c>
    </row>
    <row r="21" spans="1:6" ht="45" outlineLevel="2" x14ac:dyDescent="0.15">
      <c r="A21" s="17" t="s">
        <v>372</v>
      </c>
      <c r="B21" s="17" t="s">
        <v>265</v>
      </c>
      <c r="C21" s="17">
        <v>100</v>
      </c>
      <c r="D21" s="18">
        <v>0.2</v>
      </c>
      <c r="E21" s="17">
        <f t="shared" si="0"/>
        <v>20</v>
      </c>
      <c r="F21" s="34"/>
    </row>
    <row r="22" spans="1:6" ht="60" outlineLevel="2" x14ac:dyDescent="0.15">
      <c r="A22" s="17" t="s">
        <v>373</v>
      </c>
      <c r="B22" s="17" t="s">
        <v>296</v>
      </c>
      <c r="C22" s="17">
        <v>100</v>
      </c>
      <c r="D22" s="18">
        <v>0.2</v>
      </c>
      <c r="E22" s="17">
        <f t="shared" si="0"/>
        <v>20</v>
      </c>
      <c r="F22" s="34"/>
    </row>
    <row r="23" spans="1:6" ht="45" outlineLevel="2" x14ac:dyDescent="0.15">
      <c r="A23" s="17" t="s">
        <v>374</v>
      </c>
      <c r="B23" s="17" t="s">
        <v>386</v>
      </c>
      <c r="C23" s="17">
        <v>100</v>
      </c>
      <c r="D23" s="18">
        <v>0.1</v>
      </c>
      <c r="E23" s="17">
        <f t="shared" si="0"/>
        <v>10</v>
      </c>
      <c r="F23" s="34"/>
    </row>
    <row r="24" spans="1:6" ht="30" outlineLevel="2" x14ac:dyDescent="0.15">
      <c r="A24" s="17" t="s">
        <v>375</v>
      </c>
      <c r="B24" s="17" t="s">
        <v>387</v>
      </c>
      <c r="C24" s="17">
        <v>100</v>
      </c>
      <c r="D24" s="18">
        <v>0.1</v>
      </c>
      <c r="E24" s="17">
        <f t="shared" si="0"/>
        <v>10</v>
      </c>
      <c r="F24" s="34"/>
    </row>
    <row r="25" spans="1:6" outlineLevel="1" x14ac:dyDescent="0.15">
      <c r="A25" s="19"/>
      <c r="B25" s="39" t="s">
        <v>24</v>
      </c>
      <c r="C25" s="19"/>
      <c r="D25" s="21">
        <f>SUM(D19:D24)</f>
        <v>1</v>
      </c>
      <c r="E25" s="19">
        <f>SUBTOTAL(9,E19:E24)</f>
        <v>100</v>
      </c>
      <c r="F25" s="34"/>
    </row>
    <row r="26" spans="1:6" outlineLevel="2" x14ac:dyDescent="0.15">
      <c r="A26" s="37"/>
      <c r="B26" s="36" t="s">
        <v>25</v>
      </c>
      <c r="C26" s="37"/>
      <c r="D26" s="37"/>
      <c r="E26" s="37"/>
      <c r="F26" s="34"/>
    </row>
    <row r="27" spans="1:6" ht="45" outlineLevel="2" x14ac:dyDescent="0.15">
      <c r="A27" s="17" t="s">
        <v>376</v>
      </c>
      <c r="B27" s="17" t="s">
        <v>145</v>
      </c>
      <c r="C27" s="17">
        <v>100</v>
      </c>
      <c r="D27" s="18">
        <v>0.55000000000000004</v>
      </c>
      <c r="E27" s="17">
        <f>C27*D27</f>
        <v>55.000000000000007</v>
      </c>
      <c r="F27" s="34"/>
    </row>
    <row r="28" spans="1:6" ht="60" outlineLevel="2" x14ac:dyDescent="0.15">
      <c r="A28" s="17" t="s">
        <v>377</v>
      </c>
      <c r="B28" s="17" t="s">
        <v>146</v>
      </c>
      <c r="C28" s="17">
        <v>100</v>
      </c>
      <c r="D28" s="18">
        <v>0.45</v>
      </c>
      <c r="E28" s="17">
        <f>C28*D28</f>
        <v>45</v>
      </c>
      <c r="F28" s="34"/>
    </row>
    <row r="29" spans="1:6" outlineLevel="1" x14ac:dyDescent="0.15">
      <c r="A29" s="19"/>
      <c r="B29" s="39" t="s">
        <v>26</v>
      </c>
      <c r="C29" s="19"/>
      <c r="D29" s="21">
        <f>SUM(D27:D28)</f>
        <v>1</v>
      </c>
      <c r="E29" s="19">
        <f>SUBTOTAL(9,E27:E28)</f>
        <v>100</v>
      </c>
      <c r="F29" s="34"/>
    </row>
    <row r="30" spans="1:6" outlineLevel="2" x14ac:dyDescent="0.15">
      <c r="A30" s="37"/>
      <c r="B30" s="36" t="s">
        <v>27</v>
      </c>
      <c r="C30" s="37"/>
      <c r="D30" s="37"/>
      <c r="E30" s="37"/>
      <c r="F30" s="34"/>
    </row>
    <row r="31" spans="1:6" ht="45" outlineLevel="2" x14ac:dyDescent="0.15">
      <c r="A31" s="17" t="s">
        <v>378</v>
      </c>
      <c r="B31" s="17" t="s">
        <v>147</v>
      </c>
      <c r="C31" s="17">
        <v>100</v>
      </c>
      <c r="D31" s="18">
        <v>0.3</v>
      </c>
      <c r="E31" s="17">
        <f>C31*D31</f>
        <v>30</v>
      </c>
      <c r="F31" s="34"/>
    </row>
    <row r="32" spans="1:6" ht="60" outlineLevel="2" x14ac:dyDescent="0.15">
      <c r="A32" s="17" t="s">
        <v>379</v>
      </c>
      <c r="B32" s="17" t="s">
        <v>266</v>
      </c>
      <c r="C32" s="17">
        <v>100</v>
      </c>
      <c r="D32" s="18">
        <v>0.35</v>
      </c>
      <c r="E32" s="17">
        <f>C32*D32</f>
        <v>35</v>
      </c>
      <c r="F32" s="34"/>
    </row>
    <row r="33" spans="1:6" ht="60" outlineLevel="2" x14ac:dyDescent="0.15">
      <c r="A33" s="17" t="s">
        <v>379</v>
      </c>
      <c r="B33" s="17" t="s">
        <v>267</v>
      </c>
      <c r="C33" s="17">
        <v>100</v>
      </c>
      <c r="D33" s="18">
        <v>0.35</v>
      </c>
      <c r="E33" s="17">
        <f>C33*D33</f>
        <v>35</v>
      </c>
      <c r="F33" s="34"/>
    </row>
    <row r="34" spans="1:6" outlineLevel="1" x14ac:dyDescent="0.15">
      <c r="A34" s="19"/>
      <c r="B34" s="39" t="s">
        <v>28</v>
      </c>
      <c r="C34" s="19"/>
      <c r="D34" s="21">
        <f>SUM(D31:D33)</f>
        <v>0.99999999999999989</v>
      </c>
      <c r="E34" s="19">
        <f>SUBTOTAL(9,E31:E33)</f>
        <v>100</v>
      </c>
      <c r="F34" s="34"/>
    </row>
    <row r="35" spans="1:6" outlineLevel="1" x14ac:dyDescent="0.15">
      <c r="A35" s="37"/>
      <c r="B35" s="40" t="s">
        <v>29</v>
      </c>
      <c r="C35" s="37"/>
      <c r="D35" s="37"/>
      <c r="E35" s="35">
        <f>(E8*0.1)+(E13*0.2)+(E17*0.1)+(E25*0.2)+(E29*0.1)+(E34*0.3)+(E36*0.025)</f>
        <v>102.5</v>
      </c>
      <c r="F35" s="34"/>
    </row>
    <row r="36" spans="1:6" ht="45" x14ac:dyDescent="0.15">
      <c r="A36" s="41" t="s">
        <v>380</v>
      </c>
      <c r="B36" s="41" t="s">
        <v>388</v>
      </c>
      <c r="C36" s="42">
        <v>100</v>
      </c>
      <c r="D36" s="43">
        <v>1</v>
      </c>
      <c r="E36" s="41">
        <f>C36*D36</f>
        <v>100</v>
      </c>
      <c r="F36" s="34" t="s">
        <v>500</v>
      </c>
    </row>
    <row r="38" spans="1:6" s="6" customFormat="1" x14ac:dyDescent="0.2">
      <c r="A38" s="26"/>
      <c r="B38" s="26"/>
      <c r="C38" s="26"/>
      <c r="D38" s="26"/>
      <c r="E38" s="26"/>
      <c r="F38" s="11"/>
    </row>
    <row r="39" spans="1:6" x14ac:dyDescent="0.15">
      <c r="F39" s="44"/>
    </row>
    <row r="40" spans="1:6" x14ac:dyDescent="0.2">
      <c r="F40" s="6"/>
    </row>
  </sheetData>
  <conditionalFormatting sqref="C4:C7 C10:C12 C15:C16 C19:C24 C27:C28 C31:C33">
    <cfRule type="cellIs" dxfId="15" priority="4" operator="lessThan">
      <formula>100</formula>
    </cfRule>
  </conditionalFormatting>
  <conditionalFormatting sqref="F2:F35">
    <cfRule type="notContainsBlanks" dxfId="14" priority="3">
      <formula>LEN(TRIM(F2))&gt;0</formula>
    </cfRule>
  </conditionalFormatting>
  <conditionalFormatting sqref="F36">
    <cfRule type="notContainsBlanks" dxfId="13" priority="2">
      <formula>LEN(TRIM(F36))&gt;0</formula>
    </cfRule>
  </conditionalFormatting>
  <conditionalFormatting sqref="C36">
    <cfRule type="cellIs" dxfId="12" priority="1" operator="lessThan">
      <formula>100</formula>
    </cfRule>
  </conditionalFormatting>
  <pageMargins left="0.75" right="0.75" top="1" bottom="1" header="0.5" footer="0.5"/>
  <pageSetup orientation="landscape" verticalDpi="4294967293" r:id="rId1"/>
  <headerFooter alignWithMargins="0">
    <oddHeader>&amp;L&amp;F&amp;R&amp;A</oddHeader>
    <oddFooter>&amp;L&amp;D&amp;R&amp;P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FFF"/>
  </sheetPr>
  <dimension ref="A1:H39"/>
  <sheetViews>
    <sheetView workbookViewId="0">
      <pane ySplit="2" topLeftCell="A3" activePane="bottomLeft" state="frozen"/>
      <selection activeCell="C25" sqref="C25"/>
      <selection pane="bottomLeft" activeCell="D30" sqref="D30"/>
    </sheetView>
  </sheetViews>
  <sheetFormatPr baseColWidth="10" defaultColWidth="82.1640625" defaultRowHeight="15" outlineLevelRow="2" x14ac:dyDescent="0.15"/>
  <cols>
    <col min="1" max="1" width="15.6640625" style="170" bestFit="1" customWidth="1"/>
    <col min="2" max="2" width="55" style="170" customWidth="1"/>
    <col min="3" max="3" width="49.6640625" style="170" customWidth="1"/>
    <col min="4" max="4" width="13.5" style="170" customWidth="1"/>
    <col min="5" max="5" width="13.5" style="170" hidden="1" customWidth="1"/>
    <col min="6" max="6" width="14.33203125" style="170" bestFit="1" customWidth="1"/>
    <col min="7" max="7" width="12.6640625" style="170" bestFit="1" customWidth="1"/>
    <col min="8" max="8" width="70.6640625" style="3" customWidth="1"/>
    <col min="9" max="16384" width="82.1640625" style="3"/>
  </cols>
  <sheetData>
    <row r="1" spans="1:8" x14ac:dyDescent="0.15">
      <c r="A1" s="187" t="s">
        <v>17</v>
      </c>
      <c r="B1" s="188">
        <v>43009</v>
      </c>
      <c r="C1" s="188"/>
      <c r="D1" s="189"/>
      <c r="E1" s="189"/>
      <c r="F1" s="189"/>
      <c r="G1" s="189">
        <f>G37</f>
        <v>100</v>
      </c>
      <c r="H1" s="198" t="s">
        <v>110</v>
      </c>
    </row>
    <row r="2" spans="1:8" s="263" customFormat="1" ht="30" x14ac:dyDescent="0.15">
      <c r="A2" s="176" t="s">
        <v>202</v>
      </c>
      <c r="B2" s="31" t="s">
        <v>349</v>
      </c>
      <c r="C2" s="32" t="s">
        <v>350</v>
      </c>
      <c r="D2" s="143" t="s">
        <v>214</v>
      </c>
      <c r="E2" s="264" t="s">
        <v>102</v>
      </c>
      <c r="F2" s="143" t="s">
        <v>203</v>
      </c>
      <c r="G2" s="143" t="s">
        <v>13</v>
      </c>
      <c r="H2" s="170" t="s">
        <v>468</v>
      </c>
    </row>
    <row r="3" spans="1:8" x14ac:dyDescent="0.15">
      <c r="A3" s="190"/>
      <c r="B3" s="191" t="s">
        <v>30</v>
      </c>
      <c r="C3" s="191"/>
      <c r="D3" s="190"/>
      <c r="E3" s="190"/>
      <c r="F3" s="190"/>
      <c r="G3" s="190"/>
      <c r="H3" s="2"/>
    </row>
    <row r="4" spans="1:8" ht="30" outlineLevel="2" x14ac:dyDescent="0.15">
      <c r="A4" s="46" t="s">
        <v>31</v>
      </c>
      <c r="B4" s="46" t="s">
        <v>148</v>
      </c>
      <c r="C4" s="46" t="s">
        <v>222</v>
      </c>
      <c r="D4" s="17">
        <v>100</v>
      </c>
      <c r="E4" s="260"/>
      <c r="F4" s="18">
        <v>0.05</v>
      </c>
      <c r="G4" s="260">
        <f>AVERAGE(D4:E4)*F4</f>
        <v>5</v>
      </c>
      <c r="H4" s="2"/>
    </row>
    <row r="5" spans="1:8" ht="90" outlineLevel="2" x14ac:dyDescent="0.15">
      <c r="A5" s="46" t="s">
        <v>31</v>
      </c>
      <c r="B5" s="46" t="s">
        <v>223</v>
      </c>
      <c r="C5" s="46" t="s">
        <v>224</v>
      </c>
      <c r="D5" s="17">
        <v>100</v>
      </c>
      <c r="E5" s="260"/>
      <c r="F5" s="18">
        <v>0.05</v>
      </c>
      <c r="G5" s="260">
        <f>AVERAGE(D5:E5)*F5</f>
        <v>5</v>
      </c>
      <c r="H5" s="2"/>
    </row>
    <row r="6" spans="1:8" ht="75" outlineLevel="2" x14ac:dyDescent="0.15">
      <c r="A6" s="46" t="s">
        <v>32</v>
      </c>
      <c r="B6" s="46" t="s">
        <v>225</v>
      </c>
      <c r="C6" s="46" t="s">
        <v>309</v>
      </c>
      <c r="D6" s="17">
        <v>100</v>
      </c>
      <c r="E6" s="260"/>
      <c r="F6" s="18">
        <v>0.6</v>
      </c>
      <c r="G6" s="260">
        <f>AVERAGE(D6:E6)*F6</f>
        <v>60</v>
      </c>
      <c r="H6" s="2"/>
    </row>
    <row r="7" spans="1:8" ht="60" outlineLevel="2" x14ac:dyDescent="0.15">
      <c r="A7" s="46" t="s">
        <v>33</v>
      </c>
      <c r="B7" s="46" t="s">
        <v>226</v>
      </c>
      <c r="C7" s="46" t="s">
        <v>432</v>
      </c>
      <c r="D7" s="17">
        <v>100</v>
      </c>
      <c r="E7" s="260"/>
      <c r="F7" s="18">
        <v>0.15</v>
      </c>
      <c r="G7" s="260">
        <f>AVERAGE(D7:E7)*F7</f>
        <v>15</v>
      </c>
      <c r="H7" s="2"/>
    </row>
    <row r="8" spans="1:8" ht="75" outlineLevel="2" x14ac:dyDescent="0.15">
      <c r="A8" s="46" t="s">
        <v>33</v>
      </c>
      <c r="B8" s="46" t="s">
        <v>149</v>
      </c>
      <c r="C8" s="48" t="s">
        <v>310</v>
      </c>
      <c r="D8" s="17">
        <v>100</v>
      </c>
      <c r="E8" s="260"/>
      <c r="F8" s="18">
        <v>0.15</v>
      </c>
      <c r="G8" s="260">
        <f>AVERAGE(D8:E8)*F8</f>
        <v>15</v>
      </c>
      <c r="H8" s="2"/>
    </row>
    <row r="9" spans="1:8" outlineLevel="1" x14ac:dyDescent="0.15">
      <c r="A9" s="19"/>
      <c r="B9" s="39" t="s">
        <v>30</v>
      </c>
      <c r="C9" s="39"/>
      <c r="D9" s="19"/>
      <c r="E9" s="19"/>
      <c r="F9" s="21">
        <f>SUM(F4:F8)</f>
        <v>1</v>
      </c>
      <c r="G9" s="19">
        <f>SUBTOTAL(9,G4:G8)</f>
        <v>100</v>
      </c>
      <c r="H9" s="2"/>
    </row>
    <row r="10" spans="1:8" x14ac:dyDescent="0.15">
      <c r="A10" s="190"/>
      <c r="B10" s="191" t="s">
        <v>34</v>
      </c>
      <c r="C10" s="191"/>
      <c r="D10" s="190"/>
      <c r="E10" s="190"/>
      <c r="F10" s="190"/>
      <c r="G10" s="190"/>
      <c r="H10" s="2"/>
    </row>
    <row r="11" spans="1:8" ht="111" outlineLevel="1" x14ac:dyDescent="0.15">
      <c r="A11" s="46" t="s">
        <v>35</v>
      </c>
      <c r="B11" s="46" t="s">
        <v>150</v>
      </c>
      <c r="C11" s="46" t="s">
        <v>492</v>
      </c>
      <c r="D11" s="17">
        <v>100</v>
      </c>
      <c r="E11" s="260"/>
      <c r="F11" s="18">
        <v>0.15</v>
      </c>
      <c r="G11" s="260">
        <f t="shared" ref="G11:G17" si="0">AVERAGE(D11:E11)*F11</f>
        <v>15</v>
      </c>
      <c r="H11" s="2"/>
    </row>
    <row r="12" spans="1:8" outlineLevel="1" x14ac:dyDescent="0.15">
      <c r="A12" s="46" t="s">
        <v>36</v>
      </c>
      <c r="B12" s="46" t="s">
        <v>151</v>
      </c>
      <c r="C12" s="46" t="s">
        <v>433</v>
      </c>
      <c r="D12" s="17">
        <v>100</v>
      </c>
      <c r="E12" s="260"/>
      <c r="F12" s="18">
        <v>0.1</v>
      </c>
      <c r="G12" s="260">
        <f t="shared" si="0"/>
        <v>10</v>
      </c>
      <c r="H12" s="2"/>
    </row>
    <row r="13" spans="1:8" ht="90" outlineLevel="1" x14ac:dyDescent="0.15">
      <c r="A13" s="46" t="s">
        <v>35</v>
      </c>
      <c r="B13" s="46" t="s">
        <v>152</v>
      </c>
      <c r="C13" s="46" t="s">
        <v>443</v>
      </c>
      <c r="D13" s="17">
        <v>100</v>
      </c>
      <c r="E13" s="260"/>
      <c r="F13" s="18">
        <v>0.15</v>
      </c>
      <c r="G13" s="260">
        <f t="shared" si="0"/>
        <v>15</v>
      </c>
      <c r="H13" s="2"/>
    </row>
    <row r="14" spans="1:8" ht="135" outlineLevel="1" x14ac:dyDescent="0.15">
      <c r="A14" s="46" t="s">
        <v>36</v>
      </c>
      <c r="B14" s="46" t="s">
        <v>153</v>
      </c>
      <c r="C14" s="46" t="s">
        <v>495</v>
      </c>
      <c r="D14" s="17">
        <v>100</v>
      </c>
      <c r="E14" s="260"/>
      <c r="F14" s="18">
        <v>0.1</v>
      </c>
      <c r="G14" s="260">
        <f t="shared" si="0"/>
        <v>10</v>
      </c>
      <c r="H14" s="2" t="s">
        <v>494</v>
      </c>
    </row>
    <row r="15" spans="1:8" ht="96" outlineLevel="2" x14ac:dyDescent="0.15">
      <c r="A15" s="46" t="s">
        <v>37</v>
      </c>
      <c r="B15" s="46" t="s">
        <v>154</v>
      </c>
      <c r="C15" s="46" t="s">
        <v>496</v>
      </c>
      <c r="D15" s="17">
        <v>100</v>
      </c>
      <c r="E15" s="260"/>
      <c r="F15" s="18">
        <v>0.15</v>
      </c>
      <c r="G15" s="260">
        <f t="shared" si="0"/>
        <v>15</v>
      </c>
      <c r="H15" s="2" t="s">
        <v>502</v>
      </c>
    </row>
    <row r="16" spans="1:8" ht="45" outlineLevel="2" x14ac:dyDescent="0.15">
      <c r="A16" s="46" t="s">
        <v>38</v>
      </c>
      <c r="B16" s="46" t="s">
        <v>155</v>
      </c>
      <c r="C16" s="46" t="s">
        <v>311</v>
      </c>
      <c r="D16" s="17">
        <v>100</v>
      </c>
      <c r="E16" s="260"/>
      <c r="F16" s="18">
        <v>0.1</v>
      </c>
      <c r="G16" s="260">
        <f t="shared" si="0"/>
        <v>10</v>
      </c>
      <c r="H16" s="2"/>
    </row>
    <row r="17" spans="1:8" ht="180" outlineLevel="2" x14ac:dyDescent="0.15">
      <c r="A17" s="46" t="s">
        <v>38</v>
      </c>
      <c r="B17" s="46" t="s">
        <v>227</v>
      </c>
      <c r="C17" s="46" t="s">
        <v>434</v>
      </c>
      <c r="D17" s="17">
        <v>100</v>
      </c>
      <c r="E17" s="260"/>
      <c r="F17" s="18">
        <v>0.25</v>
      </c>
      <c r="G17" s="260">
        <f t="shared" si="0"/>
        <v>25</v>
      </c>
      <c r="H17" s="2"/>
    </row>
    <row r="18" spans="1:8" outlineLevel="1" x14ac:dyDescent="0.15">
      <c r="A18" s="19"/>
      <c r="B18" s="39" t="s">
        <v>34</v>
      </c>
      <c r="C18" s="39"/>
      <c r="D18" s="19"/>
      <c r="E18" s="19"/>
      <c r="F18" s="21">
        <f>SUM(F11:F17)</f>
        <v>1</v>
      </c>
      <c r="G18" s="19">
        <f>SUBTOTAL(9,G11:G17)</f>
        <v>100</v>
      </c>
      <c r="H18" s="2"/>
    </row>
    <row r="19" spans="1:8" x14ac:dyDescent="0.15">
      <c r="A19" s="190"/>
      <c r="B19" s="191" t="s">
        <v>39</v>
      </c>
      <c r="C19" s="191"/>
      <c r="D19" s="190"/>
      <c r="E19" s="190"/>
      <c r="F19" s="190"/>
      <c r="G19" s="190"/>
      <c r="H19" s="2"/>
    </row>
    <row r="20" spans="1:8" ht="60" outlineLevel="2" x14ac:dyDescent="0.15">
      <c r="A20" s="46" t="s">
        <v>40</v>
      </c>
      <c r="B20" s="46" t="s">
        <v>156</v>
      </c>
      <c r="C20" s="46" t="s">
        <v>312</v>
      </c>
      <c r="D20" s="17">
        <v>100</v>
      </c>
      <c r="E20" s="260"/>
      <c r="F20" s="18">
        <v>0.9</v>
      </c>
      <c r="G20" s="260">
        <f>AVERAGE(D20:E20)*F20</f>
        <v>90</v>
      </c>
      <c r="H20" s="2"/>
    </row>
    <row r="21" spans="1:8" ht="120" outlineLevel="2" x14ac:dyDescent="0.15">
      <c r="A21" s="46" t="s">
        <v>40</v>
      </c>
      <c r="B21" s="46" t="s">
        <v>157</v>
      </c>
      <c r="C21" s="48" t="s">
        <v>435</v>
      </c>
      <c r="D21" s="17">
        <v>100</v>
      </c>
      <c r="E21" s="260"/>
      <c r="F21" s="18">
        <v>0.1</v>
      </c>
      <c r="G21" s="260">
        <f>AVERAGE(D21:E21)*F21</f>
        <v>10</v>
      </c>
      <c r="H21" s="2"/>
    </row>
    <row r="22" spans="1:8" outlineLevel="1" x14ac:dyDescent="0.15">
      <c r="A22" s="19"/>
      <c r="B22" s="39" t="s">
        <v>39</v>
      </c>
      <c r="C22" s="39"/>
      <c r="D22" s="19"/>
      <c r="E22" s="19"/>
      <c r="F22" s="21">
        <f>SUM(F20:F21)</f>
        <v>1</v>
      </c>
      <c r="G22" s="19">
        <f>SUBTOTAL(9,G20:G21)</f>
        <v>100</v>
      </c>
      <c r="H22" s="2"/>
    </row>
    <row r="23" spans="1:8" x14ac:dyDescent="0.15">
      <c r="A23" s="192"/>
      <c r="B23" s="193" t="s">
        <v>41</v>
      </c>
      <c r="C23" s="193"/>
      <c r="D23" s="192"/>
      <c r="E23" s="192"/>
      <c r="F23" s="192"/>
      <c r="G23" s="192"/>
      <c r="H23" s="2"/>
    </row>
    <row r="24" spans="1:8" ht="90" outlineLevel="2" x14ac:dyDescent="0.15">
      <c r="A24" s="46" t="s">
        <v>228</v>
      </c>
      <c r="B24" s="46" t="s">
        <v>229</v>
      </c>
      <c r="C24" s="46" t="s">
        <v>313</v>
      </c>
      <c r="D24" s="17">
        <v>100</v>
      </c>
      <c r="E24" s="260"/>
      <c r="F24" s="18">
        <v>0.2</v>
      </c>
      <c r="G24" s="260">
        <f>AVERAGE(D24:E24)*F24</f>
        <v>20</v>
      </c>
      <c r="H24" s="2"/>
    </row>
    <row r="25" spans="1:8" ht="57" outlineLevel="2" x14ac:dyDescent="0.15">
      <c r="A25" s="46" t="s">
        <v>42</v>
      </c>
      <c r="B25" s="46" t="s">
        <v>158</v>
      </c>
      <c r="C25" s="46" t="s">
        <v>497</v>
      </c>
      <c r="D25" s="17">
        <v>100</v>
      </c>
      <c r="E25" s="260"/>
      <c r="F25" s="18">
        <v>0.35</v>
      </c>
      <c r="G25" s="260">
        <f>AVERAGE(D25:E25)*F25</f>
        <v>35</v>
      </c>
      <c r="H25" s="2"/>
    </row>
    <row r="26" spans="1:8" ht="90" outlineLevel="2" x14ac:dyDescent="0.15">
      <c r="A26" s="46" t="s">
        <v>230</v>
      </c>
      <c r="B26" s="46" t="s">
        <v>159</v>
      </c>
      <c r="C26" s="48" t="s">
        <v>400</v>
      </c>
      <c r="D26" s="17">
        <v>100</v>
      </c>
      <c r="E26" s="260"/>
      <c r="F26" s="18">
        <v>0.45</v>
      </c>
      <c r="G26" s="260">
        <f>AVERAGE(D26:E26)*F26</f>
        <v>45</v>
      </c>
      <c r="H26" s="2"/>
    </row>
    <row r="27" spans="1:8" s="4" customFormat="1" outlineLevel="2" x14ac:dyDescent="0.15">
      <c r="A27" s="19"/>
      <c r="B27" s="39" t="s">
        <v>41</v>
      </c>
      <c r="C27" s="39"/>
      <c r="D27" s="19"/>
      <c r="E27" s="19"/>
      <c r="F27" s="21">
        <f>SUM(F24:F26)</f>
        <v>1</v>
      </c>
      <c r="G27" s="19">
        <f>SUBTOTAL(9,G24:G26)</f>
        <v>100</v>
      </c>
      <c r="H27" s="5"/>
    </row>
    <row r="28" spans="1:8" outlineLevel="1" x14ac:dyDescent="0.15">
      <c r="A28" s="190"/>
      <c r="B28" s="191" t="s">
        <v>43</v>
      </c>
      <c r="C28" s="191"/>
      <c r="D28" s="190"/>
      <c r="E28" s="190"/>
      <c r="F28" s="190"/>
      <c r="G28" s="190"/>
      <c r="H28" s="2"/>
    </row>
    <row r="29" spans="1:8" ht="60" x14ac:dyDescent="0.15">
      <c r="A29" s="46" t="s">
        <v>44</v>
      </c>
      <c r="B29" s="46" t="s">
        <v>160</v>
      </c>
      <c r="C29" s="48" t="s">
        <v>436</v>
      </c>
      <c r="D29" s="17">
        <v>100</v>
      </c>
      <c r="E29" s="260"/>
      <c r="F29" s="18">
        <v>0.2</v>
      </c>
      <c r="G29" s="260">
        <f>AVERAGE(D29:E29)*F29</f>
        <v>20</v>
      </c>
      <c r="H29" s="2" t="s">
        <v>493</v>
      </c>
    </row>
    <row r="30" spans="1:8" s="4" customFormat="1" ht="45" outlineLevel="2" x14ac:dyDescent="0.15">
      <c r="A30" s="46" t="s">
        <v>45</v>
      </c>
      <c r="B30" s="46" t="s">
        <v>161</v>
      </c>
      <c r="C30" s="46" t="s">
        <v>437</v>
      </c>
      <c r="D30" s="17">
        <v>100</v>
      </c>
      <c r="E30" s="260"/>
      <c r="F30" s="18">
        <v>0.3</v>
      </c>
      <c r="G30" s="260">
        <f>AVERAGE(D30:E30)*F30</f>
        <v>30</v>
      </c>
      <c r="H30" s="5"/>
    </row>
    <row r="31" spans="1:8" ht="60" outlineLevel="2" x14ac:dyDescent="0.15">
      <c r="A31" s="46" t="s">
        <v>45</v>
      </c>
      <c r="B31" s="46" t="s">
        <v>162</v>
      </c>
      <c r="C31" s="46" t="s">
        <v>438</v>
      </c>
      <c r="D31" s="17">
        <v>100</v>
      </c>
      <c r="E31" s="260"/>
      <c r="F31" s="18">
        <v>0.3</v>
      </c>
      <c r="G31" s="260">
        <f>AVERAGE(D31:E31)*F31</f>
        <v>30</v>
      </c>
      <c r="H31" s="2"/>
    </row>
    <row r="32" spans="1:8" ht="60" outlineLevel="2" x14ac:dyDescent="0.15">
      <c r="A32" s="46" t="s">
        <v>46</v>
      </c>
      <c r="B32" s="46" t="s">
        <v>231</v>
      </c>
      <c r="C32" s="46" t="s">
        <v>232</v>
      </c>
      <c r="D32" s="17">
        <v>100</v>
      </c>
      <c r="E32" s="260"/>
      <c r="F32" s="18">
        <v>0.2</v>
      </c>
      <c r="G32" s="260">
        <f>AVERAGE(D32:E32)*F32</f>
        <v>20</v>
      </c>
      <c r="H32" s="2"/>
    </row>
    <row r="33" spans="1:8" outlineLevel="2" x14ac:dyDescent="0.15">
      <c r="A33" s="19"/>
      <c r="B33" s="39" t="s">
        <v>43</v>
      </c>
      <c r="C33" s="39"/>
      <c r="D33" s="19"/>
      <c r="E33" s="19"/>
      <c r="F33" s="21">
        <f>SUM(F29:F32)</f>
        <v>1</v>
      </c>
      <c r="G33" s="19">
        <f>SUBTOTAL(9,G29:G32)</f>
        <v>100</v>
      </c>
      <c r="H33" s="2"/>
    </row>
    <row r="34" spans="1:8" outlineLevel="1" x14ac:dyDescent="0.15">
      <c r="A34" s="190"/>
      <c r="B34" s="191" t="s">
        <v>47</v>
      </c>
      <c r="C34" s="191"/>
      <c r="D34" s="190"/>
      <c r="E34" s="190"/>
      <c r="F34" s="190"/>
      <c r="G34" s="190"/>
      <c r="H34" s="2"/>
    </row>
    <row r="35" spans="1:8" ht="45" x14ac:dyDescent="0.15">
      <c r="A35" s="46" t="s">
        <v>48</v>
      </c>
      <c r="B35" s="46" t="s">
        <v>299</v>
      </c>
      <c r="C35" s="194" t="s">
        <v>268</v>
      </c>
      <c r="D35" s="17">
        <v>100</v>
      </c>
      <c r="E35" s="260"/>
      <c r="F35" s="18">
        <v>1</v>
      </c>
      <c r="G35" s="260">
        <f>AVERAGE(D35:E35)*F35</f>
        <v>100</v>
      </c>
      <c r="H35" s="2" t="s">
        <v>501</v>
      </c>
    </row>
    <row r="36" spans="1:8" outlineLevel="1" x14ac:dyDescent="0.15">
      <c r="A36" s="19"/>
      <c r="B36" s="39" t="s">
        <v>47</v>
      </c>
      <c r="C36" s="39"/>
      <c r="D36" s="19"/>
      <c r="E36" s="19"/>
      <c r="F36" s="21">
        <f>SUM(F35:F35)</f>
        <v>1</v>
      </c>
      <c r="G36" s="19">
        <f>SUBTOTAL(9,G35:G35)</f>
        <v>100</v>
      </c>
      <c r="H36" s="2"/>
    </row>
    <row r="37" spans="1:8" outlineLevel="1" x14ac:dyDescent="0.15">
      <c r="A37" s="195"/>
      <c r="B37" s="196" t="s">
        <v>49</v>
      </c>
      <c r="C37" s="196"/>
      <c r="D37" s="195"/>
      <c r="E37" s="195"/>
      <c r="F37" s="195"/>
      <c r="G37" s="197">
        <f>(G9*0.2)+(G18*0.2)+(G22*0.2)+(G27*0.1)+(G33*0.2)+(G36*0.1)</f>
        <v>100</v>
      </c>
      <c r="H37" s="2"/>
    </row>
    <row r="39" spans="1:8" s="1" customFormat="1" x14ac:dyDescent="0.2">
      <c r="A39" s="170"/>
      <c r="B39" s="170"/>
      <c r="C39" s="170"/>
      <c r="D39" s="170"/>
      <c r="E39" s="170"/>
      <c r="F39" s="170"/>
      <c r="G39" s="170"/>
      <c r="H39" s="2"/>
    </row>
  </sheetData>
  <conditionalFormatting sqref="D4:D8 D11:D17 D20:D21 D24:D26 D29:D32 D35">
    <cfRule type="cellIs" dxfId="11" priority="2" operator="lessThan">
      <formula>100</formula>
    </cfRule>
  </conditionalFormatting>
  <conditionalFormatting sqref="H2:H37">
    <cfRule type="notContainsBlanks" dxfId="10" priority="1">
      <formula>LEN(TRIM(H2))&gt;0</formula>
    </cfRule>
  </conditionalFormatting>
  <pageMargins left="0.5" right="0.5" top="1" bottom="1" header="0.5" footer="0.5"/>
  <pageSetup pageOrder="overThenDown" orientation="landscape" verticalDpi="4294967293" r:id="rId1"/>
  <headerFooter alignWithMargins="0">
    <oddHeader>&amp;L&amp;F&amp;R&amp;D</oddHeader>
    <oddFooter>&amp;L&amp;A&amp;R&amp;P of &amp;N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8"/>
  </sheetPr>
  <dimension ref="A1:I75"/>
  <sheetViews>
    <sheetView tabSelected="1" topLeftCell="B1" zoomScale="150" zoomScaleNormal="87" workbookViewId="0">
      <pane ySplit="2" topLeftCell="A44" activePane="bottomLeft" state="frozen"/>
      <selection activeCell="C25" sqref="C25"/>
      <selection pane="bottomLeft" activeCell="B49" sqref="B49"/>
    </sheetView>
  </sheetViews>
  <sheetFormatPr baseColWidth="10" defaultColWidth="5.6640625" defaultRowHeight="15" outlineLevelRow="2" x14ac:dyDescent="0.15"/>
  <cols>
    <col min="1" max="1" width="21.83203125" style="11" bestFit="1" customWidth="1"/>
    <col min="2" max="2" width="52.6640625" style="34" customWidth="1"/>
    <col min="3" max="3" width="62.33203125" style="34" customWidth="1"/>
    <col min="4" max="4" width="14.5" style="34" bestFit="1" customWidth="1"/>
    <col min="5" max="5" width="8.83203125" style="34" hidden="1" customWidth="1"/>
    <col min="6" max="6" width="9.5" style="34" bestFit="1" customWidth="1"/>
    <col min="7" max="7" width="13.5" style="34" bestFit="1" customWidth="1"/>
    <col min="8" max="8" width="70.6640625" style="34" customWidth="1"/>
    <col min="9" max="9" width="14.6640625" style="34" customWidth="1"/>
    <col min="10" max="16384" width="5.6640625" style="11"/>
  </cols>
  <sheetData>
    <row r="1" spans="1:8" x14ac:dyDescent="0.2">
      <c r="A1" s="49" t="s">
        <v>17</v>
      </c>
      <c r="B1" s="50">
        <v>42932</v>
      </c>
      <c r="C1" s="50"/>
      <c r="D1" s="51"/>
      <c r="E1" s="51"/>
      <c r="F1" s="51"/>
      <c r="G1" s="51">
        <f>G68</f>
        <v>0</v>
      </c>
      <c r="H1" s="52" t="s">
        <v>110</v>
      </c>
    </row>
    <row r="2" spans="1:8" s="265" customFormat="1" ht="30" x14ac:dyDescent="0.15">
      <c r="A2" s="176" t="s">
        <v>202</v>
      </c>
      <c r="B2" s="31" t="s">
        <v>349</v>
      </c>
      <c r="C2" s="32" t="s">
        <v>350</v>
      </c>
      <c r="D2" s="33" t="s">
        <v>214</v>
      </c>
      <c r="E2" s="264" t="s">
        <v>102</v>
      </c>
      <c r="F2" s="33" t="s">
        <v>203</v>
      </c>
      <c r="G2" s="33" t="s">
        <v>13</v>
      </c>
      <c r="H2" s="170" t="s">
        <v>468</v>
      </c>
    </row>
    <row r="3" spans="1:8" outlineLevel="2" x14ac:dyDescent="0.15">
      <c r="A3" s="55"/>
      <c r="B3" s="56" t="s">
        <v>204</v>
      </c>
      <c r="C3" s="56"/>
      <c r="D3" s="55"/>
      <c r="E3" s="55"/>
      <c r="F3" s="55"/>
      <c r="G3" s="55"/>
      <c r="H3" s="54"/>
    </row>
    <row r="4" spans="1:8" ht="45" outlineLevel="2" x14ac:dyDescent="0.15">
      <c r="A4" s="275" t="s">
        <v>205</v>
      </c>
      <c r="B4" s="275" t="s">
        <v>206</v>
      </c>
      <c r="C4" s="275" t="s">
        <v>469</v>
      </c>
      <c r="D4" s="17">
        <v>0</v>
      </c>
      <c r="E4" s="17"/>
      <c r="F4" s="18">
        <v>0.05</v>
      </c>
      <c r="G4" s="17">
        <f t="shared" ref="G4:G9" si="0">AVERAGE(D4:E4)*F4</f>
        <v>0</v>
      </c>
      <c r="H4" s="54"/>
    </row>
    <row r="5" spans="1:8" ht="30" outlineLevel="2" x14ac:dyDescent="0.15">
      <c r="A5" s="275" t="s">
        <v>106</v>
      </c>
      <c r="B5" s="275" t="s">
        <v>167</v>
      </c>
      <c r="C5" s="275" t="s">
        <v>401</v>
      </c>
      <c r="D5" s="17">
        <v>0</v>
      </c>
      <c r="E5" s="17"/>
      <c r="F5" s="18">
        <v>0.05</v>
      </c>
      <c r="G5" s="17">
        <f t="shared" si="0"/>
        <v>0</v>
      </c>
      <c r="H5" s="54"/>
    </row>
    <row r="6" spans="1:8" ht="30" outlineLevel="2" x14ac:dyDescent="0.15">
      <c r="A6" s="275" t="s">
        <v>106</v>
      </c>
      <c r="B6" s="275" t="s">
        <v>167</v>
      </c>
      <c r="C6" s="275" t="s">
        <v>402</v>
      </c>
      <c r="D6" s="17">
        <v>0</v>
      </c>
      <c r="E6" s="17"/>
      <c r="F6" s="18">
        <v>0.05</v>
      </c>
      <c r="G6" s="17">
        <f t="shared" si="0"/>
        <v>0</v>
      </c>
      <c r="H6" s="54"/>
    </row>
    <row r="7" spans="1:8" ht="45" outlineLevel="2" x14ac:dyDescent="0.15">
      <c r="A7" s="275" t="s">
        <v>103</v>
      </c>
      <c r="B7" s="275" t="s">
        <v>163</v>
      </c>
      <c r="C7" s="275" t="s">
        <v>470</v>
      </c>
      <c r="D7" s="17">
        <v>0</v>
      </c>
      <c r="E7" s="17"/>
      <c r="F7" s="18">
        <v>0.05</v>
      </c>
      <c r="G7" s="17">
        <f t="shared" si="0"/>
        <v>0</v>
      </c>
      <c r="H7" s="54"/>
    </row>
    <row r="8" spans="1:8" ht="60" outlineLevel="2" x14ac:dyDescent="0.15">
      <c r="A8" s="17" t="s">
        <v>103</v>
      </c>
      <c r="B8" s="17" t="s">
        <v>163</v>
      </c>
      <c r="C8" s="275" t="s">
        <v>471</v>
      </c>
      <c r="D8" s="17">
        <v>0</v>
      </c>
      <c r="E8" s="17"/>
      <c r="F8" s="18">
        <v>0.05</v>
      </c>
      <c r="G8" s="17">
        <f t="shared" si="0"/>
        <v>0</v>
      </c>
      <c r="H8" s="54"/>
    </row>
    <row r="9" spans="1:8" ht="30" outlineLevel="2" x14ac:dyDescent="0.15">
      <c r="A9" s="17" t="s">
        <v>104</v>
      </c>
      <c r="B9" s="17" t="s">
        <v>165</v>
      </c>
      <c r="C9" s="275" t="s">
        <v>472</v>
      </c>
      <c r="D9" s="17">
        <v>0</v>
      </c>
      <c r="E9" s="17"/>
      <c r="F9" s="18">
        <v>0.05</v>
      </c>
      <c r="G9" s="17">
        <f t="shared" si="0"/>
        <v>0</v>
      </c>
      <c r="H9" s="54"/>
    </row>
    <row r="10" spans="1:8" ht="30" outlineLevel="2" x14ac:dyDescent="0.15">
      <c r="A10" s="17" t="s">
        <v>103</v>
      </c>
      <c r="B10" s="17" t="s">
        <v>163</v>
      </c>
      <c r="C10" s="275" t="s">
        <v>403</v>
      </c>
      <c r="D10" s="17">
        <v>0</v>
      </c>
      <c r="E10" s="17"/>
      <c r="F10" s="18">
        <v>0.05</v>
      </c>
      <c r="G10" s="17">
        <f t="shared" ref="G10:G16" si="1">AVERAGE(D10:E10)*F10</f>
        <v>0</v>
      </c>
      <c r="H10" s="54"/>
    </row>
    <row r="11" spans="1:8" ht="75" outlineLevel="2" x14ac:dyDescent="0.15">
      <c r="A11" s="17" t="s">
        <v>103</v>
      </c>
      <c r="B11" s="17" t="s">
        <v>164</v>
      </c>
      <c r="C11" s="275" t="s">
        <v>473</v>
      </c>
      <c r="D11" s="266">
        <v>0</v>
      </c>
      <c r="E11" s="17"/>
      <c r="F11" s="57">
        <v>0.05</v>
      </c>
      <c r="G11" s="267">
        <f>AVERAGE(D11:E11)*F11</f>
        <v>0</v>
      </c>
      <c r="H11" s="54"/>
    </row>
    <row r="12" spans="1:8" ht="45" outlineLevel="2" x14ac:dyDescent="0.15">
      <c r="A12" s="17" t="s">
        <v>103</v>
      </c>
      <c r="B12" s="17" t="s">
        <v>163</v>
      </c>
      <c r="C12" s="275" t="s">
        <v>404</v>
      </c>
      <c r="D12" s="17">
        <v>0</v>
      </c>
      <c r="E12" s="17"/>
      <c r="F12" s="18">
        <v>0.1</v>
      </c>
      <c r="G12" s="17">
        <f t="shared" si="1"/>
        <v>0</v>
      </c>
      <c r="H12" s="54"/>
    </row>
    <row r="13" spans="1:8" ht="75" outlineLevel="2" x14ac:dyDescent="0.15">
      <c r="A13" s="17" t="s">
        <v>207</v>
      </c>
      <c r="B13" s="17" t="s">
        <v>208</v>
      </c>
      <c r="C13" s="275" t="s">
        <v>405</v>
      </c>
      <c r="D13" s="17">
        <v>0</v>
      </c>
      <c r="E13" s="17"/>
      <c r="F13" s="18">
        <v>0.1</v>
      </c>
      <c r="G13" s="17">
        <f>AVERAGE(D13:E13)*F13</f>
        <v>0</v>
      </c>
      <c r="H13" s="54"/>
    </row>
    <row r="14" spans="1:8" ht="30" outlineLevel="2" x14ac:dyDescent="0.15">
      <c r="A14" s="58" t="s">
        <v>105</v>
      </c>
      <c r="B14" s="17" t="s">
        <v>166</v>
      </c>
      <c r="C14" s="276" t="s">
        <v>406</v>
      </c>
      <c r="D14" s="17">
        <v>0</v>
      </c>
      <c r="E14" s="17"/>
      <c r="F14" s="18">
        <v>0.1</v>
      </c>
      <c r="G14" s="17">
        <f t="shared" si="1"/>
        <v>0</v>
      </c>
      <c r="H14" s="54"/>
    </row>
    <row r="15" spans="1:8" ht="30" outlineLevel="2" x14ac:dyDescent="0.15">
      <c r="A15" s="58" t="s">
        <v>105</v>
      </c>
      <c r="B15" s="17" t="s">
        <v>166</v>
      </c>
      <c r="C15" s="276" t="s">
        <v>407</v>
      </c>
      <c r="D15" s="17">
        <v>0</v>
      </c>
      <c r="E15" s="17"/>
      <c r="F15" s="18">
        <v>0.1</v>
      </c>
      <c r="G15" s="17">
        <f>AVERAGE(D15:E15)*F15</f>
        <v>0</v>
      </c>
      <c r="H15" s="54"/>
    </row>
    <row r="16" spans="1:8" ht="30" outlineLevel="2" x14ac:dyDescent="0.15">
      <c r="A16" s="58" t="s">
        <v>107</v>
      </c>
      <c r="B16" s="17" t="s">
        <v>168</v>
      </c>
      <c r="C16" s="276" t="s">
        <v>474</v>
      </c>
      <c r="D16" s="17">
        <v>0</v>
      </c>
      <c r="E16" s="17"/>
      <c r="F16" s="18">
        <v>0.1</v>
      </c>
      <c r="G16" s="17">
        <f t="shared" si="1"/>
        <v>0</v>
      </c>
      <c r="H16" s="54"/>
    </row>
    <row r="17" spans="1:8" ht="45" outlineLevel="2" x14ac:dyDescent="0.15">
      <c r="A17" s="58" t="s">
        <v>485</v>
      </c>
      <c r="B17" s="260" t="s">
        <v>486</v>
      </c>
      <c r="C17" s="275" t="s">
        <v>503</v>
      </c>
      <c r="D17" s="260">
        <v>0</v>
      </c>
      <c r="E17" s="260"/>
      <c r="F17" s="18">
        <v>0.1</v>
      </c>
      <c r="G17" s="260">
        <f>AVERAGE(D17:E17)*F17</f>
        <v>0</v>
      </c>
      <c r="H17" s="54"/>
    </row>
    <row r="18" spans="1:8" outlineLevel="2" x14ac:dyDescent="0.15">
      <c r="A18" s="59"/>
      <c r="B18" s="60" t="s">
        <v>30</v>
      </c>
      <c r="C18" s="60"/>
      <c r="D18" s="59"/>
      <c r="E18" s="59"/>
      <c r="F18" s="61">
        <f>SUM(F4:F17)</f>
        <v>0.99999999999999989</v>
      </c>
      <c r="G18" s="59">
        <f>SUBTOTAL(9,G4:G17)</f>
        <v>0</v>
      </c>
      <c r="H18" s="54"/>
    </row>
    <row r="19" spans="1:8" outlineLevel="2" x14ac:dyDescent="0.15">
      <c r="A19" s="55"/>
      <c r="B19" s="56" t="s">
        <v>108</v>
      </c>
      <c r="C19" s="56"/>
      <c r="D19" s="55"/>
      <c r="E19" s="55"/>
      <c r="F19" s="62"/>
      <c r="G19" s="55"/>
      <c r="H19" s="54"/>
    </row>
    <row r="20" spans="1:8" outlineLevel="2" x14ac:dyDescent="0.15">
      <c r="A20" s="63" t="s">
        <v>108</v>
      </c>
      <c r="B20" s="47" t="s">
        <v>169</v>
      </c>
      <c r="C20" s="277" t="s">
        <v>475</v>
      </c>
      <c r="D20" s="47">
        <v>0</v>
      </c>
      <c r="E20" s="47"/>
      <c r="F20" s="64">
        <v>0.5</v>
      </c>
      <c r="G20" s="47">
        <f>AVERAGE(D20:E20)*F20</f>
        <v>0</v>
      </c>
      <c r="H20" s="54"/>
    </row>
    <row r="21" spans="1:8" ht="30" outlineLevel="1" x14ac:dyDescent="0.15">
      <c r="A21" s="63" t="s">
        <v>108</v>
      </c>
      <c r="B21" s="47" t="s">
        <v>169</v>
      </c>
      <c r="C21" s="278" t="s">
        <v>408</v>
      </c>
      <c r="D21" s="47">
        <v>0</v>
      </c>
      <c r="E21" s="47"/>
      <c r="F21" s="64">
        <v>0.5</v>
      </c>
      <c r="G21" s="47">
        <f>AVERAGE(D21:E21)*F21</f>
        <v>0</v>
      </c>
      <c r="H21" s="54"/>
    </row>
    <row r="22" spans="1:8" outlineLevel="2" x14ac:dyDescent="0.15">
      <c r="A22" s="59"/>
      <c r="B22" s="60" t="s">
        <v>109</v>
      </c>
      <c r="C22" s="60"/>
      <c r="D22" s="59"/>
      <c r="E22" s="59"/>
      <c r="F22" s="61">
        <f>SUM(F20:F21)</f>
        <v>1</v>
      </c>
      <c r="G22" s="59">
        <f>SUBTOTAL(9,G20:G21)</f>
        <v>0</v>
      </c>
      <c r="H22" s="54"/>
    </row>
    <row r="23" spans="1:8" outlineLevel="2" x14ac:dyDescent="0.15">
      <c r="A23" s="65"/>
      <c r="B23" s="56" t="s">
        <v>113</v>
      </c>
      <c r="C23" s="56"/>
      <c r="D23" s="55"/>
      <c r="E23" s="55"/>
      <c r="F23" s="62"/>
      <c r="G23" s="55"/>
      <c r="H23" s="54"/>
    </row>
    <row r="24" spans="1:8" ht="45" outlineLevel="2" x14ac:dyDescent="0.15">
      <c r="A24" s="47" t="s">
        <v>114</v>
      </c>
      <c r="B24" s="47" t="s">
        <v>389</v>
      </c>
      <c r="C24" s="279" t="s">
        <v>504</v>
      </c>
      <c r="D24" s="47">
        <v>0</v>
      </c>
      <c r="E24" s="47"/>
      <c r="F24" s="64">
        <v>0.2</v>
      </c>
      <c r="G24" s="47">
        <f t="shared" ref="G24:G29" si="2">AVERAGE(D24:E24)*F24</f>
        <v>0</v>
      </c>
      <c r="H24" s="54"/>
    </row>
    <row r="25" spans="1:8" ht="45" outlineLevel="1" x14ac:dyDescent="0.15">
      <c r="A25" s="47" t="s">
        <v>114</v>
      </c>
      <c r="B25" s="47" t="s">
        <v>389</v>
      </c>
      <c r="C25" s="278" t="s">
        <v>476</v>
      </c>
      <c r="D25" s="47">
        <v>0</v>
      </c>
      <c r="E25" s="47"/>
      <c r="F25" s="64">
        <v>0.2</v>
      </c>
      <c r="G25" s="47">
        <f t="shared" si="2"/>
        <v>0</v>
      </c>
      <c r="H25" s="54"/>
    </row>
    <row r="26" spans="1:8" ht="60" outlineLevel="2" x14ac:dyDescent="0.15">
      <c r="A26" s="47" t="s">
        <v>114</v>
      </c>
      <c r="B26" s="47" t="s">
        <v>171</v>
      </c>
      <c r="C26" s="278" t="s">
        <v>477</v>
      </c>
      <c r="D26" s="47">
        <v>0</v>
      </c>
      <c r="E26" s="47"/>
      <c r="F26" s="64">
        <v>0.2</v>
      </c>
      <c r="G26" s="47">
        <f t="shared" si="2"/>
        <v>0</v>
      </c>
      <c r="H26" s="54"/>
    </row>
    <row r="27" spans="1:8" ht="90" outlineLevel="2" x14ac:dyDescent="0.15">
      <c r="A27" s="47" t="s">
        <v>115</v>
      </c>
      <c r="B27" s="47" t="s">
        <v>390</v>
      </c>
      <c r="C27" s="278" t="s">
        <v>479</v>
      </c>
      <c r="D27" s="47">
        <v>0</v>
      </c>
      <c r="E27" s="47"/>
      <c r="F27" s="64">
        <v>0.2</v>
      </c>
      <c r="G27" s="47">
        <f t="shared" si="2"/>
        <v>0</v>
      </c>
      <c r="H27" s="54"/>
    </row>
    <row r="28" spans="1:8" ht="30" outlineLevel="2" x14ac:dyDescent="0.15">
      <c r="A28" s="47" t="s">
        <v>116</v>
      </c>
      <c r="B28" s="17" t="s">
        <v>164</v>
      </c>
      <c r="C28" s="278" t="s">
        <v>233</v>
      </c>
      <c r="D28" s="47">
        <v>0</v>
      </c>
      <c r="E28" s="47"/>
      <c r="F28" s="64">
        <v>0.1</v>
      </c>
      <c r="G28" s="47">
        <f t="shared" si="2"/>
        <v>0</v>
      </c>
      <c r="H28" s="54"/>
    </row>
    <row r="29" spans="1:8" ht="30" outlineLevel="1" x14ac:dyDescent="0.15">
      <c r="A29" s="47" t="s">
        <v>117</v>
      </c>
      <c r="B29" s="47" t="s">
        <v>172</v>
      </c>
      <c r="C29" s="278" t="s">
        <v>234</v>
      </c>
      <c r="D29" s="47">
        <v>0</v>
      </c>
      <c r="E29" s="47"/>
      <c r="F29" s="64">
        <v>0.1</v>
      </c>
      <c r="G29" s="47">
        <f t="shared" si="2"/>
        <v>0</v>
      </c>
      <c r="H29" s="54"/>
    </row>
    <row r="30" spans="1:8" outlineLevel="2" x14ac:dyDescent="0.15">
      <c r="A30" s="59"/>
      <c r="B30" s="60" t="s">
        <v>118</v>
      </c>
      <c r="C30" s="60"/>
      <c r="D30" s="59"/>
      <c r="E30" s="59"/>
      <c r="F30" s="61">
        <f>SUM(F24:F29)</f>
        <v>1</v>
      </c>
      <c r="G30" s="59">
        <f>SUBTOTAL(9,G24:G29)</f>
        <v>0</v>
      </c>
      <c r="H30" s="54"/>
    </row>
    <row r="31" spans="1:8" outlineLevel="2" x14ac:dyDescent="0.15">
      <c r="A31" s="65"/>
      <c r="B31" s="56" t="s">
        <v>119</v>
      </c>
      <c r="C31" s="56"/>
      <c r="D31" s="55"/>
      <c r="E31" s="55"/>
      <c r="F31" s="62"/>
      <c r="G31" s="55"/>
      <c r="H31" s="54"/>
    </row>
    <row r="32" spans="1:8" ht="45" outlineLevel="2" x14ac:dyDescent="0.15">
      <c r="A32" s="63" t="s">
        <v>120</v>
      </c>
      <c r="B32" s="47" t="s">
        <v>173</v>
      </c>
      <c r="C32" s="278" t="s">
        <v>478</v>
      </c>
      <c r="D32" s="47">
        <v>0</v>
      </c>
      <c r="E32" s="47"/>
      <c r="F32" s="64">
        <v>0.5</v>
      </c>
      <c r="G32" s="47">
        <f>AVERAGE(D32:E32)*F32</f>
        <v>0</v>
      </c>
      <c r="H32" s="54"/>
    </row>
    <row r="33" spans="1:9" ht="45" outlineLevel="2" x14ac:dyDescent="0.15">
      <c r="A33" s="63" t="s">
        <v>121</v>
      </c>
      <c r="B33" s="47" t="s">
        <v>173</v>
      </c>
      <c r="C33" s="278" t="s">
        <v>480</v>
      </c>
      <c r="D33" s="47">
        <v>0</v>
      </c>
      <c r="E33" s="47"/>
      <c r="F33" s="64">
        <v>0.5</v>
      </c>
      <c r="G33" s="47">
        <f>AVERAGE(D33:E33)*F33</f>
        <v>0</v>
      </c>
      <c r="H33" s="54"/>
    </row>
    <row r="34" spans="1:9" outlineLevel="2" x14ac:dyDescent="0.15">
      <c r="A34" s="59"/>
      <c r="B34" s="60" t="s">
        <v>122</v>
      </c>
      <c r="C34" s="60"/>
      <c r="D34" s="59"/>
      <c r="E34" s="59"/>
      <c r="F34" s="61">
        <f>SUM(F32:F33)</f>
        <v>1</v>
      </c>
      <c r="G34" s="59">
        <f>SUBTOTAL(9,G32:G33)</f>
        <v>0</v>
      </c>
      <c r="H34" s="54"/>
    </row>
    <row r="35" spans="1:9" outlineLevel="2" x14ac:dyDescent="0.15">
      <c r="A35" s="55"/>
      <c r="B35" s="56" t="s">
        <v>123</v>
      </c>
      <c r="C35" s="56"/>
      <c r="D35" s="55"/>
      <c r="E35" s="55"/>
      <c r="F35" s="55"/>
      <c r="G35" s="55"/>
      <c r="H35" s="54"/>
    </row>
    <row r="36" spans="1:9" ht="30" outlineLevel="2" x14ac:dyDescent="0.15">
      <c r="A36" s="63" t="s">
        <v>209</v>
      </c>
      <c r="B36" s="47" t="s">
        <v>174</v>
      </c>
      <c r="C36" s="278" t="s">
        <v>481</v>
      </c>
      <c r="D36" s="47">
        <v>0</v>
      </c>
      <c r="E36" s="47"/>
      <c r="F36" s="64">
        <v>0.3</v>
      </c>
      <c r="G36" s="47">
        <f>AVERAGE(D36:E36)*F36</f>
        <v>0</v>
      </c>
      <c r="H36" s="54"/>
    </row>
    <row r="37" spans="1:9" ht="45" outlineLevel="2" x14ac:dyDescent="0.15">
      <c r="A37" s="63" t="s">
        <v>210</v>
      </c>
      <c r="B37" s="47" t="s">
        <v>391</v>
      </c>
      <c r="C37" s="280" t="s">
        <v>506</v>
      </c>
      <c r="D37" s="47">
        <v>0</v>
      </c>
      <c r="E37" s="47"/>
      <c r="F37" s="64">
        <v>0.35</v>
      </c>
      <c r="G37" s="47">
        <f>AVERAGE(D37:E37)*F37</f>
        <v>0</v>
      </c>
      <c r="H37" s="54"/>
    </row>
    <row r="38" spans="1:9" ht="45" outlineLevel="1" x14ac:dyDescent="0.15">
      <c r="A38" s="63" t="s">
        <v>211</v>
      </c>
      <c r="B38" s="47" t="s">
        <v>391</v>
      </c>
      <c r="C38" s="278" t="s">
        <v>482</v>
      </c>
      <c r="D38" s="47">
        <v>0</v>
      </c>
      <c r="E38" s="47"/>
      <c r="F38" s="64">
        <v>0.35</v>
      </c>
      <c r="G38" s="47">
        <f>AVERAGE(D38:E38)*F38</f>
        <v>0</v>
      </c>
      <c r="H38" s="54"/>
    </row>
    <row r="39" spans="1:9" outlineLevel="2" x14ac:dyDescent="0.15">
      <c r="A39" s="59"/>
      <c r="B39" s="60" t="s">
        <v>124</v>
      </c>
      <c r="C39" s="60"/>
      <c r="D39" s="59"/>
      <c r="E39" s="59"/>
      <c r="F39" s="61">
        <f>SUM(F36:F38)</f>
        <v>0.99999999999999989</v>
      </c>
      <c r="G39" s="59">
        <f>SUBTOTAL(9,G36:G38)</f>
        <v>0</v>
      </c>
      <c r="H39" s="54"/>
    </row>
    <row r="40" spans="1:9" ht="33.75" customHeight="1" outlineLevel="2" x14ac:dyDescent="0.15">
      <c r="A40" s="66"/>
      <c r="B40" s="56" t="s">
        <v>125</v>
      </c>
      <c r="C40" s="56"/>
      <c r="D40" s="67"/>
      <c r="E40" s="67"/>
      <c r="F40" s="67"/>
      <c r="G40" s="67"/>
      <c r="H40" s="54"/>
    </row>
    <row r="41" spans="1:9" ht="45" outlineLevel="2" x14ac:dyDescent="0.15">
      <c r="A41" s="63" t="s">
        <v>212</v>
      </c>
      <c r="B41" s="47" t="s">
        <v>409</v>
      </c>
      <c r="C41" s="278" t="s">
        <v>410</v>
      </c>
      <c r="D41" s="47">
        <v>0</v>
      </c>
      <c r="E41" s="47"/>
      <c r="F41" s="64">
        <v>0.4</v>
      </c>
      <c r="G41" s="47">
        <f>AVERAGE(D41:E41)*F41</f>
        <v>0</v>
      </c>
      <c r="H41" s="54"/>
    </row>
    <row r="42" spans="1:9" ht="75" outlineLevel="1" x14ac:dyDescent="0.15">
      <c r="A42" s="63" t="s">
        <v>213</v>
      </c>
      <c r="B42" s="47" t="s">
        <v>175</v>
      </c>
      <c r="C42" s="278" t="s">
        <v>411</v>
      </c>
      <c r="D42" s="47">
        <v>0</v>
      </c>
      <c r="E42" s="47"/>
      <c r="F42" s="64">
        <v>0.4</v>
      </c>
      <c r="G42" s="47">
        <f>AVERAGE(D42:E42)*F42</f>
        <v>0</v>
      </c>
      <c r="H42" s="54"/>
    </row>
    <row r="43" spans="1:9" outlineLevel="2" x14ac:dyDescent="0.15">
      <c r="A43" s="63" t="s">
        <v>126</v>
      </c>
      <c r="B43" s="47" t="s">
        <v>176</v>
      </c>
      <c r="C43" s="278" t="s">
        <v>235</v>
      </c>
      <c r="D43" s="47">
        <v>0</v>
      </c>
      <c r="E43" s="47"/>
      <c r="F43" s="64">
        <v>0.2</v>
      </c>
      <c r="G43" s="47">
        <f>AVERAGE(D43:E43)*F43</f>
        <v>0</v>
      </c>
      <c r="H43" s="54"/>
    </row>
    <row r="44" spans="1:9" outlineLevel="2" x14ac:dyDescent="0.15">
      <c r="A44" s="59"/>
      <c r="B44" s="60" t="s">
        <v>127</v>
      </c>
      <c r="C44" s="60"/>
      <c r="D44" s="59"/>
      <c r="E44" s="59"/>
      <c r="F44" s="61">
        <f>SUM(F41:F43)</f>
        <v>1</v>
      </c>
      <c r="G44" s="59">
        <f>SUBTOTAL(9,G41:G43)</f>
        <v>0</v>
      </c>
      <c r="H44" s="54"/>
    </row>
    <row r="45" spans="1:9" outlineLevel="2" x14ac:dyDescent="0.15">
      <c r="A45" s="65"/>
      <c r="B45" s="56" t="s">
        <v>110</v>
      </c>
      <c r="C45" s="56"/>
      <c r="D45" s="55"/>
      <c r="E45" s="55"/>
      <c r="F45" s="62"/>
      <c r="G45" s="55"/>
      <c r="H45" s="54"/>
    </row>
    <row r="46" spans="1:9" ht="30" outlineLevel="2" x14ac:dyDescent="0.15">
      <c r="A46" s="47" t="s">
        <v>111</v>
      </c>
      <c r="B46" s="47" t="s">
        <v>170</v>
      </c>
      <c r="C46" s="280" t="s">
        <v>505</v>
      </c>
      <c r="D46" s="47">
        <v>0</v>
      </c>
      <c r="E46" s="47"/>
      <c r="F46" s="64">
        <v>1</v>
      </c>
      <c r="G46" s="47">
        <f>AVERAGE(D46:E46)*F46</f>
        <v>0</v>
      </c>
      <c r="H46" s="54"/>
    </row>
    <row r="47" spans="1:9" outlineLevel="2" x14ac:dyDescent="0.15">
      <c r="A47" s="59"/>
      <c r="B47" s="60" t="s">
        <v>112</v>
      </c>
      <c r="C47" s="60"/>
      <c r="D47" s="59"/>
      <c r="E47" s="59"/>
      <c r="F47" s="61">
        <f>SUM(F46:F46)</f>
        <v>1</v>
      </c>
      <c r="G47" s="59">
        <f>SUBTOTAL(9,G46:G46)</f>
        <v>0</v>
      </c>
      <c r="H47" s="54"/>
      <c r="I47" s="68"/>
    </row>
    <row r="48" spans="1:9" outlineLevel="2" x14ac:dyDescent="0.15">
      <c r="A48" s="65"/>
      <c r="B48" s="56" t="s">
        <v>128</v>
      </c>
      <c r="C48" s="56"/>
      <c r="D48" s="55"/>
      <c r="E48" s="55"/>
      <c r="F48" s="62"/>
      <c r="G48" s="55"/>
      <c r="H48" s="54"/>
    </row>
    <row r="49" spans="1:8" ht="135" outlineLevel="2" x14ac:dyDescent="0.15">
      <c r="A49" s="47" t="s">
        <v>129</v>
      </c>
      <c r="B49" s="47" t="s">
        <v>392</v>
      </c>
      <c r="C49" s="280" t="s">
        <v>484</v>
      </c>
      <c r="D49" s="47">
        <v>0</v>
      </c>
      <c r="E49" s="47"/>
      <c r="F49" s="64">
        <v>0.25</v>
      </c>
      <c r="G49" s="47">
        <f>AVERAGE(D49:E49)*F49</f>
        <v>0</v>
      </c>
      <c r="H49" s="54"/>
    </row>
    <row r="50" spans="1:8" ht="30" outlineLevel="2" x14ac:dyDescent="0.15">
      <c r="A50" s="47" t="s">
        <v>116</v>
      </c>
      <c r="B50" s="47" t="s">
        <v>177</v>
      </c>
      <c r="C50" s="278" t="s">
        <v>236</v>
      </c>
      <c r="D50" s="47">
        <v>0</v>
      </c>
      <c r="E50" s="47"/>
      <c r="F50" s="64">
        <v>0.1</v>
      </c>
      <c r="G50" s="47">
        <f t="shared" ref="G50:G55" si="3">AVERAGE(D50:E50)*F50</f>
        <v>0</v>
      </c>
      <c r="H50" s="54"/>
    </row>
    <row r="51" spans="1:8" ht="30" outlineLevel="1" x14ac:dyDescent="0.15">
      <c r="A51" s="47" t="s">
        <v>116</v>
      </c>
      <c r="B51" s="47" t="s">
        <v>177</v>
      </c>
      <c r="C51" s="278" t="s">
        <v>237</v>
      </c>
      <c r="D51" s="47">
        <v>0</v>
      </c>
      <c r="E51" s="47"/>
      <c r="F51" s="64">
        <v>0.1</v>
      </c>
      <c r="G51" s="47">
        <f t="shared" si="3"/>
        <v>0</v>
      </c>
      <c r="H51" s="54"/>
    </row>
    <row r="52" spans="1:8" ht="195" outlineLevel="2" x14ac:dyDescent="0.15">
      <c r="A52" s="47" t="s">
        <v>130</v>
      </c>
      <c r="B52" s="47" t="s">
        <v>393</v>
      </c>
      <c r="C52" s="278" t="s">
        <v>483</v>
      </c>
      <c r="D52" s="47">
        <v>0</v>
      </c>
      <c r="E52" s="47"/>
      <c r="F52" s="64">
        <v>0.25</v>
      </c>
      <c r="G52" s="47">
        <f>AVERAGE(D52:E52)*F52</f>
        <v>0</v>
      </c>
      <c r="H52" s="54"/>
    </row>
    <row r="53" spans="1:8" ht="75" outlineLevel="2" x14ac:dyDescent="0.15">
      <c r="A53" s="47" t="s">
        <v>116</v>
      </c>
      <c r="B53" s="47" t="s">
        <v>177</v>
      </c>
      <c r="C53" s="278" t="s">
        <v>238</v>
      </c>
      <c r="D53" s="47">
        <v>0</v>
      </c>
      <c r="E53" s="47"/>
      <c r="F53" s="64">
        <v>0.1</v>
      </c>
      <c r="G53" s="47">
        <f t="shared" si="3"/>
        <v>0</v>
      </c>
      <c r="H53" s="54"/>
    </row>
    <row r="54" spans="1:8" ht="30" outlineLevel="2" x14ac:dyDescent="0.15">
      <c r="A54" s="47" t="s">
        <v>131</v>
      </c>
      <c r="B54" s="47" t="s">
        <v>178</v>
      </c>
      <c r="C54" s="278" t="s">
        <v>270</v>
      </c>
      <c r="D54" s="47">
        <v>0</v>
      </c>
      <c r="E54" s="47"/>
      <c r="F54" s="64">
        <v>0.1</v>
      </c>
      <c r="G54" s="47">
        <f t="shared" si="3"/>
        <v>0</v>
      </c>
      <c r="H54" s="54"/>
    </row>
    <row r="55" spans="1:8" outlineLevel="2" x14ac:dyDescent="0.15">
      <c r="A55" s="47" t="s">
        <v>116</v>
      </c>
      <c r="B55" s="47" t="s">
        <v>177</v>
      </c>
      <c r="C55" s="278" t="s">
        <v>239</v>
      </c>
      <c r="D55" s="47">
        <v>0</v>
      </c>
      <c r="E55" s="47"/>
      <c r="F55" s="64">
        <v>0.1</v>
      </c>
      <c r="G55" s="47">
        <f t="shared" si="3"/>
        <v>0</v>
      </c>
      <c r="H55" s="54"/>
    </row>
    <row r="56" spans="1:8" outlineLevel="2" x14ac:dyDescent="0.15">
      <c r="A56" s="59"/>
      <c r="B56" s="60" t="s">
        <v>132</v>
      </c>
      <c r="C56" s="60"/>
      <c r="D56" s="59"/>
      <c r="E56" s="59"/>
      <c r="F56" s="61">
        <f>SUM(F48:F55)</f>
        <v>0.99999999999999989</v>
      </c>
      <c r="G56" s="59">
        <f>SUBTOTAL(9,G49:G55)</f>
        <v>0</v>
      </c>
      <c r="H56" s="54"/>
    </row>
    <row r="57" spans="1:8" outlineLevel="2" x14ac:dyDescent="0.15">
      <c r="A57" s="55"/>
      <c r="B57" s="56" t="s">
        <v>33</v>
      </c>
      <c r="C57" s="56"/>
      <c r="D57" s="55"/>
      <c r="E57" s="55"/>
      <c r="F57" s="62"/>
      <c r="G57" s="55"/>
      <c r="H57" s="54"/>
    </row>
    <row r="58" spans="1:8" ht="30" outlineLevel="2" x14ac:dyDescent="0.15">
      <c r="A58" s="47" t="s">
        <v>33</v>
      </c>
      <c r="B58" s="47" t="s">
        <v>179</v>
      </c>
      <c r="C58" s="278" t="s">
        <v>412</v>
      </c>
      <c r="D58" s="47">
        <v>0</v>
      </c>
      <c r="E58" s="47"/>
      <c r="F58" s="64">
        <v>0.25</v>
      </c>
      <c r="G58" s="47">
        <f>AVERAGE(D58:E58)*F58</f>
        <v>0</v>
      </c>
      <c r="H58" s="54"/>
    </row>
    <row r="59" spans="1:8" outlineLevel="2" x14ac:dyDescent="0.15">
      <c r="A59" s="65"/>
      <c r="B59" s="69" t="s">
        <v>133</v>
      </c>
      <c r="C59" s="69"/>
      <c r="D59" s="70"/>
      <c r="E59" s="70"/>
      <c r="F59" s="70"/>
      <c r="G59" s="70"/>
      <c r="H59" s="54"/>
    </row>
    <row r="60" spans="1:8" ht="30" outlineLevel="1" x14ac:dyDescent="0.15">
      <c r="A60" s="47" t="s">
        <v>33</v>
      </c>
      <c r="B60" s="47" t="s">
        <v>180</v>
      </c>
      <c r="C60" s="278" t="s">
        <v>413</v>
      </c>
      <c r="D60" s="47">
        <v>0</v>
      </c>
      <c r="E60" s="47"/>
      <c r="F60" s="64">
        <v>0.2</v>
      </c>
      <c r="G60" s="47">
        <f>AVERAGE(D60:E60)*F60</f>
        <v>0</v>
      </c>
      <c r="H60" s="54"/>
    </row>
    <row r="61" spans="1:8" ht="30" outlineLevel="2" x14ac:dyDescent="0.15">
      <c r="A61" s="47" t="s">
        <v>33</v>
      </c>
      <c r="B61" s="47" t="s">
        <v>181</v>
      </c>
      <c r="C61" s="278" t="s">
        <v>414</v>
      </c>
      <c r="D61" s="47">
        <v>0</v>
      </c>
      <c r="E61" s="47"/>
      <c r="F61" s="64">
        <v>0.2</v>
      </c>
      <c r="G61" s="47">
        <f>AVERAGE(D61:E61)*F61</f>
        <v>0</v>
      </c>
      <c r="H61" s="54"/>
    </row>
    <row r="62" spans="1:8" ht="30" outlineLevel="2" x14ac:dyDescent="0.15">
      <c r="A62" s="47" t="s">
        <v>33</v>
      </c>
      <c r="B62" s="47" t="s">
        <v>182</v>
      </c>
      <c r="C62" s="278" t="s">
        <v>415</v>
      </c>
      <c r="D62" s="47">
        <v>0</v>
      </c>
      <c r="E62" s="47"/>
      <c r="F62" s="64">
        <v>0.2</v>
      </c>
      <c r="G62" s="47">
        <f>AVERAGE(D62:E62)*F62</f>
        <v>0</v>
      </c>
      <c r="H62" s="54"/>
    </row>
    <row r="63" spans="1:8" ht="45" outlineLevel="2" x14ac:dyDescent="0.15">
      <c r="A63" s="47" t="s">
        <v>33</v>
      </c>
      <c r="B63" s="47" t="s">
        <v>183</v>
      </c>
      <c r="C63" s="278" t="s">
        <v>416</v>
      </c>
      <c r="D63" s="47">
        <v>0</v>
      </c>
      <c r="E63" s="47"/>
      <c r="F63" s="64">
        <v>0.15</v>
      </c>
      <c r="G63" s="47">
        <f>AVERAGE(D63:E63)*F63</f>
        <v>0</v>
      </c>
      <c r="H63" s="54"/>
    </row>
    <row r="64" spans="1:8" outlineLevel="2" x14ac:dyDescent="0.15">
      <c r="A64" s="59"/>
      <c r="B64" s="60" t="s">
        <v>134</v>
      </c>
      <c r="C64" s="60"/>
      <c r="D64" s="59"/>
      <c r="E64" s="59"/>
      <c r="F64" s="61">
        <f>SUM(F58:F63)</f>
        <v>1</v>
      </c>
      <c r="G64" s="59">
        <f>SUBTOTAL(9,G58:G63)</f>
        <v>0</v>
      </c>
      <c r="H64" s="54"/>
    </row>
    <row r="65" spans="1:9" outlineLevel="2" x14ac:dyDescent="0.15">
      <c r="A65" s="65"/>
      <c r="B65" s="56" t="s">
        <v>47</v>
      </c>
      <c r="C65" s="56"/>
      <c r="D65" s="55"/>
      <c r="E65" s="55"/>
      <c r="F65" s="55"/>
      <c r="G65" s="55"/>
      <c r="H65" s="54"/>
    </row>
    <row r="66" spans="1:9" ht="45" outlineLevel="2" x14ac:dyDescent="0.15">
      <c r="A66" s="46" t="s">
        <v>48</v>
      </c>
      <c r="B66" s="46" t="s">
        <v>298</v>
      </c>
      <c r="C66" s="71" t="s">
        <v>268</v>
      </c>
      <c r="D66" s="17">
        <v>0</v>
      </c>
      <c r="E66" s="72"/>
      <c r="F66" s="18">
        <v>1</v>
      </c>
      <c r="G66" s="17">
        <f>D66*F66</f>
        <v>0</v>
      </c>
      <c r="H66" s="54"/>
    </row>
    <row r="67" spans="1:9" outlineLevel="2" x14ac:dyDescent="0.15">
      <c r="A67" s="73"/>
      <c r="B67" s="60" t="s">
        <v>47</v>
      </c>
      <c r="C67" s="60"/>
      <c r="D67" s="59"/>
      <c r="E67" s="59"/>
      <c r="F67" s="61">
        <f>SUM(F66:F66)</f>
        <v>1</v>
      </c>
      <c r="G67" s="59">
        <f>SUBTOTAL(9,G66:G66)</f>
        <v>0</v>
      </c>
      <c r="H67" s="54"/>
    </row>
    <row r="68" spans="1:9" outlineLevel="1" x14ac:dyDescent="0.15">
      <c r="A68" s="74"/>
      <c r="B68" s="75" t="s">
        <v>135</v>
      </c>
      <c r="C68" s="75"/>
      <c r="D68" s="76"/>
      <c r="E68" s="76"/>
      <c r="F68" s="76"/>
      <c r="G68" s="76">
        <f>(G18*0.29)+(G22*0.02)+(G47*0.02)+(G30*0.18)+(G34*0.04)+(G39*0.09)+(G44*0.08)+(G56*0.16)+(G64*0.1)+(G67*0.02)</f>
        <v>0</v>
      </c>
      <c r="H68" s="54"/>
    </row>
    <row r="69" spans="1:9" outlineLevel="2" x14ac:dyDescent="0.15"/>
    <row r="70" spans="1:9" outlineLevel="1" x14ac:dyDescent="0.15">
      <c r="H70" s="11"/>
      <c r="I70" s="11"/>
    </row>
    <row r="71" spans="1:9" outlineLevel="2" x14ac:dyDescent="0.15">
      <c r="I71" s="11"/>
    </row>
    <row r="72" spans="1:9" outlineLevel="2" x14ac:dyDescent="0.15">
      <c r="I72" s="11"/>
    </row>
    <row r="73" spans="1:9" outlineLevel="1" x14ac:dyDescent="0.15">
      <c r="H73" s="11"/>
      <c r="I73" s="11"/>
    </row>
    <row r="74" spans="1:9" outlineLevel="1" x14ac:dyDescent="0.15">
      <c r="H74" s="11"/>
      <c r="I74" s="11"/>
    </row>
    <row r="75" spans="1:9" s="6" customFormat="1" x14ac:dyDescent="0.2">
      <c r="A75" s="11"/>
      <c r="B75" s="34"/>
      <c r="C75" s="34"/>
      <c r="D75" s="34"/>
      <c r="E75" s="34"/>
      <c r="F75" s="34"/>
      <c r="G75" s="34"/>
    </row>
  </sheetData>
  <conditionalFormatting sqref="D4:D10 D12:D16 D20:D21 D24:D29 D32:D33 D36:D38 D41:D43 D46 D49:D55 D58 D60:D63 D66">
    <cfRule type="cellIs" dxfId="9" priority="4" operator="lessThan">
      <formula>100</formula>
    </cfRule>
  </conditionalFormatting>
  <conditionalFormatting sqref="H3:H68">
    <cfRule type="notContainsBlanks" dxfId="8" priority="3">
      <formula>LEN(TRIM(H3))&gt;0</formula>
    </cfRule>
  </conditionalFormatting>
  <conditionalFormatting sqref="H2">
    <cfRule type="notContainsBlanks" dxfId="7" priority="2">
      <formula>LEN(TRIM(H2))&gt;0</formula>
    </cfRule>
  </conditionalFormatting>
  <conditionalFormatting sqref="D17">
    <cfRule type="cellIs" dxfId="6" priority="1" operator="lessThan">
      <formula>100</formula>
    </cfRule>
  </conditionalFormatting>
  <pageMargins left="0.5" right="0.5" top="1" bottom="1" header="0.5" footer="0.5"/>
  <pageSetup pageOrder="overThenDown" orientation="landscape" verticalDpi="4294967293" r:id="rId1"/>
  <headerFooter alignWithMargins="0">
    <oddHeader>&amp;L&amp;F&amp;R&amp;D</oddHeader>
    <oddFooter>&amp;L&amp;A&amp;R&amp;P of &amp;N</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A1:I57"/>
  <sheetViews>
    <sheetView workbookViewId="0">
      <pane ySplit="2" topLeftCell="A3" activePane="bottomLeft" state="frozen"/>
      <selection activeCell="C25" sqref="C25"/>
      <selection pane="bottomLeft" activeCell="B2" sqref="B2"/>
    </sheetView>
  </sheetViews>
  <sheetFormatPr baseColWidth="10" defaultColWidth="35.33203125" defaultRowHeight="15" outlineLevelRow="2" x14ac:dyDescent="0.15"/>
  <cols>
    <col min="1" max="1" width="25.83203125" style="137" bestFit="1" customWidth="1"/>
    <col min="2" max="2" width="58" style="34" customWidth="1"/>
    <col min="3" max="3" width="68.33203125" style="34" customWidth="1"/>
    <col min="4" max="4" width="13.6640625" style="170" bestFit="1" customWidth="1"/>
    <col min="5" max="5" width="13.6640625" style="34" hidden="1" customWidth="1"/>
    <col min="6" max="6" width="11" style="34" customWidth="1"/>
    <col min="7" max="7" width="13.33203125" style="34" bestFit="1" customWidth="1"/>
    <col min="8" max="8" width="70.6640625" style="34" customWidth="1"/>
    <col min="9" max="9" width="35.33203125" style="34"/>
    <col min="10" max="16384" width="35.33203125" style="11"/>
  </cols>
  <sheetData>
    <row r="1" spans="1:9" x14ac:dyDescent="0.2">
      <c r="A1" s="77" t="s">
        <v>17</v>
      </c>
      <c r="B1" s="78">
        <v>42932</v>
      </c>
      <c r="C1" s="79"/>
      <c r="D1" s="218"/>
      <c r="E1" s="80"/>
      <c r="F1" s="80"/>
      <c r="G1" s="80">
        <f>G56</f>
        <v>0</v>
      </c>
      <c r="H1" s="81" t="s">
        <v>110</v>
      </c>
    </row>
    <row r="2" spans="1:9" x14ac:dyDescent="0.15">
      <c r="A2" s="82" t="s">
        <v>202</v>
      </c>
      <c r="B2" s="82" t="s">
        <v>394</v>
      </c>
      <c r="C2" s="32" t="s">
        <v>350</v>
      </c>
      <c r="D2" s="33" t="s">
        <v>11</v>
      </c>
      <c r="E2" s="53" t="s">
        <v>102</v>
      </c>
      <c r="F2" s="82" t="s">
        <v>203</v>
      </c>
      <c r="G2" s="82" t="s">
        <v>13</v>
      </c>
      <c r="I2" s="11"/>
    </row>
    <row r="3" spans="1:9" outlineLevel="2" x14ac:dyDescent="0.15">
      <c r="A3" s="83"/>
      <c r="B3" s="84" t="s">
        <v>50</v>
      </c>
      <c r="C3" s="84"/>
      <c r="D3" s="219"/>
      <c r="E3" s="85"/>
      <c r="F3" s="85"/>
      <c r="G3" s="85"/>
    </row>
    <row r="4" spans="1:9" ht="30" outlineLevel="2" x14ac:dyDescent="0.15">
      <c r="A4" s="86" t="s">
        <v>136</v>
      </c>
      <c r="B4" s="87" t="s">
        <v>184</v>
      </c>
      <c r="C4" s="87" t="s">
        <v>300</v>
      </c>
      <c r="D4" s="41">
        <v>0</v>
      </c>
      <c r="E4" s="88"/>
      <c r="F4" s="43">
        <v>0.2</v>
      </c>
      <c r="G4" s="202">
        <f>AVERAGE(D4:E4)*F4</f>
        <v>0</v>
      </c>
    </row>
    <row r="5" spans="1:9" ht="30" outlineLevel="2" x14ac:dyDescent="0.15">
      <c r="A5" s="89" t="s">
        <v>137</v>
      </c>
      <c r="B5" s="90" t="s">
        <v>184</v>
      </c>
      <c r="C5" s="91" t="s">
        <v>300</v>
      </c>
      <c r="D5" s="113">
        <v>0</v>
      </c>
      <c r="E5" s="91"/>
      <c r="F5" s="114">
        <v>0.2</v>
      </c>
      <c r="G5" s="203">
        <f t="shared" ref="G5:G13" si="0">AVERAGE(D5:E5)*F5</f>
        <v>0</v>
      </c>
    </row>
    <row r="6" spans="1:9" outlineLevel="2" x14ac:dyDescent="0.15">
      <c r="A6" s="89"/>
      <c r="B6" s="90" t="s">
        <v>314</v>
      </c>
      <c r="C6" s="91" t="s">
        <v>301</v>
      </c>
      <c r="D6" s="113">
        <v>0</v>
      </c>
      <c r="E6" s="91"/>
      <c r="F6" s="114">
        <v>0.05</v>
      </c>
      <c r="G6" s="203">
        <f t="shared" si="0"/>
        <v>0</v>
      </c>
    </row>
    <row r="7" spans="1:9" ht="30" outlineLevel="2" x14ac:dyDescent="0.15">
      <c r="A7" s="89"/>
      <c r="B7" s="90" t="s">
        <v>315</v>
      </c>
      <c r="C7" s="91" t="s">
        <v>316</v>
      </c>
      <c r="D7" s="113">
        <v>0</v>
      </c>
      <c r="E7" s="91"/>
      <c r="F7" s="114">
        <v>0.05</v>
      </c>
      <c r="G7" s="203">
        <f t="shared" si="0"/>
        <v>0</v>
      </c>
    </row>
    <row r="8" spans="1:9" ht="45" outlineLevel="2" x14ac:dyDescent="0.15">
      <c r="A8" s="92" t="s">
        <v>138</v>
      </c>
      <c r="B8" s="46" t="s">
        <v>184</v>
      </c>
      <c r="C8" s="54" t="s">
        <v>302</v>
      </c>
      <c r="D8" s="17">
        <v>0</v>
      </c>
      <c r="E8" s="47"/>
      <c r="F8" s="18">
        <v>0.1</v>
      </c>
      <c r="G8" s="202">
        <f t="shared" si="0"/>
        <v>0</v>
      </c>
    </row>
    <row r="9" spans="1:9" ht="45" outlineLevel="2" x14ac:dyDescent="0.15">
      <c r="A9" s="89" t="s">
        <v>303</v>
      </c>
      <c r="B9" s="90" t="s">
        <v>184</v>
      </c>
      <c r="C9" s="91" t="s">
        <v>304</v>
      </c>
      <c r="D9" s="113">
        <v>0</v>
      </c>
      <c r="E9" s="91"/>
      <c r="F9" s="114">
        <v>0.1</v>
      </c>
      <c r="G9" s="203">
        <f t="shared" si="0"/>
        <v>0</v>
      </c>
    </row>
    <row r="10" spans="1:9" ht="30" outlineLevel="2" x14ac:dyDescent="0.15">
      <c r="A10" s="92" t="s">
        <v>139</v>
      </c>
      <c r="B10" s="46" t="s">
        <v>184</v>
      </c>
      <c r="C10" s="54" t="s">
        <v>305</v>
      </c>
      <c r="D10" s="17">
        <v>0</v>
      </c>
      <c r="E10" s="47"/>
      <c r="F10" s="18">
        <v>0.1</v>
      </c>
      <c r="G10" s="202">
        <f t="shared" si="0"/>
        <v>0</v>
      </c>
    </row>
    <row r="11" spans="1:9" outlineLevel="2" x14ac:dyDescent="0.15">
      <c r="A11" s="92"/>
      <c r="B11" s="46" t="s">
        <v>184</v>
      </c>
      <c r="C11" s="54" t="s">
        <v>240</v>
      </c>
      <c r="D11" s="17">
        <v>0</v>
      </c>
      <c r="E11" s="47"/>
      <c r="F11" s="18">
        <v>0.05</v>
      </c>
      <c r="G11" s="202">
        <f t="shared" si="0"/>
        <v>0</v>
      </c>
      <c r="I11" s="11"/>
    </row>
    <row r="12" spans="1:9" outlineLevel="2" x14ac:dyDescent="0.15">
      <c r="A12" s="92"/>
      <c r="B12" s="46" t="s">
        <v>184</v>
      </c>
      <c r="C12" s="54" t="s">
        <v>241</v>
      </c>
      <c r="D12" s="17">
        <v>0</v>
      </c>
      <c r="E12" s="47"/>
      <c r="F12" s="18">
        <v>0.05</v>
      </c>
      <c r="G12" s="202">
        <f t="shared" si="0"/>
        <v>0</v>
      </c>
      <c r="I12" s="11"/>
    </row>
    <row r="13" spans="1:9" outlineLevel="2" x14ac:dyDescent="0.15">
      <c r="A13" s="92"/>
      <c r="B13" s="46" t="s">
        <v>184</v>
      </c>
      <c r="C13" s="54" t="s">
        <v>242</v>
      </c>
      <c r="D13" s="17">
        <v>0</v>
      </c>
      <c r="E13" s="47"/>
      <c r="F13" s="18">
        <v>0.05</v>
      </c>
      <c r="G13" s="202">
        <f t="shared" si="0"/>
        <v>0</v>
      </c>
      <c r="I13" s="11"/>
    </row>
    <row r="14" spans="1:9" outlineLevel="2" x14ac:dyDescent="0.15">
      <c r="A14" s="93"/>
      <c r="B14" s="94" t="s">
        <v>184</v>
      </c>
      <c r="C14" s="94" t="s">
        <v>271</v>
      </c>
      <c r="D14" s="17">
        <v>0</v>
      </c>
      <c r="E14" s="47"/>
      <c r="F14" s="18">
        <v>0.05</v>
      </c>
      <c r="G14" s="202">
        <f>AVERAGE(D14:E14)*F14</f>
        <v>0</v>
      </c>
      <c r="I14" s="11"/>
    </row>
    <row r="15" spans="1:9" outlineLevel="2" x14ac:dyDescent="0.15">
      <c r="A15" s="81"/>
      <c r="B15" s="95" t="s">
        <v>51</v>
      </c>
      <c r="C15" s="95"/>
      <c r="D15" s="205"/>
      <c r="E15" s="96"/>
      <c r="F15" s="204">
        <f>SUM(F4:F14)</f>
        <v>1</v>
      </c>
      <c r="G15" s="205">
        <f>SUBTOTAL(9,G4:G14)</f>
        <v>0</v>
      </c>
      <c r="I15" s="11"/>
    </row>
    <row r="16" spans="1:9" outlineLevel="1" x14ac:dyDescent="0.15">
      <c r="A16" s="97"/>
      <c r="B16" s="98" t="s">
        <v>52</v>
      </c>
      <c r="C16" s="98"/>
      <c r="D16" s="205"/>
      <c r="E16" s="96"/>
      <c r="F16" s="204"/>
      <c r="G16" s="205"/>
      <c r="I16" s="11"/>
    </row>
    <row r="17" spans="1:9" outlineLevel="2" x14ac:dyDescent="0.15">
      <c r="A17" s="99" t="s">
        <v>198</v>
      </c>
      <c r="B17" s="100" t="s">
        <v>185</v>
      </c>
      <c r="C17" s="46"/>
      <c r="D17" s="17">
        <v>0</v>
      </c>
      <c r="E17" s="47"/>
      <c r="F17" s="18">
        <v>0.35</v>
      </c>
      <c r="G17" s="202">
        <f>AVERAGE(D17:E17)*F17</f>
        <v>0</v>
      </c>
      <c r="I17" s="11"/>
    </row>
    <row r="18" spans="1:9" outlineLevel="2" x14ac:dyDescent="0.15">
      <c r="A18" s="89" t="s">
        <v>53</v>
      </c>
      <c r="B18" s="101" t="s">
        <v>306</v>
      </c>
      <c r="C18" s="90"/>
      <c r="D18" s="113">
        <v>0</v>
      </c>
      <c r="E18" s="91"/>
      <c r="F18" s="114">
        <v>0.3</v>
      </c>
      <c r="G18" s="203">
        <f>AVERAGE(D18:E18)*F18</f>
        <v>0</v>
      </c>
      <c r="I18" s="11"/>
    </row>
    <row r="19" spans="1:9" outlineLevel="2" x14ac:dyDescent="0.15">
      <c r="A19" s="92" t="s">
        <v>196</v>
      </c>
      <c r="B19" s="63" t="s">
        <v>186</v>
      </c>
      <c r="C19" s="47"/>
      <c r="D19" s="17">
        <v>0</v>
      </c>
      <c r="E19" s="47"/>
      <c r="F19" s="18">
        <v>0.15</v>
      </c>
      <c r="G19" s="202">
        <f>AVERAGE(D19:E19)*F19</f>
        <v>0</v>
      </c>
      <c r="I19" s="11"/>
    </row>
    <row r="20" spans="1:9" outlineLevel="2" x14ac:dyDescent="0.15">
      <c r="A20" s="102" t="s">
        <v>54</v>
      </c>
      <c r="B20" s="103" t="s">
        <v>187</v>
      </c>
      <c r="C20" s="91"/>
      <c r="D20" s="113">
        <v>0</v>
      </c>
      <c r="E20" s="91"/>
      <c r="F20" s="114">
        <v>0.2</v>
      </c>
      <c r="G20" s="203">
        <f>AVERAGE(D20:E20)*F20</f>
        <v>0</v>
      </c>
      <c r="I20" s="11"/>
    </row>
    <row r="21" spans="1:9" outlineLevel="2" x14ac:dyDescent="0.15">
      <c r="A21" s="104"/>
      <c r="B21" s="60" t="s">
        <v>55</v>
      </c>
      <c r="C21" s="60"/>
      <c r="D21" s="19"/>
      <c r="E21" s="59"/>
      <c r="F21" s="21">
        <f>SUM(F17:F20)</f>
        <v>1</v>
      </c>
      <c r="G21" s="19">
        <f>SUBTOTAL(9,G16:G20)</f>
        <v>0</v>
      </c>
      <c r="I21" s="11"/>
    </row>
    <row r="22" spans="1:9" outlineLevel="1" x14ac:dyDescent="0.15">
      <c r="A22" s="105"/>
      <c r="B22" s="106" t="s">
        <v>56</v>
      </c>
      <c r="C22" s="106"/>
      <c r="D22" s="207"/>
      <c r="E22" s="107"/>
      <c r="F22" s="206"/>
      <c r="G22" s="207"/>
      <c r="I22" s="11"/>
    </row>
    <row r="23" spans="1:9" outlineLevel="2" x14ac:dyDescent="0.15">
      <c r="A23" s="99" t="s">
        <v>140</v>
      </c>
      <c r="B23" s="46" t="s">
        <v>188</v>
      </c>
      <c r="C23" s="46" t="s">
        <v>243</v>
      </c>
      <c r="D23" s="17">
        <v>0</v>
      </c>
      <c r="E23" s="47"/>
      <c r="F23" s="18">
        <v>0.05</v>
      </c>
      <c r="G23" s="202">
        <f t="shared" ref="G23:G29" si="1">AVERAGE(D23:E23)*F23</f>
        <v>0</v>
      </c>
      <c r="I23" s="11"/>
    </row>
    <row r="24" spans="1:9" outlineLevel="2" x14ac:dyDescent="0.15">
      <c r="A24" s="89" t="s">
        <v>141</v>
      </c>
      <c r="B24" s="90" t="s">
        <v>188</v>
      </c>
      <c r="C24" s="90" t="s">
        <v>244</v>
      </c>
      <c r="D24" s="113">
        <v>0</v>
      </c>
      <c r="E24" s="91"/>
      <c r="F24" s="114">
        <v>0.05</v>
      </c>
      <c r="G24" s="203">
        <f t="shared" si="1"/>
        <v>0</v>
      </c>
      <c r="I24" s="11"/>
    </row>
    <row r="25" spans="1:9" outlineLevel="2" x14ac:dyDescent="0.15">
      <c r="A25" s="92" t="s">
        <v>142</v>
      </c>
      <c r="B25" s="46" t="s">
        <v>189</v>
      </c>
      <c r="C25" s="46" t="s">
        <v>245</v>
      </c>
      <c r="D25" s="17">
        <v>0</v>
      </c>
      <c r="E25" s="47"/>
      <c r="F25" s="18">
        <v>0.15</v>
      </c>
      <c r="G25" s="202">
        <f t="shared" si="1"/>
        <v>0</v>
      </c>
      <c r="I25" s="11"/>
    </row>
    <row r="26" spans="1:9" ht="30" outlineLevel="2" x14ac:dyDescent="0.15">
      <c r="A26" s="92"/>
      <c r="B26" s="46" t="s">
        <v>190</v>
      </c>
      <c r="C26" s="46" t="s">
        <v>307</v>
      </c>
      <c r="D26" s="17">
        <v>0</v>
      </c>
      <c r="E26" s="47"/>
      <c r="F26" s="18">
        <v>0.2</v>
      </c>
      <c r="G26" s="202">
        <f t="shared" si="1"/>
        <v>0</v>
      </c>
      <c r="I26" s="11"/>
    </row>
    <row r="27" spans="1:9" ht="30" outlineLevel="2" x14ac:dyDescent="0.15">
      <c r="A27" s="89" t="s">
        <v>143</v>
      </c>
      <c r="B27" s="90" t="s">
        <v>199</v>
      </c>
      <c r="C27" s="90" t="s">
        <v>317</v>
      </c>
      <c r="D27" s="113">
        <v>0</v>
      </c>
      <c r="E27" s="91"/>
      <c r="F27" s="114">
        <v>0.1</v>
      </c>
      <c r="G27" s="203">
        <f t="shared" si="1"/>
        <v>0</v>
      </c>
      <c r="I27" s="11"/>
    </row>
    <row r="28" spans="1:9" ht="30" outlineLevel="2" x14ac:dyDescent="0.15">
      <c r="A28" s="89"/>
      <c r="B28" s="90" t="s">
        <v>191</v>
      </c>
      <c r="C28" s="90" t="s">
        <v>246</v>
      </c>
      <c r="D28" s="113">
        <v>0</v>
      </c>
      <c r="E28" s="91"/>
      <c r="F28" s="114">
        <v>0.25</v>
      </c>
      <c r="G28" s="203">
        <f t="shared" si="1"/>
        <v>0</v>
      </c>
      <c r="I28" s="11"/>
    </row>
    <row r="29" spans="1:9" ht="30" outlineLevel="2" x14ac:dyDescent="0.15">
      <c r="A29" s="93" t="s">
        <v>57</v>
      </c>
      <c r="B29" s="46" t="s">
        <v>192</v>
      </c>
      <c r="C29" s="46" t="s">
        <v>487</v>
      </c>
      <c r="D29" s="17">
        <v>0</v>
      </c>
      <c r="E29" s="47"/>
      <c r="F29" s="18">
        <v>0.2</v>
      </c>
      <c r="G29" s="202">
        <f t="shared" si="1"/>
        <v>0</v>
      </c>
      <c r="I29" s="11"/>
    </row>
    <row r="30" spans="1:9" outlineLevel="2" x14ac:dyDescent="0.15">
      <c r="A30" s="108"/>
      <c r="B30" s="60" t="s">
        <v>58</v>
      </c>
      <c r="C30" s="60"/>
      <c r="D30" s="19"/>
      <c r="E30" s="59"/>
      <c r="F30" s="21">
        <f>SUM(F22:F29)</f>
        <v>1</v>
      </c>
      <c r="G30" s="19">
        <f>SUBTOTAL(9,G22:G29)</f>
        <v>0</v>
      </c>
      <c r="I30" s="11"/>
    </row>
    <row r="31" spans="1:9" outlineLevel="1" x14ac:dyDescent="0.15">
      <c r="A31" s="105"/>
      <c r="B31" s="106" t="s">
        <v>59</v>
      </c>
      <c r="C31" s="106" t="s">
        <v>144</v>
      </c>
      <c r="D31" s="207"/>
      <c r="E31" s="107"/>
      <c r="F31" s="206"/>
      <c r="G31" s="207"/>
      <c r="I31" s="11"/>
    </row>
    <row r="32" spans="1:9" ht="30" outlineLevel="2" x14ac:dyDescent="0.15">
      <c r="A32" s="109" t="s">
        <v>60</v>
      </c>
      <c r="B32" s="110" t="s">
        <v>318</v>
      </c>
      <c r="C32" s="259" t="s">
        <v>447</v>
      </c>
      <c r="D32" s="17">
        <v>0</v>
      </c>
      <c r="E32" s="17"/>
      <c r="F32" s="18">
        <v>0.02</v>
      </c>
      <c r="G32" s="200">
        <f t="shared" ref="G32:G45" si="2">AVERAGE(D32:E32)*F32</f>
        <v>0</v>
      </c>
      <c r="I32" s="11"/>
    </row>
    <row r="33" spans="1:9" ht="45" outlineLevel="2" x14ac:dyDescent="0.15">
      <c r="A33" s="111" t="s">
        <v>61</v>
      </c>
      <c r="B33" s="112" t="s">
        <v>319</v>
      </c>
      <c r="C33" s="261" t="s">
        <v>448</v>
      </c>
      <c r="D33" s="113">
        <v>0</v>
      </c>
      <c r="E33" s="113"/>
      <c r="F33" s="114">
        <v>0.04</v>
      </c>
      <c r="G33" s="201">
        <f t="shared" si="2"/>
        <v>0</v>
      </c>
      <c r="I33" s="11"/>
    </row>
    <row r="34" spans="1:9" ht="30" outlineLevel="2" x14ac:dyDescent="0.15">
      <c r="A34" s="115" t="s">
        <v>62</v>
      </c>
      <c r="B34" s="110" t="s">
        <v>320</v>
      </c>
      <c r="C34" s="259" t="s">
        <v>449</v>
      </c>
      <c r="D34" s="17">
        <v>0</v>
      </c>
      <c r="E34" s="17"/>
      <c r="F34" s="18">
        <v>0.04</v>
      </c>
      <c r="G34" s="200">
        <f t="shared" si="2"/>
        <v>0</v>
      </c>
      <c r="I34" s="11"/>
    </row>
    <row r="35" spans="1:9" ht="30" outlineLevel="2" x14ac:dyDescent="0.15">
      <c r="A35" s="111" t="s">
        <v>63</v>
      </c>
      <c r="B35" s="116" t="s">
        <v>321</v>
      </c>
      <c r="C35" s="262" t="s">
        <v>450</v>
      </c>
      <c r="D35" s="113">
        <v>0</v>
      </c>
      <c r="E35" s="113"/>
      <c r="F35" s="114">
        <v>0.04</v>
      </c>
      <c r="G35" s="201">
        <f t="shared" si="2"/>
        <v>0</v>
      </c>
      <c r="I35" s="11"/>
    </row>
    <row r="36" spans="1:9" ht="30" outlineLevel="2" x14ac:dyDescent="0.15">
      <c r="A36" s="115" t="s">
        <v>64</v>
      </c>
      <c r="B36" s="17" t="s">
        <v>322</v>
      </c>
      <c r="C36" s="260" t="s">
        <v>451</v>
      </c>
      <c r="D36" s="17">
        <v>0</v>
      </c>
      <c r="E36" s="17"/>
      <c r="F36" s="18">
        <v>0.08</v>
      </c>
      <c r="G36" s="200">
        <f t="shared" si="2"/>
        <v>0</v>
      </c>
      <c r="I36" s="11"/>
    </row>
    <row r="37" spans="1:9" ht="30" outlineLevel="2" x14ac:dyDescent="0.15">
      <c r="A37" s="111" t="s">
        <v>65</v>
      </c>
      <c r="B37" s="116" t="s">
        <v>323</v>
      </c>
      <c r="C37" s="262" t="s">
        <v>452</v>
      </c>
      <c r="D37" s="113">
        <v>0</v>
      </c>
      <c r="E37" s="113"/>
      <c r="F37" s="114">
        <v>0.08</v>
      </c>
      <c r="G37" s="201">
        <f t="shared" si="2"/>
        <v>0</v>
      </c>
      <c r="I37" s="11"/>
    </row>
    <row r="38" spans="1:9" ht="30" outlineLevel="2" x14ac:dyDescent="0.15">
      <c r="A38" s="115" t="s">
        <v>66</v>
      </c>
      <c r="B38" s="17" t="s">
        <v>324</v>
      </c>
      <c r="C38" s="260" t="s">
        <v>453</v>
      </c>
      <c r="D38" s="17">
        <v>0</v>
      </c>
      <c r="E38" s="17"/>
      <c r="F38" s="18">
        <v>0.08</v>
      </c>
      <c r="G38" s="200">
        <f t="shared" si="2"/>
        <v>0</v>
      </c>
      <c r="I38" s="11"/>
    </row>
    <row r="39" spans="1:9" ht="30" outlineLevel="2" x14ac:dyDescent="0.15">
      <c r="A39" s="111" t="s">
        <v>67</v>
      </c>
      <c r="B39" s="116" t="s">
        <v>325</v>
      </c>
      <c r="C39" s="262" t="s">
        <v>454</v>
      </c>
      <c r="D39" s="113">
        <v>0</v>
      </c>
      <c r="E39" s="113"/>
      <c r="F39" s="114">
        <v>0.08</v>
      </c>
      <c r="G39" s="201">
        <f t="shared" si="2"/>
        <v>0</v>
      </c>
      <c r="I39" s="11"/>
    </row>
    <row r="40" spans="1:9" ht="30" outlineLevel="2" x14ac:dyDescent="0.15">
      <c r="A40" s="115" t="s">
        <v>68</v>
      </c>
      <c r="B40" s="17" t="s">
        <v>326</v>
      </c>
      <c r="C40" s="260" t="s">
        <v>455</v>
      </c>
      <c r="D40" s="17">
        <v>0</v>
      </c>
      <c r="E40" s="17"/>
      <c r="F40" s="18">
        <v>0.08</v>
      </c>
      <c r="G40" s="200">
        <f t="shared" si="2"/>
        <v>0</v>
      </c>
      <c r="I40" s="11"/>
    </row>
    <row r="41" spans="1:9" ht="45" outlineLevel="2" x14ac:dyDescent="0.15">
      <c r="A41" s="111" t="s">
        <v>69</v>
      </c>
      <c r="B41" s="116" t="s">
        <v>327</v>
      </c>
      <c r="C41" s="262" t="s">
        <v>456</v>
      </c>
      <c r="D41" s="113">
        <v>0</v>
      </c>
      <c r="E41" s="113"/>
      <c r="F41" s="114">
        <v>0.08</v>
      </c>
      <c r="G41" s="201">
        <f t="shared" si="2"/>
        <v>0</v>
      </c>
      <c r="I41" s="11"/>
    </row>
    <row r="42" spans="1:9" ht="30" outlineLevel="2" x14ac:dyDescent="0.15">
      <c r="A42" s="115" t="s">
        <v>70</v>
      </c>
      <c r="B42" s="17" t="s">
        <v>328</v>
      </c>
      <c r="C42" s="260" t="s">
        <v>457</v>
      </c>
      <c r="D42" s="17">
        <v>0</v>
      </c>
      <c r="E42" s="17"/>
      <c r="F42" s="18">
        <v>0.08</v>
      </c>
      <c r="G42" s="200">
        <f t="shared" si="2"/>
        <v>0</v>
      </c>
    </row>
    <row r="43" spans="1:9" ht="30" outlineLevel="2" x14ac:dyDescent="0.15">
      <c r="A43" s="111" t="s">
        <v>71</v>
      </c>
      <c r="B43" s="116" t="s">
        <v>329</v>
      </c>
      <c r="C43" s="262" t="s">
        <v>458</v>
      </c>
      <c r="D43" s="113">
        <v>0</v>
      </c>
      <c r="E43" s="113"/>
      <c r="F43" s="114">
        <v>0.09</v>
      </c>
      <c r="G43" s="201">
        <f t="shared" si="2"/>
        <v>0</v>
      </c>
    </row>
    <row r="44" spans="1:9" ht="30" outlineLevel="2" x14ac:dyDescent="0.15">
      <c r="A44" s="115" t="s">
        <v>72</v>
      </c>
      <c r="B44" s="17" t="s">
        <v>330</v>
      </c>
      <c r="C44" s="260" t="s">
        <v>459</v>
      </c>
      <c r="D44" s="17">
        <v>0</v>
      </c>
      <c r="E44" s="17"/>
      <c r="F44" s="18">
        <v>0.1</v>
      </c>
      <c r="G44" s="200">
        <f t="shared" si="2"/>
        <v>0</v>
      </c>
    </row>
    <row r="45" spans="1:9" ht="45" outlineLevel="2" x14ac:dyDescent="0.15">
      <c r="A45" s="117" t="s">
        <v>73</v>
      </c>
      <c r="B45" s="116" t="s">
        <v>331</v>
      </c>
      <c r="C45" s="262" t="s">
        <v>460</v>
      </c>
      <c r="D45" s="113">
        <v>0</v>
      </c>
      <c r="E45" s="113"/>
      <c r="F45" s="114">
        <v>0.11</v>
      </c>
      <c r="G45" s="201">
        <f t="shared" si="2"/>
        <v>0</v>
      </c>
    </row>
    <row r="46" spans="1:9" outlineLevel="2" x14ac:dyDescent="0.15">
      <c r="A46" s="108"/>
      <c r="B46" s="60" t="s">
        <v>74</v>
      </c>
      <c r="C46" s="60"/>
      <c r="D46" s="19"/>
      <c r="E46" s="59"/>
      <c r="F46" s="21">
        <f>SUM(F32:F45)</f>
        <v>0.99999999999999989</v>
      </c>
      <c r="G46" s="19">
        <f>SUBTOTAL(9,G32:G45)</f>
        <v>0</v>
      </c>
    </row>
    <row r="47" spans="1:9" outlineLevel="2" x14ac:dyDescent="0.15">
      <c r="A47" s="118"/>
      <c r="B47" s="119" t="s">
        <v>75</v>
      </c>
      <c r="C47" s="119"/>
      <c r="D47" s="209"/>
      <c r="E47" s="120"/>
      <c r="F47" s="208"/>
      <c r="G47" s="209"/>
    </row>
    <row r="48" spans="1:9" ht="75" outlineLevel="1" x14ac:dyDescent="0.15">
      <c r="A48" s="99" t="s">
        <v>76</v>
      </c>
      <c r="B48" s="46" t="s">
        <v>272</v>
      </c>
      <c r="C48" s="46" t="s">
        <v>332</v>
      </c>
      <c r="D48" s="17">
        <v>0</v>
      </c>
      <c r="E48" s="47"/>
      <c r="F48" s="18">
        <v>0.3</v>
      </c>
      <c r="G48" s="200">
        <f>AVERAGE(D48:E48)*F48</f>
        <v>0</v>
      </c>
    </row>
    <row r="49" spans="1:8" outlineLevel="2" x14ac:dyDescent="0.15">
      <c r="A49" s="89" t="s">
        <v>77</v>
      </c>
      <c r="B49" s="90" t="s">
        <v>194</v>
      </c>
      <c r="C49" s="90" t="s">
        <v>247</v>
      </c>
      <c r="D49" s="113">
        <v>0</v>
      </c>
      <c r="E49" s="91"/>
      <c r="F49" s="114">
        <v>0.1</v>
      </c>
      <c r="G49" s="201">
        <f>AVERAGE(D49:E49)*F49</f>
        <v>0</v>
      </c>
    </row>
    <row r="50" spans="1:8" outlineLevel="2" x14ac:dyDescent="0.15">
      <c r="A50" s="92" t="s">
        <v>77</v>
      </c>
      <c r="B50" s="46" t="s">
        <v>273</v>
      </c>
      <c r="C50" s="46" t="s">
        <v>248</v>
      </c>
      <c r="D50" s="17">
        <v>0</v>
      </c>
      <c r="E50" s="47"/>
      <c r="F50" s="18">
        <v>0.2</v>
      </c>
      <c r="G50" s="200">
        <f>AVERAGE(D50:E50)*F50</f>
        <v>0</v>
      </c>
    </row>
    <row r="51" spans="1:8" ht="30" outlineLevel="2" x14ac:dyDescent="0.15">
      <c r="A51" s="102" t="s">
        <v>78</v>
      </c>
      <c r="B51" s="90" t="s">
        <v>193</v>
      </c>
      <c r="C51" s="90" t="s">
        <v>249</v>
      </c>
      <c r="D51" s="113">
        <v>0</v>
      </c>
      <c r="E51" s="91"/>
      <c r="F51" s="114">
        <v>0.4</v>
      </c>
      <c r="G51" s="201">
        <f>AVERAGE(D51:E51)*F51</f>
        <v>0</v>
      </c>
    </row>
    <row r="52" spans="1:8" ht="16" outlineLevel="2" thickBot="1" x14ac:dyDescent="0.2">
      <c r="A52" s="121"/>
      <c r="B52" s="122" t="s">
        <v>79</v>
      </c>
      <c r="C52" s="122"/>
      <c r="D52" s="211"/>
      <c r="E52" s="123"/>
      <c r="F52" s="210">
        <f>SUM(F48:F51)</f>
        <v>1</v>
      </c>
      <c r="G52" s="211">
        <f>SUBTOTAL(9,G48:G51)</f>
        <v>0</v>
      </c>
    </row>
    <row r="53" spans="1:8" outlineLevel="2" x14ac:dyDescent="0.15">
      <c r="A53" s="124"/>
      <c r="B53" s="125" t="s">
        <v>47</v>
      </c>
      <c r="C53" s="125"/>
      <c r="D53" s="212"/>
      <c r="E53" s="126"/>
      <c r="F53" s="212"/>
      <c r="G53" s="212"/>
    </row>
    <row r="54" spans="1:8" ht="31" outlineLevel="1" thickBot="1" x14ac:dyDescent="0.2">
      <c r="A54" s="127" t="s">
        <v>48</v>
      </c>
      <c r="B54" s="127" t="s">
        <v>308</v>
      </c>
      <c r="C54" s="128" t="s">
        <v>268</v>
      </c>
      <c r="D54" s="129">
        <v>0</v>
      </c>
      <c r="E54" s="129"/>
      <c r="F54" s="130">
        <v>1</v>
      </c>
      <c r="G54" s="216">
        <f>AVERAGE(D54:E54)*F54</f>
        <v>0</v>
      </c>
    </row>
    <row r="55" spans="1:8" outlineLevel="2" x14ac:dyDescent="0.15">
      <c r="A55" s="131"/>
      <c r="B55" s="132" t="s">
        <v>47</v>
      </c>
      <c r="C55" s="132"/>
      <c r="D55" s="220"/>
      <c r="E55" s="133"/>
      <c r="F55" s="213">
        <f>SUM(F54)</f>
        <v>1</v>
      </c>
      <c r="G55" s="215">
        <f>SUBTOTAL(9,G54:G54)</f>
        <v>0</v>
      </c>
    </row>
    <row r="56" spans="1:8" ht="16" outlineLevel="2" thickBot="1" x14ac:dyDescent="0.2">
      <c r="A56" s="134"/>
      <c r="B56" s="135" t="s">
        <v>80</v>
      </c>
      <c r="C56" s="135"/>
      <c r="D56" s="214"/>
      <c r="E56" s="136"/>
      <c r="F56" s="214"/>
      <c r="G56" s="214">
        <f>(G15*0.15)+(G21*0.15)+(G30*0.15)+(G46*0.35)+(G52*0.1)+(G55*0.1)</f>
        <v>0</v>
      </c>
    </row>
    <row r="57" spans="1:8" outlineLevel="1" x14ac:dyDescent="0.15">
      <c r="H57" s="11"/>
    </row>
  </sheetData>
  <conditionalFormatting sqref="D4:D14 D17:D20 D23:D29 D32:D45 D48:D51 D54">
    <cfRule type="cellIs" dxfId="5" priority="2" operator="lessThan">
      <formula>100</formula>
    </cfRule>
  </conditionalFormatting>
  <conditionalFormatting sqref="H2:H56">
    <cfRule type="notContainsBlanks" dxfId="4" priority="1">
      <formula>LEN(TRIM(H2))&gt;0</formula>
    </cfRule>
  </conditionalFormatting>
  <pageMargins left="0.75" right="0.75" top="1" bottom="1" header="0.5" footer="0.5"/>
  <pageSetup orientation="landscape" verticalDpi="4294967293" r:id="rId1"/>
  <headerFooter alignWithMargins="0">
    <oddHeader>&amp;L&amp;F&amp;R&amp;A</oddHeader>
    <oddFooter>&amp;L&amp;D&amp;R&amp;P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8C00"/>
  </sheetPr>
  <dimension ref="A1:G50"/>
  <sheetViews>
    <sheetView workbookViewId="0">
      <pane ySplit="3" topLeftCell="A4" activePane="bottomLeft" state="frozen"/>
      <selection activeCell="C25" sqref="C25"/>
      <selection pane="bottomLeft" activeCell="G3" sqref="G3"/>
    </sheetView>
  </sheetViews>
  <sheetFormatPr baseColWidth="10" defaultColWidth="5.6640625" defaultRowHeight="15" outlineLevelRow="2" x14ac:dyDescent="0.15"/>
  <cols>
    <col min="1" max="1" width="16.5" style="169" customWidth="1"/>
    <col min="2" max="2" width="81.1640625" style="170" customWidth="1"/>
    <col min="3" max="3" width="13.5" style="170" customWidth="1"/>
    <col min="4" max="4" width="14.6640625" style="170" customWidth="1"/>
    <col min="5" max="5" width="12.6640625" style="170" customWidth="1"/>
    <col min="6" max="6" width="26.5" style="34" hidden="1" customWidth="1"/>
    <col min="7" max="7" width="70.6640625" style="34" customWidth="1"/>
    <col min="8" max="16384" width="5.6640625" style="11"/>
  </cols>
  <sheetData>
    <row r="1" spans="1:7" x14ac:dyDescent="0.15">
      <c r="A1" s="138" t="s">
        <v>17</v>
      </c>
      <c r="B1" s="139">
        <v>42932</v>
      </c>
      <c r="C1" s="140"/>
      <c r="D1" s="140"/>
      <c r="E1" s="140">
        <f>E41</f>
        <v>0</v>
      </c>
      <c r="F1" s="140">
        <f>F41</f>
        <v>0</v>
      </c>
      <c r="G1" s="138" t="s">
        <v>110</v>
      </c>
    </row>
    <row r="2" spans="1:7" ht="45" x14ac:dyDescent="0.15">
      <c r="A2" s="141" t="s">
        <v>297</v>
      </c>
      <c r="B2" s="141"/>
      <c r="C2" s="141"/>
      <c r="D2" s="142"/>
      <c r="E2" s="141"/>
      <c r="G2" s="34" t="s">
        <v>489</v>
      </c>
    </row>
    <row r="3" spans="1:7" outlineLevel="2" x14ac:dyDescent="0.15">
      <c r="A3" s="143" t="s">
        <v>349</v>
      </c>
      <c r="B3" s="32" t="s">
        <v>350</v>
      </c>
      <c r="C3" s="143" t="s">
        <v>11</v>
      </c>
      <c r="D3" s="143" t="s">
        <v>203</v>
      </c>
      <c r="E3" s="143" t="s">
        <v>13</v>
      </c>
      <c r="F3" s="34">
        <f>C41</f>
        <v>0</v>
      </c>
    </row>
    <row r="4" spans="1:7" outlineLevel="2" x14ac:dyDescent="0.15">
      <c r="A4" s="144"/>
      <c r="B4" s="144" t="s">
        <v>81</v>
      </c>
      <c r="C4" s="144"/>
      <c r="D4" s="144"/>
      <c r="E4" s="144"/>
    </row>
    <row r="5" spans="1:7" ht="60" outlineLevel="2" x14ac:dyDescent="0.15">
      <c r="A5" s="145" t="s">
        <v>82</v>
      </c>
      <c r="B5" s="38" t="s">
        <v>488</v>
      </c>
      <c r="C5" s="17">
        <v>0</v>
      </c>
      <c r="D5" s="18">
        <v>0.15</v>
      </c>
      <c r="E5" s="38">
        <f t="shared" ref="E5:E12" si="0">C5*D5</f>
        <v>0</v>
      </c>
    </row>
    <row r="6" spans="1:7" ht="60" outlineLevel="2" x14ac:dyDescent="0.15">
      <c r="A6" s="146" t="s">
        <v>417</v>
      </c>
      <c r="B6" s="147"/>
      <c r="C6" s="141"/>
      <c r="D6" s="142"/>
      <c r="E6" s="141"/>
    </row>
    <row r="7" spans="1:7" ht="30" outlineLevel="2" x14ac:dyDescent="0.15">
      <c r="A7" s="145" t="s">
        <v>83</v>
      </c>
      <c r="B7" s="38" t="s">
        <v>418</v>
      </c>
      <c r="C7" s="17">
        <v>0</v>
      </c>
      <c r="D7" s="18">
        <v>0.15</v>
      </c>
      <c r="E7" s="17">
        <f t="shared" si="0"/>
        <v>0</v>
      </c>
    </row>
    <row r="8" spans="1:7" ht="30" outlineLevel="2" x14ac:dyDescent="0.15">
      <c r="A8" s="145" t="s">
        <v>83</v>
      </c>
      <c r="B8" s="38" t="s">
        <v>419</v>
      </c>
      <c r="C8" s="17">
        <v>0</v>
      </c>
      <c r="D8" s="18">
        <v>0.1</v>
      </c>
      <c r="E8" s="17">
        <f t="shared" si="0"/>
        <v>0</v>
      </c>
    </row>
    <row r="9" spans="1:7" ht="30" outlineLevel="2" x14ac:dyDescent="0.15">
      <c r="A9" s="145" t="s">
        <v>19</v>
      </c>
      <c r="B9" s="38" t="s">
        <v>420</v>
      </c>
      <c r="C9" s="17">
        <v>0</v>
      </c>
      <c r="D9" s="18">
        <v>0.05</v>
      </c>
      <c r="E9" s="17">
        <f t="shared" si="0"/>
        <v>0</v>
      </c>
    </row>
    <row r="10" spans="1:7" ht="45" outlineLevel="2" x14ac:dyDescent="0.15">
      <c r="A10" s="145" t="s">
        <v>19</v>
      </c>
      <c r="B10" s="38" t="s">
        <v>421</v>
      </c>
      <c r="C10" s="17">
        <v>0</v>
      </c>
      <c r="D10" s="18">
        <v>0.05</v>
      </c>
      <c r="E10" s="17">
        <f t="shared" si="0"/>
        <v>0</v>
      </c>
    </row>
    <row r="11" spans="1:7" ht="45" outlineLevel="2" x14ac:dyDescent="0.15">
      <c r="A11" s="145" t="s">
        <v>84</v>
      </c>
      <c r="B11" s="38" t="s">
        <v>333</v>
      </c>
      <c r="C11" s="17">
        <v>0</v>
      </c>
      <c r="D11" s="18">
        <v>0.1</v>
      </c>
      <c r="E11" s="17">
        <f t="shared" si="0"/>
        <v>0</v>
      </c>
    </row>
    <row r="12" spans="1:7" ht="90" outlineLevel="1" x14ac:dyDescent="0.15">
      <c r="A12" s="145" t="s">
        <v>19</v>
      </c>
      <c r="B12" s="38" t="s">
        <v>422</v>
      </c>
      <c r="C12" s="17">
        <v>0</v>
      </c>
      <c r="D12" s="18">
        <v>0.4</v>
      </c>
      <c r="E12" s="17">
        <f t="shared" si="0"/>
        <v>0</v>
      </c>
    </row>
    <row r="13" spans="1:7" outlineLevel="2" x14ac:dyDescent="0.15">
      <c r="A13" s="148"/>
      <c r="B13" s="39" t="s">
        <v>85</v>
      </c>
      <c r="C13" s="19"/>
      <c r="D13" s="21">
        <f>SUM(D5:D12)</f>
        <v>1</v>
      </c>
      <c r="E13" s="19">
        <f>SUBTOTAL(9,E5:E12)</f>
        <v>0</v>
      </c>
      <c r="F13" s="11"/>
    </row>
    <row r="14" spans="1:7" outlineLevel="2" x14ac:dyDescent="0.15">
      <c r="A14" s="149"/>
      <c r="B14" s="144" t="s">
        <v>86</v>
      </c>
      <c r="C14" s="150"/>
      <c r="D14" s="151"/>
      <c r="E14" s="150"/>
    </row>
    <row r="15" spans="1:7" ht="60" outlineLevel="2" x14ac:dyDescent="0.15">
      <c r="A15" s="145" t="s">
        <v>334</v>
      </c>
      <c r="B15" s="38" t="s">
        <v>250</v>
      </c>
      <c r="C15" s="17">
        <v>0</v>
      </c>
      <c r="D15" s="18">
        <v>0.2</v>
      </c>
      <c r="E15" s="17">
        <f>C15*D15</f>
        <v>0</v>
      </c>
    </row>
    <row r="16" spans="1:7" ht="45" outlineLevel="2" x14ac:dyDescent="0.15">
      <c r="A16" s="145" t="s">
        <v>334</v>
      </c>
      <c r="B16" s="38" t="s">
        <v>335</v>
      </c>
      <c r="C16" s="17">
        <v>0</v>
      </c>
      <c r="D16" s="18">
        <v>0.2</v>
      </c>
      <c r="E16" s="17">
        <f>C16*D16</f>
        <v>0</v>
      </c>
    </row>
    <row r="17" spans="1:6" ht="30" outlineLevel="2" x14ac:dyDescent="0.15">
      <c r="A17" s="145" t="s">
        <v>336</v>
      </c>
      <c r="B17" s="38" t="s">
        <v>423</v>
      </c>
      <c r="C17" s="17">
        <v>0</v>
      </c>
      <c r="D17" s="18">
        <v>0.2</v>
      </c>
      <c r="E17" s="17">
        <f>C17*D17</f>
        <v>0</v>
      </c>
    </row>
    <row r="18" spans="1:6" ht="30" outlineLevel="2" x14ac:dyDescent="0.15">
      <c r="A18" s="145" t="s">
        <v>336</v>
      </c>
      <c r="B18" s="38" t="s">
        <v>424</v>
      </c>
      <c r="C18" s="17">
        <v>0</v>
      </c>
      <c r="D18" s="18">
        <v>0.2</v>
      </c>
      <c r="E18" s="17">
        <f>C18*D18</f>
        <v>0</v>
      </c>
    </row>
    <row r="19" spans="1:6" ht="30" outlineLevel="1" x14ac:dyDescent="0.15">
      <c r="A19" s="145" t="s">
        <v>337</v>
      </c>
      <c r="B19" s="38" t="s">
        <v>425</v>
      </c>
      <c r="C19" s="17">
        <v>0</v>
      </c>
      <c r="D19" s="18">
        <v>0.2</v>
      </c>
      <c r="E19" s="17">
        <f>C19*D19</f>
        <v>0</v>
      </c>
    </row>
    <row r="20" spans="1:6" outlineLevel="2" x14ac:dyDescent="0.15">
      <c r="A20" s="148"/>
      <c r="B20" s="39" t="s">
        <v>87</v>
      </c>
      <c r="C20" s="19"/>
      <c r="D20" s="21">
        <f>SUM(D15:D19)</f>
        <v>1</v>
      </c>
      <c r="E20" s="19">
        <f>SUBTOTAL(9,E14:F19)</f>
        <v>0</v>
      </c>
      <c r="F20" s="11"/>
    </row>
    <row r="21" spans="1:6" outlineLevel="2" x14ac:dyDescent="0.15">
      <c r="A21" s="149"/>
      <c r="B21" s="144" t="s">
        <v>9</v>
      </c>
      <c r="C21" s="149"/>
      <c r="D21" s="152"/>
      <c r="E21" s="149"/>
    </row>
    <row r="22" spans="1:6" outlineLevel="2" x14ac:dyDescent="0.15">
      <c r="A22" s="145" t="s">
        <v>337</v>
      </c>
      <c r="B22" s="17" t="s">
        <v>426</v>
      </c>
      <c r="C22" s="17">
        <v>0</v>
      </c>
      <c r="D22" s="18">
        <v>0.2</v>
      </c>
      <c r="E22" s="17">
        <f>C22*D22</f>
        <v>0</v>
      </c>
    </row>
    <row r="23" spans="1:6" outlineLevel="2" x14ac:dyDescent="0.15">
      <c r="A23" s="145" t="s">
        <v>337</v>
      </c>
      <c r="B23" s="17" t="s">
        <v>200</v>
      </c>
      <c r="C23" s="17">
        <v>0</v>
      </c>
      <c r="D23" s="18">
        <v>0.2</v>
      </c>
      <c r="E23" s="17">
        <f>C23*D23</f>
        <v>0</v>
      </c>
    </row>
    <row r="24" spans="1:6" ht="30" outlineLevel="2" x14ac:dyDescent="0.15">
      <c r="A24" s="145" t="s">
        <v>337</v>
      </c>
      <c r="B24" s="17" t="s">
        <v>444</v>
      </c>
      <c r="C24" s="17">
        <v>0</v>
      </c>
      <c r="D24" s="18">
        <v>0.2</v>
      </c>
      <c r="E24" s="17">
        <f>C24*D24</f>
        <v>0</v>
      </c>
    </row>
    <row r="25" spans="1:6" ht="30" outlineLevel="2" x14ac:dyDescent="0.15">
      <c r="A25" s="145" t="s">
        <v>337</v>
      </c>
      <c r="B25" s="17" t="s">
        <v>445</v>
      </c>
      <c r="C25" s="17">
        <v>0</v>
      </c>
      <c r="D25" s="18">
        <v>0.1</v>
      </c>
      <c r="E25" s="17">
        <f>C25*D25</f>
        <v>0</v>
      </c>
    </row>
    <row r="26" spans="1:6" ht="30" outlineLevel="2" x14ac:dyDescent="0.15">
      <c r="A26" s="145" t="s">
        <v>337</v>
      </c>
      <c r="B26" s="17" t="s">
        <v>88</v>
      </c>
      <c r="C26" s="17">
        <v>0</v>
      </c>
      <c r="D26" s="18">
        <v>0.3</v>
      </c>
      <c r="E26" s="17">
        <f>C26*D26</f>
        <v>0</v>
      </c>
    </row>
    <row r="27" spans="1:6" ht="30" outlineLevel="2" x14ac:dyDescent="0.15">
      <c r="A27" s="141" t="s">
        <v>89</v>
      </c>
      <c r="B27" s="146"/>
      <c r="C27" s="141"/>
      <c r="D27" s="142"/>
      <c r="E27" s="141"/>
    </row>
    <row r="28" spans="1:6" outlineLevel="2" x14ac:dyDescent="0.15">
      <c r="A28" s="148"/>
      <c r="B28" s="39" t="s">
        <v>90</v>
      </c>
      <c r="C28" s="19"/>
      <c r="D28" s="21">
        <f>SUM(D21:D27)</f>
        <v>1</v>
      </c>
      <c r="E28" s="19">
        <f>SUBTOTAL(9,E21:E27)</f>
        <v>0</v>
      </c>
      <c r="F28" s="11"/>
    </row>
    <row r="29" spans="1:6" ht="16" outlineLevel="2" thickBot="1" x14ac:dyDescent="0.2">
      <c r="A29" s="149"/>
      <c r="B29" s="268" t="s">
        <v>91</v>
      </c>
      <c r="C29" s="150"/>
      <c r="D29" s="152"/>
      <c r="E29" s="149"/>
    </row>
    <row r="30" spans="1:6" outlineLevel="2" x14ac:dyDescent="0.15">
      <c r="A30" s="153"/>
      <c r="B30" s="269" t="s">
        <v>92</v>
      </c>
      <c r="C30" s="153" t="s">
        <v>251</v>
      </c>
      <c r="D30" s="154" t="s">
        <v>252</v>
      </c>
      <c r="E30" s="155"/>
    </row>
    <row r="31" spans="1:6" outlineLevel="2" x14ac:dyDescent="0.15">
      <c r="A31" s="156"/>
      <c r="B31" s="270" t="s">
        <v>93</v>
      </c>
      <c r="C31" s="156" t="s">
        <v>253</v>
      </c>
      <c r="D31" s="158" t="s">
        <v>254</v>
      </c>
      <c r="E31" s="159"/>
    </row>
    <row r="32" spans="1:6" outlineLevel="2" x14ac:dyDescent="0.15">
      <c r="A32" s="156"/>
      <c r="B32" s="270" t="s">
        <v>94</v>
      </c>
      <c r="C32" s="156" t="s">
        <v>255</v>
      </c>
      <c r="D32" s="158" t="s">
        <v>256</v>
      </c>
      <c r="E32" s="157"/>
    </row>
    <row r="33" spans="1:7" ht="16" outlineLevel="2" thickBot="1" x14ac:dyDescent="0.2">
      <c r="A33" s="138"/>
      <c r="B33" s="271" t="s">
        <v>95</v>
      </c>
      <c r="C33" s="138" t="s">
        <v>257</v>
      </c>
      <c r="D33" s="160" t="s">
        <v>258</v>
      </c>
      <c r="E33" s="161"/>
    </row>
    <row r="34" spans="1:7" ht="30" outlineLevel="1" x14ac:dyDescent="0.15">
      <c r="A34" s="145" t="s">
        <v>338</v>
      </c>
      <c r="B34" s="41" t="s">
        <v>96</v>
      </c>
      <c r="C34" s="17">
        <v>0</v>
      </c>
      <c r="D34" s="18">
        <v>1</v>
      </c>
      <c r="E34" s="17">
        <f>C34*D34</f>
        <v>0</v>
      </c>
    </row>
    <row r="35" spans="1:7" outlineLevel="2" x14ac:dyDescent="0.15">
      <c r="A35" s="148"/>
      <c r="B35" s="39" t="s">
        <v>26</v>
      </c>
      <c r="C35" s="19"/>
      <c r="D35" s="21">
        <f>SUM(D30:D34)</f>
        <v>1</v>
      </c>
      <c r="E35" s="19">
        <f>SUBTOTAL(9,E30:E34)</f>
        <v>0</v>
      </c>
      <c r="F35" s="11"/>
    </row>
    <row r="36" spans="1:7" outlineLevel="2" x14ac:dyDescent="0.15">
      <c r="A36" s="149"/>
      <c r="B36" s="144" t="s">
        <v>97</v>
      </c>
      <c r="C36" s="150"/>
      <c r="D36" s="150"/>
      <c r="E36" s="162"/>
      <c r="F36" s="11"/>
      <c r="G36" s="163"/>
    </row>
    <row r="37" spans="1:7" outlineLevel="2" x14ac:dyDescent="0.15">
      <c r="A37" s="155" t="s">
        <v>98</v>
      </c>
      <c r="B37" s="155"/>
      <c r="C37" s="155"/>
      <c r="D37" s="164"/>
      <c r="E37" s="155"/>
    </row>
    <row r="38" spans="1:7" outlineLevel="2" x14ac:dyDescent="0.15">
      <c r="A38" s="161" t="s">
        <v>99</v>
      </c>
      <c r="B38" s="161"/>
      <c r="C38" s="161"/>
      <c r="D38" s="165"/>
      <c r="E38" s="161"/>
    </row>
    <row r="39" spans="1:7" ht="45" outlineLevel="1" x14ac:dyDescent="0.15">
      <c r="A39" s="145" t="s">
        <v>338</v>
      </c>
      <c r="B39" s="38" t="s">
        <v>259</v>
      </c>
      <c r="C39" s="17">
        <v>0</v>
      </c>
      <c r="D39" s="18">
        <v>1</v>
      </c>
      <c r="E39" s="38">
        <f>C39*D39</f>
        <v>0</v>
      </c>
    </row>
    <row r="40" spans="1:7" outlineLevel="1" x14ac:dyDescent="0.15">
      <c r="A40" s="148"/>
      <c r="B40" s="39" t="s">
        <v>100</v>
      </c>
      <c r="C40" s="19"/>
      <c r="D40" s="21">
        <f>SUM(D38:D39)</f>
        <v>1</v>
      </c>
      <c r="E40" s="19">
        <f>SUBTOTAL(9,E38:E39)</f>
        <v>0</v>
      </c>
      <c r="F40" s="11"/>
    </row>
    <row r="41" spans="1:7" x14ac:dyDescent="0.15">
      <c r="A41" s="166"/>
      <c r="B41" s="167" t="s">
        <v>101</v>
      </c>
      <c r="C41" s="168"/>
      <c r="D41" s="168"/>
      <c r="E41" s="168">
        <f>(E13*0.2)+(E20*0.15)+(E28*0.15)+(E35*0.25)+(E40*0.25)</f>
        <v>0</v>
      </c>
      <c r="F41" s="11"/>
    </row>
    <row r="43" spans="1:7" s="6" customFormat="1" x14ac:dyDescent="0.2">
      <c r="A43" s="169"/>
      <c r="B43" s="170"/>
      <c r="C43" s="170"/>
      <c r="D43" s="170"/>
      <c r="E43" s="170"/>
      <c r="F43" s="34"/>
      <c r="G43" s="34"/>
    </row>
    <row r="44" spans="1:7" x14ac:dyDescent="0.2">
      <c r="G44" s="6"/>
    </row>
    <row r="45" spans="1:7" x14ac:dyDescent="0.15">
      <c r="G45" s="11"/>
    </row>
    <row r="50" spans="2:2" x14ac:dyDescent="0.15">
      <c r="B50" s="171"/>
    </row>
  </sheetData>
  <conditionalFormatting sqref="C5 C7:C12 C22:C26 C34 C39 C15:C19">
    <cfRule type="cellIs" dxfId="3" priority="2" operator="lessThan">
      <formula>100</formula>
    </cfRule>
  </conditionalFormatting>
  <conditionalFormatting sqref="G2:G41">
    <cfRule type="notContainsBlanks" dxfId="2" priority="1">
      <formula>LEN(TRIM(G2))&gt;0</formula>
    </cfRule>
  </conditionalFormatting>
  <pageMargins left="0.75" right="0.75" top="1" bottom="1" header="0.5" footer="0.5"/>
  <pageSetup orientation="landscape" verticalDpi="4294967293" r:id="rId1"/>
  <headerFooter alignWithMargins="0">
    <oddHeader>&amp;L&amp;F&amp;R&amp;A</oddHeader>
    <oddFooter>&amp;L&amp;D&amp;R&amp;P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DB7093"/>
  </sheetPr>
  <dimension ref="A1:F28"/>
  <sheetViews>
    <sheetView workbookViewId="0">
      <pane ySplit="2" topLeftCell="A3" activePane="bottomLeft" state="frozen"/>
      <selection activeCell="C25" sqref="C25"/>
      <selection pane="bottomLeft" activeCell="C17" sqref="C17"/>
    </sheetView>
  </sheetViews>
  <sheetFormatPr baseColWidth="10" defaultColWidth="27.5" defaultRowHeight="15" x14ac:dyDescent="0.2"/>
  <cols>
    <col min="1" max="1" width="27.5" style="26"/>
    <col min="2" max="2" width="38.6640625" style="26" customWidth="1"/>
    <col min="3" max="5" width="27.5" style="26"/>
    <col min="6" max="6" width="27.5" style="45"/>
    <col min="7" max="16384" width="27.5" style="6"/>
  </cols>
  <sheetData>
    <row r="1" spans="1:6" x14ac:dyDescent="0.2">
      <c r="A1" s="172" t="s">
        <v>17</v>
      </c>
      <c r="B1" s="173">
        <v>43009</v>
      </c>
      <c r="C1" s="174"/>
      <c r="D1" s="174"/>
      <c r="E1" s="174">
        <f>E28</f>
        <v>21.5</v>
      </c>
      <c r="F1" s="175" t="s">
        <v>110</v>
      </c>
    </row>
    <row r="2" spans="1:6" x14ac:dyDescent="0.2">
      <c r="A2" s="176" t="s">
        <v>394</v>
      </c>
      <c r="B2" s="143" t="s">
        <v>10</v>
      </c>
      <c r="C2" s="143" t="s">
        <v>214</v>
      </c>
      <c r="D2" s="143" t="s">
        <v>12</v>
      </c>
      <c r="E2" s="143" t="s">
        <v>13</v>
      </c>
      <c r="F2" s="199"/>
    </row>
    <row r="3" spans="1:6" x14ac:dyDescent="0.2">
      <c r="A3" s="177"/>
      <c r="B3" s="178" t="s">
        <v>217</v>
      </c>
      <c r="C3" s="177"/>
      <c r="D3" s="177"/>
      <c r="E3" s="177"/>
      <c r="F3" s="199"/>
    </row>
    <row r="4" spans="1:6" ht="45" x14ac:dyDescent="0.2">
      <c r="A4" s="17" t="s">
        <v>395</v>
      </c>
      <c r="B4" s="273" t="s">
        <v>339</v>
      </c>
      <c r="C4" s="17">
        <v>100</v>
      </c>
      <c r="D4" s="18">
        <v>1</v>
      </c>
      <c r="E4" s="17">
        <f>C4*D4</f>
        <v>100</v>
      </c>
      <c r="F4" s="199"/>
    </row>
    <row r="5" spans="1:6" x14ac:dyDescent="0.2">
      <c r="A5" s="19"/>
      <c r="B5" s="39"/>
      <c r="C5" s="19"/>
      <c r="D5" s="21">
        <f>SUM(D4:D4)</f>
        <v>1</v>
      </c>
      <c r="E5" s="19">
        <f>SUBTOTAL(9,E4:E4)</f>
        <v>100</v>
      </c>
      <c r="F5" s="199"/>
    </row>
    <row r="6" spans="1:6" x14ac:dyDescent="0.2">
      <c r="A6" s="179"/>
      <c r="B6" s="178" t="s">
        <v>218</v>
      </c>
      <c r="C6" s="179"/>
      <c r="D6" s="179"/>
      <c r="E6" s="179"/>
      <c r="F6" s="199"/>
    </row>
    <row r="7" spans="1:6" ht="60" x14ac:dyDescent="0.2">
      <c r="A7" s="17" t="s">
        <v>396</v>
      </c>
      <c r="B7" s="17" t="s">
        <v>340</v>
      </c>
      <c r="C7" s="17">
        <v>0</v>
      </c>
      <c r="D7" s="18">
        <v>1</v>
      </c>
      <c r="E7" s="17">
        <f>C7*D7</f>
        <v>0</v>
      </c>
      <c r="F7" s="199"/>
    </row>
    <row r="8" spans="1:6" x14ac:dyDescent="0.2">
      <c r="A8" s="19"/>
      <c r="B8" s="39"/>
      <c r="C8" s="19"/>
      <c r="D8" s="21">
        <f>SUM(D7:D7)</f>
        <v>1</v>
      </c>
      <c r="E8" s="19">
        <f>SUBTOTAL(9,E7:E7)</f>
        <v>0</v>
      </c>
      <c r="F8" s="199"/>
    </row>
    <row r="9" spans="1:6" x14ac:dyDescent="0.2">
      <c r="A9" s="179"/>
      <c r="B9" s="178" t="s">
        <v>341</v>
      </c>
      <c r="C9" s="179"/>
      <c r="D9" s="179"/>
      <c r="E9" s="179"/>
      <c r="F9" s="199"/>
    </row>
    <row r="10" spans="1:6" ht="45" x14ac:dyDescent="0.2">
      <c r="A10" s="17" t="s">
        <v>397</v>
      </c>
      <c r="B10" s="273" t="s">
        <v>342</v>
      </c>
      <c r="C10" s="17">
        <v>100</v>
      </c>
      <c r="D10" s="18">
        <v>1</v>
      </c>
      <c r="E10" s="17">
        <f>C10*D10</f>
        <v>100</v>
      </c>
      <c r="F10" s="199"/>
    </row>
    <row r="11" spans="1:6" x14ac:dyDescent="0.2">
      <c r="A11" s="19"/>
      <c r="B11" s="39"/>
      <c r="C11" s="19"/>
      <c r="D11" s="21">
        <f>SUM(D10:D10)</f>
        <v>1</v>
      </c>
      <c r="E11" s="19">
        <f>SUBTOTAL(9,E10:E10)</f>
        <v>100</v>
      </c>
      <c r="F11" s="199"/>
    </row>
    <row r="12" spans="1:6" x14ac:dyDescent="0.2">
      <c r="A12" s="184" t="s">
        <v>461</v>
      </c>
      <c r="B12" s="184"/>
      <c r="C12" s="186"/>
      <c r="D12" s="186"/>
      <c r="E12" s="186"/>
      <c r="F12" s="199"/>
    </row>
    <row r="13" spans="1:6" x14ac:dyDescent="0.2">
      <c r="A13" s="180" t="s">
        <v>285</v>
      </c>
      <c r="B13" s="181">
        <v>42978</v>
      </c>
      <c r="C13" s="17">
        <v>0</v>
      </c>
      <c r="D13" s="18">
        <v>0.13</v>
      </c>
      <c r="E13" s="17">
        <f>C13*D13</f>
        <v>0</v>
      </c>
      <c r="F13" s="199"/>
    </row>
    <row r="14" spans="1:6" x14ac:dyDescent="0.2">
      <c r="A14" s="180" t="s">
        <v>285</v>
      </c>
      <c r="B14" s="274">
        <f>B13+14</f>
        <v>42992</v>
      </c>
      <c r="C14" s="17">
        <v>100</v>
      </c>
      <c r="D14" s="18">
        <v>0.13</v>
      </c>
      <c r="E14" s="17">
        <f t="shared" ref="E14:E20" si="0">C14*D14</f>
        <v>13</v>
      </c>
      <c r="F14" s="199"/>
    </row>
    <row r="15" spans="1:6" x14ac:dyDescent="0.2">
      <c r="A15" s="180" t="s">
        <v>285</v>
      </c>
      <c r="B15" s="181">
        <f t="shared" ref="B15:B20" si="1">B14+14</f>
        <v>43006</v>
      </c>
      <c r="C15" s="17">
        <v>0</v>
      </c>
      <c r="D15" s="18">
        <v>0.13</v>
      </c>
      <c r="E15" s="17">
        <f t="shared" si="0"/>
        <v>0</v>
      </c>
      <c r="F15" s="199"/>
    </row>
    <row r="16" spans="1:6" x14ac:dyDescent="0.2">
      <c r="A16" s="180" t="s">
        <v>285</v>
      </c>
      <c r="B16" s="274">
        <f t="shared" si="1"/>
        <v>43020</v>
      </c>
      <c r="C16" s="17">
        <v>100</v>
      </c>
      <c r="D16" s="18">
        <v>0.13</v>
      </c>
      <c r="E16" s="17">
        <f t="shared" si="0"/>
        <v>13</v>
      </c>
      <c r="F16" s="199"/>
    </row>
    <row r="17" spans="1:6" x14ac:dyDescent="0.2">
      <c r="A17" s="180" t="s">
        <v>285</v>
      </c>
      <c r="B17" s="181">
        <f t="shared" si="1"/>
        <v>43034</v>
      </c>
      <c r="C17" s="17">
        <v>0</v>
      </c>
      <c r="D17" s="18">
        <v>0.12</v>
      </c>
      <c r="E17" s="17">
        <f t="shared" si="0"/>
        <v>0</v>
      </c>
      <c r="F17" s="199"/>
    </row>
    <row r="18" spans="1:6" x14ac:dyDescent="0.2">
      <c r="A18" s="180" t="s">
        <v>285</v>
      </c>
      <c r="B18" s="181">
        <f t="shared" si="1"/>
        <v>43048</v>
      </c>
      <c r="C18" s="17">
        <v>0</v>
      </c>
      <c r="D18" s="18">
        <v>0.12</v>
      </c>
      <c r="E18" s="17">
        <f t="shared" si="0"/>
        <v>0</v>
      </c>
      <c r="F18" s="199"/>
    </row>
    <row r="19" spans="1:6" x14ac:dyDescent="0.2">
      <c r="A19" s="180" t="s">
        <v>285</v>
      </c>
      <c r="B19" s="181">
        <f t="shared" si="1"/>
        <v>43062</v>
      </c>
      <c r="C19" s="17">
        <v>0</v>
      </c>
      <c r="D19" s="18">
        <v>0.12</v>
      </c>
      <c r="E19" s="17">
        <f t="shared" si="0"/>
        <v>0</v>
      </c>
      <c r="F19" s="199"/>
    </row>
    <row r="20" spans="1:6" x14ac:dyDescent="0.2">
      <c r="A20" s="180" t="s">
        <v>285</v>
      </c>
      <c r="B20" s="181">
        <f t="shared" si="1"/>
        <v>43076</v>
      </c>
      <c r="C20" s="17">
        <v>0</v>
      </c>
      <c r="D20" s="18">
        <v>0.12</v>
      </c>
      <c r="E20" s="17">
        <f t="shared" si="0"/>
        <v>0</v>
      </c>
      <c r="F20" s="199"/>
    </row>
    <row r="21" spans="1:6" x14ac:dyDescent="0.2">
      <c r="A21" s="19"/>
      <c r="B21" s="39"/>
      <c r="C21" s="19"/>
      <c r="D21" s="21">
        <f>SUM(D13:D20)</f>
        <v>1</v>
      </c>
      <c r="E21" s="19">
        <f>SUBTOTAL(9,E13:E20)</f>
        <v>26</v>
      </c>
      <c r="F21" s="199"/>
    </row>
    <row r="22" spans="1:6" x14ac:dyDescent="0.2">
      <c r="A22" s="184" t="s">
        <v>219</v>
      </c>
      <c r="B22" s="184"/>
      <c r="C22" s="186"/>
      <c r="D22" s="186"/>
      <c r="E22" s="186"/>
      <c r="F22" s="199"/>
    </row>
    <row r="23" spans="1:6" ht="30" x14ac:dyDescent="0.2">
      <c r="A23" s="17" t="s">
        <v>398</v>
      </c>
      <c r="B23" s="217" t="s">
        <v>220</v>
      </c>
      <c r="C23" s="17">
        <v>0</v>
      </c>
      <c r="D23" s="18">
        <v>1</v>
      </c>
      <c r="E23" s="17">
        <f>C23*D23</f>
        <v>0</v>
      </c>
      <c r="F23" s="199"/>
    </row>
    <row r="24" spans="1:6" x14ac:dyDescent="0.2">
      <c r="A24" s="19"/>
      <c r="B24" s="39"/>
      <c r="C24" s="19"/>
      <c r="D24" s="21">
        <f>SUM(D23:D23)</f>
        <v>1</v>
      </c>
      <c r="E24" s="19">
        <f>SUBTOTAL(9,E23:E23)</f>
        <v>0</v>
      </c>
      <c r="F24" s="199"/>
    </row>
    <row r="25" spans="1:6" x14ac:dyDescent="0.2">
      <c r="A25" s="184" t="s">
        <v>221</v>
      </c>
      <c r="B25" s="184"/>
      <c r="C25" s="186"/>
      <c r="D25" s="186"/>
      <c r="E25" s="186"/>
      <c r="F25" s="199"/>
    </row>
    <row r="26" spans="1:6" ht="30" x14ac:dyDescent="0.2">
      <c r="A26" s="17" t="s">
        <v>399</v>
      </c>
      <c r="B26" s="17" t="s">
        <v>220</v>
      </c>
      <c r="C26" s="17">
        <v>0</v>
      </c>
      <c r="D26" s="18">
        <v>1</v>
      </c>
      <c r="E26" s="17">
        <f>C26*D26</f>
        <v>0</v>
      </c>
      <c r="F26" s="199"/>
    </row>
    <row r="27" spans="1:6" x14ac:dyDescent="0.2">
      <c r="A27" s="19"/>
      <c r="B27" s="39"/>
      <c r="C27" s="19"/>
      <c r="D27" s="21">
        <f>SUM(D26:D26)</f>
        <v>1</v>
      </c>
      <c r="E27" s="19">
        <f>SUBTOTAL(9,E26:E26)</f>
        <v>0</v>
      </c>
      <c r="F27" s="199"/>
    </row>
    <row r="28" spans="1:6" x14ac:dyDescent="0.2">
      <c r="A28" s="182"/>
      <c r="B28" s="183"/>
      <c r="C28" s="184" t="s">
        <v>269</v>
      </c>
      <c r="D28" s="185"/>
      <c r="E28" s="174">
        <f>(E5*0.1)+(E8*0.3)+(E11*0.05)+(E21*0.25)+(E24*0.2)+(E27*0.1)</f>
        <v>21.5</v>
      </c>
      <c r="F28" s="199"/>
    </row>
  </sheetData>
  <conditionalFormatting sqref="C4 C7 C10 C13:C20 C23 C26">
    <cfRule type="cellIs" dxfId="1" priority="2" operator="lessThan">
      <formula>100</formula>
    </cfRule>
  </conditionalFormatting>
  <conditionalFormatting sqref="F2:F28">
    <cfRule type="notContainsBlanks" dxfId="0" priority="1">
      <formula>LEN(TRIM(F2))&gt;0</formula>
    </cfRule>
  </conditionalFormatting>
  <hyperlinks>
    <hyperlink ref="B4" r:id="rId1" display="http://info-tools-unc.blogspot.com/2017/08/aaron-chen-assignment-0101-first-blog.html"/>
    <hyperlink ref="B14" r:id="rId2" display="http://info-tools-unc.blogspot.com/2017/09/unicef-is-non-profit-organization-that.html"/>
    <hyperlink ref="B10" r:id="rId3" display="http://info-tools-unc.blogspot.com/2017/10/task-0101-bryant-thai.html"/>
    <hyperlink ref="B16" r:id="rId4" display="http://info-tools-unc.blogspot.com/2017/10/multiple-submission-question.html"/>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Final Grades</vt:lpstr>
      <vt:lpstr>Task 01</vt:lpstr>
      <vt:lpstr>Task 02</vt:lpstr>
      <vt:lpstr>Task 03</vt:lpstr>
      <vt:lpstr>Task 04</vt:lpstr>
      <vt:lpstr>Task 05</vt:lpstr>
      <vt:lpstr>Task 06</vt:lpstr>
      <vt:lpstr>Value added</vt:lpstr>
    </vt:vector>
  </TitlesOfParts>
  <Company>uncch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Bergquist</dc:creator>
  <cp:lastModifiedBy>Microsoft Office User</cp:lastModifiedBy>
  <cp:lastPrinted>2009-05-08T18:33:04Z</cp:lastPrinted>
  <dcterms:created xsi:type="dcterms:W3CDTF">2004-02-15T20:50:41Z</dcterms:created>
  <dcterms:modified xsi:type="dcterms:W3CDTF">2017-10-12T12:30:13Z</dcterms:modified>
</cp:coreProperties>
</file>