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A817523-6F0F-40A5-8EA4-30AC91C5FDD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Лист1!$B$3:$B$52</definedName>
    <definedName name="_xlnm._FilterDatabase" localSheetId="1" hidden="1">Лист2!$B$3:$B$182</definedName>
    <definedName name="_xlnm._FilterDatabase" localSheetId="2" hidden="1">Лист3!$A$11:$O$41</definedName>
    <definedName name="_xlnm.Extract" localSheetId="0">Лист1!$E$3</definedName>
    <definedName name="_xlnm.Extract" localSheetId="1">Лист2!$D$3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12" i="3"/>
  <c r="N26" i="3"/>
  <c r="N12" i="3"/>
  <c r="N20" i="3"/>
  <c r="N19" i="3"/>
  <c r="N14" i="3"/>
  <c r="N25" i="3"/>
  <c r="N18" i="3"/>
  <c r="N37" i="3"/>
  <c r="N29" i="3"/>
  <c r="N17" i="3"/>
  <c r="N32" i="3"/>
  <c r="N28" i="3"/>
  <c r="N39" i="3"/>
  <c r="N36" i="3"/>
  <c r="N16" i="3"/>
  <c r="N24" i="3"/>
  <c r="N40" i="3"/>
  <c r="N31" i="3"/>
  <c r="N34" i="3"/>
  <c r="N13" i="3"/>
  <c r="N21" i="3"/>
  <c r="N41" i="3"/>
  <c r="N35" i="3"/>
  <c r="N27" i="3"/>
  <c r="N22" i="3"/>
  <c r="N33" i="3"/>
  <c r="N15" i="3"/>
  <c r="N30" i="3"/>
  <c r="N23" i="3"/>
  <c r="N38" i="3"/>
  <c r="C42" i="3"/>
  <c r="D42" i="3"/>
  <c r="E42" i="3"/>
  <c r="F42" i="3"/>
  <c r="G42" i="3"/>
  <c r="H42" i="3"/>
  <c r="I42" i="3"/>
  <c r="J42" i="3"/>
  <c r="K42" i="3"/>
  <c r="L42" i="3"/>
  <c r="M42" i="3"/>
  <c r="B42" i="3"/>
  <c r="K81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4" i="2"/>
  <c r="H3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4" i="2"/>
  <c r="G3" i="2"/>
  <c r="E135" i="2"/>
  <c r="E21" i="2"/>
  <c r="E13" i="2"/>
  <c r="E53" i="2"/>
  <c r="E46" i="2"/>
  <c r="E41" i="2"/>
  <c r="E147" i="2"/>
  <c r="E106" i="2"/>
  <c r="E124" i="2"/>
  <c r="E62" i="2"/>
  <c r="E28" i="2"/>
  <c r="E70" i="2"/>
  <c r="E143" i="2"/>
  <c r="E114" i="2"/>
  <c r="E63" i="2"/>
  <c r="E83" i="2"/>
  <c r="E30" i="2"/>
  <c r="E134" i="2"/>
  <c r="E112" i="2"/>
  <c r="E51" i="2"/>
  <c r="F51" i="2" s="1"/>
  <c r="E39" i="2"/>
  <c r="F39" i="2" s="1"/>
  <c r="E95" i="2"/>
  <c r="F95" i="2" s="1"/>
  <c r="E128" i="2"/>
  <c r="F128" i="2" s="1"/>
  <c r="E76" i="2"/>
  <c r="F76" i="2" s="1"/>
  <c r="E107" i="2"/>
  <c r="E88" i="2"/>
  <c r="E29" i="2"/>
  <c r="E77" i="2"/>
  <c r="E84" i="2"/>
  <c r="E87" i="2"/>
  <c r="E78" i="2"/>
  <c r="E22" i="2"/>
  <c r="E138" i="2"/>
  <c r="E43" i="2"/>
  <c r="E126" i="2"/>
  <c r="E99" i="2"/>
  <c r="E50" i="2"/>
  <c r="E3" i="2"/>
  <c r="E156" i="2" s="1"/>
  <c r="E100" i="2"/>
  <c r="E81" i="2"/>
  <c r="E133" i="2"/>
  <c r="E116" i="2"/>
  <c r="E137" i="2"/>
  <c r="E89" i="2"/>
  <c r="F89" i="2" s="1"/>
  <c r="E130" i="2"/>
  <c r="F130" i="2" s="1"/>
  <c r="E49" i="2"/>
  <c r="F49" i="2" s="1"/>
  <c r="E125" i="2"/>
  <c r="F125" i="2" s="1"/>
  <c r="E9" i="2"/>
  <c r="F9" i="2" s="1"/>
  <c r="E4" i="2"/>
  <c r="E33" i="2"/>
  <c r="E12" i="2"/>
  <c r="E20" i="2"/>
  <c r="E131" i="2"/>
  <c r="E65" i="2"/>
  <c r="E10" i="2"/>
  <c r="E25" i="2"/>
  <c r="E104" i="2"/>
  <c r="E123" i="2"/>
  <c r="E141" i="2"/>
  <c r="E61" i="2"/>
  <c r="E109" i="2"/>
  <c r="E144" i="2"/>
  <c r="E24" i="2"/>
  <c r="E105" i="2"/>
  <c r="E31" i="2"/>
  <c r="E96" i="2"/>
  <c r="E136" i="2"/>
  <c r="E73" i="2"/>
  <c r="F73" i="2" s="1"/>
  <c r="E115" i="2"/>
  <c r="F115" i="2" s="1"/>
  <c r="E55" i="2"/>
  <c r="F55" i="2" s="1"/>
  <c r="E101" i="2"/>
  <c r="F101" i="2" s="1"/>
  <c r="E82" i="2"/>
  <c r="F82" i="2" s="1"/>
  <c r="E150" i="2"/>
  <c r="E113" i="2"/>
  <c r="E80" i="2"/>
  <c r="E110" i="2"/>
  <c r="E75" i="2"/>
  <c r="E117" i="2"/>
  <c r="E27" i="2"/>
  <c r="E121" i="2"/>
  <c r="E85" i="2"/>
  <c r="E145" i="2"/>
  <c r="E36" i="2"/>
  <c r="E127" i="2"/>
  <c r="E58" i="2"/>
  <c r="E153" i="2"/>
  <c r="E37" i="2"/>
  <c r="E132" i="2"/>
  <c r="E142" i="2"/>
  <c r="E68" i="2"/>
  <c r="E102" i="2"/>
  <c r="E56" i="2"/>
  <c r="F56" i="2" s="1"/>
  <c r="E108" i="2"/>
  <c r="F108" i="2" s="1"/>
  <c r="E19" i="2"/>
  <c r="F19" i="2" s="1"/>
  <c r="E67" i="2"/>
  <c r="F67" i="2" s="1"/>
  <c r="E60" i="2"/>
  <c r="F60" i="2" s="1"/>
  <c r="E18" i="2"/>
  <c r="E71" i="2"/>
  <c r="E26" i="2"/>
  <c r="E146" i="2"/>
  <c r="E32" i="2"/>
  <c r="E7" i="2"/>
  <c r="E111" i="2"/>
  <c r="E23" i="2"/>
  <c r="E5" i="2"/>
  <c r="E148" i="2"/>
  <c r="E122" i="2"/>
  <c r="E103" i="2"/>
  <c r="E57" i="2"/>
  <c r="E6" i="2"/>
  <c r="E90" i="2"/>
  <c r="E35" i="2"/>
  <c r="E91" i="2"/>
  <c r="E40" i="2"/>
  <c r="E94" i="2"/>
  <c r="E54" i="2"/>
  <c r="F54" i="2" s="1"/>
  <c r="E149" i="2"/>
  <c r="F149" i="2" s="1"/>
  <c r="E66" i="2"/>
  <c r="F66" i="2" s="1"/>
  <c r="E79" i="2"/>
  <c r="F79" i="2" s="1"/>
  <c r="E45" i="2"/>
  <c r="F45" i="2" s="1"/>
  <c r="E15" i="2"/>
  <c r="E47" i="2"/>
  <c r="E69" i="2"/>
  <c r="E52" i="2"/>
  <c r="E155" i="2"/>
  <c r="E11" i="2"/>
  <c r="E98" i="2"/>
  <c r="E97" i="2"/>
  <c r="E14" i="2"/>
  <c r="E48" i="2"/>
  <c r="E154" i="2"/>
  <c r="E119" i="2"/>
  <c r="E34" i="2"/>
  <c r="E38" i="2"/>
  <c r="E74" i="2"/>
  <c r="E86" i="2"/>
  <c r="E17" i="2"/>
  <c r="E59" i="2"/>
  <c r="E92" i="2"/>
  <c r="E42" i="2"/>
  <c r="F42" i="2" s="1"/>
  <c r="E152" i="2"/>
  <c r="F152" i="2" s="1"/>
  <c r="E140" i="2"/>
  <c r="F140" i="2" s="1"/>
  <c r="E139" i="2"/>
  <c r="F139" i="2" s="1"/>
  <c r="E16" i="2"/>
  <c r="F16" i="2" s="1"/>
  <c r="E151" i="2"/>
  <c r="E93" i="2"/>
  <c r="E118" i="2"/>
  <c r="E44" i="2"/>
  <c r="E64" i="2"/>
  <c r="E72" i="2"/>
  <c r="E129" i="2"/>
  <c r="E120" i="2"/>
  <c r="E8" i="2"/>
  <c r="F30" i="1"/>
  <c r="N42" i="3" l="1"/>
  <c r="O42" i="3" s="1"/>
  <c r="O34" i="3"/>
  <c r="O31" i="3"/>
  <c r="O21" i="3"/>
  <c r="O41" i="3"/>
  <c r="P41" i="3" s="1"/>
  <c r="O13" i="3"/>
  <c r="O38" i="3"/>
  <c r="O18" i="3"/>
  <c r="O25" i="3"/>
  <c r="F94" i="2"/>
  <c r="F31" i="2"/>
  <c r="F92" i="2"/>
  <c r="F142" i="2"/>
  <c r="F68" i="2"/>
  <c r="F132" i="2"/>
  <c r="F81" i="2"/>
  <c r="F59" i="2"/>
  <c r="F17" i="2"/>
  <c r="F37" i="2"/>
  <c r="F153" i="2"/>
  <c r="F126" i="2"/>
  <c r="F137" i="2"/>
  <c r="F30" i="2"/>
  <c r="F63" i="2"/>
  <c r="F58" i="2"/>
  <c r="F62" i="2"/>
  <c r="F96" i="2"/>
  <c r="F105" i="2"/>
  <c r="F99" i="2"/>
  <c r="F124" i="2"/>
  <c r="F77" i="2"/>
  <c r="F53" i="2"/>
  <c r="F110" i="2"/>
  <c r="F146" i="2"/>
  <c r="F20" i="2"/>
  <c r="F156" i="2"/>
  <c r="F28" i="2"/>
  <c r="F46" i="2"/>
  <c r="F131" i="2"/>
  <c r="F32" i="2"/>
  <c r="F70" i="2"/>
  <c r="F155" i="2"/>
  <c r="F84" i="2"/>
  <c r="F75" i="2"/>
  <c r="F122" i="2"/>
  <c r="F102" i="2"/>
  <c r="F91" i="2"/>
  <c r="F114" i="2"/>
  <c r="F112" i="2"/>
  <c r="F133" i="2"/>
  <c r="F74" i="2"/>
  <c r="F24" i="2"/>
  <c r="F144" i="2"/>
  <c r="F109" i="2"/>
  <c r="F103" i="2"/>
  <c r="F36" i="2"/>
  <c r="F104" i="2"/>
  <c r="F90" i="2"/>
  <c r="F100" i="2"/>
  <c r="F38" i="2"/>
  <c r="F34" i="2"/>
  <c r="F119" i="2"/>
  <c r="F148" i="2"/>
  <c r="F25" i="2"/>
  <c r="F134" i="2"/>
  <c r="F6" i="2"/>
  <c r="F57" i="2"/>
  <c r="F127" i="2"/>
  <c r="F48" i="2"/>
  <c r="F43" i="2"/>
  <c r="F85" i="2"/>
  <c r="F22" i="2"/>
  <c r="F98" i="2"/>
  <c r="F10" i="2"/>
  <c r="F11" i="2"/>
  <c r="F87" i="2"/>
  <c r="F64" i="2"/>
  <c r="F44" i="2"/>
  <c r="F52" i="2"/>
  <c r="F136" i="2"/>
  <c r="F86" i="2"/>
  <c r="F50" i="2"/>
  <c r="F141" i="2"/>
  <c r="F138" i="2"/>
  <c r="F23" i="2"/>
  <c r="F147" i="2"/>
  <c r="F117" i="2"/>
  <c r="F26" i="2"/>
  <c r="F13" i="2"/>
  <c r="F40" i="2"/>
  <c r="F35" i="2"/>
  <c r="F143" i="2"/>
  <c r="F154" i="2"/>
  <c r="F123" i="2"/>
  <c r="F5" i="2"/>
  <c r="F97" i="2"/>
  <c r="F121" i="2"/>
  <c r="F129" i="2"/>
  <c r="F78" i="2"/>
  <c r="F7" i="2"/>
  <c r="F65" i="2"/>
  <c r="F118" i="2"/>
  <c r="F12" i="2"/>
  <c r="F93" i="2"/>
  <c r="F47" i="2"/>
  <c r="F71" i="2"/>
  <c r="F113" i="2"/>
  <c r="F33" i="2"/>
  <c r="F88" i="2"/>
  <c r="F116" i="2"/>
  <c r="F83" i="2"/>
  <c r="F61" i="2"/>
  <c r="F145" i="2"/>
  <c r="F14" i="2"/>
  <c r="F120" i="2"/>
  <c r="F106" i="2"/>
  <c r="F111" i="2"/>
  <c r="F27" i="2"/>
  <c r="F72" i="2"/>
  <c r="F41" i="2"/>
  <c r="F69" i="2"/>
  <c r="F80" i="2"/>
  <c r="F29" i="2"/>
  <c r="F151" i="2"/>
  <c r="F15" i="2"/>
  <c r="F18" i="2"/>
  <c r="F150" i="2"/>
  <c r="F4" i="2"/>
  <c r="F107" i="2"/>
  <c r="F3" i="2"/>
  <c r="F8" i="2"/>
  <c r="F21" i="2"/>
  <c r="F135" i="2"/>
  <c r="O23" i="3" l="1"/>
  <c r="O36" i="3"/>
  <c r="O20" i="3"/>
  <c r="O32" i="3"/>
  <c r="O27" i="3"/>
  <c r="O26" i="3"/>
  <c r="O28" i="3"/>
  <c r="O15" i="3"/>
  <c r="O24" i="3"/>
  <c r="O19" i="3"/>
  <c r="O39" i="3"/>
  <c r="O22" i="3"/>
  <c r="O14" i="3"/>
  <c r="O30" i="3"/>
  <c r="O16" i="3"/>
  <c r="O37" i="3"/>
  <c r="O40" i="3"/>
  <c r="P40" i="3" s="1"/>
  <c r="O35" i="3"/>
  <c r="O29" i="3"/>
  <c r="O12" i="3"/>
  <c r="O17" i="3"/>
  <c r="O33" i="3"/>
  <c r="P39" i="3" l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F4" i="1"/>
  <c r="F5" i="1"/>
  <c r="F6" i="1"/>
  <c r="F7" i="1"/>
  <c r="F8" i="1"/>
  <c r="F9" i="1"/>
  <c r="F10" i="1"/>
  <c r="F11" i="1"/>
  <c r="F12" i="1"/>
  <c r="F13" i="1"/>
  <c r="F3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F14" i="1"/>
  <c r="G4" i="1" s="1"/>
  <c r="G6" i="1" l="1"/>
  <c r="G13" i="1"/>
  <c r="G14" i="1"/>
  <c r="G10" i="1"/>
  <c r="G12" i="1"/>
  <c r="G9" i="1"/>
  <c r="G11" i="1"/>
  <c r="G3" i="1"/>
  <c r="I3" i="1" s="1"/>
  <c r="I4" i="1" s="1"/>
  <c r="G5" i="1"/>
  <c r="G7" i="1"/>
  <c r="G8" i="1"/>
  <c r="I5" i="1" l="1"/>
  <c r="I6" i="1" s="1"/>
  <c r="I7" i="1" s="1"/>
  <c r="I8" i="1" s="1"/>
  <c r="I9" i="1" s="1"/>
  <c r="I10" i="1" s="1"/>
  <c r="I11" i="1" s="1"/>
  <c r="I12" i="1" s="1"/>
  <c r="I13" i="1" s="1"/>
</calcChain>
</file>

<file path=xl/sharedStrings.xml><?xml version="1.0" encoding="utf-8"?>
<sst xmlns="http://schemas.openxmlformats.org/spreadsheetml/2006/main" count="213" uniqueCount="93">
  <si>
    <t>Сумма</t>
  </si>
  <si>
    <t>Дискретный вариационный ряд</t>
  </si>
  <si>
    <t>Полигон частот</t>
  </si>
  <si>
    <t>частота</t>
  </si>
  <si>
    <t>n</t>
  </si>
  <si>
    <t>x</t>
  </si>
  <si>
    <t>относительная частота</t>
  </si>
  <si>
    <t>накоп. частоты</t>
  </si>
  <si>
    <t>Кумулята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</si>
  <si>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</si>
  <si>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</si>
  <si>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</si>
  <si>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</si>
  <si>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</si>
  <si>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</si>
  <si>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</si>
  <si>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</si>
  <si>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</si>
  <si>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</si>
  <si>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</si>
  <si>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Счет</t>
  </si>
  <si>
    <t>Дов. Интервал</t>
  </si>
  <si>
    <t>Функция распределения</t>
  </si>
  <si>
    <t>Объем товарооборота т.руб</t>
  </si>
  <si>
    <t>Магазин</t>
  </si>
  <si>
    <t>Частота</t>
  </si>
  <si>
    <t>Относительная частота</t>
  </si>
  <si>
    <t>Накоп. Частоты</t>
  </si>
  <si>
    <t>Карман</t>
  </si>
  <si>
    <t>Еще</t>
  </si>
  <si>
    <t>Интегральный %</t>
  </si>
  <si>
    <t>А</t>
  </si>
  <si>
    <t>B</t>
  </si>
  <si>
    <t>C</t>
  </si>
  <si>
    <t>Процент оборота</t>
  </si>
  <si>
    <t>X</t>
  </si>
  <si>
    <t>Y</t>
  </si>
  <si>
    <t>Z</t>
  </si>
  <si>
    <t>Коэффициент вариации</t>
  </si>
  <si>
    <t>от 0 до 10%</t>
  </si>
  <si>
    <t>от 10 до 20%</t>
  </si>
  <si>
    <t>свыше 20%</t>
  </si>
  <si>
    <t>товар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</si>
  <si>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</si>
  <si>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</si>
  <si>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</si>
  <si>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</si>
  <si>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</si>
  <si>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</si>
  <si>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</si>
  <si>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</si>
  <si>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</si>
  <si>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</si>
  <si>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</si>
  <si>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</si>
  <si>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тов 01 </t>
  </si>
  <si>
    <t>тов 02</t>
  </si>
  <si>
    <t>тов 03</t>
  </si>
  <si>
    <t>тов 04</t>
  </si>
  <si>
    <t>тов 05</t>
  </si>
  <si>
    <t>тов 06</t>
  </si>
  <si>
    <t>тов 07</t>
  </si>
  <si>
    <t>тов 08</t>
  </si>
  <si>
    <t>тов 09</t>
  </si>
  <si>
    <t>тов 10</t>
  </si>
  <si>
    <t>тов 11</t>
  </si>
  <si>
    <t>тов 12</t>
  </si>
  <si>
    <t>тов 13</t>
  </si>
  <si>
    <t>тов 14</t>
  </si>
  <si>
    <t>тов 15</t>
  </si>
  <si>
    <t>тов 16</t>
  </si>
  <si>
    <t>тов 17</t>
  </si>
  <si>
    <t>тов 18</t>
  </si>
  <si>
    <t>тов 19</t>
  </si>
  <si>
    <t>тов 20</t>
  </si>
  <si>
    <t>тов 21</t>
  </si>
  <si>
    <t>тов 22</t>
  </si>
  <si>
    <t>тов 23</t>
  </si>
  <si>
    <t>тов 24</t>
  </si>
  <si>
    <t>тов 25</t>
  </si>
  <si>
    <t>тов 26</t>
  </si>
  <si>
    <t>тов 27</t>
  </si>
  <si>
    <t>тов 28</t>
  </si>
  <si>
    <t>тов 29</t>
  </si>
  <si>
    <t>тов 30</t>
  </si>
  <si>
    <t>Всего продаж</t>
  </si>
  <si>
    <t>% от продаж</t>
  </si>
  <si>
    <t>Ср. знач</t>
  </si>
  <si>
    <t>К. вар</t>
  </si>
  <si>
    <t>ABC</t>
  </si>
  <si>
    <t>XYZ</t>
  </si>
  <si>
    <t>Категория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</si>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</sst>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right" vertical="center"/>
    </xf>
    <xf numFmtId="168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4" xfId="0" applyFont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0" xfId="0" applyFont="1" applyAlignment="1">
      <alignment horizontal="left" vertical="center" indent="5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textRotation="90"/>
    </xf>
    <xf numFmtId="0" fontId="0" fillId="0" borderId="0" xfId="0" applyBorder="1"/>
    <xf numFmtId="9" fontId="0" fillId="0" borderId="4" xfId="0" applyNumberFormat="1" applyBorder="1"/>
    <xf numFmtId="0" fontId="9" fillId="4" borderId="4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0" fillId="0" borderId="4" xfId="0" applyBorder="1"/>
    <xf numFmtId="10" fontId="0" fillId="0" borderId="4" xfId="0" applyNumberFormat="1" applyBorder="1"/>
    <xf numFmtId="10" fontId="0" fillId="7" borderId="4" xfId="0" applyNumberFormat="1" applyFill="1" applyBorder="1"/>
    <xf numFmtId="2" fontId="0" fillId="0" borderId="4" xfId="0" applyNumberFormat="1" applyBorder="1"/>
    <xf numFmtId="10" fontId="0" fillId="6" borderId="4" xfId="0" applyNumberFormat="1" applyFill="1" applyBorder="1"/>
    <xf numFmtId="10" fontId="0" fillId="5" borderId="4" xfId="0" applyNumberFormat="1" applyFill="1" applyBorder="1"/>
    <xf numFmtId="0" fontId="0" fillId="7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Лист1!$E$3:$E$13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xVal>
          <c:yVal>
            <c:numRef>
              <c:f>Лист1!$F$3:$F$13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B-427B-AF92-5226761A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19375"/>
        <c:axId val="483015215"/>
      </c:scatterChart>
      <c:valAx>
        <c:axId val="4830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5215"/>
        <c:crosses val="autoZero"/>
        <c:crossBetween val="midCat"/>
      </c:valAx>
      <c:valAx>
        <c:axId val="48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Лист1!$E$3:$E$13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xVal>
          <c:yVal>
            <c:numRef>
              <c:f>Лист1!$I$3:$I$13</c:f>
              <c:numCache>
                <c:formatCode>General</c:formatCode>
                <c:ptCount val="11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0.32</c:v>
                </c:pt>
                <c:pt idx="4">
                  <c:v>0.42000000000000004</c:v>
                </c:pt>
                <c:pt idx="5">
                  <c:v>0.48000000000000004</c:v>
                </c:pt>
                <c:pt idx="6">
                  <c:v>0.64</c:v>
                </c:pt>
                <c:pt idx="7">
                  <c:v>0.8</c:v>
                </c:pt>
                <c:pt idx="8">
                  <c:v>0.8600000000000001</c:v>
                </c:pt>
                <c:pt idx="9">
                  <c:v>0.96000000000000008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3-4B0A-AED6-F76F2811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55695"/>
        <c:axId val="534059439"/>
      </c:scatterChart>
      <c:valAx>
        <c:axId val="5340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9439"/>
        <c:crosses val="autoZero"/>
        <c:crossBetween val="midCat"/>
      </c:valAx>
      <c:valAx>
        <c:axId val="5340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Ряд1</c:v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Лист1!$E$33:$F$33</c:f>
              <c:numCache>
                <c:formatCode>General</c:formatCode>
                <c:ptCount val="2"/>
                <c:pt idx="0">
                  <c:v>45</c:v>
                </c:pt>
                <c:pt idx="1">
                  <c:v>50</c:v>
                </c:pt>
              </c:numCache>
            </c:numRef>
          </c:xVal>
          <c:yVal>
            <c:numRef>
              <c:f>Лист1!$E$34:$F$34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E-4C99-8D6E-86C013A0F4B4}"/>
            </c:ext>
          </c:extLst>
        </c:ser>
        <c:ser>
          <c:idx val="1"/>
          <c:order val="1"/>
          <c:tx>
            <c:v>Ряд2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Лист1!$E$35:$F$35</c:f>
              <c:numCache>
                <c:formatCode>General</c:formatCode>
                <c:ptCount val="2"/>
                <c:pt idx="0">
                  <c:v>50</c:v>
                </c:pt>
                <c:pt idx="1">
                  <c:v>51</c:v>
                </c:pt>
              </c:numCache>
            </c:numRef>
          </c:xVal>
          <c:yVal>
            <c:numRef>
              <c:f>Лист1!$E$36:$F$36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E-4C99-8D6E-86C013A0F4B4}"/>
            </c:ext>
          </c:extLst>
        </c:ser>
        <c:ser>
          <c:idx val="2"/>
          <c:order val="2"/>
          <c:tx>
            <c:v>Ряд3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Лист1!$E$37:$F$37</c:f>
              <c:numCache>
                <c:formatCode>General</c:formatCode>
                <c:ptCount val="2"/>
                <c:pt idx="0">
                  <c:v>51</c:v>
                </c:pt>
                <c:pt idx="1">
                  <c:v>52</c:v>
                </c:pt>
              </c:numCache>
            </c:numRef>
          </c:xVal>
          <c:yVal>
            <c:numRef>
              <c:f>Лист1!$E$38:$F$38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AE-4C99-8D6E-86C013A0F4B4}"/>
            </c:ext>
          </c:extLst>
        </c:ser>
        <c:ser>
          <c:idx val="3"/>
          <c:order val="3"/>
          <c:tx>
            <c:v>Ряд4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Лист1!$E$39:$F$39</c:f>
              <c:numCache>
                <c:formatCode>General</c:formatCode>
                <c:ptCount val="2"/>
                <c:pt idx="0">
                  <c:v>52</c:v>
                </c:pt>
                <c:pt idx="1">
                  <c:v>53</c:v>
                </c:pt>
              </c:numCache>
            </c:numRef>
          </c:xVal>
          <c:yVal>
            <c:numRef>
              <c:f>Лист1!$E$40:$F$40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AE-4C99-8D6E-86C013A0F4B4}"/>
            </c:ext>
          </c:extLst>
        </c:ser>
        <c:ser>
          <c:idx val="4"/>
          <c:order val="4"/>
          <c:tx>
            <c:v>Ряд5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Лист1!$E$41:$F$41</c:f>
              <c:numCache>
                <c:formatCode>General</c:formatCode>
                <c:ptCount val="2"/>
                <c:pt idx="0">
                  <c:v>53</c:v>
                </c:pt>
                <c:pt idx="1">
                  <c:v>54</c:v>
                </c:pt>
              </c:numCache>
            </c:numRef>
          </c:xVal>
          <c:yVal>
            <c:numRef>
              <c:f>Лист1!$E$42:$F$42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AE-4C99-8D6E-86C013A0F4B4}"/>
            </c:ext>
          </c:extLst>
        </c:ser>
        <c:ser>
          <c:idx val="5"/>
          <c:order val="5"/>
          <c:tx>
            <c:v>Ряд6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Лист1!$E$43:$F$43</c:f>
              <c:numCache>
                <c:formatCode>General</c:formatCode>
                <c:ptCount val="2"/>
                <c:pt idx="0">
                  <c:v>54</c:v>
                </c:pt>
                <c:pt idx="1">
                  <c:v>55</c:v>
                </c:pt>
              </c:numCache>
            </c:numRef>
          </c:xVal>
          <c:yVal>
            <c:numRef>
              <c:f>Лист1!$E$44:$F$44</c:f>
              <c:numCache>
                <c:formatCode>General</c:formatCode>
                <c:ptCount val="2"/>
                <c:pt idx="0">
                  <c:v>0.42000000000000004</c:v>
                </c:pt>
                <c:pt idx="1">
                  <c:v>0.42000000000000004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AE-4C99-8D6E-86C013A0F4B4}"/>
            </c:ext>
          </c:extLst>
        </c:ser>
        <c:ser>
          <c:idx val="6"/>
          <c:order val="6"/>
          <c:tx>
            <c:v>Ряд7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Лист1!$E$45:$F$45</c:f>
              <c:numCache>
                <c:formatCode>General</c:formatCode>
                <c:ptCount val="2"/>
                <c:pt idx="0">
                  <c:v>55</c:v>
                </c:pt>
                <c:pt idx="1">
                  <c:v>56</c:v>
                </c:pt>
              </c:numCache>
            </c:numRef>
          </c:xVal>
          <c:yVal>
            <c:numRef>
              <c:f>Лист1!$E$46:$F$46</c:f>
              <c:numCache>
                <c:formatCode>General</c:formatCode>
                <c:ptCount val="2"/>
                <c:pt idx="0">
                  <c:v>0.48000000000000004</c:v>
                </c:pt>
                <c:pt idx="1">
                  <c:v>0.48000000000000004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AE-4C99-8D6E-86C013A0F4B4}"/>
            </c:ext>
          </c:extLst>
        </c:ser>
        <c:ser>
          <c:idx val="7"/>
          <c:order val="7"/>
          <c:tx>
            <c:v>Ряд8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Лист1!$E$47:$F$47</c:f>
              <c:numCache>
                <c:formatCode>General</c:formatCode>
                <c:ptCount val="2"/>
                <c:pt idx="0">
                  <c:v>56</c:v>
                </c:pt>
                <c:pt idx="1">
                  <c:v>57</c:v>
                </c:pt>
              </c:numCache>
            </c:numRef>
          </c:xVal>
          <c:yVal>
            <c:numRef>
              <c:f>Лист1!$E$48:$F$48</c:f>
              <c:numCache>
                <c:formatCode>General</c:formatCode>
                <c:ptCount val="2"/>
                <c:pt idx="0">
                  <c:v>0.64</c:v>
                </c:pt>
                <c:pt idx="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AE-4C99-8D6E-86C013A0F4B4}"/>
            </c:ext>
          </c:extLst>
        </c:ser>
        <c:ser>
          <c:idx val="8"/>
          <c:order val="8"/>
          <c:tx>
            <c:v>Ряд9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Лист1!$E$49:$F$49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xVal>
          <c:yVal>
            <c:numRef>
              <c:f>Лист1!$E$50:$F$50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AE-4C99-8D6E-86C013A0F4B4}"/>
            </c:ext>
          </c:extLst>
        </c:ser>
        <c:ser>
          <c:idx val="9"/>
          <c:order val="9"/>
          <c:tx>
            <c:v>Ряд10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Лист1!$E$51:$F$51</c:f>
              <c:numCache>
                <c:formatCode>General</c:formatCode>
                <c:ptCount val="2"/>
                <c:pt idx="0">
                  <c:v>58</c:v>
                </c:pt>
                <c:pt idx="1">
                  <c:v>59</c:v>
                </c:pt>
              </c:numCache>
            </c:numRef>
          </c:xVal>
          <c:yVal>
            <c:numRef>
              <c:f>Лист1!$E$52:$F$52</c:f>
              <c:numCache>
                <c:formatCode>General</c:formatCode>
                <c:ptCount val="2"/>
                <c:pt idx="0">
                  <c:v>0.8600000000000001</c:v>
                </c:pt>
                <c:pt idx="1">
                  <c:v>0.8600000000000001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AE-4C99-8D6E-86C013A0F4B4}"/>
            </c:ext>
          </c:extLst>
        </c:ser>
        <c:ser>
          <c:idx val="10"/>
          <c:order val="10"/>
          <c:tx>
            <c:v>Ряд11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Лист1!$E$53:$F$53</c:f>
              <c:numCache>
                <c:formatCode>General</c:formatCode>
                <c:ptCount val="2"/>
                <c:pt idx="0">
                  <c:v>59</c:v>
                </c:pt>
                <c:pt idx="1">
                  <c:v>60</c:v>
                </c:pt>
              </c:numCache>
            </c:numRef>
          </c:xVal>
          <c:yVal>
            <c:numRef>
              <c:f>Лист1!$E$54:$F$54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AE-4C99-8D6E-86C013A0F4B4}"/>
            </c:ext>
          </c:extLst>
        </c:ser>
        <c:ser>
          <c:idx val="11"/>
          <c:order val="11"/>
          <c:tx>
            <c:v>Ряд12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Лист1!$E$55:$F$55</c:f>
              <c:numCache>
                <c:formatCode>General</c:formatCode>
                <c:ptCount val="2"/>
                <c:pt idx="0">
                  <c:v>60</c:v>
                </c:pt>
                <c:pt idx="1">
                  <c:v>65</c:v>
                </c:pt>
              </c:numCache>
            </c:numRef>
          </c:xVal>
          <c:yVal>
            <c:numRef>
              <c:f>Лист1!$E$56:$F$56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AE-4C99-8D6E-86C013A0F4B4}"/>
            </c:ext>
          </c:extLst>
        </c:ser>
        <c:ser>
          <c:idx val="12"/>
          <c:order val="12"/>
          <c:tx>
            <c:v>Ряд13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(Лист1!$F$33,Лист1!$F$35,Лист1!$F$37,Лист1!$F$39,Лист1!$F$41,Лист1!$F$43,Лист1!$F$45,Лист1!$F$47,Лист1!$F$49,Лист1!$F$51,Лист1!$F$53,Лист1!$F$55)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65</c:v>
                </c:pt>
              </c:numCache>
            </c:numRef>
          </c:xVal>
          <c:yVal>
            <c:numRef>
              <c:f>(Лист1!$F$34,Лист1!$F$36,Лист1!$F$38,Лист1!$F$40,Лист1!$F$42,Лист1!$F$44,Лист1!$F$46,Лист1!$F$48,Лист1!$F$50,Лист1!$F$52,Лист1!$F$54,Лист1!$F$56)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  <c:pt idx="4">
                  <c:v>0.32</c:v>
                </c:pt>
                <c:pt idx="5">
                  <c:v>0.42000000000000004</c:v>
                </c:pt>
                <c:pt idx="6">
                  <c:v>0.48000000000000004</c:v>
                </c:pt>
                <c:pt idx="7">
                  <c:v>0.64</c:v>
                </c:pt>
                <c:pt idx="8">
                  <c:v>0.8</c:v>
                </c:pt>
                <c:pt idx="9">
                  <c:v>0.8600000000000001</c:v>
                </c:pt>
                <c:pt idx="10">
                  <c:v>0.96000000000000008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AE-4C99-8D6E-86C013A0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22991"/>
        <c:axId val="526328399"/>
      </c:scatterChart>
      <c:valAx>
        <c:axId val="526322991"/>
        <c:scaling>
          <c:orientation val="minMax"/>
          <c:max val="66"/>
          <c:min val="4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28399"/>
        <c:crosses val="autoZero"/>
        <c:crossBetween val="midCat"/>
        <c:majorUnit val="1"/>
      </c:valAx>
      <c:valAx>
        <c:axId val="52632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229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Лист2!$D$3:$D$155</c:f>
              <c:numCache>
                <c:formatCode>General</c:formatCode>
                <c:ptCount val="153"/>
                <c:pt idx="0">
                  <c:v>207</c:v>
                </c:pt>
                <c:pt idx="1">
                  <c:v>231</c:v>
                </c:pt>
                <c:pt idx="2">
                  <c:v>253</c:v>
                </c:pt>
                <c:pt idx="3">
                  <c:v>273</c:v>
                </c:pt>
                <c:pt idx="4">
                  <c:v>277</c:v>
                </c:pt>
                <c:pt idx="5">
                  <c:v>284</c:v>
                </c:pt>
                <c:pt idx="6">
                  <c:v>292</c:v>
                </c:pt>
                <c:pt idx="7">
                  <c:v>301</c:v>
                </c:pt>
                <c:pt idx="8">
                  <c:v>303</c:v>
                </c:pt>
                <c:pt idx="9">
                  <c:v>305</c:v>
                </c:pt>
                <c:pt idx="10">
                  <c:v>307</c:v>
                </c:pt>
                <c:pt idx="11">
                  <c:v>316</c:v>
                </c:pt>
                <c:pt idx="12">
                  <c:v>325</c:v>
                </c:pt>
                <c:pt idx="13">
                  <c:v>328</c:v>
                </c:pt>
                <c:pt idx="14">
                  <c:v>332</c:v>
                </c:pt>
                <c:pt idx="15">
                  <c:v>341</c:v>
                </c:pt>
                <c:pt idx="16">
                  <c:v>344</c:v>
                </c:pt>
                <c:pt idx="17">
                  <c:v>351</c:v>
                </c:pt>
                <c:pt idx="18">
                  <c:v>362</c:v>
                </c:pt>
                <c:pt idx="19">
                  <c:v>363</c:v>
                </c:pt>
                <c:pt idx="20">
                  <c:v>367</c:v>
                </c:pt>
                <c:pt idx="21">
                  <c:v>368</c:v>
                </c:pt>
                <c:pt idx="22">
                  <c:v>371</c:v>
                </c:pt>
                <c:pt idx="23">
                  <c:v>372</c:v>
                </c:pt>
                <c:pt idx="24">
                  <c:v>383</c:v>
                </c:pt>
                <c:pt idx="25">
                  <c:v>387</c:v>
                </c:pt>
                <c:pt idx="26">
                  <c:v>395</c:v>
                </c:pt>
                <c:pt idx="27">
                  <c:v>403</c:v>
                </c:pt>
                <c:pt idx="28">
                  <c:v>404</c:v>
                </c:pt>
                <c:pt idx="29">
                  <c:v>405</c:v>
                </c:pt>
                <c:pt idx="30">
                  <c:v>409</c:v>
                </c:pt>
                <c:pt idx="31">
                  <c:v>410</c:v>
                </c:pt>
                <c:pt idx="32">
                  <c:v>418</c:v>
                </c:pt>
                <c:pt idx="33">
                  <c:v>423</c:v>
                </c:pt>
                <c:pt idx="34">
                  <c:v>427</c:v>
                </c:pt>
                <c:pt idx="35">
                  <c:v>429</c:v>
                </c:pt>
                <c:pt idx="36">
                  <c:v>430</c:v>
                </c:pt>
                <c:pt idx="37">
                  <c:v>434</c:v>
                </c:pt>
                <c:pt idx="38">
                  <c:v>435</c:v>
                </c:pt>
                <c:pt idx="39">
                  <c:v>436</c:v>
                </c:pt>
                <c:pt idx="40">
                  <c:v>443</c:v>
                </c:pt>
                <c:pt idx="41">
                  <c:v>448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458</c:v>
                </c:pt>
                <c:pt idx="48">
                  <c:v>465</c:v>
                </c:pt>
                <c:pt idx="49">
                  <c:v>466</c:v>
                </c:pt>
                <c:pt idx="50">
                  <c:v>468</c:v>
                </c:pt>
                <c:pt idx="51">
                  <c:v>469</c:v>
                </c:pt>
                <c:pt idx="52">
                  <c:v>474</c:v>
                </c:pt>
                <c:pt idx="53">
                  <c:v>476</c:v>
                </c:pt>
                <c:pt idx="54">
                  <c:v>477</c:v>
                </c:pt>
                <c:pt idx="55">
                  <c:v>478</c:v>
                </c:pt>
                <c:pt idx="56">
                  <c:v>485</c:v>
                </c:pt>
                <c:pt idx="57">
                  <c:v>489</c:v>
                </c:pt>
                <c:pt idx="58">
                  <c:v>491</c:v>
                </c:pt>
                <c:pt idx="59">
                  <c:v>492</c:v>
                </c:pt>
                <c:pt idx="60">
                  <c:v>494</c:v>
                </c:pt>
                <c:pt idx="61">
                  <c:v>499</c:v>
                </c:pt>
                <c:pt idx="62">
                  <c:v>501</c:v>
                </c:pt>
                <c:pt idx="63">
                  <c:v>502</c:v>
                </c:pt>
                <c:pt idx="64">
                  <c:v>505</c:v>
                </c:pt>
                <c:pt idx="65">
                  <c:v>508</c:v>
                </c:pt>
                <c:pt idx="66">
                  <c:v>509</c:v>
                </c:pt>
                <c:pt idx="67">
                  <c:v>513</c:v>
                </c:pt>
                <c:pt idx="68">
                  <c:v>514</c:v>
                </c:pt>
                <c:pt idx="69">
                  <c:v>515</c:v>
                </c:pt>
                <c:pt idx="70">
                  <c:v>517</c:v>
                </c:pt>
                <c:pt idx="71">
                  <c:v>519</c:v>
                </c:pt>
                <c:pt idx="72">
                  <c:v>520</c:v>
                </c:pt>
                <c:pt idx="73">
                  <c:v>527</c:v>
                </c:pt>
                <c:pt idx="74">
                  <c:v>528</c:v>
                </c:pt>
                <c:pt idx="75">
                  <c:v>530</c:v>
                </c:pt>
                <c:pt idx="76">
                  <c:v>534</c:v>
                </c:pt>
                <c:pt idx="77">
                  <c:v>536</c:v>
                </c:pt>
                <c:pt idx="78">
                  <c:v>537</c:v>
                </c:pt>
                <c:pt idx="79">
                  <c:v>539</c:v>
                </c:pt>
                <c:pt idx="80">
                  <c:v>540</c:v>
                </c:pt>
                <c:pt idx="81">
                  <c:v>541</c:v>
                </c:pt>
                <c:pt idx="82">
                  <c:v>542</c:v>
                </c:pt>
                <c:pt idx="83">
                  <c:v>543</c:v>
                </c:pt>
                <c:pt idx="84">
                  <c:v>547</c:v>
                </c:pt>
                <c:pt idx="85">
                  <c:v>550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558</c:v>
                </c:pt>
                <c:pt idx="91">
                  <c:v>562</c:v>
                </c:pt>
                <c:pt idx="92">
                  <c:v>564</c:v>
                </c:pt>
                <c:pt idx="93">
                  <c:v>565</c:v>
                </c:pt>
                <c:pt idx="94">
                  <c:v>569</c:v>
                </c:pt>
                <c:pt idx="95">
                  <c:v>573</c:v>
                </c:pt>
                <c:pt idx="96">
                  <c:v>576</c:v>
                </c:pt>
                <c:pt idx="97">
                  <c:v>581</c:v>
                </c:pt>
                <c:pt idx="98">
                  <c:v>582</c:v>
                </c:pt>
                <c:pt idx="99">
                  <c:v>583</c:v>
                </c:pt>
                <c:pt idx="100">
                  <c:v>585</c:v>
                </c:pt>
                <c:pt idx="101">
                  <c:v>589</c:v>
                </c:pt>
                <c:pt idx="102">
                  <c:v>590</c:v>
                </c:pt>
                <c:pt idx="103">
                  <c:v>593</c:v>
                </c:pt>
                <c:pt idx="104">
                  <c:v>595</c:v>
                </c:pt>
                <c:pt idx="105">
                  <c:v>599</c:v>
                </c:pt>
                <c:pt idx="106">
                  <c:v>602</c:v>
                </c:pt>
                <c:pt idx="107">
                  <c:v>606</c:v>
                </c:pt>
                <c:pt idx="108">
                  <c:v>609</c:v>
                </c:pt>
                <c:pt idx="109">
                  <c:v>610</c:v>
                </c:pt>
                <c:pt idx="110">
                  <c:v>614</c:v>
                </c:pt>
                <c:pt idx="111">
                  <c:v>615</c:v>
                </c:pt>
                <c:pt idx="112">
                  <c:v>622</c:v>
                </c:pt>
                <c:pt idx="113">
                  <c:v>624</c:v>
                </c:pt>
                <c:pt idx="114">
                  <c:v>625</c:v>
                </c:pt>
                <c:pt idx="115">
                  <c:v>627</c:v>
                </c:pt>
                <c:pt idx="116">
                  <c:v>630</c:v>
                </c:pt>
                <c:pt idx="117">
                  <c:v>632</c:v>
                </c:pt>
                <c:pt idx="118">
                  <c:v>633</c:v>
                </c:pt>
                <c:pt idx="119">
                  <c:v>636</c:v>
                </c:pt>
                <c:pt idx="120">
                  <c:v>639</c:v>
                </c:pt>
                <c:pt idx="121">
                  <c:v>650</c:v>
                </c:pt>
                <c:pt idx="122">
                  <c:v>654</c:v>
                </c:pt>
                <c:pt idx="123">
                  <c:v>656</c:v>
                </c:pt>
                <c:pt idx="124">
                  <c:v>658</c:v>
                </c:pt>
                <c:pt idx="125">
                  <c:v>662</c:v>
                </c:pt>
                <c:pt idx="126">
                  <c:v>669</c:v>
                </c:pt>
                <c:pt idx="127">
                  <c:v>675</c:v>
                </c:pt>
                <c:pt idx="128">
                  <c:v>679</c:v>
                </c:pt>
                <c:pt idx="129">
                  <c:v>683</c:v>
                </c:pt>
                <c:pt idx="130">
                  <c:v>688</c:v>
                </c:pt>
                <c:pt idx="131">
                  <c:v>693</c:v>
                </c:pt>
                <c:pt idx="132">
                  <c:v>697</c:v>
                </c:pt>
                <c:pt idx="133">
                  <c:v>698</c:v>
                </c:pt>
                <c:pt idx="134">
                  <c:v>701</c:v>
                </c:pt>
                <c:pt idx="135">
                  <c:v>707</c:v>
                </c:pt>
                <c:pt idx="136">
                  <c:v>709</c:v>
                </c:pt>
                <c:pt idx="137">
                  <c:v>714</c:v>
                </c:pt>
                <c:pt idx="138">
                  <c:v>715</c:v>
                </c:pt>
                <c:pt idx="139">
                  <c:v>717</c:v>
                </c:pt>
                <c:pt idx="140">
                  <c:v>719</c:v>
                </c:pt>
                <c:pt idx="141">
                  <c:v>726</c:v>
                </c:pt>
                <c:pt idx="142">
                  <c:v>734</c:v>
                </c:pt>
                <c:pt idx="143">
                  <c:v>747</c:v>
                </c:pt>
                <c:pt idx="144">
                  <c:v>766</c:v>
                </c:pt>
                <c:pt idx="145">
                  <c:v>769</c:v>
                </c:pt>
                <c:pt idx="146">
                  <c:v>780</c:v>
                </c:pt>
                <c:pt idx="147">
                  <c:v>795</c:v>
                </c:pt>
                <c:pt idx="148">
                  <c:v>816</c:v>
                </c:pt>
                <c:pt idx="149">
                  <c:v>837</c:v>
                </c:pt>
                <c:pt idx="150">
                  <c:v>846</c:v>
                </c:pt>
                <c:pt idx="151">
                  <c:v>858</c:v>
                </c:pt>
                <c:pt idx="152">
                  <c:v>881</c:v>
                </c:pt>
              </c:numCache>
            </c:numRef>
          </c:xVal>
          <c:yVal>
            <c:numRef>
              <c:f>Лист2!$E$3:$E$155</c:f>
              <c:numCache>
                <c:formatCode>General</c:formatCode>
                <c:ptCount val="15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3-4658-BDB6-E28BFC92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52511"/>
        <c:axId val="468341279"/>
      </c:scatterChart>
      <c:valAx>
        <c:axId val="468352511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1279"/>
        <c:crosses val="autoZero"/>
        <c:crossBetween val="midCat"/>
      </c:valAx>
      <c:valAx>
        <c:axId val="4683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Лист2!$H$3:$H$155</c:f>
              <c:numCache>
                <c:formatCode>0.0000</c:formatCode>
                <c:ptCount val="153"/>
                <c:pt idx="0" formatCode="General">
                  <c:v>1.1111111111111112E-2</c:v>
                </c:pt>
                <c:pt idx="1">
                  <c:v>1.6666666666666666E-2</c:v>
                </c:pt>
                <c:pt idx="2">
                  <c:v>2.2222222222222223E-2</c:v>
                </c:pt>
                <c:pt idx="3">
                  <c:v>2.777777777777778E-2</c:v>
                </c:pt>
                <c:pt idx="4">
                  <c:v>3.3333333333333333E-2</c:v>
                </c:pt>
                <c:pt idx="5">
                  <c:v>3.888888888888889E-2</c:v>
                </c:pt>
                <c:pt idx="6">
                  <c:v>4.4444444444444446E-2</c:v>
                </c:pt>
                <c:pt idx="7">
                  <c:v>0.05</c:v>
                </c:pt>
                <c:pt idx="8">
                  <c:v>5.5555555555555559E-2</c:v>
                </c:pt>
                <c:pt idx="9">
                  <c:v>6.1111111111111116E-2</c:v>
                </c:pt>
                <c:pt idx="10">
                  <c:v>6.6666666666666666E-2</c:v>
                </c:pt>
                <c:pt idx="11">
                  <c:v>7.2222222222222215E-2</c:v>
                </c:pt>
                <c:pt idx="12">
                  <c:v>7.7777777777777765E-2</c:v>
                </c:pt>
                <c:pt idx="13">
                  <c:v>8.3333333333333315E-2</c:v>
                </c:pt>
                <c:pt idx="14">
                  <c:v>8.8888888888888865E-2</c:v>
                </c:pt>
                <c:pt idx="15">
                  <c:v>9.4444444444444414E-2</c:v>
                </c:pt>
                <c:pt idx="16">
                  <c:v>9.9999999999999964E-2</c:v>
                </c:pt>
                <c:pt idx="17">
                  <c:v>0.10555555555555551</c:v>
                </c:pt>
                <c:pt idx="18">
                  <c:v>0.11111111111111106</c:v>
                </c:pt>
                <c:pt idx="19">
                  <c:v>0.11666666666666661</c:v>
                </c:pt>
                <c:pt idx="20">
                  <c:v>0.12222222222222216</c:v>
                </c:pt>
                <c:pt idx="21">
                  <c:v>0.12777777777777771</c:v>
                </c:pt>
                <c:pt idx="22">
                  <c:v>0.13333333333333328</c:v>
                </c:pt>
                <c:pt idx="23">
                  <c:v>0.13888888888888884</c:v>
                </c:pt>
                <c:pt idx="24">
                  <c:v>0.1444444444444444</c:v>
                </c:pt>
                <c:pt idx="25">
                  <c:v>0.14999999999999997</c:v>
                </c:pt>
                <c:pt idx="26">
                  <c:v>0.15555555555555553</c:v>
                </c:pt>
                <c:pt idx="27">
                  <c:v>0.17222222222222219</c:v>
                </c:pt>
                <c:pt idx="28">
                  <c:v>0.17777777777777776</c:v>
                </c:pt>
                <c:pt idx="29">
                  <c:v>0.18888888888888886</c:v>
                </c:pt>
                <c:pt idx="30">
                  <c:v>0.19444444444444442</c:v>
                </c:pt>
                <c:pt idx="31">
                  <c:v>0.19999999999999998</c:v>
                </c:pt>
                <c:pt idx="32">
                  <c:v>0.20555555555555555</c:v>
                </c:pt>
                <c:pt idx="33">
                  <c:v>0.21111111111111111</c:v>
                </c:pt>
                <c:pt idx="34">
                  <c:v>0.22777777777777777</c:v>
                </c:pt>
                <c:pt idx="35">
                  <c:v>0.23333333333333334</c:v>
                </c:pt>
                <c:pt idx="36">
                  <c:v>0.24444444444444444</c:v>
                </c:pt>
                <c:pt idx="37">
                  <c:v>0.25</c:v>
                </c:pt>
                <c:pt idx="38">
                  <c:v>0.25555555555555554</c:v>
                </c:pt>
                <c:pt idx="39">
                  <c:v>0.26111111111111107</c:v>
                </c:pt>
                <c:pt idx="40">
                  <c:v>0.26666666666666661</c:v>
                </c:pt>
                <c:pt idx="41">
                  <c:v>0.27222222222222214</c:v>
                </c:pt>
                <c:pt idx="42">
                  <c:v>0.27777777777777768</c:v>
                </c:pt>
                <c:pt idx="43">
                  <c:v>0.28333333333333321</c:v>
                </c:pt>
                <c:pt idx="44">
                  <c:v>0.28888888888888875</c:v>
                </c:pt>
                <c:pt idx="45">
                  <c:v>0.29444444444444429</c:v>
                </c:pt>
                <c:pt idx="46">
                  <c:v>0.29999999999999982</c:v>
                </c:pt>
                <c:pt idx="47">
                  <c:v>0.31111111111111095</c:v>
                </c:pt>
                <c:pt idx="48">
                  <c:v>0.31666666666666649</c:v>
                </c:pt>
                <c:pt idx="49">
                  <c:v>0.32777777777777761</c:v>
                </c:pt>
                <c:pt idx="50">
                  <c:v>0.33333333333333315</c:v>
                </c:pt>
                <c:pt idx="51">
                  <c:v>0.33888888888888868</c:v>
                </c:pt>
                <c:pt idx="52">
                  <c:v>0.34444444444444422</c:v>
                </c:pt>
                <c:pt idx="53">
                  <c:v>0.34999999999999976</c:v>
                </c:pt>
                <c:pt idx="54">
                  <c:v>0.35555555555555529</c:v>
                </c:pt>
                <c:pt idx="55">
                  <c:v>0.36111111111111083</c:v>
                </c:pt>
                <c:pt idx="56">
                  <c:v>0.36666666666666636</c:v>
                </c:pt>
                <c:pt idx="57">
                  <c:v>0.3722222222222219</c:v>
                </c:pt>
                <c:pt idx="58">
                  <c:v>0.37777777777777743</c:v>
                </c:pt>
                <c:pt idx="59">
                  <c:v>0.3944444444444441</c:v>
                </c:pt>
                <c:pt idx="60">
                  <c:v>0.39999999999999963</c:v>
                </c:pt>
                <c:pt idx="61">
                  <c:v>0.40555555555555517</c:v>
                </c:pt>
                <c:pt idx="62">
                  <c:v>0.41111111111111071</c:v>
                </c:pt>
                <c:pt idx="63">
                  <c:v>0.41666666666666624</c:v>
                </c:pt>
                <c:pt idx="64">
                  <c:v>0.42222222222222178</c:v>
                </c:pt>
                <c:pt idx="65">
                  <c:v>0.4333333333333329</c:v>
                </c:pt>
                <c:pt idx="66">
                  <c:v>0.43888888888888844</c:v>
                </c:pt>
                <c:pt idx="67">
                  <c:v>0.4555555555555551</c:v>
                </c:pt>
                <c:pt idx="68">
                  <c:v>0.46111111111111064</c:v>
                </c:pt>
                <c:pt idx="69">
                  <c:v>0.46666666666666617</c:v>
                </c:pt>
                <c:pt idx="70">
                  <c:v>0.4777777777777773</c:v>
                </c:pt>
                <c:pt idx="71">
                  <c:v>0.48333333333333284</c:v>
                </c:pt>
                <c:pt idx="72">
                  <c:v>0.48888888888888837</c:v>
                </c:pt>
                <c:pt idx="73">
                  <c:v>0.49444444444444391</c:v>
                </c:pt>
                <c:pt idx="74">
                  <c:v>0.50555555555555498</c:v>
                </c:pt>
                <c:pt idx="75">
                  <c:v>0.51111111111111052</c:v>
                </c:pt>
                <c:pt idx="76">
                  <c:v>0.51666666666666605</c:v>
                </c:pt>
                <c:pt idx="77">
                  <c:v>0.52222222222222159</c:v>
                </c:pt>
                <c:pt idx="78">
                  <c:v>0.52777777777777712</c:v>
                </c:pt>
                <c:pt idx="79">
                  <c:v>0.53333333333333266</c:v>
                </c:pt>
                <c:pt idx="80">
                  <c:v>0.5388888888888882</c:v>
                </c:pt>
                <c:pt idx="81">
                  <c:v>0.54999999999999927</c:v>
                </c:pt>
                <c:pt idx="82">
                  <c:v>0.5555555555555548</c:v>
                </c:pt>
                <c:pt idx="83">
                  <c:v>0.56111111111111034</c:v>
                </c:pt>
                <c:pt idx="84">
                  <c:v>0.56666666666666587</c:v>
                </c:pt>
                <c:pt idx="85">
                  <c:v>0.57777777777777695</c:v>
                </c:pt>
                <c:pt idx="86">
                  <c:v>0.58333333333333248</c:v>
                </c:pt>
                <c:pt idx="87">
                  <c:v>0.58888888888888802</c:v>
                </c:pt>
                <c:pt idx="88">
                  <c:v>0.59444444444444355</c:v>
                </c:pt>
                <c:pt idx="89">
                  <c:v>0.59999999999999909</c:v>
                </c:pt>
                <c:pt idx="90">
                  <c:v>0.60555555555555463</c:v>
                </c:pt>
                <c:pt idx="91">
                  <c:v>0.61111111111111016</c:v>
                </c:pt>
                <c:pt idx="92">
                  <c:v>0.6166666666666657</c:v>
                </c:pt>
                <c:pt idx="93">
                  <c:v>0.62222222222222123</c:v>
                </c:pt>
                <c:pt idx="94">
                  <c:v>0.62777777777777677</c:v>
                </c:pt>
                <c:pt idx="95">
                  <c:v>0.6333333333333323</c:v>
                </c:pt>
                <c:pt idx="96">
                  <c:v>0.64444444444444338</c:v>
                </c:pt>
                <c:pt idx="97">
                  <c:v>0.64999999999999891</c:v>
                </c:pt>
                <c:pt idx="98">
                  <c:v>0.65555555555555445</c:v>
                </c:pt>
                <c:pt idx="99">
                  <c:v>0.66666666666666552</c:v>
                </c:pt>
                <c:pt idx="100">
                  <c:v>0.67222222222222106</c:v>
                </c:pt>
                <c:pt idx="101">
                  <c:v>0.68333333333333213</c:v>
                </c:pt>
                <c:pt idx="102">
                  <c:v>0.68888888888888766</c:v>
                </c:pt>
                <c:pt idx="103">
                  <c:v>0.6944444444444432</c:v>
                </c:pt>
                <c:pt idx="104">
                  <c:v>0.69999999999999873</c:v>
                </c:pt>
                <c:pt idx="105">
                  <c:v>0.70555555555555427</c:v>
                </c:pt>
                <c:pt idx="106">
                  <c:v>0.71111111111110981</c:v>
                </c:pt>
                <c:pt idx="107">
                  <c:v>0.71666666666666534</c:v>
                </c:pt>
                <c:pt idx="108">
                  <c:v>0.72777777777777641</c:v>
                </c:pt>
                <c:pt idx="109">
                  <c:v>0.73333333333333195</c:v>
                </c:pt>
                <c:pt idx="110">
                  <c:v>0.73888888888888749</c:v>
                </c:pt>
                <c:pt idx="111">
                  <c:v>0.74444444444444302</c:v>
                </c:pt>
                <c:pt idx="112">
                  <c:v>0.74999999999999856</c:v>
                </c:pt>
                <c:pt idx="113">
                  <c:v>0.76666666666666528</c:v>
                </c:pt>
                <c:pt idx="114">
                  <c:v>0.77222222222222081</c:v>
                </c:pt>
                <c:pt idx="115">
                  <c:v>0.77777777777777635</c:v>
                </c:pt>
                <c:pt idx="116">
                  <c:v>0.78333333333333188</c:v>
                </c:pt>
                <c:pt idx="117">
                  <c:v>0.78888888888888742</c:v>
                </c:pt>
                <c:pt idx="118">
                  <c:v>0.79444444444444295</c:v>
                </c:pt>
                <c:pt idx="119">
                  <c:v>0.79999999999999849</c:v>
                </c:pt>
                <c:pt idx="120">
                  <c:v>0.80555555555555403</c:v>
                </c:pt>
                <c:pt idx="121">
                  <c:v>0.81111111111110956</c:v>
                </c:pt>
                <c:pt idx="122">
                  <c:v>0.8166666666666651</c:v>
                </c:pt>
                <c:pt idx="123">
                  <c:v>0.82222222222222063</c:v>
                </c:pt>
                <c:pt idx="124">
                  <c:v>0.82777777777777617</c:v>
                </c:pt>
                <c:pt idx="125">
                  <c:v>0.83333333333333171</c:v>
                </c:pt>
                <c:pt idx="126">
                  <c:v>0.83888888888888724</c:v>
                </c:pt>
                <c:pt idx="127">
                  <c:v>0.84444444444444278</c:v>
                </c:pt>
                <c:pt idx="128">
                  <c:v>0.84999999999999831</c:v>
                </c:pt>
                <c:pt idx="129">
                  <c:v>0.85555555555555385</c:v>
                </c:pt>
                <c:pt idx="130">
                  <c:v>0.86111111111110938</c:v>
                </c:pt>
                <c:pt idx="131">
                  <c:v>0.86666666666666492</c:v>
                </c:pt>
                <c:pt idx="132">
                  <c:v>0.87222222222222046</c:v>
                </c:pt>
                <c:pt idx="133">
                  <c:v>0.87777777777777599</c:v>
                </c:pt>
                <c:pt idx="134">
                  <c:v>0.88333333333333153</c:v>
                </c:pt>
                <c:pt idx="135">
                  <c:v>0.88888888888888706</c:v>
                </c:pt>
                <c:pt idx="136">
                  <c:v>0.8944444444444426</c:v>
                </c:pt>
                <c:pt idx="137">
                  <c:v>0.89999999999999813</c:v>
                </c:pt>
                <c:pt idx="138">
                  <c:v>0.91111111111110921</c:v>
                </c:pt>
                <c:pt idx="139">
                  <c:v>0.91666666666666474</c:v>
                </c:pt>
                <c:pt idx="140">
                  <c:v>0.92777777777777581</c:v>
                </c:pt>
                <c:pt idx="141">
                  <c:v>0.93888888888888689</c:v>
                </c:pt>
                <c:pt idx="142">
                  <c:v>0.94444444444444242</c:v>
                </c:pt>
                <c:pt idx="143">
                  <c:v>0.94999999999999796</c:v>
                </c:pt>
                <c:pt idx="144">
                  <c:v>0.95555555555555349</c:v>
                </c:pt>
                <c:pt idx="145">
                  <c:v>0.96111111111110903</c:v>
                </c:pt>
                <c:pt idx="146">
                  <c:v>0.96666666666666456</c:v>
                </c:pt>
                <c:pt idx="147">
                  <c:v>0.9722222222222201</c:v>
                </c:pt>
                <c:pt idx="148">
                  <c:v>0.97777777777777564</c:v>
                </c:pt>
                <c:pt idx="149">
                  <c:v>0.98333333333333117</c:v>
                </c:pt>
                <c:pt idx="150">
                  <c:v>0.98888888888888671</c:v>
                </c:pt>
                <c:pt idx="151">
                  <c:v>0.99444444444444224</c:v>
                </c:pt>
                <c:pt idx="152">
                  <c:v>0.99999999999999778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5-476B-9B1E-98556000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63743"/>
        <c:axId val="468351263"/>
      </c:scatterChart>
      <c:valAx>
        <c:axId val="468363743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51263"/>
        <c:crosses val="autoZero"/>
        <c:crossBetween val="midCat"/>
      </c:valAx>
      <c:valAx>
        <c:axId val="4683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spPr>
            <a:solidFill>
              <a:schemeClr val="accent6"/>
            </a:solidFill>
          </c:spPr>
          <c:invertIfNegative val="0"/>
          <c:cat>
            <c:strRef>
              <c:f>Лист2!$M$36:$M$49</c:f>
              <c:strCache>
                <c:ptCount val="14"/>
                <c:pt idx="0">
                  <c:v>518,0769231</c:v>
                </c:pt>
                <c:pt idx="1">
                  <c:v>569,9230769</c:v>
                </c:pt>
                <c:pt idx="2">
                  <c:v>466,2307692</c:v>
                </c:pt>
                <c:pt idx="3">
                  <c:v>621,7692308</c:v>
                </c:pt>
                <c:pt idx="4">
                  <c:v>673,6153846</c:v>
                </c:pt>
                <c:pt idx="5">
                  <c:v>414,3846154</c:v>
                </c:pt>
                <c:pt idx="6">
                  <c:v>725,4615385</c:v>
                </c:pt>
                <c:pt idx="7">
                  <c:v>310,6923077</c:v>
                </c:pt>
                <c:pt idx="8">
                  <c:v>362,5384615</c:v>
                </c:pt>
                <c:pt idx="9">
                  <c:v>777,3076923</c:v>
                </c:pt>
                <c:pt idx="10">
                  <c:v>Еще</c:v>
                </c:pt>
                <c:pt idx="11">
                  <c:v>829,1538462</c:v>
                </c:pt>
                <c:pt idx="12">
                  <c:v>207</c:v>
                </c:pt>
                <c:pt idx="13">
                  <c:v>258,8461538</c:v>
                </c:pt>
              </c:strCache>
            </c:strRef>
          </c:cat>
          <c:val>
            <c:numRef>
              <c:f>Лист2!$N$36:$N$49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A-4776-A6AD-9103278D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351679"/>
        <c:axId val="468354175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Лист2!$M$36:$M$49</c:f>
              <c:strCache>
                <c:ptCount val="14"/>
                <c:pt idx="0">
                  <c:v>518,0769231</c:v>
                </c:pt>
                <c:pt idx="1">
                  <c:v>569,9230769</c:v>
                </c:pt>
                <c:pt idx="2">
                  <c:v>466,2307692</c:v>
                </c:pt>
                <c:pt idx="3">
                  <c:v>621,7692308</c:v>
                </c:pt>
                <c:pt idx="4">
                  <c:v>673,6153846</c:v>
                </c:pt>
                <c:pt idx="5">
                  <c:v>414,3846154</c:v>
                </c:pt>
                <c:pt idx="6">
                  <c:v>725,4615385</c:v>
                </c:pt>
                <c:pt idx="7">
                  <c:v>310,6923077</c:v>
                </c:pt>
                <c:pt idx="8">
                  <c:v>362,5384615</c:v>
                </c:pt>
                <c:pt idx="9">
                  <c:v>777,3076923</c:v>
                </c:pt>
                <c:pt idx="10">
                  <c:v>Еще</c:v>
                </c:pt>
                <c:pt idx="11">
                  <c:v>829,1538462</c:v>
                </c:pt>
                <c:pt idx="12">
                  <c:v>207</c:v>
                </c:pt>
                <c:pt idx="13">
                  <c:v>258,8461538</c:v>
                </c:pt>
              </c:strCache>
            </c:strRef>
          </c:cat>
          <c:val>
            <c:numRef>
              <c:f>Лист2!$O$36:$O$49</c:f>
              <c:numCache>
                <c:formatCode>0.00%</c:formatCode>
                <c:ptCount val="14"/>
                <c:pt idx="0">
                  <c:v>0.15</c:v>
                </c:pt>
                <c:pt idx="1">
                  <c:v>0.3</c:v>
                </c:pt>
                <c:pt idx="2">
                  <c:v>0.42777777777777776</c:v>
                </c:pt>
                <c:pt idx="3">
                  <c:v>0.5444444444444444</c:v>
                </c:pt>
                <c:pt idx="4">
                  <c:v>0.63888888888888884</c:v>
                </c:pt>
                <c:pt idx="5">
                  <c:v>0.72777777777777775</c:v>
                </c:pt>
                <c:pt idx="6">
                  <c:v>0.81666666666666665</c:v>
                </c:pt>
                <c:pt idx="7">
                  <c:v>0.86111111111111116</c:v>
                </c:pt>
                <c:pt idx="8">
                  <c:v>0.90555555555555556</c:v>
                </c:pt>
                <c:pt idx="9">
                  <c:v>0.93888888888888888</c:v>
                </c:pt>
                <c:pt idx="10">
                  <c:v>0.96111111111111114</c:v>
                </c:pt>
                <c:pt idx="11">
                  <c:v>0.97777777777777775</c:v>
                </c:pt>
                <c:pt idx="12">
                  <c:v>0.98888888888888893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A-4776-A6AD-9103278D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46687"/>
        <c:axId val="468349599"/>
      </c:lineChart>
      <c:catAx>
        <c:axId val="46835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54175"/>
        <c:crosses val="autoZero"/>
        <c:auto val="1"/>
        <c:lblAlgn val="ctr"/>
        <c:lblOffset val="100"/>
        <c:noMultiLvlLbl val="0"/>
      </c:catAx>
      <c:valAx>
        <c:axId val="46835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351679"/>
        <c:crosses val="autoZero"/>
        <c:crossBetween val="between"/>
      </c:valAx>
      <c:valAx>
        <c:axId val="4683495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68346687"/>
        <c:crosses val="max"/>
        <c:crossBetween val="between"/>
      </c:valAx>
      <c:catAx>
        <c:axId val="46834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349599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1601</xdr:colOff>
      <xdr:row>1</xdr:row>
      <xdr:rowOff>4070</xdr:rowOff>
    </xdr:from>
    <xdr:to>
      <xdr:col>20</xdr:col>
      <xdr:colOff>1</xdr:colOff>
      <xdr:row>13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E3F29C-9802-4937-90BC-CC398C3F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607277</xdr:colOff>
      <xdr:row>14</xdr:row>
      <xdr:rowOff>186418</xdr:rowOff>
    </xdr:from>
    <xdr:to>
      <xdr:col>20</xdr:col>
      <xdr:colOff>0</xdr:colOff>
      <xdr:row>28</xdr:row>
      <xdr:rowOff>4401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115727-283E-4FEC-892D-4C5B29F4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353786</xdr:colOff>
      <xdr:row>29</xdr:row>
      <xdr:rowOff>0</xdr:rowOff>
    </xdr:from>
    <xdr:to>
      <xdr:col>20</xdr:col>
      <xdr:colOff>0</xdr:colOff>
      <xdr:row>55</xdr:row>
      <xdr:rowOff>190498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EBE128-F918-4D47-ABAA-42634F81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585831</xdr:colOff>
      <xdr:row>17</xdr:row>
      <xdr:rowOff>158325</xdr:rowOff>
    </xdr:from>
    <xdr:ext cx="2002279" cy="20011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039479-9030-4F67-9088-718F678793B4}"/>
                </a:ext>
              </a:extLst>
            </xdr:cNvPr>
            <xdr:cNvSpPr txBox="1"/>
          </xdr:nvSpPr>
          <xdr:spPr>
            <a:xfrm>
              <a:off x="6110331" y="3968325"/>
              <a:ext cx="2002279" cy="200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F </a:t>
              </a:r>
              <a:r>
                <a:rPr lang="en-US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(x)</a:t>
              </a:r>
              <a:r>
                <a:rPr lang="en-US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d>
                    <m:dPr>
                      <m:begChr m:val="{"/>
                      <m:endChr m:val=""/>
                      <m:ctrlP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ru-RU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eqArrPr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 , если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50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0,04 , если 50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51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0,06 , если 51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52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 , если 52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53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0,12 , если 53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54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 , если 54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55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0,06 , если 55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56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0,16 , если 56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57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0,16 , если 57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58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0,06 , если 58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59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0,1 , если 59 &lt;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≤ 60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ru-RU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0,04 , если 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x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&gt; 60</m:t>
                          </m:r>
                          <m:r>
                            <m:rPr>
                              <m:nor/>
                            </m:rPr>
                            <a:rPr lang="en-US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</m:eqArr>
                    </m:e>
                  </m:d>
                </m:oMath>
              </a14:m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039479-9030-4F67-9088-718F678793B4}"/>
                </a:ext>
              </a:extLst>
            </xdr:cNvPr>
            <xdr:cNvSpPr txBox="1"/>
          </xdr:nvSpPr>
          <xdr:spPr>
            <a:xfrm>
              <a:off x="6110331" y="3968325"/>
              <a:ext cx="2002279" cy="200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F </a:t>
              </a:r>
              <a:r>
                <a:rPr lang="en-US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(x)</a:t>
              </a:r>
              <a:r>
                <a:rPr lang="en-US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{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█("0 , если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50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"0,04 , если 50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51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"0,06 , если 51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52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 , если 52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53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"0,12 , если 53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54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 , если 54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55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"0,06 , если 55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56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"0,16 , если 56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57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"0,16 , если 57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58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"0,06 , если 58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59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"0,1 , если 59 &lt;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≤ 60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@</a:t>
              </a:r>
              <a:r>
                <a:rPr lang="ru-RU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"0,04 , если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 &gt; 60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 " )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┤</a:t>
              </a:r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612079</xdr:colOff>
      <xdr:row>0</xdr:row>
      <xdr:rowOff>194744</xdr:rowOff>
    </xdr:from>
    <xdr:to>
      <xdr:col>17</xdr:col>
      <xdr:colOff>8283</xdr:colOff>
      <xdr:row>14</xdr:row>
      <xdr:rowOff>8282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D07D5A-0393-4018-93D4-1D033B63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611954</xdr:colOff>
      <xdr:row>16</xdr:row>
      <xdr:rowOff>2355</xdr:rowOff>
    </xdr:from>
    <xdr:to>
      <xdr:col>16</xdr:col>
      <xdr:colOff>612912</xdr:colOff>
      <xdr:row>32</xdr:row>
      <xdr:rowOff>8283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8300E9-0C3B-4C0B-9E34-331E7CF8C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2899</xdr:colOff>
      <xdr:row>50</xdr:row>
      <xdr:rowOff>189051</xdr:rowOff>
    </xdr:from>
    <xdr:to>
      <xdr:col>16</xdr:col>
      <xdr:colOff>8283</xdr:colOff>
      <xdr:row>65</xdr:row>
      <xdr:rowOff>41412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8B1F1F2-B279-4BF9-9A99-D67BB5A4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799E0-EBE2-4D8A-BB8B-3EB779EB0EAF}" name="Таблица1" displayName="Таблица1" ref="E33:F56" headerRowCount="0" totalsRowShown="0" dataDxfId="2">
  <tableColumns count="2">
    <tableColumn id="1" xr3:uid="{12B74191-2D13-45DA-B3CE-1F6E710116F6}" name="Столбец1" dataDxfId="1"/>
    <tableColumn id="2" xr3:uid="{4CE88AA3-A034-400D-9030-6FB3B4B01A2C}" name="Столбец2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zoomScale="85" zoomScaleNormal="85" workbookViewId="0">
      <selection activeCell="V41" sqref="V41"/>
    </sheetView>
  </sheetViews>
  <sheetFormatPr defaultRowHeight="15" x14ac:dyDescent="0.25"/>
  <cols>
    <col min="1" max="1" width="14.7109375" style="2" customWidth="1"/>
    <col min="2" max="4" width="9.140625" style="2"/>
    <col min="5" max="5" width="19.42578125" style="2" customWidth="1"/>
    <col min="6" max="6" width="21.140625" style="2" customWidth="1"/>
    <col min="7" max="7" width="14.5703125" style="2" customWidth="1"/>
    <col min="8" max="9" width="11.7109375" style="2" customWidth="1"/>
    <col min="10" max="22" width="9.140625" style="2"/>
    <col min="23" max="23" width="21.7109375" style="2" customWidth="1"/>
    <col min="24" max="16384" width="9.140625" style="2"/>
  </cols>
  <sheetData>
    <row r="1" spans="1:9" ht="48" customHeight="1" x14ac:dyDescent="0.25">
      <c r="A1" s="1" t="s">
        <v>1</v>
      </c>
      <c r="E1" s="2" t="s">
        <v>2</v>
      </c>
    </row>
    <row r="2" spans="1:9" ht="30" x14ac:dyDescent="0.25">
      <c r="A2" s="5" t="s">
        <v>4</v>
      </c>
      <c r="B2" s="3" t="s">
        <v>5</v>
      </c>
      <c r="E2" s="3" t="s">
        <v>5</v>
      </c>
      <c r="F2" s="3" t="s">
        <v>3</v>
      </c>
      <c r="G2" s="4" t="s">
        <v>6</v>
      </c>
      <c r="H2" s="4" t="s">
        <v>7</v>
      </c>
      <c r="I2" s="3" t="s">
        <v>8</v>
      </c>
    </row>
    <row r="3" spans="1:9" x14ac:dyDescent="0.25">
      <c r="A3" s="3">
        <v>1</v>
      </c>
      <c r="B3" s="3">
        <v>54</v>
      </c>
      <c r="E3" s="3">
        <v>50</v>
      </c>
      <c r="F3" s="3">
        <f>COUNTIF(B$3:B$52,E3)</f>
        <v>2</v>
      </c>
      <c r="G3" s="3">
        <f>F3/F$14</f>
        <v>0.04</v>
      </c>
      <c r="H3" s="3">
        <f>F3</f>
        <v>2</v>
      </c>
      <c r="I3" s="3">
        <f>G3</f>
        <v>0.04</v>
      </c>
    </row>
    <row r="4" spans="1:9" x14ac:dyDescent="0.25">
      <c r="A4" s="3">
        <v>2</v>
      </c>
      <c r="B4" s="3">
        <v>56</v>
      </c>
      <c r="E4" s="3">
        <v>51</v>
      </c>
      <c r="F4" s="3">
        <f>COUNTIF(B$3:B$52,E4)</f>
        <v>3</v>
      </c>
      <c r="G4" s="3">
        <f t="shared" ref="G4:G14" si="0">F4/F$14</f>
        <v>0.06</v>
      </c>
      <c r="H4" s="3">
        <f>F4+H3</f>
        <v>5</v>
      </c>
      <c r="I4" s="3">
        <f>G4+I3</f>
        <v>0.1</v>
      </c>
    </row>
    <row r="5" spans="1:9" x14ac:dyDescent="0.25">
      <c r="A5" s="3">
        <v>3</v>
      </c>
      <c r="B5" s="3">
        <v>55</v>
      </c>
      <c r="E5" s="3">
        <v>52</v>
      </c>
      <c r="F5" s="3">
        <f>COUNTIF(B$3:B$52,E5)</f>
        <v>5</v>
      </c>
      <c r="G5" s="3">
        <f t="shared" si="0"/>
        <v>0.1</v>
      </c>
      <c r="H5" s="3">
        <f t="shared" ref="H5:H13" si="1">F5+H4</f>
        <v>10</v>
      </c>
      <c r="I5" s="3">
        <f t="shared" ref="I5:I13" si="2">G5+I4</f>
        <v>0.2</v>
      </c>
    </row>
    <row r="6" spans="1:9" x14ac:dyDescent="0.25">
      <c r="A6" s="3">
        <v>4</v>
      </c>
      <c r="B6" s="3">
        <v>51</v>
      </c>
      <c r="E6" s="3">
        <v>53</v>
      </c>
      <c r="F6" s="3">
        <f>COUNTIF(B$3:B$52,E6)</f>
        <v>6</v>
      </c>
      <c r="G6" s="3">
        <f t="shared" si="0"/>
        <v>0.12</v>
      </c>
      <c r="H6" s="3">
        <f t="shared" si="1"/>
        <v>16</v>
      </c>
      <c r="I6" s="3">
        <f t="shared" si="2"/>
        <v>0.32</v>
      </c>
    </row>
    <row r="7" spans="1:9" x14ac:dyDescent="0.25">
      <c r="A7" s="3">
        <v>5</v>
      </c>
      <c r="B7" s="3">
        <v>57</v>
      </c>
      <c r="E7" s="3">
        <v>54</v>
      </c>
      <c r="F7" s="3">
        <f>COUNTIF(B$3:B$52,E7)</f>
        <v>5</v>
      </c>
      <c r="G7" s="3">
        <f t="shared" si="0"/>
        <v>0.1</v>
      </c>
      <c r="H7" s="3">
        <f t="shared" si="1"/>
        <v>21</v>
      </c>
      <c r="I7" s="3">
        <f t="shared" si="2"/>
        <v>0.42000000000000004</v>
      </c>
    </row>
    <row r="8" spans="1:9" x14ac:dyDescent="0.25">
      <c r="A8" s="3">
        <v>6</v>
      </c>
      <c r="B8" s="3">
        <v>54</v>
      </c>
      <c r="E8" s="3">
        <v>55</v>
      </c>
      <c r="F8" s="3">
        <f>COUNTIF(B$3:B$52,E8)</f>
        <v>3</v>
      </c>
      <c r="G8" s="3">
        <f t="shared" si="0"/>
        <v>0.06</v>
      </c>
      <c r="H8" s="3">
        <f t="shared" si="1"/>
        <v>24</v>
      </c>
      <c r="I8" s="3">
        <f t="shared" si="2"/>
        <v>0.48000000000000004</v>
      </c>
    </row>
    <row r="9" spans="1:9" x14ac:dyDescent="0.25">
      <c r="A9" s="3">
        <v>7</v>
      </c>
      <c r="B9" s="3">
        <v>59</v>
      </c>
      <c r="E9" s="3">
        <v>56</v>
      </c>
      <c r="F9" s="3">
        <f>COUNTIF(B$3:B$52,E9)</f>
        <v>8</v>
      </c>
      <c r="G9" s="3">
        <f t="shared" si="0"/>
        <v>0.16</v>
      </c>
      <c r="H9" s="3">
        <f t="shared" si="1"/>
        <v>32</v>
      </c>
      <c r="I9" s="3">
        <f t="shared" si="2"/>
        <v>0.64</v>
      </c>
    </row>
    <row r="10" spans="1:9" x14ac:dyDescent="0.25">
      <c r="A10" s="3">
        <v>8</v>
      </c>
      <c r="B10" s="3">
        <v>59</v>
      </c>
      <c r="E10" s="3">
        <v>57</v>
      </c>
      <c r="F10" s="3">
        <f>COUNTIF(B$3:B$52,E10)</f>
        <v>8</v>
      </c>
      <c r="G10" s="3">
        <f t="shared" si="0"/>
        <v>0.16</v>
      </c>
      <c r="H10" s="3">
        <f t="shared" si="1"/>
        <v>40</v>
      </c>
      <c r="I10" s="3">
        <f t="shared" si="2"/>
        <v>0.8</v>
      </c>
    </row>
    <row r="11" spans="1:9" x14ac:dyDescent="0.25">
      <c r="A11" s="3">
        <v>9</v>
      </c>
      <c r="B11" s="3">
        <v>56</v>
      </c>
      <c r="E11" s="3">
        <v>58</v>
      </c>
      <c r="F11" s="3">
        <f>COUNTIF(B$3:B$52,E11)</f>
        <v>3</v>
      </c>
      <c r="G11" s="3">
        <f t="shared" si="0"/>
        <v>0.06</v>
      </c>
      <c r="H11" s="3">
        <f t="shared" si="1"/>
        <v>43</v>
      </c>
      <c r="I11" s="3">
        <f t="shared" si="2"/>
        <v>0.8600000000000001</v>
      </c>
    </row>
    <row r="12" spans="1:9" x14ac:dyDescent="0.25">
      <c r="A12" s="3">
        <v>10</v>
      </c>
      <c r="B12" s="3">
        <v>59</v>
      </c>
      <c r="E12" s="3">
        <v>59</v>
      </c>
      <c r="F12" s="3">
        <f>COUNTIF(B$3:B$52,E12)</f>
        <v>5</v>
      </c>
      <c r="G12" s="3">
        <f t="shared" si="0"/>
        <v>0.1</v>
      </c>
      <c r="H12" s="3">
        <f t="shared" si="1"/>
        <v>48</v>
      </c>
      <c r="I12" s="3">
        <f t="shared" si="2"/>
        <v>0.96000000000000008</v>
      </c>
    </row>
    <row r="13" spans="1:9" x14ac:dyDescent="0.25">
      <c r="A13" s="3">
        <v>11</v>
      </c>
      <c r="B13" s="3">
        <v>56</v>
      </c>
      <c r="E13" s="3">
        <v>60</v>
      </c>
      <c r="F13" s="3">
        <f>COUNTIF(B$3:B$52,E13)</f>
        <v>2</v>
      </c>
      <c r="G13" s="3">
        <f t="shared" si="0"/>
        <v>0.04</v>
      </c>
      <c r="H13" s="3">
        <f t="shared" si="1"/>
        <v>50</v>
      </c>
      <c r="I13" s="3">
        <f t="shared" si="2"/>
        <v>1</v>
      </c>
    </row>
    <row r="14" spans="1:9" x14ac:dyDescent="0.25">
      <c r="A14" s="3">
        <v>12</v>
      </c>
      <c r="B14" s="3">
        <v>56</v>
      </c>
      <c r="E14" s="3" t="s">
        <v>0</v>
      </c>
      <c r="F14" s="3">
        <f>SUM(F3:F13)</f>
        <v>50</v>
      </c>
      <c r="G14" s="3">
        <f t="shared" si="0"/>
        <v>1</v>
      </c>
    </row>
    <row r="15" spans="1:9" x14ac:dyDescent="0.25">
      <c r="A15" s="3">
        <v>13</v>
      </c>
      <c r="B15" s="3">
        <v>58</v>
      </c>
    </row>
    <row r="16" spans="1:9" x14ac:dyDescent="0.25">
      <c r="A16" s="3">
        <v>14</v>
      </c>
      <c r="B16" s="3">
        <v>52</v>
      </c>
      <c r="E16"/>
      <c r="F16"/>
    </row>
    <row r="17" spans="1:28" x14ac:dyDescent="0.25">
      <c r="A17" s="3">
        <v>15</v>
      </c>
      <c r="B17" s="3">
        <v>54</v>
      </c>
      <c r="E17" s="10" t="s">
        <v>9</v>
      </c>
      <c r="F17" s="9">
        <v>55.18</v>
      </c>
      <c r="H17" s="11" t="s">
        <v>22</v>
      </c>
      <c r="I17" s="11"/>
      <c r="AA17"/>
      <c r="AB17"/>
    </row>
    <row r="18" spans="1:28" x14ac:dyDescent="0.25">
      <c r="A18" s="3">
        <v>16</v>
      </c>
      <c r="B18" s="3">
        <v>57</v>
      </c>
      <c r="E18" s="10" t="s">
        <v>10</v>
      </c>
      <c r="F18" s="9">
        <v>0.38723509707690912</v>
      </c>
    </row>
    <row r="19" spans="1:28" x14ac:dyDescent="0.25">
      <c r="A19" s="3">
        <v>17</v>
      </c>
      <c r="B19" s="3">
        <v>57</v>
      </c>
      <c r="E19" s="10" t="s">
        <v>11</v>
      </c>
      <c r="F19" s="9">
        <v>56</v>
      </c>
      <c r="AA19"/>
      <c r="AB19"/>
    </row>
    <row r="20" spans="1:28" x14ac:dyDescent="0.25">
      <c r="A20" s="3">
        <v>18</v>
      </c>
      <c r="B20" s="3">
        <v>53</v>
      </c>
      <c r="E20" s="10" t="s">
        <v>12</v>
      </c>
      <c r="F20" s="9">
        <v>56</v>
      </c>
    </row>
    <row r="21" spans="1:28" x14ac:dyDescent="0.25">
      <c r="A21" s="3">
        <v>19</v>
      </c>
      <c r="B21" s="3">
        <v>56</v>
      </c>
      <c r="E21" s="10" t="s">
        <v>13</v>
      </c>
      <c r="F21" s="9">
        <v>2.7381656305651347</v>
      </c>
      <c r="AA21"/>
      <c r="AB21"/>
    </row>
    <row r="22" spans="1:28" x14ac:dyDescent="0.25">
      <c r="A22" s="3">
        <v>20</v>
      </c>
      <c r="B22" s="3">
        <v>53</v>
      </c>
      <c r="E22" s="10" t="s">
        <v>14</v>
      </c>
      <c r="F22" s="9">
        <v>7.4975510204081628</v>
      </c>
    </row>
    <row r="23" spans="1:28" x14ac:dyDescent="0.25">
      <c r="A23" s="3">
        <v>21</v>
      </c>
      <c r="B23" s="3">
        <v>59</v>
      </c>
      <c r="E23" s="10" t="s">
        <v>15</v>
      </c>
      <c r="F23" s="9">
        <v>-0.96143321441897989</v>
      </c>
      <c r="AA23"/>
      <c r="AB23"/>
    </row>
    <row r="24" spans="1:28" x14ac:dyDescent="0.25">
      <c r="A24" s="3">
        <v>22</v>
      </c>
      <c r="B24" s="3">
        <v>55</v>
      </c>
      <c r="E24" s="10" t="s">
        <v>16</v>
      </c>
      <c r="F24" s="9">
        <v>-0.10942919292556623</v>
      </c>
    </row>
    <row r="25" spans="1:28" x14ac:dyDescent="0.25">
      <c r="A25" s="3">
        <v>23</v>
      </c>
      <c r="B25" s="3">
        <v>51</v>
      </c>
      <c r="E25" s="10" t="s">
        <v>17</v>
      </c>
      <c r="F25" s="9">
        <v>10</v>
      </c>
      <c r="AA25"/>
      <c r="AB25"/>
    </row>
    <row r="26" spans="1:28" x14ac:dyDescent="0.25">
      <c r="A26" s="3">
        <v>24</v>
      </c>
      <c r="B26" s="3">
        <v>51</v>
      </c>
      <c r="E26" s="10" t="s">
        <v>18</v>
      </c>
      <c r="F26" s="9">
        <v>50</v>
      </c>
    </row>
    <row r="27" spans="1:28" x14ac:dyDescent="0.25">
      <c r="A27" s="3">
        <v>25</v>
      </c>
      <c r="B27" s="3">
        <v>58</v>
      </c>
      <c r="E27" s="10" t="s">
        <v>19</v>
      </c>
      <c r="F27" s="9">
        <v>60</v>
      </c>
      <c r="AA27"/>
      <c r="AB27"/>
    </row>
    <row r="28" spans="1:28" x14ac:dyDescent="0.25">
      <c r="A28" s="3">
        <v>26</v>
      </c>
      <c r="B28" s="3">
        <v>50</v>
      </c>
      <c r="E28" s="10" t="s">
        <v>0</v>
      </c>
      <c r="F28" s="9">
        <v>2759</v>
      </c>
    </row>
    <row r="29" spans="1:28" x14ac:dyDescent="0.25">
      <c r="A29" s="3">
        <v>27</v>
      </c>
      <c r="B29" s="3">
        <v>57</v>
      </c>
      <c r="E29" s="10" t="s">
        <v>20</v>
      </c>
      <c r="F29" s="9">
        <v>50</v>
      </c>
      <c r="AA29"/>
      <c r="AB29"/>
    </row>
    <row r="30" spans="1:28" x14ac:dyDescent="0.25">
      <c r="A30" s="3">
        <v>28</v>
      </c>
      <c r="B30" s="3">
        <v>53</v>
      </c>
      <c r="E30" s="10" t="s">
        <v>21</v>
      </c>
      <c r="F30" s="9">
        <f>_xlfn.CONFIDENCE.NORM(0.05,F21,F29)</f>
        <v>0.7589668438206133</v>
      </c>
    </row>
    <row r="31" spans="1:28" x14ac:dyDescent="0.25">
      <c r="A31" s="3">
        <v>29</v>
      </c>
      <c r="B31" s="3">
        <v>54</v>
      </c>
      <c r="AA31"/>
      <c r="AB31"/>
    </row>
    <row r="32" spans="1:28" x14ac:dyDescent="0.25">
      <c r="A32" s="3">
        <v>30</v>
      </c>
      <c r="B32" s="3">
        <v>56</v>
      </c>
      <c r="E32"/>
      <c r="F32"/>
    </row>
    <row r="33" spans="1:28" x14ac:dyDescent="0.25">
      <c r="A33" s="3">
        <v>31</v>
      </c>
      <c r="B33" s="3">
        <v>59</v>
      </c>
      <c r="E33">
        <v>45</v>
      </c>
      <c r="F33">
        <v>50</v>
      </c>
      <c r="AA33"/>
      <c r="AB33"/>
    </row>
    <row r="34" spans="1:28" x14ac:dyDescent="0.25">
      <c r="A34" s="3">
        <v>32</v>
      </c>
      <c r="B34" s="3">
        <v>53</v>
      </c>
      <c r="E34" s="2">
        <v>0</v>
      </c>
      <c r="F34" s="2">
        <v>0</v>
      </c>
    </row>
    <row r="35" spans="1:28" x14ac:dyDescent="0.25">
      <c r="A35" s="3">
        <v>33</v>
      </c>
      <c r="B35" s="3">
        <v>60</v>
      </c>
      <c r="E35">
        <v>50</v>
      </c>
      <c r="F35">
        <v>51</v>
      </c>
      <c r="AA35"/>
      <c r="AB35"/>
    </row>
    <row r="36" spans="1:28" x14ac:dyDescent="0.25">
      <c r="A36" s="3">
        <v>34</v>
      </c>
      <c r="B36" s="3">
        <v>57</v>
      </c>
      <c r="E36" s="2">
        <v>0.04</v>
      </c>
      <c r="F36" s="2">
        <v>0.04</v>
      </c>
    </row>
    <row r="37" spans="1:28" x14ac:dyDescent="0.25">
      <c r="A37" s="3">
        <v>35</v>
      </c>
      <c r="B37" s="3">
        <v>58</v>
      </c>
      <c r="E37">
        <v>51</v>
      </c>
      <c r="F37">
        <v>52</v>
      </c>
      <c r="AA37"/>
      <c r="AB37"/>
    </row>
    <row r="38" spans="1:28" x14ac:dyDescent="0.25">
      <c r="A38" s="3">
        <v>36</v>
      </c>
      <c r="B38" s="3">
        <v>54</v>
      </c>
      <c r="E38" s="2">
        <v>0.1</v>
      </c>
      <c r="F38" s="2">
        <v>0.1</v>
      </c>
    </row>
    <row r="39" spans="1:28" x14ac:dyDescent="0.25">
      <c r="A39" s="3">
        <v>37</v>
      </c>
      <c r="B39" s="3">
        <v>60</v>
      </c>
      <c r="E39">
        <v>52</v>
      </c>
      <c r="F39">
        <v>53</v>
      </c>
      <c r="G39"/>
      <c r="AA39"/>
      <c r="AB39"/>
    </row>
    <row r="40" spans="1:28" x14ac:dyDescent="0.25">
      <c r="A40" s="3">
        <v>38</v>
      </c>
      <c r="B40" s="3">
        <v>52</v>
      </c>
      <c r="E40" s="2">
        <v>0.2</v>
      </c>
      <c r="F40" s="2">
        <v>0.2</v>
      </c>
    </row>
    <row r="41" spans="1:28" x14ac:dyDescent="0.25">
      <c r="A41" s="3">
        <v>39</v>
      </c>
      <c r="B41" s="3">
        <v>56</v>
      </c>
      <c r="E41">
        <v>53</v>
      </c>
      <c r="F41">
        <v>54</v>
      </c>
    </row>
    <row r="42" spans="1:28" x14ac:dyDescent="0.25">
      <c r="A42" s="3">
        <v>40</v>
      </c>
      <c r="B42" s="3">
        <v>56</v>
      </c>
      <c r="E42" s="2">
        <v>0.32</v>
      </c>
      <c r="F42" s="2">
        <v>0.32</v>
      </c>
    </row>
    <row r="43" spans="1:28" x14ac:dyDescent="0.25">
      <c r="A43" s="3">
        <v>41</v>
      </c>
      <c r="B43" s="3">
        <v>57</v>
      </c>
      <c r="E43">
        <v>54</v>
      </c>
      <c r="F43">
        <v>55</v>
      </c>
    </row>
    <row r="44" spans="1:28" x14ac:dyDescent="0.25">
      <c r="A44" s="3">
        <v>42</v>
      </c>
      <c r="B44" s="3">
        <v>57</v>
      </c>
      <c r="E44" s="2">
        <v>0.42000000000000004</v>
      </c>
      <c r="F44" s="2">
        <v>0.42000000000000004</v>
      </c>
      <c r="X44"/>
      <c r="Y44"/>
    </row>
    <row r="45" spans="1:28" x14ac:dyDescent="0.25">
      <c r="A45" s="3">
        <v>43</v>
      </c>
      <c r="B45" s="3">
        <v>53</v>
      </c>
      <c r="E45">
        <v>55</v>
      </c>
      <c r="F45">
        <v>56</v>
      </c>
      <c r="X45"/>
      <c r="Y45"/>
    </row>
    <row r="46" spans="1:28" x14ac:dyDescent="0.25">
      <c r="A46" s="3">
        <v>44</v>
      </c>
      <c r="B46" s="3">
        <v>52</v>
      </c>
      <c r="E46" s="2">
        <v>0.48000000000000004</v>
      </c>
      <c r="F46" s="2">
        <v>0.48000000000000004</v>
      </c>
      <c r="X46"/>
      <c r="Y46"/>
    </row>
    <row r="47" spans="1:28" x14ac:dyDescent="0.25">
      <c r="A47" s="3">
        <v>45</v>
      </c>
      <c r="B47" s="3">
        <v>53</v>
      </c>
      <c r="E47">
        <v>56</v>
      </c>
      <c r="F47">
        <v>57</v>
      </c>
      <c r="J47"/>
      <c r="K47"/>
      <c r="L47"/>
      <c r="M47"/>
      <c r="N47"/>
      <c r="O47"/>
      <c r="X47"/>
      <c r="Y47"/>
    </row>
    <row r="48" spans="1:28" x14ac:dyDescent="0.25">
      <c r="A48" s="3">
        <v>46</v>
      </c>
      <c r="B48" s="3">
        <v>52</v>
      </c>
      <c r="E48" s="2">
        <v>0.64</v>
      </c>
      <c r="F48" s="2">
        <v>0.64</v>
      </c>
      <c r="J48"/>
      <c r="K48"/>
      <c r="L48"/>
      <c r="M48"/>
      <c r="N48"/>
      <c r="O48"/>
      <c r="X48"/>
      <c r="Y48"/>
    </row>
    <row r="49" spans="1:25" x14ac:dyDescent="0.25">
      <c r="A49" s="3">
        <v>47</v>
      </c>
      <c r="B49" s="3">
        <v>57</v>
      </c>
      <c r="E49">
        <v>57</v>
      </c>
      <c r="F49">
        <v>58</v>
      </c>
      <c r="J49"/>
      <c r="K49"/>
      <c r="L49"/>
      <c r="M49"/>
      <c r="N49"/>
      <c r="O49"/>
      <c r="X49"/>
      <c r="Y49"/>
    </row>
    <row r="50" spans="1:25" x14ac:dyDescent="0.25">
      <c r="A50" s="3">
        <v>48</v>
      </c>
      <c r="B50" s="3">
        <v>50</v>
      </c>
      <c r="E50" s="2">
        <v>0.8</v>
      </c>
      <c r="F50" s="2">
        <v>0.8</v>
      </c>
      <c r="J50"/>
      <c r="K50"/>
      <c r="L50"/>
      <c r="M50"/>
      <c r="N50"/>
      <c r="O50"/>
      <c r="X50"/>
      <c r="Y50"/>
    </row>
    <row r="51" spans="1:25" x14ac:dyDescent="0.25">
      <c r="A51" s="3">
        <v>49</v>
      </c>
      <c r="B51" s="3">
        <v>55</v>
      </c>
      <c r="E51">
        <v>58</v>
      </c>
      <c r="F51">
        <v>59</v>
      </c>
      <c r="J51"/>
      <c r="K51"/>
      <c r="L51"/>
      <c r="M51"/>
      <c r="N51"/>
      <c r="O51"/>
      <c r="X51"/>
      <c r="Y51"/>
    </row>
    <row r="52" spans="1:25" x14ac:dyDescent="0.25">
      <c r="A52" s="3">
        <v>50</v>
      </c>
      <c r="B52" s="3">
        <v>52</v>
      </c>
      <c r="E52" s="2">
        <v>0.8600000000000001</v>
      </c>
      <c r="F52" s="2">
        <v>0.8600000000000001</v>
      </c>
      <c r="J52"/>
      <c r="K52"/>
      <c r="L52"/>
      <c r="M52"/>
      <c r="N52"/>
      <c r="O52"/>
      <c r="X52"/>
      <c r="Y52"/>
    </row>
    <row r="53" spans="1:25" x14ac:dyDescent="0.25">
      <c r="E53">
        <v>59</v>
      </c>
      <c r="F53">
        <v>60</v>
      </c>
      <c r="J53"/>
      <c r="K53"/>
      <c r="L53"/>
      <c r="M53"/>
      <c r="N53"/>
      <c r="O53"/>
      <c r="X53"/>
      <c r="Y53"/>
    </row>
    <row r="54" spans="1:25" x14ac:dyDescent="0.25">
      <c r="E54" s="2">
        <v>0.96000000000000008</v>
      </c>
      <c r="F54" s="2">
        <v>0.96000000000000008</v>
      </c>
      <c r="J54"/>
      <c r="K54"/>
      <c r="L54"/>
      <c r="M54"/>
      <c r="N54"/>
      <c r="O54"/>
      <c r="X54"/>
      <c r="Y54"/>
    </row>
    <row r="55" spans="1:25" x14ac:dyDescent="0.25">
      <c r="E55">
        <v>60</v>
      </c>
      <c r="F55">
        <v>65</v>
      </c>
      <c r="J55"/>
      <c r="K55"/>
      <c r="L55"/>
      <c r="M55"/>
      <c r="N55"/>
      <c r="O55"/>
      <c r="X55"/>
      <c r="Y55"/>
    </row>
    <row r="56" spans="1:25" x14ac:dyDescent="0.25">
      <c r="E56" s="2">
        <v>1</v>
      </c>
      <c r="F56" s="2">
        <v>1</v>
      </c>
      <c r="J56"/>
      <c r="K56"/>
      <c r="L56"/>
      <c r="M56"/>
      <c r="N56"/>
      <c r="O56"/>
      <c r="X56"/>
      <c r="Y56"/>
    </row>
    <row r="57" spans="1:25" x14ac:dyDescent="0.25">
      <c r="J57"/>
      <c r="K57"/>
      <c r="L57"/>
      <c r="M57"/>
      <c r="N57"/>
      <c r="O57"/>
    </row>
    <row r="58" spans="1:25" x14ac:dyDescent="0.25">
      <c r="J58"/>
      <c r="K58"/>
      <c r="L58"/>
      <c r="M58"/>
      <c r="N58"/>
      <c r="O58"/>
    </row>
    <row r="59" spans="1:25" x14ac:dyDescent="0.25">
      <c r="J59"/>
      <c r="K59"/>
      <c r="L59"/>
      <c r="M59"/>
      <c r="N59"/>
      <c r="O59"/>
    </row>
    <row r="60" spans="1:25" x14ac:dyDescent="0.25">
      <c r="J60"/>
      <c r="K60"/>
      <c r="L60"/>
      <c r="M60"/>
      <c r="N60"/>
      <c r="O60"/>
    </row>
    <row r="61" spans="1:25" x14ac:dyDescent="0.25">
      <c r="J61"/>
      <c r="K61"/>
      <c r="L61"/>
      <c r="M61"/>
      <c r="N61"/>
      <c r="O61"/>
    </row>
    <row r="62" spans="1:25" x14ac:dyDescent="0.25">
      <c r="J62"/>
      <c r="K62"/>
      <c r="L62"/>
      <c r="M62"/>
      <c r="N62"/>
      <c r="O62"/>
    </row>
    <row r="63" spans="1:25" x14ac:dyDescent="0.25">
      <c r="J63"/>
      <c r="K63"/>
      <c r="L63"/>
      <c r="M63"/>
      <c r="N63"/>
      <c r="O63"/>
    </row>
    <row r="64" spans="1:25" x14ac:dyDescent="0.25">
      <c r="J64"/>
      <c r="K64"/>
      <c r="L64"/>
      <c r="M64"/>
      <c r="N64"/>
      <c r="O64"/>
    </row>
    <row r="65" spans="10:15" x14ac:dyDescent="0.25">
      <c r="J65"/>
      <c r="K65"/>
      <c r="L65"/>
      <c r="M65"/>
      <c r="N65"/>
      <c r="O65"/>
    </row>
  </sheetData>
  <sortState xmlns:xlrd2="http://schemas.microsoft.com/office/spreadsheetml/2017/richdata2" ref="E3:E14">
    <sortCondition ref="E14"/>
  </sortState>
  <mergeCells count="1">
    <mergeCell ref="H17:I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CDA3-3628-4999-AEB3-216296A75903}">
  <dimension ref="A1:O182"/>
  <sheetViews>
    <sheetView topLeftCell="A124" zoomScale="70" zoomScaleNormal="70" workbookViewId="0">
      <selection activeCell="W53" sqref="W53"/>
    </sheetView>
  </sheetViews>
  <sheetFormatPr defaultRowHeight="15" x14ac:dyDescent="0.25"/>
  <cols>
    <col min="1" max="1" width="9.140625" style="2"/>
    <col min="2" max="2" width="17.42578125" style="2" customWidth="1"/>
    <col min="3" max="3" width="9.140625" style="2"/>
    <col min="4" max="4" width="16.140625" style="2" customWidth="1"/>
    <col min="5" max="5" width="9.140625" style="2"/>
    <col min="6" max="6" width="15.42578125" style="2" customWidth="1"/>
    <col min="7" max="7" width="10.28515625" style="2" customWidth="1"/>
    <col min="8" max="8" width="11.85546875" style="2" customWidth="1"/>
    <col min="9" max="9" width="9.140625" style="2"/>
    <col min="10" max="10" width="24.5703125" style="2" bestFit="1" customWidth="1"/>
    <col min="11" max="11" width="13.140625" style="2" bestFit="1" customWidth="1"/>
    <col min="12" max="12" width="18.140625" style="2" bestFit="1" customWidth="1"/>
    <col min="13" max="13" width="12.28515625" style="2" bestFit="1" customWidth="1"/>
    <col min="14" max="14" width="10.42578125" style="2" bestFit="1" customWidth="1"/>
    <col min="15" max="15" width="18.140625" style="2" bestFit="1" customWidth="1"/>
    <col min="16" max="16384" width="9.140625" style="2"/>
  </cols>
  <sheetData>
    <row r="1" spans="1:8" ht="15.75" thickBot="1" x14ac:dyDescent="0.3"/>
    <row r="2" spans="1:8" ht="45.75" thickBot="1" x14ac:dyDescent="0.3">
      <c r="A2" s="18" t="s">
        <v>24</v>
      </c>
      <c r="B2" s="19" t="s">
        <v>23</v>
      </c>
      <c r="D2" s="23" t="s">
        <v>23</v>
      </c>
      <c r="E2" s="24" t="s">
        <v>25</v>
      </c>
      <c r="F2" s="25" t="s">
        <v>26</v>
      </c>
      <c r="G2" s="25" t="s">
        <v>27</v>
      </c>
      <c r="H2" s="26" t="s">
        <v>8</v>
      </c>
    </row>
    <row r="3" spans="1:8" x14ac:dyDescent="0.25">
      <c r="A3" s="17">
        <v>1</v>
      </c>
      <c r="B3" s="17">
        <v>284</v>
      </c>
      <c r="D3" s="17">
        <v>207</v>
      </c>
      <c r="E3" s="17">
        <f>COUNTIF(B$3:B$182,D3)</f>
        <v>2</v>
      </c>
      <c r="F3" s="22">
        <f>E3/E$156</f>
        <v>1.1111111111111112E-2</v>
      </c>
      <c r="G3" s="17">
        <f>E3</f>
        <v>2</v>
      </c>
      <c r="H3" s="17">
        <f>F3</f>
        <v>1.1111111111111112E-2</v>
      </c>
    </row>
    <row r="4" spans="1:8" x14ac:dyDescent="0.25">
      <c r="A4" s="3">
        <v>2</v>
      </c>
      <c r="B4" s="3">
        <v>697</v>
      </c>
      <c r="D4" s="3">
        <v>231</v>
      </c>
      <c r="E4" s="3">
        <f>COUNTIF(B$3:B$182,D4)</f>
        <v>1</v>
      </c>
      <c r="F4" s="20">
        <f>E4/E$156</f>
        <v>5.5555555555555558E-3</v>
      </c>
      <c r="G4" s="3">
        <f>E4+G3</f>
        <v>3</v>
      </c>
      <c r="H4" s="21">
        <f>F4+H3</f>
        <v>1.6666666666666666E-2</v>
      </c>
    </row>
    <row r="5" spans="1:8" x14ac:dyDescent="0.25">
      <c r="A5" s="3">
        <v>3</v>
      </c>
      <c r="B5" s="3">
        <v>362</v>
      </c>
      <c r="D5" s="3">
        <v>253</v>
      </c>
      <c r="E5" s="3">
        <f>COUNTIF(B$3:B$182,D5)</f>
        <v>1</v>
      </c>
      <c r="F5" s="20">
        <f>E5/E$156</f>
        <v>5.5555555555555558E-3</v>
      </c>
      <c r="G5" s="3">
        <f t="shared" ref="G5:G68" si="0">E5+G4</f>
        <v>4</v>
      </c>
      <c r="H5" s="21">
        <f t="shared" ref="H5:H68" si="1">F5+H4</f>
        <v>2.2222222222222223E-2</v>
      </c>
    </row>
    <row r="6" spans="1:8" x14ac:dyDescent="0.25">
      <c r="A6" s="3">
        <v>4</v>
      </c>
      <c r="B6" s="3">
        <v>307</v>
      </c>
      <c r="D6" s="3">
        <v>273</v>
      </c>
      <c r="E6" s="3">
        <f>COUNTIF(B$3:B$182,D6)</f>
        <v>1</v>
      </c>
      <c r="F6" s="20">
        <f>E6/E$156</f>
        <v>5.5555555555555558E-3</v>
      </c>
      <c r="G6" s="3">
        <f t="shared" si="0"/>
        <v>5</v>
      </c>
      <c r="H6" s="21">
        <f t="shared" si="1"/>
        <v>2.777777777777778E-2</v>
      </c>
    </row>
    <row r="7" spans="1:8" x14ac:dyDescent="0.25">
      <c r="A7" s="3">
        <v>5</v>
      </c>
      <c r="B7" s="3">
        <v>468</v>
      </c>
      <c r="D7" s="3">
        <v>277</v>
      </c>
      <c r="E7" s="3">
        <f>COUNTIF(B$3:B$182,D7)</f>
        <v>1</v>
      </c>
      <c r="F7" s="20">
        <f>E7/E$156</f>
        <v>5.5555555555555558E-3</v>
      </c>
      <c r="G7" s="3">
        <f t="shared" si="0"/>
        <v>6</v>
      </c>
      <c r="H7" s="21">
        <f t="shared" si="1"/>
        <v>3.3333333333333333E-2</v>
      </c>
    </row>
    <row r="8" spans="1:8" x14ac:dyDescent="0.25">
      <c r="A8" s="3">
        <v>6</v>
      </c>
      <c r="B8" s="3">
        <v>453</v>
      </c>
      <c r="D8" s="3">
        <v>284</v>
      </c>
      <c r="E8" s="3">
        <f>COUNTIF(B$3:B$182,D8)</f>
        <v>1</v>
      </c>
      <c r="F8" s="20">
        <f>E8/E$156</f>
        <v>5.5555555555555558E-3</v>
      </c>
      <c r="G8" s="3">
        <f t="shared" si="0"/>
        <v>7</v>
      </c>
      <c r="H8" s="21">
        <f t="shared" si="1"/>
        <v>3.888888888888889E-2</v>
      </c>
    </row>
    <row r="9" spans="1:8" x14ac:dyDescent="0.25">
      <c r="A9" s="3">
        <v>7</v>
      </c>
      <c r="B9" s="3">
        <v>435</v>
      </c>
      <c r="D9" s="3">
        <v>292</v>
      </c>
      <c r="E9" s="3">
        <f>COUNTIF(B$3:B$182,D9)</f>
        <v>1</v>
      </c>
      <c r="F9" s="20">
        <f>E9/E$156</f>
        <v>5.5555555555555558E-3</v>
      </c>
      <c r="G9" s="3">
        <f t="shared" si="0"/>
        <v>8</v>
      </c>
      <c r="H9" s="21">
        <f t="shared" si="1"/>
        <v>4.4444444444444446E-2</v>
      </c>
    </row>
    <row r="10" spans="1:8" x14ac:dyDescent="0.25">
      <c r="A10" s="3">
        <v>8</v>
      </c>
      <c r="B10" s="3">
        <v>766</v>
      </c>
      <c r="D10" s="3">
        <v>301</v>
      </c>
      <c r="E10" s="3">
        <f>COUNTIF(B$3:B$182,D10)</f>
        <v>1</v>
      </c>
      <c r="F10" s="20">
        <f>E10/E$156</f>
        <v>5.5555555555555558E-3</v>
      </c>
      <c r="G10" s="3">
        <f t="shared" si="0"/>
        <v>9</v>
      </c>
      <c r="H10" s="21">
        <f t="shared" si="1"/>
        <v>0.05</v>
      </c>
    </row>
    <row r="11" spans="1:8" x14ac:dyDescent="0.25">
      <c r="A11" s="3">
        <v>9</v>
      </c>
      <c r="B11" s="3">
        <v>593</v>
      </c>
      <c r="D11" s="3">
        <v>303</v>
      </c>
      <c r="E11" s="3">
        <f>COUNTIF(B$3:B$182,D11)</f>
        <v>1</v>
      </c>
      <c r="F11" s="20">
        <f>E11/E$156</f>
        <v>5.5555555555555558E-3</v>
      </c>
      <c r="G11" s="3">
        <f t="shared" si="0"/>
        <v>10</v>
      </c>
      <c r="H11" s="21">
        <f t="shared" si="1"/>
        <v>5.5555555555555559E-2</v>
      </c>
    </row>
    <row r="12" spans="1:8" x14ac:dyDescent="0.25">
      <c r="A12" s="3">
        <v>10</v>
      </c>
      <c r="B12" s="3">
        <v>650</v>
      </c>
      <c r="D12" s="3">
        <v>305</v>
      </c>
      <c r="E12" s="3">
        <f>COUNTIF(B$3:B$182,D12)</f>
        <v>1</v>
      </c>
      <c r="F12" s="20">
        <f>E12/E$156</f>
        <v>5.5555555555555558E-3</v>
      </c>
      <c r="G12" s="3">
        <f t="shared" si="0"/>
        <v>11</v>
      </c>
      <c r="H12" s="21">
        <f t="shared" si="1"/>
        <v>6.1111111111111116E-2</v>
      </c>
    </row>
    <row r="13" spans="1:8" x14ac:dyDescent="0.25">
      <c r="A13" s="3">
        <v>11</v>
      </c>
      <c r="B13" s="3">
        <v>492</v>
      </c>
      <c r="D13" s="3">
        <v>307</v>
      </c>
      <c r="E13" s="3">
        <f>COUNTIF(B$3:B$182,D13)</f>
        <v>1</v>
      </c>
      <c r="F13" s="20">
        <f>E13/E$156</f>
        <v>5.5555555555555558E-3</v>
      </c>
      <c r="G13" s="3">
        <f t="shared" si="0"/>
        <v>12</v>
      </c>
      <c r="H13" s="21">
        <f t="shared" si="1"/>
        <v>6.6666666666666666E-2</v>
      </c>
    </row>
    <row r="14" spans="1:8" x14ac:dyDescent="0.25">
      <c r="A14" s="3">
        <v>12</v>
      </c>
      <c r="B14" s="3">
        <v>387</v>
      </c>
      <c r="D14" s="3">
        <v>316</v>
      </c>
      <c r="E14" s="3">
        <f>COUNTIF(B$3:B$182,D14)</f>
        <v>1</v>
      </c>
      <c r="F14" s="20">
        <f>E14/E$156</f>
        <v>5.5555555555555558E-3</v>
      </c>
      <c r="G14" s="3">
        <f t="shared" si="0"/>
        <v>13</v>
      </c>
      <c r="H14" s="21">
        <f t="shared" si="1"/>
        <v>7.2222222222222215E-2</v>
      </c>
    </row>
    <row r="15" spans="1:8" x14ac:dyDescent="0.25">
      <c r="A15" s="3">
        <v>13</v>
      </c>
      <c r="B15" s="3">
        <v>513</v>
      </c>
      <c r="D15" s="3">
        <v>325</v>
      </c>
      <c r="E15" s="3">
        <f>COUNTIF(B$3:B$182,D15)</f>
        <v>1</v>
      </c>
      <c r="F15" s="20">
        <f>E15/E$156</f>
        <v>5.5555555555555558E-3</v>
      </c>
      <c r="G15" s="3">
        <f t="shared" si="0"/>
        <v>14</v>
      </c>
      <c r="H15" s="21">
        <f t="shared" si="1"/>
        <v>7.7777777777777765E-2</v>
      </c>
    </row>
    <row r="16" spans="1:8" x14ac:dyDescent="0.25">
      <c r="A16" s="3">
        <v>14</v>
      </c>
      <c r="B16" s="3">
        <v>719</v>
      </c>
      <c r="D16" s="3">
        <v>328</v>
      </c>
      <c r="E16" s="3">
        <f>COUNTIF(B$3:B$182,D16)</f>
        <v>1</v>
      </c>
      <c r="F16" s="20">
        <f>E16/E$156</f>
        <v>5.5555555555555558E-3</v>
      </c>
      <c r="G16" s="3">
        <f t="shared" si="0"/>
        <v>15</v>
      </c>
      <c r="H16" s="21">
        <f t="shared" si="1"/>
        <v>8.3333333333333315E-2</v>
      </c>
    </row>
    <row r="17" spans="1:8" x14ac:dyDescent="0.25">
      <c r="A17" s="3">
        <v>15</v>
      </c>
      <c r="B17" s="3">
        <v>615</v>
      </c>
      <c r="D17" s="3">
        <v>332</v>
      </c>
      <c r="E17" s="3">
        <f>COUNTIF(B$3:B$182,D17)</f>
        <v>1</v>
      </c>
      <c r="F17" s="20">
        <f>E17/E$156</f>
        <v>5.5555555555555558E-3</v>
      </c>
      <c r="G17" s="3">
        <f t="shared" si="0"/>
        <v>16</v>
      </c>
      <c r="H17" s="21">
        <f t="shared" si="1"/>
        <v>8.8888888888888865E-2</v>
      </c>
    </row>
    <row r="18" spans="1:8" x14ac:dyDescent="0.25">
      <c r="A18" s="3">
        <v>16</v>
      </c>
      <c r="B18" s="3">
        <v>494</v>
      </c>
      <c r="D18" s="3">
        <v>341</v>
      </c>
      <c r="E18" s="3">
        <f>COUNTIF(B$3:B$182,D18)</f>
        <v>1</v>
      </c>
      <c r="F18" s="20">
        <f>E18/E$156</f>
        <v>5.5555555555555558E-3</v>
      </c>
      <c r="G18" s="3">
        <f t="shared" si="0"/>
        <v>17</v>
      </c>
      <c r="H18" s="21">
        <f t="shared" si="1"/>
        <v>9.4444444444444414E-2</v>
      </c>
    </row>
    <row r="19" spans="1:8" x14ac:dyDescent="0.25">
      <c r="A19" s="3">
        <v>17</v>
      </c>
      <c r="B19" s="3">
        <v>540</v>
      </c>
      <c r="D19" s="3">
        <v>344</v>
      </c>
      <c r="E19" s="3">
        <f>COUNTIF(B$3:B$182,D19)</f>
        <v>1</v>
      </c>
      <c r="F19" s="20">
        <f>E19/E$156</f>
        <v>5.5555555555555558E-3</v>
      </c>
      <c r="G19" s="3">
        <f t="shared" si="0"/>
        <v>18</v>
      </c>
      <c r="H19" s="21">
        <f t="shared" si="1"/>
        <v>9.9999999999999964E-2</v>
      </c>
    </row>
    <row r="20" spans="1:8" x14ac:dyDescent="0.25">
      <c r="A20" s="3">
        <v>18</v>
      </c>
      <c r="B20" s="3">
        <v>403</v>
      </c>
      <c r="D20" s="3">
        <v>351</v>
      </c>
      <c r="E20" s="3">
        <f>COUNTIF(B$3:B$182,D20)</f>
        <v>1</v>
      </c>
      <c r="F20" s="20">
        <f>E20/E$156</f>
        <v>5.5555555555555558E-3</v>
      </c>
      <c r="G20" s="3">
        <f t="shared" si="0"/>
        <v>19</v>
      </c>
      <c r="H20" s="21">
        <f t="shared" si="1"/>
        <v>0.10555555555555551</v>
      </c>
    </row>
    <row r="21" spans="1:8" x14ac:dyDescent="0.25">
      <c r="A21" s="3">
        <v>19</v>
      </c>
      <c r="B21" s="3">
        <v>492</v>
      </c>
      <c r="D21" s="3">
        <v>362</v>
      </c>
      <c r="E21" s="3">
        <f>COUNTIF(B$3:B$182,D21)</f>
        <v>1</v>
      </c>
      <c r="F21" s="20">
        <f>E21/E$156</f>
        <v>5.5555555555555558E-3</v>
      </c>
      <c r="G21" s="3">
        <f t="shared" si="0"/>
        <v>20</v>
      </c>
      <c r="H21" s="21">
        <f t="shared" si="1"/>
        <v>0.11111111111111106</v>
      </c>
    </row>
    <row r="22" spans="1:8" x14ac:dyDescent="0.25">
      <c r="A22" s="3">
        <v>20</v>
      </c>
      <c r="B22" s="3">
        <v>693</v>
      </c>
      <c r="D22" s="3">
        <v>363</v>
      </c>
      <c r="E22" s="3">
        <f>COUNTIF(B$3:B$182,D22)</f>
        <v>1</v>
      </c>
      <c r="F22" s="20">
        <f>E22/E$156</f>
        <v>5.5555555555555558E-3</v>
      </c>
      <c r="G22" s="3">
        <f t="shared" si="0"/>
        <v>21</v>
      </c>
      <c r="H22" s="21">
        <f t="shared" si="1"/>
        <v>0.11666666666666661</v>
      </c>
    </row>
    <row r="23" spans="1:8" x14ac:dyDescent="0.25">
      <c r="A23" s="3">
        <v>21</v>
      </c>
      <c r="B23" s="3">
        <v>610</v>
      </c>
      <c r="D23" s="3">
        <v>367</v>
      </c>
      <c r="E23" s="3">
        <f>COUNTIF(B$3:B$182,D23)</f>
        <v>1</v>
      </c>
      <c r="F23" s="20">
        <f>E23/E$156</f>
        <v>5.5555555555555558E-3</v>
      </c>
      <c r="G23" s="3">
        <f t="shared" si="0"/>
        <v>22</v>
      </c>
      <c r="H23" s="21">
        <f t="shared" si="1"/>
        <v>0.12222222222222216</v>
      </c>
    </row>
    <row r="24" spans="1:8" x14ac:dyDescent="0.25">
      <c r="A24" s="3">
        <v>22</v>
      </c>
      <c r="B24" s="3">
        <v>465</v>
      </c>
      <c r="D24" s="3">
        <v>368</v>
      </c>
      <c r="E24" s="3">
        <f>COUNTIF(B$3:B$182,D24)</f>
        <v>1</v>
      </c>
      <c r="F24" s="20">
        <f>E24/E$156</f>
        <v>5.5555555555555558E-3</v>
      </c>
      <c r="G24" s="3">
        <f t="shared" si="0"/>
        <v>23</v>
      </c>
      <c r="H24" s="21">
        <f t="shared" si="1"/>
        <v>0.12777777777777771</v>
      </c>
    </row>
    <row r="25" spans="1:8" x14ac:dyDescent="0.25">
      <c r="A25" s="3">
        <v>23</v>
      </c>
      <c r="B25" s="3">
        <v>430</v>
      </c>
      <c r="D25" s="3">
        <v>371</v>
      </c>
      <c r="E25" s="3">
        <f>COUNTIF(B$3:B$182,D25)</f>
        <v>1</v>
      </c>
      <c r="F25" s="20">
        <f>E25/E$156</f>
        <v>5.5555555555555558E-3</v>
      </c>
      <c r="G25" s="3">
        <f t="shared" si="0"/>
        <v>24</v>
      </c>
      <c r="H25" s="21">
        <f t="shared" si="1"/>
        <v>0.13333333333333328</v>
      </c>
    </row>
    <row r="26" spans="1:8" x14ac:dyDescent="0.25">
      <c r="A26" s="3">
        <v>24</v>
      </c>
      <c r="B26" s="3">
        <v>564</v>
      </c>
      <c r="D26" s="3">
        <v>372</v>
      </c>
      <c r="E26" s="3">
        <f>COUNTIF(B$3:B$182,D26)</f>
        <v>1</v>
      </c>
      <c r="F26" s="20">
        <f>E26/E$156</f>
        <v>5.5555555555555558E-3</v>
      </c>
      <c r="G26" s="3">
        <f t="shared" si="0"/>
        <v>25</v>
      </c>
      <c r="H26" s="21">
        <f t="shared" si="1"/>
        <v>0.13888888888888884</v>
      </c>
    </row>
    <row r="27" spans="1:8" x14ac:dyDescent="0.25">
      <c r="A27" s="3">
        <v>25</v>
      </c>
      <c r="B27" s="3">
        <v>662</v>
      </c>
      <c r="D27" s="3">
        <v>383</v>
      </c>
      <c r="E27" s="3">
        <f>COUNTIF(B$3:B$182,D27)</f>
        <v>1</v>
      </c>
      <c r="F27" s="20">
        <f>E27/E$156</f>
        <v>5.5555555555555558E-3</v>
      </c>
      <c r="G27" s="3">
        <f t="shared" si="0"/>
        <v>26</v>
      </c>
      <c r="H27" s="21">
        <f t="shared" si="1"/>
        <v>0.1444444444444444</v>
      </c>
    </row>
    <row r="28" spans="1:8" x14ac:dyDescent="0.25">
      <c r="A28" s="3">
        <v>26</v>
      </c>
      <c r="B28" s="3">
        <v>527</v>
      </c>
      <c r="D28" s="3">
        <v>387</v>
      </c>
      <c r="E28" s="3">
        <f>COUNTIF(B$3:B$182,D28)</f>
        <v>1</v>
      </c>
      <c r="F28" s="20">
        <f>E28/E$156</f>
        <v>5.5555555555555558E-3</v>
      </c>
      <c r="G28" s="3">
        <f t="shared" si="0"/>
        <v>27</v>
      </c>
      <c r="H28" s="21">
        <f t="shared" si="1"/>
        <v>0.14999999999999997</v>
      </c>
    </row>
    <row r="29" spans="1:8" x14ac:dyDescent="0.25">
      <c r="A29" s="3">
        <v>27</v>
      </c>
      <c r="B29" s="3">
        <v>513</v>
      </c>
      <c r="D29" s="3">
        <v>395</v>
      </c>
      <c r="E29" s="3">
        <f>COUNTIF(B$3:B$182,D29)</f>
        <v>1</v>
      </c>
      <c r="F29" s="20">
        <f>E29/E$156</f>
        <v>5.5555555555555558E-3</v>
      </c>
      <c r="G29" s="3">
        <f t="shared" si="0"/>
        <v>28</v>
      </c>
      <c r="H29" s="21">
        <f t="shared" si="1"/>
        <v>0.15555555555555553</v>
      </c>
    </row>
    <row r="30" spans="1:8" x14ac:dyDescent="0.25">
      <c r="A30" s="3">
        <v>28</v>
      </c>
      <c r="B30" s="3">
        <v>595</v>
      </c>
      <c r="D30" s="3">
        <v>403</v>
      </c>
      <c r="E30" s="3">
        <f>COUNTIF(B$3:B$182,D30)</f>
        <v>3</v>
      </c>
      <c r="F30" s="20">
        <f>E30/E$156</f>
        <v>1.6666666666666666E-2</v>
      </c>
      <c r="G30" s="3">
        <f t="shared" si="0"/>
        <v>31</v>
      </c>
      <c r="H30" s="21">
        <f t="shared" si="1"/>
        <v>0.17222222222222219</v>
      </c>
    </row>
    <row r="31" spans="1:8" x14ac:dyDescent="0.25">
      <c r="A31" s="3">
        <v>29</v>
      </c>
      <c r="B31" s="3">
        <v>550</v>
      </c>
      <c r="D31" s="3">
        <v>404</v>
      </c>
      <c r="E31" s="3">
        <f>COUNTIF(B$3:B$182,D31)</f>
        <v>1</v>
      </c>
      <c r="F31" s="20">
        <f>E31/E$156</f>
        <v>5.5555555555555558E-3</v>
      </c>
      <c r="G31" s="3">
        <f t="shared" si="0"/>
        <v>32</v>
      </c>
      <c r="H31" s="21">
        <f t="shared" si="1"/>
        <v>0.17777777777777776</v>
      </c>
    </row>
    <row r="32" spans="1:8" x14ac:dyDescent="0.25">
      <c r="A32" s="3">
        <v>30</v>
      </c>
      <c r="B32" s="3">
        <v>395</v>
      </c>
      <c r="D32" s="3">
        <v>405</v>
      </c>
      <c r="E32" s="3">
        <f>COUNTIF(B$3:B$182,D32)</f>
        <v>2</v>
      </c>
      <c r="F32" s="20">
        <f>E32/E$156</f>
        <v>1.1111111111111112E-2</v>
      </c>
      <c r="G32" s="3">
        <f t="shared" si="0"/>
        <v>34</v>
      </c>
      <c r="H32" s="21">
        <f t="shared" si="1"/>
        <v>0.18888888888888886</v>
      </c>
    </row>
    <row r="33" spans="1:15" x14ac:dyDescent="0.25">
      <c r="A33" s="3">
        <v>31</v>
      </c>
      <c r="B33" s="3">
        <v>528</v>
      </c>
      <c r="D33" s="3">
        <v>409</v>
      </c>
      <c r="E33" s="3">
        <f>COUNTIF(B$3:B$182,D33)</f>
        <v>1</v>
      </c>
      <c r="F33" s="20">
        <f>E33/E$156</f>
        <v>5.5555555555555558E-3</v>
      </c>
      <c r="G33" s="3">
        <f t="shared" si="0"/>
        <v>35</v>
      </c>
      <c r="H33" s="21">
        <f t="shared" si="1"/>
        <v>0.19444444444444442</v>
      </c>
    </row>
    <row r="34" spans="1:15" ht="15.75" thickBot="1" x14ac:dyDescent="0.3">
      <c r="A34" s="3">
        <v>32</v>
      </c>
      <c r="B34" s="3">
        <v>541</v>
      </c>
      <c r="D34" s="3">
        <v>410</v>
      </c>
      <c r="E34" s="3">
        <f>COUNTIF(B$3:B$182,D34)</f>
        <v>1</v>
      </c>
      <c r="F34" s="20">
        <f>E34/E$156</f>
        <v>5.5555555555555558E-3</v>
      </c>
      <c r="G34" s="3">
        <f t="shared" si="0"/>
        <v>36</v>
      </c>
      <c r="H34" s="21">
        <f t="shared" si="1"/>
        <v>0.19999999999999998</v>
      </c>
    </row>
    <row r="35" spans="1:15" x14ac:dyDescent="0.25">
      <c r="A35" s="3">
        <v>33</v>
      </c>
      <c r="B35" s="3">
        <v>547</v>
      </c>
      <c r="D35" s="3">
        <v>418</v>
      </c>
      <c r="E35" s="3">
        <f>COUNTIF(B$3:B$182,D35)</f>
        <v>1</v>
      </c>
      <c r="F35" s="20">
        <f>E35/E$156</f>
        <v>5.5555555555555558E-3</v>
      </c>
      <c r="G35" s="3">
        <f t="shared" si="0"/>
        <v>37</v>
      </c>
      <c r="H35" s="21">
        <f t="shared" si="1"/>
        <v>0.20555555555555555</v>
      </c>
      <c r="J35" s="8" t="s">
        <v>28</v>
      </c>
      <c r="K35" s="8" t="s">
        <v>25</v>
      </c>
      <c r="L35" s="8" t="s">
        <v>30</v>
      </c>
      <c r="M35" s="8" t="s">
        <v>28</v>
      </c>
      <c r="N35" s="8" t="s">
        <v>25</v>
      </c>
      <c r="O35" s="8" t="s">
        <v>30</v>
      </c>
    </row>
    <row r="36" spans="1:15" x14ac:dyDescent="0.25">
      <c r="A36" s="3">
        <v>34</v>
      </c>
      <c r="B36" s="3">
        <v>530</v>
      </c>
      <c r="D36" s="3">
        <v>423</v>
      </c>
      <c r="E36" s="3">
        <f>COUNTIF(B$3:B$182,D36)</f>
        <v>1</v>
      </c>
      <c r="F36" s="20">
        <f>E36/E$156</f>
        <v>5.5555555555555558E-3</v>
      </c>
      <c r="G36" s="3">
        <f t="shared" si="0"/>
        <v>38</v>
      </c>
      <c r="H36" s="21">
        <f t="shared" si="1"/>
        <v>0.21111111111111111</v>
      </c>
      <c r="J36" s="6">
        <v>207</v>
      </c>
      <c r="K36" s="6">
        <v>2</v>
      </c>
      <c r="L36" s="13">
        <v>1.1111111111111112E-2</v>
      </c>
      <c r="M36" s="14">
        <v>518.07692307692309</v>
      </c>
      <c r="N36" s="6">
        <v>27</v>
      </c>
      <c r="O36" s="13">
        <v>0.15</v>
      </c>
    </row>
    <row r="37" spans="1:15" x14ac:dyDescent="0.25">
      <c r="A37" s="3">
        <v>35</v>
      </c>
      <c r="B37" s="3">
        <v>363</v>
      </c>
      <c r="D37" s="3">
        <v>427</v>
      </c>
      <c r="E37" s="3">
        <f>COUNTIF(B$3:B$182,D37)</f>
        <v>3</v>
      </c>
      <c r="F37" s="20">
        <f>E37/E$156</f>
        <v>1.6666666666666666E-2</v>
      </c>
      <c r="G37" s="3">
        <f t="shared" si="0"/>
        <v>41</v>
      </c>
      <c r="H37" s="21">
        <f t="shared" si="1"/>
        <v>0.22777777777777777</v>
      </c>
      <c r="J37" s="6">
        <v>258.84615384615387</v>
      </c>
      <c r="K37" s="6">
        <v>2</v>
      </c>
      <c r="L37" s="13">
        <v>2.2222222222222223E-2</v>
      </c>
      <c r="M37" s="14">
        <v>569.92307692307691</v>
      </c>
      <c r="N37" s="6">
        <v>27</v>
      </c>
      <c r="O37" s="13">
        <v>0.3</v>
      </c>
    </row>
    <row r="38" spans="1:15" x14ac:dyDescent="0.25">
      <c r="A38" s="3">
        <v>36</v>
      </c>
      <c r="B38" s="3">
        <v>707</v>
      </c>
      <c r="D38" s="3">
        <v>429</v>
      </c>
      <c r="E38" s="3">
        <f>COUNTIF(B$3:B$182,D38)</f>
        <v>1</v>
      </c>
      <c r="F38" s="20">
        <f>E38/E$156</f>
        <v>5.5555555555555558E-3</v>
      </c>
      <c r="G38" s="3">
        <f t="shared" si="0"/>
        <v>42</v>
      </c>
      <c r="H38" s="21">
        <f t="shared" si="1"/>
        <v>0.23333333333333334</v>
      </c>
      <c r="J38" s="6">
        <v>310.69230769230768</v>
      </c>
      <c r="K38" s="6">
        <v>8</v>
      </c>
      <c r="L38" s="13">
        <v>6.6666666666666666E-2</v>
      </c>
      <c r="M38" s="14">
        <v>466.23076923076923</v>
      </c>
      <c r="N38" s="6">
        <v>23</v>
      </c>
      <c r="O38" s="13">
        <v>0.42777777777777776</v>
      </c>
    </row>
    <row r="39" spans="1:15" x14ac:dyDescent="0.25">
      <c r="A39" s="3">
        <v>37</v>
      </c>
      <c r="B39" s="3">
        <v>443</v>
      </c>
      <c r="D39" s="3">
        <v>430</v>
      </c>
      <c r="E39" s="3">
        <f>COUNTIF(B$3:B$182,D39)</f>
        <v>2</v>
      </c>
      <c r="F39" s="20">
        <f>E39/E$156</f>
        <v>1.1111111111111112E-2</v>
      </c>
      <c r="G39" s="3">
        <f t="shared" si="0"/>
        <v>44</v>
      </c>
      <c r="H39" s="21">
        <f t="shared" si="1"/>
        <v>0.24444444444444444</v>
      </c>
      <c r="J39" s="6">
        <v>362.53846153846155</v>
      </c>
      <c r="K39" s="6">
        <v>8</v>
      </c>
      <c r="L39" s="13">
        <v>0.1111111111111111</v>
      </c>
      <c r="M39" s="14">
        <v>621.76923076923072</v>
      </c>
      <c r="N39" s="6">
        <v>21</v>
      </c>
      <c r="O39" s="13">
        <v>0.5444444444444444</v>
      </c>
    </row>
    <row r="40" spans="1:15" x14ac:dyDescent="0.25">
      <c r="A40" s="3">
        <v>38</v>
      </c>
      <c r="B40" s="3">
        <v>656</v>
      </c>
      <c r="D40" s="3">
        <v>434</v>
      </c>
      <c r="E40" s="3">
        <f>COUNTIF(B$3:B$182,D40)</f>
        <v>1</v>
      </c>
      <c r="F40" s="20">
        <f>E40/E$156</f>
        <v>5.5555555555555558E-3</v>
      </c>
      <c r="G40" s="3">
        <f t="shared" si="0"/>
        <v>45</v>
      </c>
      <c r="H40" s="21">
        <f t="shared" si="1"/>
        <v>0.25</v>
      </c>
      <c r="J40" s="6">
        <v>414.38461538461536</v>
      </c>
      <c r="K40" s="6">
        <v>16</v>
      </c>
      <c r="L40" s="13">
        <v>0.2</v>
      </c>
      <c r="M40" s="14">
        <v>673.61538461538464</v>
      </c>
      <c r="N40" s="6">
        <v>17</v>
      </c>
      <c r="O40" s="13">
        <v>0.63888888888888884</v>
      </c>
    </row>
    <row r="41" spans="1:15" x14ac:dyDescent="0.25">
      <c r="A41" s="3">
        <v>39</v>
      </c>
      <c r="B41" s="3">
        <v>576</v>
      </c>
      <c r="D41" s="3">
        <v>435</v>
      </c>
      <c r="E41" s="3">
        <f>COUNTIF(B$3:B$182,D41)</f>
        <v>1</v>
      </c>
      <c r="F41" s="20">
        <f>E41/E$156</f>
        <v>5.5555555555555558E-3</v>
      </c>
      <c r="G41" s="3">
        <f t="shared" si="0"/>
        <v>46</v>
      </c>
      <c r="H41" s="21">
        <f t="shared" si="1"/>
        <v>0.25555555555555554</v>
      </c>
      <c r="J41" s="6">
        <v>466.23076923076923</v>
      </c>
      <c r="K41" s="6">
        <v>23</v>
      </c>
      <c r="L41" s="13">
        <v>0.32777777777777778</v>
      </c>
      <c r="M41" s="14">
        <v>414.38461538461536</v>
      </c>
      <c r="N41" s="6">
        <v>16</v>
      </c>
      <c r="O41" s="13">
        <v>0.72777777777777775</v>
      </c>
    </row>
    <row r="42" spans="1:15" x14ac:dyDescent="0.25">
      <c r="A42" s="3">
        <v>40</v>
      </c>
      <c r="B42" s="3">
        <v>458</v>
      </c>
      <c r="D42" s="3">
        <v>436</v>
      </c>
      <c r="E42" s="3">
        <f>COUNTIF(B$3:B$182,D42)</f>
        <v>1</v>
      </c>
      <c r="F42" s="20">
        <f>E42/E$156</f>
        <v>5.5555555555555558E-3</v>
      </c>
      <c r="G42" s="3">
        <f t="shared" si="0"/>
        <v>47</v>
      </c>
      <c r="H42" s="21">
        <f t="shared" si="1"/>
        <v>0.26111111111111107</v>
      </c>
      <c r="J42" s="6">
        <v>518.07692307692309</v>
      </c>
      <c r="K42" s="6">
        <v>27</v>
      </c>
      <c r="L42" s="13">
        <v>0.4777777777777778</v>
      </c>
      <c r="M42" s="14">
        <v>725.46153846153845</v>
      </c>
      <c r="N42" s="6">
        <v>16</v>
      </c>
      <c r="O42" s="13">
        <v>0.81666666666666665</v>
      </c>
    </row>
    <row r="43" spans="1:15" x14ac:dyDescent="0.25">
      <c r="A43" s="3">
        <v>41</v>
      </c>
      <c r="B43" s="3">
        <v>207</v>
      </c>
      <c r="D43" s="3">
        <v>443</v>
      </c>
      <c r="E43" s="3">
        <f>COUNTIF(B$3:B$182,D43)</f>
        <v>1</v>
      </c>
      <c r="F43" s="20">
        <f>E43/E$156</f>
        <v>5.5555555555555558E-3</v>
      </c>
      <c r="G43" s="3">
        <f t="shared" si="0"/>
        <v>48</v>
      </c>
      <c r="H43" s="21">
        <f t="shared" si="1"/>
        <v>0.26666666666666661</v>
      </c>
      <c r="J43" s="6">
        <v>569.92307692307691</v>
      </c>
      <c r="K43" s="6">
        <v>27</v>
      </c>
      <c r="L43" s="13">
        <v>0.62777777777777777</v>
      </c>
      <c r="M43" s="14">
        <v>310.69230769230768</v>
      </c>
      <c r="N43" s="6">
        <v>8</v>
      </c>
      <c r="O43" s="13">
        <v>0.86111111111111116</v>
      </c>
    </row>
    <row r="44" spans="1:15" x14ac:dyDescent="0.25">
      <c r="A44" s="3">
        <v>42</v>
      </c>
      <c r="B44" s="3">
        <v>581</v>
      </c>
      <c r="D44" s="3">
        <v>448</v>
      </c>
      <c r="E44" s="3">
        <f>COUNTIF(B$3:B$182,D44)</f>
        <v>1</v>
      </c>
      <c r="F44" s="20">
        <f>E44/E$156</f>
        <v>5.5555555555555558E-3</v>
      </c>
      <c r="G44" s="3">
        <f t="shared" si="0"/>
        <v>49</v>
      </c>
      <c r="H44" s="21">
        <f t="shared" si="1"/>
        <v>0.27222222222222214</v>
      </c>
      <c r="J44" s="6">
        <v>621.76923076923072</v>
      </c>
      <c r="K44" s="6">
        <v>21</v>
      </c>
      <c r="L44" s="13">
        <v>0.74444444444444446</v>
      </c>
      <c r="M44" s="14">
        <v>362.53846153846155</v>
      </c>
      <c r="N44" s="6">
        <v>8</v>
      </c>
      <c r="O44" s="13">
        <v>0.90555555555555556</v>
      </c>
    </row>
    <row r="45" spans="1:15" x14ac:dyDescent="0.25">
      <c r="A45" s="3">
        <v>43</v>
      </c>
      <c r="B45" s="3">
        <v>537</v>
      </c>
      <c r="D45" s="3">
        <v>452</v>
      </c>
      <c r="E45" s="3">
        <f>COUNTIF(B$3:B$182,D45)</f>
        <v>1</v>
      </c>
      <c r="F45" s="20">
        <f>E45/E$156</f>
        <v>5.5555555555555558E-3</v>
      </c>
      <c r="G45" s="3">
        <f t="shared" si="0"/>
        <v>50</v>
      </c>
      <c r="H45" s="21">
        <f t="shared" si="1"/>
        <v>0.27777777777777768</v>
      </c>
      <c r="J45" s="6">
        <v>673.61538461538464</v>
      </c>
      <c r="K45" s="6">
        <v>17</v>
      </c>
      <c r="L45" s="13">
        <v>0.83888888888888891</v>
      </c>
      <c r="M45" s="14">
        <v>777.30769230769226</v>
      </c>
      <c r="N45" s="6">
        <v>6</v>
      </c>
      <c r="O45" s="13">
        <v>0.93888888888888888</v>
      </c>
    </row>
    <row r="46" spans="1:15" x14ac:dyDescent="0.25">
      <c r="A46" s="3">
        <v>44</v>
      </c>
      <c r="B46" s="3">
        <v>688</v>
      </c>
      <c r="D46" s="3">
        <v>453</v>
      </c>
      <c r="E46" s="3">
        <f>COUNTIF(B$3:B$182,D46)</f>
        <v>1</v>
      </c>
      <c r="F46" s="20">
        <f>E46/E$156</f>
        <v>5.5555555555555558E-3</v>
      </c>
      <c r="G46" s="3">
        <f t="shared" si="0"/>
        <v>51</v>
      </c>
      <c r="H46" s="21">
        <f t="shared" si="1"/>
        <v>0.28333333333333321</v>
      </c>
      <c r="J46" s="6">
        <v>725.46153846153845</v>
      </c>
      <c r="K46" s="6">
        <v>16</v>
      </c>
      <c r="L46" s="13">
        <v>0.92777777777777781</v>
      </c>
      <c r="M46" s="14" t="s">
        <v>29</v>
      </c>
      <c r="N46" s="6">
        <v>4</v>
      </c>
      <c r="O46" s="13">
        <v>0.96111111111111114</v>
      </c>
    </row>
    <row r="47" spans="1:15" x14ac:dyDescent="0.25">
      <c r="A47" s="3">
        <v>45</v>
      </c>
      <c r="B47" s="3">
        <v>624</v>
      </c>
      <c r="D47" s="3">
        <v>454</v>
      </c>
      <c r="E47" s="3">
        <f>COUNTIF(B$3:B$182,D47)</f>
        <v>1</v>
      </c>
      <c r="F47" s="20">
        <f>E47/E$156</f>
        <v>5.5555555555555558E-3</v>
      </c>
      <c r="G47" s="3">
        <f t="shared" si="0"/>
        <v>52</v>
      </c>
      <c r="H47" s="21">
        <f t="shared" si="1"/>
        <v>0.28888888888888875</v>
      </c>
      <c r="J47" s="6">
        <v>777.30769230769226</v>
      </c>
      <c r="K47" s="6">
        <v>6</v>
      </c>
      <c r="L47" s="13">
        <v>0.96111111111111114</v>
      </c>
      <c r="M47" s="14">
        <v>829.15384615384619</v>
      </c>
      <c r="N47" s="6">
        <v>3</v>
      </c>
      <c r="O47" s="13">
        <v>0.97777777777777775</v>
      </c>
    </row>
    <row r="48" spans="1:15" x14ac:dyDescent="0.25">
      <c r="A48" s="3">
        <v>46</v>
      </c>
      <c r="B48" s="3">
        <v>701</v>
      </c>
      <c r="D48" s="3">
        <v>455</v>
      </c>
      <c r="E48" s="3">
        <f>COUNTIF(B$3:B$182,D48)</f>
        <v>1</v>
      </c>
      <c r="F48" s="20">
        <f>E48/E$156</f>
        <v>5.5555555555555558E-3</v>
      </c>
      <c r="G48" s="3">
        <f t="shared" si="0"/>
        <v>53</v>
      </c>
      <c r="H48" s="21">
        <f t="shared" si="1"/>
        <v>0.29444444444444429</v>
      </c>
      <c r="J48" s="6">
        <v>829.15384615384619</v>
      </c>
      <c r="K48" s="6">
        <v>3</v>
      </c>
      <c r="L48" s="13">
        <v>0.97777777777777775</v>
      </c>
      <c r="M48" s="14">
        <v>207</v>
      </c>
      <c r="N48" s="6">
        <v>2</v>
      </c>
      <c r="O48" s="13">
        <v>0.98888888888888893</v>
      </c>
    </row>
    <row r="49" spans="1:15" ht="15.75" thickBot="1" x14ac:dyDescent="0.3">
      <c r="A49" s="3">
        <v>47</v>
      </c>
      <c r="B49" s="3">
        <v>552</v>
      </c>
      <c r="D49" s="3">
        <v>456</v>
      </c>
      <c r="E49" s="3">
        <f>COUNTIF(B$3:B$182,D49)</f>
        <v>1</v>
      </c>
      <c r="F49" s="20">
        <f>E49/E$156</f>
        <v>5.5555555555555558E-3</v>
      </c>
      <c r="G49" s="3">
        <f t="shared" si="0"/>
        <v>54</v>
      </c>
      <c r="H49" s="21">
        <f t="shared" si="1"/>
        <v>0.29999999999999982</v>
      </c>
      <c r="J49" s="7" t="s">
        <v>29</v>
      </c>
      <c r="K49" s="7">
        <v>4</v>
      </c>
      <c r="L49" s="15">
        <v>1</v>
      </c>
      <c r="M49" s="16">
        <v>258.84615384615387</v>
      </c>
      <c r="N49" s="7">
        <v>2</v>
      </c>
      <c r="O49" s="15">
        <v>1</v>
      </c>
    </row>
    <row r="50" spans="1:15" x14ac:dyDescent="0.25">
      <c r="A50" s="3">
        <v>48</v>
      </c>
      <c r="B50" s="3">
        <v>675</v>
      </c>
      <c r="D50" s="3">
        <v>458</v>
      </c>
      <c r="E50" s="3">
        <f>COUNTIF(B$3:B$182,D50)</f>
        <v>2</v>
      </c>
      <c r="F50" s="20">
        <f>E50/E$156</f>
        <v>1.1111111111111112E-2</v>
      </c>
      <c r="G50" s="3">
        <f t="shared" si="0"/>
        <v>56</v>
      </c>
      <c r="H50" s="21">
        <f t="shared" si="1"/>
        <v>0.31111111111111095</v>
      </c>
    </row>
    <row r="51" spans="1:15" x14ac:dyDescent="0.25">
      <c r="A51" s="3">
        <v>49</v>
      </c>
      <c r="B51" s="3">
        <v>456</v>
      </c>
      <c r="D51" s="3">
        <v>465</v>
      </c>
      <c r="E51" s="3">
        <f>COUNTIF(B$3:B$182,D51)</f>
        <v>1</v>
      </c>
      <c r="F51" s="20">
        <f>E51/E$156</f>
        <v>5.5555555555555558E-3</v>
      </c>
      <c r="G51" s="3">
        <f t="shared" si="0"/>
        <v>57</v>
      </c>
      <c r="H51" s="21">
        <f t="shared" si="1"/>
        <v>0.31666666666666649</v>
      </c>
    </row>
    <row r="52" spans="1:15" x14ac:dyDescent="0.25">
      <c r="A52" s="3">
        <v>50</v>
      </c>
      <c r="B52" s="3">
        <v>654</v>
      </c>
      <c r="D52" s="3">
        <v>466</v>
      </c>
      <c r="E52" s="3">
        <f>COUNTIF(B$3:B$182,D52)</f>
        <v>2</v>
      </c>
      <c r="F52" s="20">
        <f>E52/E$156</f>
        <v>1.1111111111111112E-2</v>
      </c>
      <c r="G52" s="3">
        <f t="shared" si="0"/>
        <v>59</v>
      </c>
      <c r="H52" s="21">
        <f t="shared" si="1"/>
        <v>0.32777777777777761</v>
      </c>
    </row>
    <row r="53" spans="1:15" x14ac:dyDescent="0.25">
      <c r="A53" s="3">
        <v>51</v>
      </c>
      <c r="B53" s="3">
        <v>292</v>
      </c>
      <c r="D53" s="3">
        <v>468</v>
      </c>
      <c r="E53" s="3">
        <f>COUNTIF(B$3:B$182,D53)</f>
        <v>1</v>
      </c>
      <c r="F53" s="20">
        <f>E53/E$156</f>
        <v>5.5555555555555558E-3</v>
      </c>
      <c r="G53" s="3">
        <f t="shared" si="0"/>
        <v>60</v>
      </c>
      <c r="H53" s="21">
        <f t="shared" si="1"/>
        <v>0.33333333333333315</v>
      </c>
    </row>
    <row r="54" spans="1:15" x14ac:dyDescent="0.25">
      <c r="A54" s="3">
        <v>52</v>
      </c>
      <c r="B54" s="3">
        <v>231</v>
      </c>
      <c r="D54" s="3">
        <v>469</v>
      </c>
      <c r="E54" s="3">
        <f>COUNTIF(B$3:B$182,D54)</f>
        <v>1</v>
      </c>
      <c r="F54" s="20">
        <f>E54/E$156</f>
        <v>5.5555555555555558E-3</v>
      </c>
      <c r="G54" s="3">
        <f t="shared" si="0"/>
        <v>61</v>
      </c>
      <c r="H54" s="21">
        <f t="shared" si="1"/>
        <v>0.33888888888888868</v>
      </c>
    </row>
    <row r="55" spans="1:15" x14ac:dyDescent="0.25">
      <c r="A55" s="3">
        <v>53</v>
      </c>
      <c r="B55" s="3">
        <v>409</v>
      </c>
      <c r="D55" s="3">
        <v>474</v>
      </c>
      <c r="E55" s="3">
        <f>COUNTIF(B$3:B$182,D55)</f>
        <v>1</v>
      </c>
      <c r="F55" s="20">
        <f>E55/E$156</f>
        <v>5.5555555555555558E-3</v>
      </c>
      <c r="G55" s="3">
        <f t="shared" si="0"/>
        <v>62</v>
      </c>
      <c r="H55" s="21">
        <f t="shared" si="1"/>
        <v>0.34444444444444422</v>
      </c>
    </row>
    <row r="56" spans="1:15" x14ac:dyDescent="0.25">
      <c r="A56" s="3">
        <v>54</v>
      </c>
      <c r="B56" s="3">
        <v>305</v>
      </c>
      <c r="D56" s="3">
        <v>476</v>
      </c>
      <c r="E56" s="3">
        <f>COUNTIF(B$3:B$182,D56)</f>
        <v>1</v>
      </c>
      <c r="F56" s="20">
        <f>E56/E$156</f>
        <v>5.5555555555555558E-3</v>
      </c>
      <c r="G56" s="3">
        <f t="shared" si="0"/>
        <v>63</v>
      </c>
      <c r="H56" s="21">
        <f t="shared" si="1"/>
        <v>0.34999999999999976</v>
      </c>
    </row>
    <row r="57" spans="1:15" x14ac:dyDescent="0.25">
      <c r="A57" s="3">
        <v>55</v>
      </c>
      <c r="B57" s="3">
        <v>351</v>
      </c>
      <c r="D57" s="3">
        <v>477</v>
      </c>
      <c r="E57" s="3">
        <f>COUNTIF(B$3:B$182,D57)</f>
        <v>1</v>
      </c>
      <c r="F57" s="20">
        <f>E57/E$156</f>
        <v>5.5555555555555558E-3</v>
      </c>
      <c r="G57" s="3">
        <f t="shared" si="0"/>
        <v>64</v>
      </c>
      <c r="H57" s="21">
        <f t="shared" si="1"/>
        <v>0.35555555555555529</v>
      </c>
    </row>
    <row r="58" spans="1:15" x14ac:dyDescent="0.25">
      <c r="A58" s="3">
        <v>56</v>
      </c>
      <c r="B58" s="3">
        <v>679</v>
      </c>
      <c r="D58" s="3">
        <v>478</v>
      </c>
      <c r="E58" s="3">
        <f>COUNTIF(B$3:B$182,D58)</f>
        <v>1</v>
      </c>
      <c r="F58" s="20">
        <f>E58/E$156</f>
        <v>5.5555555555555558E-3</v>
      </c>
      <c r="G58" s="3">
        <f t="shared" si="0"/>
        <v>65</v>
      </c>
      <c r="H58" s="21">
        <f t="shared" si="1"/>
        <v>0.36111111111111083</v>
      </c>
    </row>
    <row r="59" spans="1:15" x14ac:dyDescent="0.25">
      <c r="A59" s="3">
        <v>57</v>
      </c>
      <c r="B59" s="3">
        <v>501</v>
      </c>
      <c r="D59" s="3">
        <v>485</v>
      </c>
      <c r="E59" s="3">
        <f>COUNTIF(B$3:B$182,D59)</f>
        <v>1</v>
      </c>
      <c r="F59" s="20">
        <f>E59/E$156</f>
        <v>5.5555555555555558E-3</v>
      </c>
      <c r="G59" s="3">
        <f t="shared" si="0"/>
        <v>66</v>
      </c>
      <c r="H59" s="21">
        <f t="shared" si="1"/>
        <v>0.36666666666666636</v>
      </c>
    </row>
    <row r="60" spans="1:15" x14ac:dyDescent="0.25">
      <c r="A60" s="3">
        <v>58</v>
      </c>
      <c r="B60" s="3">
        <v>301</v>
      </c>
      <c r="D60" s="3">
        <v>489</v>
      </c>
      <c r="E60" s="3">
        <f>COUNTIF(B$3:B$182,D60)</f>
        <v>1</v>
      </c>
      <c r="F60" s="20">
        <f>E60/E$156</f>
        <v>5.5555555555555558E-3</v>
      </c>
      <c r="G60" s="3">
        <f t="shared" si="0"/>
        <v>67</v>
      </c>
      <c r="H60" s="21">
        <f t="shared" si="1"/>
        <v>0.3722222222222219</v>
      </c>
    </row>
    <row r="61" spans="1:15" x14ac:dyDescent="0.25">
      <c r="A61" s="3">
        <v>59</v>
      </c>
      <c r="B61" s="3">
        <v>371</v>
      </c>
      <c r="D61" s="3">
        <v>491</v>
      </c>
      <c r="E61" s="3">
        <f>COUNTIF(B$3:B$182,D61)</f>
        <v>1</v>
      </c>
      <c r="F61" s="20">
        <f>E61/E$156</f>
        <v>5.5555555555555558E-3</v>
      </c>
      <c r="G61" s="3">
        <f t="shared" si="0"/>
        <v>68</v>
      </c>
      <c r="H61" s="21">
        <f t="shared" si="1"/>
        <v>0.37777777777777743</v>
      </c>
    </row>
    <row r="62" spans="1:15" x14ac:dyDescent="0.25">
      <c r="A62" s="3">
        <v>60</v>
      </c>
      <c r="B62" s="3">
        <v>624</v>
      </c>
      <c r="D62" s="3">
        <v>492</v>
      </c>
      <c r="E62" s="3">
        <f>COUNTIF(B$3:B$182,D62)</f>
        <v>3</v>
      </c>
      <c r="F62" s="20">
        <f>E62/E$156</f>
        <v>1.6666666666666666E-2</v>
      </c>
      <c r="G62" s="3">
        <f t="shared" si="0"/>
        <v>71</v>
      </c>
      <c r="H62" s="21">
        <f t="shared" si="1"/>
        <v>0.3944444444444441</v>
      </c>
    </row>
    <row r="63" spans="1:15" x14ac:dyDescent="0.25">
      <c r="A63" s="3">
        <v>61</v>
      </c>
      <c r="B63" s="3">
        <v>589</v>
      </c>
      <c r="D63" s="3">
        <v>494</v>
      </c>
      <c r="E63" s="3">
        <f>COUNTIF(B$3:B$182,D63)</f>
        <v>1</v>
      </c>
      <c r="F63" s="20">
        <f>E63/E$156</f>
        <v>5.5555555555555558E-3</v>
      </c>
      <c r="G63" s="3">
        <f t="shared" si="0"/>
        <v>72</v>
      </c>
      <c r="H63" s="21">
        <f t="shared" si="1"/>
        <v>0.39999999999999963</v>
      </c>
    </row>
    <row r="64" spans="1:15" x14ac:dyDescent="0.25">
      <c r="A64" s="3">
        <v>62</v>
      </c>
      <c r="B64" s="3">
        <v>639</v>
      </c>
      <c r="D64" s="3">
        <v>499</v>
      </c>
      <c r="E64" s="3">
        <f>COUNTIF(B$3:B$182,D64)</f>
        <v>1</v>
      </c>
      <c r="F64" s="20">
        <f>E64/E$156</f>
        <v>5.5555555555555558E-3</v>
      </c>
      <c r="G64" s="3">
        <f t="shared" si="0"/>
        <v>73</v>
      </c>
      <c r="H64" s="21">
        <f t="shared" si="1"/>
        <v>0.40555555555555517</v>
      </c>
    </row>
    <row r="65" spans="1:11" x14ac:dyDescent="0.25">
      <c r="A65" s="3">
        <v>63</v>
      </c>
      <c r="B65" s="3">
        <v>715</v>
      </c>
      <c r="D65" s="3">
        <v>501</v>
      </c>
      <c r="E65" s="3">
        <f>COUNTIF(B$3:B$182,D65)</f>
        <v>1</v>
      </c>
      <c r="F65" s="20">
        <f>E65/E$156</f>
        <v>5.5555555555555558E-3</v>
      </c>
      <c r="G65" s="3">
        <f t="shared" si="0"/>
        <v>74</v>
      </c>
      <c r="H65" s="21">
        <f t="shared" si="1"/>
        <v>0.41111111111111071</v>
      </c>
    </row>
    <row r="66" spans="1:11" x14ac:dyDescent="0.25">
      <c r="A66" s="3">
        <v>64</v>
      </c>
      <c r="B66" s="3">
        <v>491</v>
      </c>
      <c r="D66" s="3">
        <v>502</v>
      </c>
      <c r="E66" s="3">
        <f>COUNTIF(B$3:B$182,D66)</f>
        <v>1</v>
      </c>
      <c r="F66" s="20">
        <f>E66/E$156</f>
        <v>5.5555555555555558E-3</v>
      </c>
      <c r="G66" s="3">
        <f t="shared" si="0"/>
        <v>75</v>
      </c>
      <c r="H66" s="21">
        <f t="shared" si="1"/>
        <v>0.41666666666666624</v>
      </c>
    </row>
    <row r="67" spans="1:11" x14ac:dyDescent="0.25">
      <c r="A67" s="3">
        <v>65</v>
      </c>
      <c r="B67" s="3">
        <v>550</v>
      </c>
      <c r="D67" s="3">
        <v>505</v>
      </c>
      <c r="E67" s="3">
        <f>COUNTIF(B$3:B$182,D67)</f>
        <v>1</v>
      </c>
      <c r="F67" s="20">
        <f>E67/E$156</f>
        <v>5.5555555555555558E-3</v>
      </c>
      <c r="G67" s="3">
        <f t="shared" si="0"/>
        <v>76</v>
      </c>
      <c r="H67" s="21">
        <f t="shared" si="1"/>
        <v>0.42222222222222178</v>
      </c>
    </row>
    <row r="68" spans="1:11" x14ac:dyDescent="0.25">
      <c r="A68" s="3">
        <v>66</v>
      </c>
      <c r="B68" s="3">
        <v>602</v>
      </c>
      <c r="D68" s="3">
        <v>508</v>
      </c>
      <c r="E68" s="3">
        <f>COUNTIF(B$3:B$182,D68)</f>
        <v>2</v>
      </c>
      <c r="F68" s="20">
        <f>E68/E$156</f>
        <v>1.1111111111111112E-2</v>
      </c>
      <c r="G68" s="3">
        <f t="shared" si="0"/>
        <v>78</v>
      </c>
      <c r="H68" s="21">
        <f t="shared" si="1"/>
        <v>0.4333333333333329</v>
      </c>
      <c r="J68" s="27" t="s">
        <v>9</v>
      </c>
      <c r="K68" s="27">
        <v>529.47777777777776</v>
      </c>
    </row>
    <row r="69" spans="1:11" x14ac:dyDescent="0.25">
      <c r="A69" s="3">
        <v>67</v>
      </c>
      <c r="B69" s="3">
        <v>726</v>
      </c>
      <c r="D69" s="3">
        <v>509</v>
      </c>
      <c r="E69" s="3">
        <f>COUNTIF(B$3:B$182,D69)</f>
        <v>1</v>
      </c>
      <c r="F69" s="20">
        <f>E69/E$156</f>
        <v>5.5555555555555558E-3</v>
      </c>
      <c r="G69" s="3">
        <f t="shared" ref="G69:G132" si="2">E69+G68</f>
        <v>79</v>
      </c>
      <c r="H69" s="21">
        <f t="shared" ref="H69:H132" si="3">F69+H68</f>
        <v>0.43888888888888844</v>
      </c>
      <c r="J69" s="27" t="s">
        <v>10</v>
      </c>
      <c r="K69" s="27">
        <v>10.20169182898254</v>
      </c>
    </row>
    <row r="70" spans="1:11" x14ac:dyDescent="0.25">
      <c r="A70" s="3">
        <v>68</v>
      </c>
      <c r="B70" s="3">
        <v>368</v>
      </c>
      <c r="D70" s="3">
        <v>513</v>
      </c>
      <c r="E70" s="3">
        <f>COUNTIF(B$3:B$182,D70)</f>
        <v>3</v>
      </c>
      <c r="F70" s="20">
        <f>E70/E$156</f>
        <v>1.6666666666666666E-2</v>
      </c>
      <c r="G70" s="3">
        <f t="shared" si="2"/>
        <v>82</v>
      </c>
      <c r="H70" s="21">
        <f t="shared" si="3"/>
        <v>0.4555555555555551</v>
      </c>
      <c r="J70" s="27" t="s">
        <v>11</v>
      </c>
      <c r="K70" s="27">
        <v>528</v>
      </c>
    </row>
    <row r="71" spans="1:11" x14ac:dyDescent="0.25">
      <c r="A71" s="3">
        <v>69</v>
      </c>
      <c r="B71" s="3">
        <v>590</v>
      </c>
      <c r="D71" s="3">
        <v>514</v>
      </c>
      <c r="E71" s="3">
        <f>COUNTIF(B$3:B$182,D71)</f>
        <v>1</v>
      </c>
      <c r="F71" s="20">
        <f>E71/E$156</f>
        <v>5.5555555555555558E-3</v>
      </c>
      <c r="G71" s="3">
        <f t="shared" si="2"/>
        <v>83</v>
      </c>
      <c r="H71" s="21">
        <f t="shared" si="3"/>
        <v>0.46111111111111064</v>
      </c>
      <c r="J71" s="27" t="s">
        <v>12</v>
      </c>
      <c r="K71" s="27">
        <v>492</v>
      </c>
    </row>
    <row r="72" spans="1:11" x14ac:dyDescent="0.25">
      <c r="A72" s="3">
        <v>70</v>
      </c>
      <c r="B72" s="3">
        <v>404</v>
      </c>
      <c r="D72" s="3">
        <v>515</v>
      </c>
      <c r="E72" s="3">
        <f>COUNTIF(B$3:B$182,D72)</f>
        <v>1</v>
      </c>
      <c r="F72" s="20">
        <f>E72/E$156</f>
        <v>5.5555555555555558E-3</v>
      </c>
      <c r="G72" s="3">
        <f t="shared" si="2"/>
        <v>84</v>
      </c>
      <c r="H72" s="21">
        <f t="shared" si="3"/>
        <v>0.46666666666666617</v>
      </c>
      <c r="J72" s="27" t="s">
        <v>13</v>
      </c>
      <c r="K72" s="27">
        <v>136.87005849065471</v>
      </c>
    </row>
    <row r="73" spans="1:11" x14ac:dyDescent="0.25">
      <c r="A73" s="3">
        <v>71</v>
      </c>
      <c r="B73" s="3">
        <v>565</v>
      </c>
      <c r="D73" s="3">
        <v>517</v>
      </c>
      <c r="E73" s="3">
        <f>COUNTIF(B$3:B$182,D73)</f>
        <v>2</v>
      </c>
      <c r="F73" s="20">
        <f>E73/E$156</f>
        <v>1.1111111111111112E-2</v>
      </c>
      <c r="G73" s="3">
        <f t="shared" si="2"/>
        <v>86</v>
      </c>
      <c r="H73" s="21">
        <f t="shared" si="3"/>
        <v>0.4777777777777773</v>
      </c>
      <c r="J73" s="27" t="s">
        <v>14</v>
      </c>
      <c r="K73" s="27">
        <v>18733.412911235246</v>
      </c>
    </row>
    <row r="74" spans="1:11" x14ac:dyDescent="0.25">
      <c r="A74" s="3">
        <v>72</v>
      </c>
      <c r="B74" s="3">
        <v>589</v>
      </c>
      <c r="D74" s="3">
        <v>519</v>
      </c>
      <c r="E74" s="3">
        <f>COUNTIF(B$3:B$182,D74)</f>
        <v>1</v>
      </c>
      <c r="F74" s="20">
        <f>E74/E$156</f>
        <v>5.5555555555555558E-3</v>
      </c>
      <c r="G74" s="3">
        <f t="shared" si="2"/>
        <v>87</v>
      </c>
      <c r="H74" s="21">
        <f t="shared" si="3"/>
        <v>0.48333333333333284</v>
      </c>
      <c r="J74" s="27" t="s">
        <v>15</v>
      </c>
      <c r="K74" s="27">
        <v>-0.20110476414017064</v>
      </c>
    </row>
    <row r="75" spans="1:11" x14ac:dyDescent="0.25">
      <c r="A75" s="3">
        <v>73</v>
      </c>
      <c r="B75" s="3">
        <v>698</v>
      </c>
      <c r="D75" s="3">
        <v>520</v>
      </c>
      <c r="E75" s="3">
        <f>COUNTIF(B$3:B$182,D75)</f>
        <v>1</v>
      </c>
      <c r="F75" s="20">
        <f>E75/E$156</f>
        <v>5.5555555555555558E-3</v>
      </c>
      <c r="G75" s="3">
        <f t="shared" si="2"/>
        <v>88</v>
      </c>
      <c r="H75" s="21">
        <f t="shared" si="3"/>
        <v>0.48888888888888837</v>
      </c>
      <c r="J75" s="27" t="s">
        <v>16</v>
      </c>
      <c r="K75" s="27">
        <v>6.6848577010449897E-2</v>
      </c>
    </row>
    <row r="76" spans="1:11" x14ac:dyDescent="0.25">
      <c r="A76" s="3">
        <v>74</v>
      </c>
      <c r="B76" s="3">
        <v>517</v>
      </c>
      <c r="D76" s="3">
        <v>527</v>
      </c>
      <c r="E76" s="3">
        <f>COUNTIF(B$3:B$182,D76)</f>
        <v>1</v>
      </c>
      <c r="F76" s="20">
        <f>E76/E$156</f>
        <v>5.5555555555555558E-3</v>
      </c>
      <c r="G76" s="3">
        <f t="shared" si="2"/>
        <v>89</v>
      </c>
      <c r="H76" s="21">
        <f t="shared" si="3"/>
        <v>0.49444444444444391</v>
      </c>
      <c r="J76" s="27" t="s">
        <v>17</v>
      </c>
      <c r="K76" s="27">
        <v>674</v>
      </c>
    </row>
    <row r="77" spans="1:11" x14ac:dyDescent="0.25">
      <c r="A77" s="3">
        <v>75</v>
      </c>
      <c r="B77" s="3">
        <v>622</v>
      </c>
      <c r="D77" s="3">
        <v>528</v>
      </c>
      <c r="E77" s="3">
        <f>COUNTIF(B$3:B$182,D77)</f>
        <v>2</v>
      </c>
      <c r="F77" s="20">
        <f>E77/E$156</f>
        <v>1.1111111111111112E-2</v>
      </c>
      <c r="G77" s="3">
        <f t="shared" si="2"/>
        <v>91</v>
      </c>
      <c r="H77" s="21">
        <f t="shared" si="3"/>
        <v>0.50555555555555498</v>
      </c>
      <c r="J77" s="27" t="s">
        <v>18</v>
      </c>
      <c r="K77" s="27">
        <v>207</v>
      </c>
    </row>
    <row r="78" spans="1:11" x14ac:dyDescent="0.25">
      <c r="A78" s="3">
        <v>76</v>
      </c>
      <c r="B78" s="3">
        <v>474</v>
      </c>
      <c r="D78" s="3">
        <v>530</v>
      </c>
      <c r="E78" s="3">
        <f>COUNTIF(B$3:B$182,D78)</f>
        <v>1</v>
      </c>
      <c r="F78" s="20">
        <f>E78/E$156</f>
        <v>5.5555555555555558E-3</v>
      </c>
      <c r="G78" s="3">
        <f t="shared" si="2"/>
        <v>92</v>
      </c>
      <c r="H78" s="21">
        <f t="shared" si="3"/>
        <v>0.51111111111111052</v>
      </c>
      <c r="J78" s="27" t="s">
        <v>19</v>
      </c>
      <c r="K78" s="27">
        <v>881</v>
      </c>
    </row>
    <row r="79" spans="1:11" x14ac:dyDescent="0.25">
      <c r="A79" s="3">
        <v>77</v>
      </c>
      <c r="B79" s="3">
        <v>582</v>
      </c>
      <c r="D79" s="3">
        <v>534</v>
      </c>
      <c r="E79" s="3">
        <f>COUNTIF(B$3:B$182,D79)</f>
        <v>1</v>
      </c>
      <c r="F79" s="20">
        <f>E79/E$156</f>
        <v>5.5555555555555558E-3</v>
      </c>
      <c r="G79" s="3">
        <f t="shared" si="2"/>
        <v>93</v>
      </c>
      <c r="H79" s="21">
        <f t="shared" si="3"/>
        <v>0.51666666666666605</v>
      </c>
      <c r="J79" s="27" t="s">
        <v>0</v>
      </c>
      <c r="K79" s="27">
        <v>95306</v>
      </c>
    </row>
    <row r="80" spans="1:11" x14ac:dyDescent="0.25">
      <c r="A80" s="3">
        <v>78</v>
      </c>
      <c r="B80" s="3">
        <v>539</v>
      </c>
      <c r="D80" s="3">
        <v>536</v>
      </c>
      <c r="E80" s="3">
        <f>COUNTIF(B$3:B$182,D80)</f>
        <v>1</v>
      </c>
      <c r="F80" s="20">
        <f>E80/E$156</f>
        <v>5.5555555555555558E-3</v>
      </c>
      <c r="G80" s="3">
        <f t="shared" si="2"/>
        <v>94</v>
      </c>
      <c r="H80" s="21">
        <f t="shared" si="3"/>
        <v>0.52222222222222159</v>
      </c>
      <c r="J80" s="27" t="s">
        <v>20</v>
      </c>
      <c r="K80" s="27">
        <v>180</v>
      </c>
    </row>
    <row r="81" spans="1:11" x14ac:dyDescent="0.25">
      <c r="A81" s="3">
        <v>79</v>
      </c>
      <c r="B81" s="3">
        <v>795</v>
      </c>
      <c r="D81" s="3">
        <v>537</v>
      </c>
      <c r="E81" s="3">
        <f>COUNTIF(B$3:B$182,D81)</f>
        <v>1</v>
      </c>
      <c r="F81" s="20">
        <f>E81/E$156</f>
        <v>5.5555555555555558E-3</v>
      </c>
      <c r="G81" s="3">
        <f t="shared" si="2"/>
        <v>95</v>
      </c>
      <c r="H81" s="21">
        <f t="shared" si="3"/>
        <v>0.52777777777777712</v>
      </c>
      <c r="J81" s="28" t="s">
        <v>21</v>
      </c>
      <c r="K81" s="29">
        <f>_xlfn.CONFIDENCE.NORM(0.05,K72,K80)</f>
        <v>19.994948566182327</v>
      </c>
    </row>
    <row r="82" spans="1:11" x14ac:dyDescent="0.25">
      <c r="A82" s="3">
        <v>80</v>
      </c>
      <c r="B82" s="3">
        <v>614</v>
      </c>
      <c r="D82" s="3">
        <v>539</v>
      </c>
      <c r="E82" s="3">
        <f>COUNTIF(B$3:B$182,D82)</f>
        <v>1</v>
      </c>
      <c r="F82" s="20">
        <f>E82/E$156</f>
        <v>5.5555555555555558E-3</v>
      </c>
      <c r="G82" s="3">
        <f t="shared" si="2"/>
        <v>96</v>
      </c>
      <c r="H82" s="21">
        <f t="shared" si="3"/>
        <v>0.53333333333333266</v>
      </c>
    </row>
    <row r="83" spans="1:11" x14ac:dyDescent="0.25">
      <c r="A83" s="3">
        <v>81</v>
      </c>
      <c r="B83" s="3">
        <v>536</v>
      </c>
      <c r="D83" s="3">
        <v>540</v>
      </c>
      <c r="E83" s="3">
        <f>COUNTIF(B$3:B$182,D83)</f>
        <v>1</v>
      </c>
      <c r="F83" s="20">
        <f>E83/E$156</f>
        <v>5.5555555555555558E-3</v>
      </c>
      <c r="G83" s="3">
        <f t="shared" si="2"/>
        <v>97</v>
      </c>
      <c r="H83" s="21">
        <f t="shared" si="3"/>
        <v>0.5388888888888882</v>
      </c>
    </row>
    <row r="84" spans="1:11" x14ac:dyDescent="0.25">
      <c r="A84" s="3">
        <v>82</v>
      </c>
      <c r="B84" s="3">
        <v>207</v>
      </c>
      <c r="D84" s="3">
        <v>541</v>
      </c>
      <c r="E84" s="3">
        <f>COUNTIF(B$3:B$182,D84)</f>
        <v>2</v>
      </c>
      <c r="F84" s="20">
        <f>E84/E$156</f>
        <v>1.1111111111111112E-2</v>
      </c>
      <c r="G84" s="3">
        <f t="shared" si="2"/>
        <v>99</v>
      </c>
      <c r="H84" s="21">
        <f t="shared" si="3"/>
        <v>0.54999999999999927</v>
      </c>
      <c r="J84"/>
      <c r="K84"/>
    </row>
    <row r="85" spans="1:11" x14ac:dyDescent="0.25">
      <c r="A85" s="3">
        <v>83</v>
      </c>
      <c r="B85" s="3">
        <v>726</v>
      </c>
      <c r="D85" s="3">
        <v>542</v>
      </c>
      <c r="E85" s="3">
        <f>COUNTIF(B$3:B$182,D85)</f>
        <v>1</v>
      </c>
      <c r="F85" s="20">
        <f>E85/E$156</f>
        <v>5.5555555555555558E-3</v>
      </c>
      <c r="G85" s="3">
        <f t="shared" si="2"/>
        <v>100</v>
      </c>
      <c r="H85" s="21">
        <f t="shared" si="3"/>
        <v>0.5555555555555548</v>
      </c>
    </row>
    <row r="86" spans="1:11" x14ac:dyDescent="0.25">
      <c r="A86" s="3">
        <v>84</v>
      </c>
      <c r="B86" s="3">
        <v>606</v>
      </c>
      <c r="D86" s="3">
        <v>543</v>
      </c>
      <c r="E86" s="3">
        <f>COUNTIF(B$3:B$182,D86)</f>
        <v>1</v>
      </c>
      <c r="F86" s="20">
        <f>E86/E$156</f>
        <v>5.5555555555555558E-3</v>
      </c>
      <c r="G86" s="3">
        <f t="shared" si="2"/>
        <v>101</v>
      </c>
      <c r="H86" s="21">
        <f t="shared" si="3"/>
        <v>0.56111111111111034</v>
      </c>
    </row>
    <row r="87" spans="1:11" x14ac:dyDescent="0.25">
      <c r="A87" s="3">
        <v>85</v>
      </c>
      <c r="B87" s="3">
        <v>520</v>
      </c>
      <c r="D87" s="3">
        <v>547</v>
      </c>
      <c r="E87" s="3">
        <f>COUNTIF(B$3:B$182,D87)</f>
        <v>1</v>
      </c>
      <c r="F87" s="20">
        <f>E87/E$156</f>
        <v>5.5555555555555558E-3</v>
      </c>
      <c r="G87" s="3">
        <f t="shared" si="2"/>
        <v>102</v>
      </c>
      <c r="H87" s="21">
        <f t="shared" si="3"/>
        <v>0.56666666666666587</v>
      </c>
    </row>
    <row r="88" spans="1:11" x14ac:dyDescent="0.25">
      <c r="A88" s="3">
        <v>86</v>
      </c>
      <c r="B88" s="3">
        <v>625</v>
      </c>
      <c r="D88" s="3">
        <v>550</v>
      </c>
      <c r="E88" s="3">
        <f>COUNTIF(B$3:B$182,D88)</f>
        <v>2</v>
      </c>
      <c r="F88" s="20">
        <f>E88/E$156</f>
        <v>1.1111111111111112E-2</v>
      </c>
      <c r="G88" s="3">
        <f t="shared" si="2"/>
        <v>104</v>
      </c>
      <c r="H88" s="21">
        <f t="shared" si="3"/>
        <v>0.57777777777777695</v>
      </c>
    </row>
    <row r="89" spans="1:11" x14ac:dyDescent="0.25">
      <c r="A89" s="3">
        <v>87</v>
      </c>
      <c r="B89" s="3">
        <v>383</v>
      </c>
      <c r="D89" s="3">
        <v>552</v>
      </c>
      <c r="E89" s="3">
        <f>COUNTIF(B$3:B$182,D89)</f>
        <v>1</v>
      </c>
      <c r="F89" s="20">
        <f>E89/E$156</f>
        <v>5.5555555555555558E-3</v>
      </c>
      <c r="G89" s="3">
        <f t="shared" si="2"/>
        <v>105</v>
      </c>
      <c r="H89" s="21">
        <f t="shared" si="3"/>
        <v>0.58333333333333248</v>
      </c>
    </row>
    <row r="90" spans="1:11" x14ac:dyDescent="0.25">
      <c r="A90" s="3">
        <v>88</v>
      </c>
      <c r="B90" s="3">
        <v>633</v>
      </c>
      <c r="D90" s="3">
        <v>553</v>
      </c>
      <c r="E90" s="3">
        <f>COUNTIF(B$3:B$182,D90)</f>
        <v>1</v>
      </c>
      <c r="F90" s="20">
        <f>E90/E$156</f>
        <v>5.5555555555555558E-3</v>
      </c>
      <c r="G90" s="3">
        <f t="shared" si="2"/>
        <v>106</v>
      </c>
      <c r="H90" s="21">
        <f t="shared" si="3"/>
        <v>0.58888888888888802</v>
      </c>
    </row>
    <row r="91" spans="1:11" x14ac:dyDescent="0.25">
      <c r="A91" s="3">
        <v>89</v>
      </c>
      <c r="B91" s="3">
        <v>542</v>
      </c>
      <c r="D91" s="3">
        <v>554</v>
      </c>
      <c r="E91" s="3">
        <f>COUNTIF(B$3:B$182,D91)</f>
        <v>1</v>
      </c>
      <c r="F91" s="20">
        <f>E91/E$156</f>
        <v>5.5555555555555558E-3</v>
      </c>
      <c r="G91" s="3">
        <f t="shared" si="2"/>
        <v>107</v>
      </c>
      <c r="H91" s="21">
        <f t="shared" si="3"/>
        <v>0.59444444444444355</v>
      </c>
    </row>
    <row r="92" spans="1:11" x14ac:dyDescent="0.25">
      <c r="A92" s="3">
        <v>90</v>
      </c>
      <c r="B92" s="3">
        <v>734</v>
      </c>
      <c r="D92" s="3">
        <v>555</v>
      </c>
      <c r="E92" s="3">
        <f>COUNTIF(B$3:B$182,D92)</f>
        <v>1</v>
      </c>
      <c r="F92" s="20">
        <f>E92/E$156</f>
        <v>5.5555555555555558E-3</v>
      </c>
      <c r="G92" s="3">
        <f t="shared" si="2"/>
        <v>108</v>
      </c>
      <c r="H92" s="21">
        <f t="shared" si="3"/>
        <v>0.59999999999999909</v>
      </c>
    </row>
    <row r="93" spans="1:11" x14ac:dyDescent="0.25">
      <c r="A93" s="3">
        <v>91</v>
      </c>
      <c r="B93" s="3">
        <v>423</v>
      </c>
      <c r="D93" s="3">
        <v>558</v>
      </c>
      <c r="E93" s="3">
        <f>COUNTIF(B$3:B$182,D93)</f>
        <v>1</v>
      </c>
      <c r="F93" s="20">
        <f>E93/E$156</f>
        <v>5.5555555555555558E-3</v>
      </c>
      <c r="G93" s="3">
        <f t="shared" si="2"/>
        <v>109</v>
      </c>
      <c r="H93" s="21">
        <f t="shared" si="3"/>
        <v>0.60555555555555463</v>
      </c>
    </row>
    <row r="94" spans="1:11" x14ac:dyDescent="0.25">
      <c r="A94" s="3">
        <v>92</v>
      </c>
      <c r="B94" s="3">
        <v>513</v>
      </c>
      <c r="D94" s="3">
        <v>562</v>
      </c>
      <c r="E94" s="3">
        <f>COUNTIF(B$3:B$182,D94)</f>
        <v>1</v>
      </c>
      <c r="F94" s="20">
        <f>E94/E$156</f>
        <v>5.5555555555555558E-3</v>
      </c>
      <c r="G94" s="3">
        <f t="shared" si="2"/>
        <v>110</v>
      </c>
      <c r="H94" s="21">
        <f t="shared" si="3"/>
        <v>0.61111111111111016</v>
      </c>
    </row>
    <row r="95" spans="1:11" x14ac:dyDescent="0.25">
      <c r="A95" s="3">
        <v>93</v>
      </c>
      <c r="B95" s="3">
        <v>658</v>
      </c>
      <c r="D95" s="3">
        <v>564</v>
      </c>
      <c r="E95" s="3">
        <f>COUNTIF(B$3:B$182,D95)</f>
        <v>1</v>
      </c>
      <c r="F95" s="20">
        <f>E95/E$156</f>
        <v>5.5555555555555558E-3</v>
      </c>
      <c r="G95" s="3">
        <f t="shared" si="2"/>
        <v>111</v>
      </c>
      <c r="H95" s="21">
        <f t="shared" si="3"/>
        <v>0.6166666666666657</v>
      </c>
    </row>
    <row r="96" spans="1:11" x14ac:dyDescent="0.25">
      <c r="A96" s="3">
        <v>94</v>
      </c>
      <c r="B96" s="3">
        <v>478</v>
      </c>
      <c r="D96" s="3">
        <v>565</v>
      </c>
      <c r="E96" s="3">
        <f>COUNTIF(B$3:B$182,D96)</f>
        <v>1</v>
      </c>
      <c r="F96" s="20">
        <f>E96/E$156</f>
        <v>5.5555555555555558E-3</v>
      </c>
      <c r="G96" s="3">
        <f t="shared" si="2"/>
        <v>112</v>
      </c>
      <c r="H96" s="21">
        <f t="shared" si="3"/>
        <v>0.62222222222222123</v>
      </c>
    </row>
    <row r="97" spans="1:8" x14ac:dyDescent="0.25">
      <c r="A97" s="3">
        <v>95</v>
      </c>
      <c r="B97" s="3">
        <v>846</v>
      </c>
      <c r="D97" s="3">
        <v>569</v>
      </c>
      <c r="E97" s="3">
        <f>COUNTIF(B$3:B$182,D97)</f>
        <v>1</v>
      </c>
      <c r="F97" s="20">
        <f>E97/E$156</f>
        <v>5.5555555555555558E-3</v>
      </c>
      <c r="G97" s="3">
        <f t="shared" si="2"/>
        <v>113</v>
      </c>
      <c r="H97" s="21">
        <f t="shared" si="3"/>
        <v>0.62777777777777677</v>
      </c>
    </row>
    <row r="98" spans="1:8" x14ac:dyDescent="0.25">
      <c r="A98" s="3">
        <v>96</v>
      </c>
      <c r="B98" s="3">
        <v>427</v>
      </c>
      <c r="D98" s="3">
        <v>573</v>
      </c>
      <c r="E98" s="3">
        <f>COUNTIF(B$3:B$182,D98)</f>
        <v>1</v>
      </c>
      <c r="F98" s="20">
        <f>E98/E$156</f>
        <v>5.5555555555555558E-3</v>
      </c>
      <c r="G98" s="3">
        <f t="shared" si="2"/>
        <v>114</v>
      </c>
      <c r="H98" s="21">
        <f t="shared" si="3"/>
        <v>0.6333333333333323</v>
      </c>
    </row>
    <row r="99" spans="1:8" x14ac:dyDescent="0.25">
      <c r="A99" s="3">
        <v>97</v>
      </c>
      <c r="B99" s="3">
        <v>683</v>
      </c>
      <c r="D99" s="3">
        <v>576</v>
      </c>
      <c r="E99" s="3">
        <f>COUNTIF(B$3:B$182,D99)</f>
        <v>2</v>
      </c>
      <c r="F99" s="20">
        <f>E99/E$156</f>
        <v>1.1111111111111112E-2</v>
      </c>
      <c r="G99" s="3">
        <f t="shared" si="2"/>
        <v>116</v>
      </c>
      <c r="H99" s="21">
        <f t="shared" si="3"/>
        <v>0.64444444444444338</v>
      </c>
    </row>
    <row r="100" spans="1:8" x14ac:dyDescent="0.25">
      <c r="A100" s="3">
        <v>98</v>
      </c>
      <c r="B100" s="3">
        <v>717</v>
      </c>
      <c r="D100" s="3">
        <v>581</v>
      </c>
      <c r="E100" s="3">
        <f>COUNTIF(B$3:B$182,D100)</f>
        <v>1</v>
      </c>
      <c r="F100" s="20">
        <f>E100/E$156</f>
        <v>5.5555555555555558E-3</v>
      </c>
      <c r="G100" s="3">
        <f t="shared" si="2"/>
        <v>117</v>
      </c>
      <c r="H100" s="21">
        <f t="shared" si="3"/>
        <v>0.64999999999999891</v>
      </c>
    </row>
    <row r="101" spans="1:8" x14ac:dyDescent="0.25">
      <c r="A101" s="3">
        <v>99</v>
      </c>
      <c r="B101" s="3">
        <v>508</v>
      </c>
      <c r="D101" s="3">
        <v>582</v>
      </c>
      <c r="E101" s="3">
        <f>COUNTIF(B$3:B$182,D101)</f>
        <v>1</v>
      </c>
      <c r="F101" s="20">
        <f>E101/E$156</f>
        <v>5.5555555555555558E-3</v>
      </c>
      <c r="G101" s="3">
        <f t="shared" si="2"/>
        <v>118</v>
      </c>
      <c r="H101" s="21">
        <f t="shared" si="3"/>
        <v>0.65555555555555445</v>
      </c>
    </row>
    <row r="102" spans="1:8" x14ac:dyDescent="0.25">
      <c r="A102" s="3">
        <v>100</v>
      </c>
      <c r="B102" s="3">
        <v>541</v>
      </c>
      <c r="D102" s="3">
        <v>583</v>
      </c>
      <c r="E102" s="3">
        <f>COUNTIF(B$3:B$182,D102)</f>
        <v>2</v>
      </c>
      <c r="F102" s="20">
        <f>E102/E$156</f>
        <v>1.1111111111111112E-2</v>
      </c>
      <c r="G102" s="3">
        <f t="shared" si="2"/>
        <v>120</v>
      </c>
      <c r="H102" s="21">
        <f t="shared" si="3"/>
        <v>0.66666666666666552</v>
      </c>
    </row>
    <row r="103" spans="1:8" x14ac:dyDescent="0.25">
      <c r="A103" s="3">
        <v>101</v>
      </c>
      <c r="B103" s="3">
        <v>583</v>
      </c>
      <c r="D103" s="3">
        <v>585</v>
      </c>
      <c r="E103" s="3">
        <f>COUNTIF(B$3:B$182,D103)</f>
        <v>1</v>
      </c>
      <c r="F103" s="20">
        <f>E103/E$156</f>
        <v>5.5555555555555558E-3</v>
      </c>
      <c r="G103" s="3">
        <f t="shared" si="2"/>
        <v>121</v>
      </c>
      <c r="H103" s="21">
        <f t="shared" si="3"/>
        <v>0.67222222222222106</v>
      </c>
    </row>
    <row r="104" spans="1:8" x14ac:dyDescent="0.25">
      <c r="A104" s="3">
        <v>102</v>
      </c>
      <c r="B104" s="3">
        <v>476</v>
      </c>
      <c r="D104" s="3">
        <v>589</v>
      </c>
      <c r="E104" s="3">
        <f>COUNTIF(B$3:B$182,D104)</f>
        <v>2</v>
      </c>
      <c r="F104" s="20">
        <f>E104/E$156</f>
        <v>1.1111111111111112E-2</v>
      </c>
      <c r="G104" s="3">
        <f t="shared" si="2"/>
        <v>123</v>
      </c>
      <c r="H104" s="21">
        <f t="shared" si="3"/>
        <v>0.68333333333333213</v>
      </c>
    </row>
    <row r="105" spans="1:8" x14ac:dyDescent="0.25">
      <c r="A105" s="3">
        <v>103</v>
      </c>
      <c r="B105" s="3">
        <v>599</v>
      </c>
      <c r="D105" s="3">
        <v>590</v>
      </c>
      <c r="E105" s="3">
        <f>COUNTIF(B$3:B$182,D105)</f>
        <v>1</v>
      </c>
      <c r="F105" s="20">
        <f>E105/E$156</f>
        <v>5.5555555555555558E-3</v>
      </c>
      <c r="G105" s="3">
        <f t="shared" si="2"/>
        <v>124</v>
      </c>
      <c r="H105" s="21">
        <f t="shared" si="3"/>
        <v>0.68888888888888766</v>
      </c>
    </row>
    <row r="106" spans="1:8" x14ac:dyDescent="0.25">
      <c r="A106" s="3">
        <v>104</v>
      </c>
      <c r="B106" s="3">
        <v>344</v>
      </c>
      <c r="D106" s="3">
        <v>593</v>
      </c>
      <c r="E106" s="3">
        <f>COUNTIF(B$3:B$182,D106)</f>
        <v>1</v>
      </c>
      <c r="F106" s="20">
        <f>E106/E$156</f>
        <v>5.5555555555555558E-3</v>
      </c>
      <c r="G106" s="3">
        <f t="shared" si="2"/>
        <v>125</v>
      </c>
      <c r="H106" s="21">
        <f t="shared" si="3"/>
        <v>0.6944444444444432</v>
      </c>
    </row>
    <row r="107" spans="1:8" x14ac:dyDescent="0.25">
      <c r="A107" s="3">
        <v>105</v>
      </c>
      <c r="B107" s="3">
        <v>505</v>
      </c>
      <c r="D107" s="3">
        <v>595</v>
      </c>
      <c r="E107" s="3">
        <f>COUNTIF(B$3:B$182,D107)</f>
        <v>1</v>
      </c>
      <c r="F107" s="20">
        <f>E107/E$156</f>
        <v>5.5555555555555558E-3</v>
      </c>
      <c r="G107" s="3">
        <f t="shared" si="2"/>
        <v>126</v>
      </c>
      <c r="H107" s="21">
        <f t="shared" si="3"/>
        <v>0.69999999999999873</v>
      </c>
    </row>
    <row r="108" spans="1:8" x14ac:dyDescent="0.25">
      <c r="A108" s="3">
        <v>106</v>
      </c>
      <c r="B108" s="3">
        <v>719</v>
      </c>
      <c r="D108" s="3">
        <v>599</v>
      </c>
      <c r="E108" s="3">
        <f>COUNTIF(B$3:B$182,D108)</f>
        <v>1</v>
      </c>
      <c r="F108" s="20">
        <f>E108/E$156</f>
        <v>5.5555555555555558E-3</v>
      </c>
      <c r="G108" s="3">
        <f t="shared" si="2"/>
        <v>127</v>
      </c>
      <c r="H108" s="21">
        <f t="shared" si="3"/>
        <v>0.70555555555555427</v>
      </c>
    </row>
    <row r="109" spans="1:8" x14ac:dyDescent="0.25">
      <c r="A109" s="3">
        <v>107</v>
      </c>
      <c r="B109" s="3">
        <v>489</v>
      </c>
      <c r="D109" s="3">
        <v>602</v>
      </c>
      <c r="E109" s="3">
        <f>COUNTIF(B$3:B$182,D109)</f>
        <v>1</v>
      </c>
      <c r="F109" s="20">
        <f>E109/E$156</f>
        <v>5.5555555555555558E-3</v>
      </c>
      <c r="G109" s="3">
        <f t="shared" si="2"/>
        <v>128</v>
      </c>
      <c r="H109" s="21">
        <f t="shared" si="3"/>
        <v>0.71111111111110981</v>
      </c>
    </row>
    <row r="110" spans="1:8" x14ac:dyDescent="0.25">
      <c r="A110" s="3">
        <v>108</v>
      </c>
      <c r="B110" s="3">
        <v>576</v>
      </c>
      <c r="D110" s="3">
        <v>606</v>
      </c>
      <c r="E110" s="3">
        <f>COUNTIF(B$3:B$182,D110)</f>
        <v>1</v>
      </c>
      <c r="F110" s="20">
        <f>E110/E$156</f>
        <v>5.5555555555555558E-3</v>
      </c>
      <c r="G110" s="3">
        <f t="shared" si="2"/>
        <v>129</v>
      </c>
      <c r="H110" s="21">
        <f t="shared" si="3"/>
        <v>0.71666666666666534</v>
      </c>
    </row>
    <row r="111" spans="1:8" x14ac:dyDescent="0.25">
      <c r="A111" s="3">
        <v>109</v>
      </c>
      <c r="B111" s="3">
        <v>403</v>
      </c>
      <c r="D111" s="3">
        <v>609</v>
      </c>
      <c r="E111" s="3">
        <f>COUNTIF(B$3:B$182,D111)</f>
        <v>2</v>
      </c>
      <c r="F111" s="20">
        <f>E111/E$156</f>
        <v>1.1111111111111112E-2</v>
      </c>
      <c r="G111" s="3">
        <f t="shared" si="2"/>
        <v>131</v>
      </c>
      <c r="H111" s="21">
        <f t="shared" si="3"/>
        <v>0.72777777777777641</v>
      </c>
    </row>
    <row r="112" spans="1:8" x14ac:dyDescent="0.25">
      <c r="A112" s="3">
        <v>110</v>
      </c>
      <c r="B112" s="3">
        <v>458</v>
      </c>
      <c r="D112" s="3">
        <v>610</v>
      </c>
      <c r="E112" s="3">
        <f>COUNTIF(B$3:B$182,D112)</f>
        <v>1</v>
      </c>
      <c r="F112" s="20">
        <f>E112/E$156</f>
        <v>5.5555555555555558E-3</v>
      </c>
      <c r="G112" s="3">
        <f t="shared" si="2"/>
        <v>132</v>
      </c>
      <c r="H112" s="21">
        <f t="shared" si="3"/>
        <v>0.73333333333333195</v>
      </c>
    </row>
    <row r="113" spans="1:8" x14ac:dyDescent="0.25">
      <c r="A113" s="3">
        <v>111</v>
      </c>
      <c r="B113" s="3">
        <v>341</v>
      </c>
      <c r="D113" s="3">
        <v>614</v>
      </c>
      <c r="E113" s="3">
        <f>COUNTIF(B$3:B$182,D113)</f>
        <v>1</v>
      </c>
      <c r="F113" s="20">
        <f>E113/E$156</f>
        <v>5.5555555555555558E-3</v>
      </c>
      <c r="G113" s="3">
        <f t="shared" si="2"/>
        <v>133</v>
      </c>
      <c r="H113" s="21">
        <f t="shared" si="3"/>
        <v>0.73888888888888749</v>
      </c>
    </row>
    <row r="114" spans="1:8" x14ac:dyDescent="0.25">
      <c r="A114" s="3">
        <v>112</v>
      </c>
      <c r="B114" s="3">
        <v>583</v>
      </c>
      <c r="D114" s="3">
        <v>615</v>
      </c>
      <c r="E114" s="3">
        <f>COUNTIF(B$3:B$182,D114)</f>
        <v>1</v>
      </c>
      <c r="F114" s="20">
        <f>E114/E$156</f>
        <v>5.5555555555555558E-3</v>
      </c>
      <c r="G114" s="3">
        <f t="shared" si="2"/>
        <v>134</v>
      </c>
      <c r="H114" s="21">
        <f t="shared" si="3"/>
        <v>0.74444444444444302</v>
      </c>
    </row>
    <row r="115" spans="1:8" x14ac:dyDescent="0.25">
      <c r="A115" s="3">
        <v>113</v>
      </c>
      <c r="B115" s="3">
        <v>514</v>
      </c>
      <c r="D115" s="3">
        <v>622</v>
      </c>
      <c r="E115" s="3">
        <f>COUNTIF(B$3:B$182,D115)</f>
        <v>1</v>
      </c>
      <c r="F115" s="20">
        <f>E115/E$156</f>
        <v>5.5555555555555558E-3</v>
      </c>
      <c r="G115" s="3">
        <f t="shared" si="2"/>
        <v>135</v>
      </c>
      <c r="H115" s="21">
        <f t="shared" si="3"/>
        <v>0.74999999999999856</v>
      </c>
    </row>
    <row r="116" spans="1:8" x14ac:dyDescent="0.25">
      <c r="A116" s="3">
        <v>114</v>
      </c>
      <c r="B116" s="3">
        <v>372</v>
      </c>
      <c r="D116" s="3">
        <v>624</v>
      </c>
      <c r="E116" s="3">
        <f>COUNTIF(B$3:B$182,D116)</f>
        <v>3</v>
      </c>
      <c r="F116" s="20">
        <f>E116/E$156</f>
        <v>1.6666666666666666E-2</v>
      </c>
      <c r="G116" s="3">
        <f t="shared" si="2"/>
        <v>138</v>
      </c>
      <c r="H116" s="21">
        <f t="shared" si="3"/>
        <v>0.76666666666666528</v>
      </c>
    </row>
    <row r="117" spans="1:8" x14ac:dyDescent="0.25">
      <c r="A117" s="3">
        <v>115</v>
      </c>
      <c r="B117" s="3">
        <v>747</v>
      </c>
      <c r="D117" s="3">
        <v>625</v>
      </c>
      <c r="E117" s="3">
        <f>COUNTIF(B$3:B$182,D117)</f>
        <v>1</v>
      </c>
      <c r="F117" s="20">
        <f>E117/E$156</f>
        <v>5.5555555555555558E-3</v>
      </c>
      <c r="G117" s="3">
        <f t="shared" si="2"/>
        <v>139</v>
      </c>
      <c r="H117" s="21">
        <f t="shared" si="3"/>
        <v>0.77222222222222081</v>
      </c>
    </row>
    <row r="118" spans="1:8" x14ac:dyDescent="0.25">
      <c r="A118" s="3">
        <v>116</v>
      </c>
      <c r="B118" s="3">
        <v>405</v>
      </c>
      <c r="D118" s="3">
        <v>627</v>
      </c>
      <c r="E118" s="3">
        <f>COUNTIF(B$3:B$182,D118)</f>
        <v>1</v>
      </c>
      <c r="F118" s="20">
        <f>E118/E$156</f>
        <v>5.5555555555555558E-3</v>
      </c>
      <c r="G118" s="3">
        <f t="shared" si="2"/>
        <v>140</v>
      </c>
      <c r="H118" s="21">
        <f t="shared" si="3"/>
        <v>0.77777777777777635</v>
      </c>
    </row>
    <row r="119" spans="1:8" x14ac:dyDescent="0.25">
      <c r="A119" s="3">
        <v>117</v>
      </c>
      <c r="B119" s="3">
        <v>277</v>
      </c>
      <c r="D119" s="3">
        <v>630</v>
      </c>
      <c r="E119" s="3">
        <f>COUNTIF(B$3:B$182,D119)</f>
        <v>1</v>
      </c>
      <c r="F119" s="20">
        <f>E119/E$156</f>
        <v>5.5555555555555558E-3</v>
      </c>
      <c r="G119" s="3">
        <f t="shared" si="2"/>
        <v>141</v>
      </c>
      <c r="H119" s="21">
        <f t="shared" si="3"/>
        <v>0.78333333333333188</v>
      </c>
    </row>
    <row r="120" spans="1:8" x14ac:dyDescent="0.25">
      <c r="A120" s="3">
        <v>118</v>
      </c>
      <c r="B120" s="3">
        <v>609</v>
      </c>
      <c r="D120" s="3">
        <v>632</v>
      </c>
      <c r="E120" s="3">
        <f>COUNTIF(B$3:B$182,D120)</f>
        <v>1</v>
      </c>
      <c r="F120" s="20">
        <f>E120/E$156</f>
        <v>5.5555555555555558E-3</v>
      </c>
      <c r="G120" s="3">
        <f t="shared" si="2"/>
        <v>142</v>
      </c>
      <c r="H120" s="21">
        <f t="shared" si="3"/>
        <v>0.78888888888888742</v>
      </c>
    </row>
    <row r="121" spans="1:8" x14ac:dyDescent="0.25">
      <c r="A121" s="3">
        <v>119</v>
      </c>
      <c r="B121" s="3">
        <v>367</v>
      </c>
      <c r="D121" s="3">
        <v>633</v>
      </c>
      <c r="E121" s="3">
        <f>COUNTIF(B$3:B$182,D121)</f>
        <v>1</v>
      </c>
      <c r="F121" s="20">
        <f>E121/E$156</f>
        <v>5.5555555555555558E-3</v>
      </c>
      <c r="G121" s="3">
        <f t="shared" si="2"/>
        <v>143</v>
      </c>
      <c r="H121" s="21">
        <f t="shared" si="3"/>
        <v>0.79444444444444295</v>
      </c>
    </row>
    <row r="122" spans="1:8" x14ac:dyDescent="0.25">
      <c r="A122" s="3">
        <v>120</v>
      </c>
      <c r="B122" s="3">
        <v>253</v>
      </c>
      <c r="D122" s="3">
        <v>636</v>
      </c>
      <c r="E122" s="3">
        <f>COUNTIF(B$3:B$182,D122)</f>
        <v>1</v>
      </c>
      <c r="F122" s="20">
        <f>E122/E$156</f>
        <v>5.5555555555555558E-3</v>
      </c>
      <c r="G122" s="3">
        <f t="shared" si="2"/>
        <v>144</v>
      </c>
      <c r="H122" s="21">
        <f t="shared" si="3"/>
        <v>0.79999999999999849</v>
      </c>
    </row>
    <row r="123" spans="1:8" x14ac:dyDescent="0.25">
      <c r="A123" s="3">
        <v>121</v>
      </c>
      <c r="B123" s="3">
        <v>769</v>
      </c>
      <c r="D123" s="3">
        <v>639</v>
      </c>
      <c r="E123" s="3">
        <f>COUNTIF(B$3:B$182,D123)</f>
        <v>1</v>
      </c>
      <c r="F123" s="20">
        <f>E123/E$156</f>
        <v>5.5555555555555558E-3</v>
      </c>
      <c r="G123" s="3">
        <f t="shared" si="2"/>
        <v>145</v>
      </c>
      <c r="H123" s="21">
        <f t="shared" si="3"/>
        <v>0.80555555555555403</v>
      </c>
    </row>
    <row r="124" spans="1:8" x14ac:dyDescent="0.25">
      <c r="A124" s="3">
        <v>122</v>
      </c>
      <c r="B124" s="3">
        <v>636</v>
      </c>
      <c r="D124" s="3">
        <v>650</v>
      </c>
      <c r="E124" s="3">
        <f>COUNTIF(B$3:B$182,D124)</f>
        <v>1</v>
      </c>
      <c r="F124" s="20">
        <f>E124/E$156</f>
        <v>5.5555555555555558E-3</v>
      </c>
      <c r="G124" s="3">
        <f t="shared" si="2"/>
        <v>146</v>
      </c>
      <c r="H124" s="21">
        <f t="shared" si="3"/>
        <v>0.81111111111110956</v>
      </c>
    </row>
    <row r="125" spans="1:8" x14ac:dyDescent="0.25">
      <c r="A125" s="3">
        <v>123</v>
      </c>
      <c r="B125" s="3">
        <v>585</v>
      </c>
      <c r="D125" s="3">
        <v>654</v>
      </c>
      <c r="E125" s="3">
        <f>COUNTIF(B$3:B$182,D125)</f>
        <v>1</v>
      </c>
      <c r="F125" s="20">
        <f>E125/E$156</f>
        <v>5.5555555555555558E-3</v>
      </c>
      <c r="G125" s="3">
        <f t="shared" si="2"/>
        <v>147</v>
      </c>
      <c r="H125" s="21">
        <f t="shared" si="3"/>
        <v>0.8166666666666651</v>
      </c>
    </row>
    <row r="126" spans="1:8" x14ac:dyDescent="0.25">
      <c r="A126" s="3">
        <v>124</v>
      </c>
      <c r="B126" s="3">
        <v>477</v>
      </c>
      <c r="D126" s="3">
        <v>656</v>
      </c>
      <c r="E126" s="3">
        <f>COUNTIF(B$3:B$182,D126)</f>
        <v>1</v>
      </c>
      <c r="F126" s="20">
        <f>E126/E$156</f>
        <v>5.5555555555555558E-3</v>
      </c>
      <c r="G126" s="3">
        <f t="shared" si="2"/>
        <v>148</v>
      </c>
      <c r="H126" s="21">
        <f t="shared" si="3"/>
        <v>0.82222222222222063</v>
      </c>
    </row>
    <row r="127" spans="1:8" x14ac:dyDescent="0.25">
      <c r="A127" s="3">
        <v>125</v>
      </c>
      <c r="B127" s="3">
        <v>273</v>
      </c>
      <c r="D127" s="3">
        <v>658</v>
      </c>
      <c r="E127" s="3">
        <f>COUNTIF(B$3:B$182,D127)</f>
        <v>1</v>
      </c>
      <c r="F127" s="20">
        <f>E127/E$156</f>
        <v>5.5555555555555558E-3</v>
      </c>
      <c r="G127" s="3">
        <f t="shared" si="2"/>
        <v>149</v>
      </c>
      <c r="H127" s="21">
        <f t="shared" si="3"/>
        <v>0.82777777777777617</v>
      </c>
    </row>
    <row r="128" spans="1:8" x14ac:dyDescent="0.25">
      <c r="A128" s="3">
        <v>126</v>
      </c>
      <c r="B128" s="3">
        <v>553</v>
      </c>
      <c r="D128" s="3">
        <v>662</v>
      </c>
      <c r="E128" s="3">
        <f>COUNTIF(B$3:B$182,D128)</f>
        <v>1</v>
      </c>
      <c r="F128" s="20">
        <f>E128/E$156</f>
        <v>5.5555555555555558E-3</v>
      </c>
      <c r="G128" s="3">
        <f t="shared" si="2"/>
        <v>150</v>
      </c>
      <c r="H128" s="21">
        <f t="shared" si="3"/>
        <v>0.83333333333333171</v>
      </c>
    </row>
    <row r="129" spans="1:8" x14ac:dyDescent="0.25">
      <c r="A129" s="3">
        <v>127</v>
      </c>
      <c r="B129" s="3">
        <v>418</v>
      </c>
      <c r="D129" s="3">
        <v>669</v>
      </c>
      <c r="E129" s="3">
        <f>COUNTIF(B$3:B$182,D129)</f>
        <v>1</v>
      </c>
      <c r="F129" s="20">
        <f>E129/E$156</f>
        <v>5.5555555555555558E-3</v>
      </c>
      <c r="G129" s="3">
        <f t="shared" si="2"/>
        <v>151</v>
      </c>
      <c r="H129" s="21">
        <f t="shared" si="3"/>
        <v>0.83888888888888724</v>
      </c>
    </row>
    <row r="130" spans="1:8" x14ac:dyDescent="0.25">
      <c r="A130" s="3">
        <v>128</v>
      </c>
      <c r="B130" s="3">
        <v>554</v>
      </c>
      <c r="D130" s="3">
        <v>675</v>
      </c>
      <c r="E130" s="3">
        <f>COUNTIF(B$3:B$182,D130)</f>
        <v>1</v>
      </c>
      <c r="F130" s="20">
        <f>E130/E$156</f>
        <v>5.5555555555555558E-3</v>
      </c>
      <c r="G130" s="3">
        <f t="shared" si="2"/>
        <v>152</v>
      </c>
      <c r="H130" s="21">
        <f t="shared" si="3"/>
        <v>0.84444444444444278</v>
      </c>
    </row>
    <row r="131" spans="1:8" x14ac:dyDescent="0.25">
      <c r="A131" s="3">
        <v>129</v>
      </c>
      <c r="B131" s="3">
        <v>517</v>
      </c>
      <c r="D131" s="3">
        <v>679</v>
      </c>
      <c r="E131" s="3">
        <f>COUNTIF(B$3:B$182,D131)</f>
        <v>1</v>
      </c>
      <c r="F131" s="20">
        <f>E131/E$156</f>
        <v>5.5555555555555558E-3</v>
      </c>
      <c r="G131" s="3">
        <f t="shared" si="2"/>
        <v>153</v>
      </c>
      <c r="H131" s="21">
        <f t="shared" si="3"/>
        <v>0.84999999999999831</v>
      </c>
    </row>
    <row r="132" spans="1:8" x14ac:dyDescent="0.25">
      <c r="A132" s="3">
        <v>130</v>
      </c>
      <c r="B132" s="3">
        <v>434</v>
      </c>
      <c r="D132" s="3">
        <v>683</v>
      </c>
      <c r="E132" s="3">
        <f>COUNTIF(B$3:B$182,D132)</f>
        <v>1</v>
      </c>
      <c r="F132" s="20">
        <f>E132/E$156</f>
        <v>5.5555555555555558E-3</v>
      </c>
      <c r="G132" s="3">
        <f t="shared" si="2"/>
        <v>154</v>
      </c>
      <c r="H132" s="21">
        <f t="shared" si="3"/>
        <v>0.85555555555555385</v>
      </c>
    </row>
    <row r="133" spans="1:8" x14ac:dyDescent="0.25">
      <c r="A133" s="3">
        <v>131</v>
      </c>
      <c r="B133" s="3">
        <v>562</v>
      </c>
      <c r="D133" s="3">
        <v>688</v>
      </c>
      <c r="E133" s="3">
        <f>COUNTIF(B$3:B$182,D133)</f>
        <v>1</v>
      </c>
      <c r="F133" s="20">
        <f>E133/E$156</f>
        <v>5.5555555555555558E-3</v>
      </c>
      <c r="G133" s="3">
        <f t="shared" ref="G133:G155" si="4">E133+G132</f>
        <v>155</v>
      </c>
      <c r="H133" s="21">
        <f t="shared" ref="H133:H155" si="5">F133+H132</f>
        <v>0.86111111111110938</v>
      </c>
    </row>
    <row r="134" spans="1:8" x14ac:dyDescent="0.25">
      <c r="A134" s="3">
        <v>132</v>
      </c>
      <c r="B134" s="3">
        <v>609</v>
      </c>
      <c r="D134" s="3">
        <v>693</v>
      </c>
      <c r="E134" s="3">
        <f>COUNTIF(B$3:B$182,D134)</f>
        <v>1</v>
      </c>
      <c r="F134" s="20">
        <f>E134/E$156</f>
        <v>5.5555555555555558E-3</v>
      </c>
      <c r="G134" s="3">
        <f t="shared" si="4"/>
        <v>156</v>
      </c>
      <c r="H134" s="21">
        <f t="shared" si="5"/>
        <v>0.86666666666666492</v>
      </c>
    </row>
    <row r="135" spans="1:8" x14ac:dyDescent="0.25">
      <c r="A135" s="3">
        <v>133</v>
      </c>
      <c r="B135" s="3">
        <v>469</v>
      </c>
      <c r="D135" s="3">
        <v>697</v>
      </c>
      <c r="E135" s="3">
        <f>COUNTIF(B$3:B$182,D135)</f>
        <v>1</v>
      </c>
      <c r="F135" s="20">
        <f>E135/E$156</f>
        <v>5.5555555555555558E-3</v>
      </c>
      <c r="G135" s="3">
        <f t="shared" si="4"/>
        <v>157</v>
      </c>
      <c r="H135" s="21">
        <f t="shared" si="5"/>
        <v>0.87222222222222046</v>
      </c>
    </row>
    <row r="136" spans="1:8" x14ac:dyDescent="0.25">
      <c r="A136" s="3">
        <v>134</v>
      </c>
      <c r="B136" s="3">
        <v>780</v>
      </c>
      <c r="D136" s="3">
        <v>698</v>
      </c>
      <c r="E136" s="3">
        <f>COUNTIF(B$3:B$182,D136)</f>
        <v>1</v>
      </c>
      <c r="F136" s="20">
        <f>E136/E$156</f>
        <v>5.5555555555555558E-3</v>
      </c>
      <c r="G136" s="3">
        <f t="shared" si="4"/>
        <v>158</v>
      </c>
      <c r="H136" s="21">
        <f t="shared" si="5"/>
        <v>0.87777777777777599</v>
      </c>
    </row>
    <row r="137" spans="1:8" x14ac:dyDescent="0.25">
      <c r="A137" s="3">
        <v>135</v>
      </c>
      <c r="B137" s="3">
        <v>502</v>
      </c>
      <c r="D137" s="3">
        <v>701</v>
      </c>
      <c r="E137" s="3">
        <f>COUNTIF(B$3:B$182,D137)</f>
        <v>1</v>
      </c>
      <c r="F137" s="20">
        <f>E137/E$156</f>
        <v>5.5555555555555558E-3</v>
      </c>
      <c r="G137" s="3">
        <f t="shared" si="4"/>
        <v>159</v>
      </c>
      <c r="H137" s="21">
        <f t="shared" si="5"/>
        <v>0.88333333333333153</v>
      </c>
    </row>
    <row r="138" spans="1:8" x14ac:dyDescent="0.25">
      <c r="A138" s="3">
        <v>136</v>
      </c>
      <c r="B138" s="3">
        <v>430</v>
      </c>
      <c r="D138" s="3">
        <v>707</v>
      </c>
      <c r="E138" s="3">
        <f>COUNTIF(B$3:B$182,D138)</f>
        <v>1</v>
      </c>
      <c r="F138" s="20">
        <f>E138/E$156</f>
        <v>5.5555555555555558E-3</v>
      </c>
      <c r="G138" s="3">
        <f t="shared" si="4"/>
        <v>160</v>
      </c>
      <c r="H138" s="21">
        <f t="shared" si="5"/>
        <v>0.88888888888888706</v>
      </c>
    </row>
    <row r="139" spans="1:8" x14ac:dyDescent="0.25">
      <c r="A139" s="3">
        <v>137</v>
      </c>
      <c r="B139" s="3">
        <v>403</v>
      </c>
      <c r="D139" s="3">
        <v>709</v>
      </c>
      <c r="E139" s="3">
        <f>COUNTIF(B$3:B$182,D139)</f>
        <v>1</v>
      </c>
      <c r="F139" s="20">
        <f>E139/E$156</f>
        <v>5.5555555555555558E-3</v>
      </c>
      <c r="G139" s="3">
        <f t="shared" si="4"/>
        <v>161</v>
      </c>
      <c r="H139" s="21">
        <f t="shared" si="5"/>
        <v>0.8944444444444426</v>
      </c>
    </row>
    <row r="140" spans="1:8" x14ac:dyDescent="0.25">
      <c r="A140" s="3">
        <v>138</v>
      </c>
      <c r="B140" s="3">
        <v>534</v>
      </c>
      <c r="D140" s="3">
        <v>714</v>
      </c>
      <c r="E140" s="3">
        <f>COUNTIF(B$3:B$182,D140)</f>
        <v>1</v>
      </c>
      <c r="F140" s="20">
        <f>E140/E$156</f>
        <v>5.5555555555555558E-3</v>
      </c>
      <c r="G140" s="3">
        <f t="shared" si="4"/>
        <v>162</v>
      </c>
      <c r="H140" s="21">
        <f t="shared" si="5"/>
        <v>0.89999999999999813</v>
      </c>
    </row>
    <row r="141" spans="1:8" x14ac:dyDescent="0.25">
      <c r="A141" s="3">
        <v>139</v>
      </c>
      <c r="B141" s="3">
        <v>528</v>
      </c>
      <c r="D141" s="3">
        <v>715</v>
      </c>
      <c r="E141" s="3">
        <f>COUNTIF(B$3:B$182,D141)</f>
        <v>2</v>
      </c>
      <c r="F141" s="20">
        <f>E141/E$156</f>
        <v>1.1111111111111112E-2</v>
      </c>
      <c r="G141" s="3">
        <f t="shared" si="4"/>
        <v>164</v>
      </c>
      <c r="H141" s="21">
        <f t="shared" si="5"/>
        <v>0.91111111111110921</v>
      </c>
    </row>
    <row r="142" spans="1:8" x14ac:dyDescent="0.25">
      <c r="A142" s="3">
        <v>140</v>
      </c>
      <c r="B142" s="3">
        <v>452</v>
      </c>
      <c r="D142" s="3">
        <v>717</v>
      </c>
      <c r="E142" s="3">
        <f>COUNTIF(B$3:B$182,D142)</f>
        <v>1</v>
      </c>
      <c r="F142" s="20">
        <f>E142/E$156</f>
        <v>5.5555555555555558E-3</v>
      </c>
      <c r="G142" s="3">
        <f t="shared" si="4"/>
        <v>165</v>
      </c>
      <c r="H142" s="21">
        <f t="shared" si="5"/>
        <v>0.91666666666666474</v>
      </c>
    </row>
    <row r="143" spans="1:8" x14ac:dyDescent="0.25">
      <c r="A143" s="3">
        <v>141</v>
      </c>
      <c r="B143" s="3">
        <v>325</v>
      </c>
      <c r="D143" s="3">
        <v>719</v>
      </c>
      <c r="E143" s="3">
        <f>COUNTIF(B$3:B$182,D143)</f>
        <v>2</v>
      </c>
      <c r="F143" s="20">
        <f>E143/E$156</f>
        <v>1.1111111111111112E-2</v>
      </c>
      <c r="G143" s="3">
        <f t="shared" si="4"/>
        <v>167</v>
      </c>
      <c r="H143" s="21">
        <f t="shared" si="5"/>
        <v>0.92777777777777581</v>
      </c>
    </row>
    <row r="144" spans="1:8" x14ac:dyDescent="0.25">
      <c r="A144" s="3">
        <v>142</v>
      </c>
      <c r="B144" s="3">
        <v>454</v>
      </c>
      <c r="D144" s="3">
        <v>726</v>
      </c>
      <c r="E144" s="3">
        <f>COUNTIF(B$3:B$182,D144)</f>
        <v>2</v>
      </c>
      <c r="F144" s="20">
        <f>E144/E$156</f>
        <v>1.1111111111111112E-2</v>
      </c>
      <c r="G144" s="3">
        <f t="shared" si="4"/>
        <v>169</v>
      </c>
      <c r="H144" s="21">
        <f t="shared" si="5"/>
        <v>0.93888888888888689</v>
      </c>
    </row>
    <row r="145" spans="1:8" x14ac:dyDescent="0.25">
      <c r="A145" s="3">
        <v>143</v>
      </c>
      <c r="B145" s="3">
        <v>509</v>
      </c>
      <c r="D145" s="3">
        <v>734</v>
      </c>
      <c r="E145" s="3">
        <f>COUNTIF(B$3:B$182,D145)</f>
        <v>1</v>
      </c>
      <c r="F145" s="20">
        <f>E145/E$156</f>
        <v>5.5555555555555558E-3</v>
      </c>
      <c r="G145" s="3">
        <f t="shared" si="4"/>
        <v>170</v>
      </c>
      <c r="H145" s="21">
        <f t="shared" si="5"/>
        <v>0.94444444444444242</v>
      </c>
    </row>
    <row r="146" spans="1:8" x14ac:dyDescent="0.25">
      <c r="A146" s="3">
        <v>144</v>
      </c>
      <c r="B146" s="3">
        <v>466</v>
      </c>
      <c r="D146" s="3">
        <v>747</v>
      </c>
      <c r="E146" s="3">
        <f>COUNTIF(B$3:B$182,D146)</f>
        <v>1</v>
      </c>
      <c r="F146" s="20">
        <f>E146/E$156</f>
        <v>5.5555555555555558E-3</v>
      </c>
      <c r="G146" s="3">
        <f t="shared" si="4"/>
        <v>171</v>
      </c>
      <c r="H146" s="21">
        <f t="shared" si="5"/>
        <v>0.94999999999999796</v>
      </c>
    </row>
    <row r="147" spans="1:8" x14ac:dyDescent="0.25">
      <c r="A147" s="3">
        <v>145</v>
      </c>
      <c r="B147" s="3">
        <v>881</v>
      </c>
      <c r="D147" s="3">
        <v>766</v>
      </c>
      <c r="E147" s="3">
        <f>COUNTIF(B$3:B$182,D147)</f>
        <v>1</v>
      </c>
      <c r="F147" s="20">
        <f>E147/E$156</f>
        <v>5.5555555555555558E-3</v>
      </c>
      <c r="G147" s="3">
        <f t="shared" si="4"/>
        <v>172</v>
      </c>
      <c r="H147" s="21">
        <f t="shared" si="5"/>
        <v>0.95555555555555349</v>
      </c>
    </row>
    <row r="148" spans="1:8" x14ac:dyDescent="0.25">
      <c r="A148" s="3">
        <v>146</v>
      </c>
      <c r="B148" s="3">
        <v>303</v>
      </c>
      <c r="D148" s="3">
        <v>769</v>
      </c>
      <c r="E148" s="3">
        <f>COUNTIF(B$3:B$182,D148)</f>
        <v>1</v>
      </c>
      <c r="F148" s="20">
        <f>E148/E$156</f>
        <v>5.5555555555555558E-3</v>
      </c>
      <c r="G148" s="3">
        <f t="shared" si="4"/>
        <v>173</v>
      </c>
      <c r="H148" s="21">
        <f t="shared" si="5"/>
        <v>0.96111111111110903</v>
      </c>
    </row>
    <row r="149" spans="1:8" x14ac:dyDescent="0.25">
      <c r="A149" s="3">
        <v>147</v>
      </c>
      <c r="B149" s="3">
        <v>715</v>
      </c>
      <c r="D149" s="3">
        <v>780</v>
      </c>
      <c r="E149" s="3">
        <f>COUNTIF(B$3:B$182,D149)</f>
        <v>1</v>
      </c>
      <c r="F149" s="20">
        <f>E149/E$156</f>
        <v>5.5555555555555558E-3</v>
      </c>
      <c r="G149" s="3">
        <f t="shared" si="4"/>
        <v>174</v>
      </c>
      <c r="H149" s="21">
        <f t="shared" si="5"/>
        <v>0.96666666666666456</v>
      </c>
    </row>
    <row r="150" spans="1:8" x14ac:dyDescent="0.25">
      <c r="A150" s="3">
        <v>148</v>
      </c>
      <c r="B150" s="3">
        <v>573</v>
      </c>
      <c r="D150" s="3">
        <v>795</v>
      </c>
      <c r="E150" s="3">
        <f>COUNTIF(B$3:B$182,D150)</f>
        <v>1</v>
      </c>
      <c r="F150" s="20">
        <f>E150/E$156</f>
        <v>5.5555555555555558E-3</v>
      </c>
      <c r="G150" s="3">
        <f t="shared" si="4"/>
        <v>175</v>
      </c>
      <c r="H150" s="21">
        <f t="shared" si="5"/>
        <v>0.9722222222222201</v>
      </c>
    </row>
    <row r="151" spans="1:8" x14ac:dyDescent="0.25">
      <c r="A151" s="3">
        <v>149</v>
      </c>
      <c r="B151" s="3">
        <v>569</v>
      </c>
      <c r="D151" s="3">
        <v>816</v>
      </c>
      <c r="E151" s="3">
        <f>COUNTIF(B$3:B$182,D151)</f>
        <v>1</v>
      </c>
      <c r="F151" s="20">
        <f>E151/E$156</f>
        <v>5.5555555555555558E-3</v>
      </c>
      <c r="G151" s="3">
        <f t="shared" si="4"/>
        <v>176</v>
      </c>
      <c r="H151" s="21">
        <f t="shared" si="5"/>
        <v>0.97777777777777564</v>
      </c>
    </row>
    <row r="152" spans="1:8" x14ac:dyDescent="0.25">
      <c r="A152" s="3">
        <v>150</v>
      </c>
      <c r="B152" s="3">
        <v>316</v>
      </c>
      <c r="D152" s="3">
        <v>837</v>
      </c>
      <c r="E152" s="3">
        <f>COUNTIF(B$3:B$182,D152)</f>
        <v>1</v>
      </c>
      <c r="F152" s="20">
        <f>E152/E$156</f>
        <v>5.5555555555555558E-3</v>
      </c>
      <c r="G152" s="3">
        <f t="shared" si="4"/>
        <v>177</v>
      </c>
      <c r="H152" s="21">
        <f t="shared" si="5"/>
        <v>0.98333333333333117</v>
      </c>
    </row>
    <row r="153" spans="1:8" x14ac:dyDescent="0.25">
      <c r="A153" s="3">
        <v>151</v>
      </c>
      <c r="B153" s="3">
        <v>455</v>
      </c>
      <c r="D153" s="3">
        <v>846</v>
      </c>
      <c r="E153" s="3">
        <f>COUNTIF(B$3:B$182,D153)</f>
        <v>1</v>
      </c>
      <c r="F153" s="20">
        <f>E153/E$156</f>
        <v>5.5555555555555558E-3</v>
      </c>
      <c r="G153" s="3">
        <f t="shared" si="4"/>
        <v>178</v>
      </c>
      <c r="H153" s="21">
        <f t="shared" si="5"/>
        <v>0.98888888888888671</v>
      </c>
    </row>
    <row r="154" spans="1:8" x14ac:dyDescent="0.25">
      <c r="A154" s="3">
        <v>152</v>
      </c>
      <c r="B154" s="3">
        <v>858</v>
      </c>
      <c r="D154" s="3">
        <v>858</v>
      </c>
      <c r="E154" s="3">
        <f>COUNTIF(B$3:B$182,D154)</f>
        <v>1</v>
      </c>
      <c r="F154" s="20">
        <f>E154/E$156</f>
        <v>5.5555555555555558E-3</v>
      </c>
      <c r="G154" s="3">
        <f t="shared" si="4"/>
        <v>179</v>
      </c>
      <c r="H154" s="21">
        <f t="shared" si="5"/>
        <v>0.99444444444444224</v>
      </c>
    </row>
    <row r="155" spans="1:8" x14ac:dyDescent="0.25">
      <c r="A155" s="3">
        <v>153</v>
      </c>
      <c r="B155" s="3">
        <v>427</v>
      </c>
      <c r="D155" s="3">
        <v>881</v>
      </c>
      <c r="E155" s="3">
        <f>COUNTIF(B$3:B$182,D155)</f>
        <v>1</v>
      </c>
      <c r="F155" s="20">
        <f>E155/E$156</f>
        <v>5.5555555555555558E-3</v>
      </c>
      <c r="G155" s="3">
        <f t="shared" si="4"/>
        <v>180</v>
      </c>
      <c r="H155" s="21">
        <f t="shared" si="5"/>
        <v>0.99999999999999778</v>
      </c>
    </row>
    <row r="156" spans="1:8" x14ac:dyDescent="0.25">
      <c r="A156" s="3">
        <v>154</v>
      </c>
      <c r="B156" s="3">
        <v>630</v>
      </c>
      <c r="D156" s="3" t="s">
        <v>0</v>
      </c>
      <c r="E156" s="3">
        <f>SUM(E3:E155)</f>
        <v>180</v>
      </c>
      <c r="F156" s="3">
        <f>E156/E$156</f>
        <v>1</v>
      </c>
    </row>
    <row r="157" spans="1:8" x14ac:dyDescent="0.25">
      <c r="A157" s="3">
        <v>155</v>
      </c>
      <c r="B157" s="3">
        <v>410</v>
      </c>
    </row>
    <row r="158" spans="1:8" x14ac:dyDescent="0.25">
      <c r="A158" s="3">
        <v>156</v>
      </c>
      <c r="B158" s="3">
        <v>466</v>
      </c>
    </row>
    <row r="159" spans="1:8" x14ac:dyDescent="0.25">
      <c r="A159" s="3">
        <v>157</v>
      </c>
      <c r="B159" s="3">
        <v>492</v>
      </c>
    </row>
    <row r="160" spans="1:8" x14ac:dyDescent="0.25">
      <c r="A160" s="3">
        <v>158</v>
      </c>
      <c r="B160" s="3">
        <v>429</v>
      </c>
    </row>
    <row r="161" spans="1:2" x14ac:dyDescent="0.25">
      <c r="A161" s="3">
        <v>159</v>
      </c>
      <c r="B161" s="3">
        <v>519</v>
      </c>
    </row>
    <row r="162" spans="1:2" x14ac:dyDescent="0.25">
      <c r="A162" s="3">
        <v>160</v>
      </c>
      <c r="B162" s="3">
        <v>508</v>
      </c>
    </row>
    <row r="163" spans="1:2" x14ac:dyDescent="0.25">
      <c r="A163" s="3">
        <v>161</v>
      </c>
      <c r="B163" s="3">
        <v>543</v>
      </c>
    </row>
    <row r="164" spans="1:2" x14ac:dyDescent="0.25">
      <c r="A164" s="3">
        <v>162</v>
      </c>
      <c r="B164" s="3">
        <v>332</v>
      </c>
    </row>
    <row r="165" spans="1:2" x14ac:dyDescent="0.25">
      <c r="A165" s="3">
        <v>163</v>
      </c>
      <c r="B165" s="3">
        <v>485</v>
      </c>
    </row>
    <row r="166" spans="1:2" x14ac:dyDescent="0.25">
      <c r="A166" s="3">
        <v>164</v>
      </c>
      <c r="B166" s="3">
        <v>555</v>
      </c>
    </row>
    <row r="167" spans="1:2" x14ac:dyDescent="0.25">
      <c r="A167" s="3">
        <v>165</v>
      </c>
      <c r="B167" s="3">
        <v>436</v>
      </c>
    </row>
    <row r="168" spans="1:2" x14ac:dyDescent="0.25">
      <c r="A168" s="3">
        <v>166</v>
      </c>
      <c r="B168" s="3">
        <v>837</v>
      </c>
    </row>
    <row r="169" spans="1:2" x14ac:dyDescent="0.25">
      <c r="A169" s="3">
        <v>167</v>
      </c>
      <c r="B169" s="3">
        <v>714</v>
      </c>
    </row>
    <row r="170" spans="1:2" x14ac:dyDescent="0.25">
      <c r="A170" s="3">
        <v>168</v>
      </c>
      <c r="B170" s="3">
        <v>427</v>
      </c>
    </row>
    <row r="171" spans="1:2" x14ac:dyDescent="0.25">
      <c r="A171" s="3">
        <v>169</v>
      </c>
      <c r="B171" s="3">
        <v>709</v>
      </c>
    </row>
    <row r="172" spans="1:2" x14ac:dyDescent="0.25">
      <c r="A172" s="3">
        <v>170</v>
      </c>
      <c r="B172" s="3">
        <v>328</v>
      </c>
    </row>
    <row r="173" spans="1:2" x14ac:dyDescent="0.25">
      <c r="A173" s="3">
        <v>171</v>
      </c>
      <c r="B173" s="3">
        <v>816</v>
      </c>
    </row>
    <row r="174" spans="1:2" x14ac:dyDescent="0.25">
      <c r="A174" s="3">
        <v>172</v>
      </c>
      <c r="B174" s="3">
        <v>558</v>
      </c>
    </row>
    <row r="175" spans="1:2" x14ac:dyDescent="0.25">
      <c r="A175" s="3">
        <v>173</v>
      </c>
      <c r="B175" s="3">
        <v>627</v>
      </c>
    </row>
    <row r="176" spans="1:2" x14ac:dyDescent="0.25">
      <c r="A176" s="3">
        <v>174</v>
      </c>
      <c r="B176" s="3">
        <v>448</v>
      </c>
    </row>
    <row r="177" spans="1:2" x14ac:dyDescent="0.25">
      <c r="A177" s="3">
        <v>175</v>
      </c>
      <c r="B177" s="3">
        <v>499</v>
      </c>
    </row>
    <row r="178" spans="1:2" x14ac:dyDescent="0.25">
      <c r="A178" s="3">
        <v>176</v>
      </c>
      <c r="B178" s="3">
        <v>405</v>
      </c>
    </row>
    <row r="179" spans="1:2" x14ac:dyDescent="0.25">
      <c r="A179" s="3">
        <v>177</v>
      </c>
      <c r="B179" s="3">
        <v>624</v>
      </c>
    </row>
    <row r="180" spans="1:2" x14ac:dyDescent="0.25">
      <c r="A180" s="3">
        <v>178</v>
      </c>
      <c r="B180" s="3">
        <v>515</v>
      </c>
    </row>
    <row r="181" spans="1:2" x14ac:dyDescent="0.25">
      <c r="A181" s="3">
        <v>179</v>
      </c>
      <c r="B181" s="3">
        <v>669</v>
      </c>
    </row>
    <row r="182" spans="1:2" x14ac:dyDescent="0.25">
      <c r="A182" s="3">
        <v>180</v>
      </c>
      <c r="B182" s="3">
        <v>632</v>
      </c>
    </row>
  </sheetData>
  <sortState xmlns:xlrd2="http://schemas.microsoft.com/office/spreadsheetml/2017/richdata2" ref="M36:N49">
    <sortCondition descending="1" ref="N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C7C2-66F2-4E40-81D1-1521774A975F}">
  <dimension ref="A1:AB42"/>
  <sheetViews>
    <sheetView tabSelected="1" zoomScale="70" zoomScaleNormal="70" workbookViewId="0">
      <selection activeCell="Z43" sqref="Z43"/>
    </sheetView>
  </sheetViews>
  <sheetFormatPr defaultRowHeight="15" x14ac:dyDescent="0.25"/>
  <cols>
    <col min="1" max="1" width="19.28515625" customWidth="1"/>
    <col min="25" max="25" width="12" customWidth="1"/>
    <col min="27" max="27" width="12.5703125" customWidth="1"/>
    <col min="28" max="28" width="12.42578125" customWidth="1"/>
  </cols>
  <sheetData>
    <row r="1" spans="1:28" ht="19.5" thickBot="1" x14ac:dyDescent="0.3">
      <c r="A1" s="30"/>
      <c r="B1" s="31" t="s">
        <v>31</v>
      </c>
      <c r="C1" s="31" t="s">
        <v>32</v>
      </c>
      <c r="D1" s="31" t="s">
        <v>33</v>
      </c>
    </row>
    <row r="2" spans="1:28" ht="15.75" x14ac:dyDescent="0.25">
      <c r="A2" s="32"/>
      <c r="B2" s="34"/>
      <c r="C2" s="34"/>
      <c r="D2" s="34"/>
    </row>
    <row r="3" spans="1:28" ht="16.5" thickBot="1" x14ac:dyDescent="0.3">
      <c r="A3" s="33" t="s">
        <v>34</v>
      </c>
      <c r="B3" s="35">
        <v>0.7</v>
      </c>
      <c r="C3" s="35">
        <v>0.2</v>
      </c>
      <c r="D3" s="35">
        <v>0.1</v>
      </c>
    </row>
    <row r="4" spans="1:28" ht="19.5" thickBot="1" x14ac:dyDescent="0.3">
      <c r="A4" s="36"/>
      <c r="B4" s="37" t="s">
        <v>35</v>
      </c>
      <c r="C4" s="37" t="s">
        <v>36</v>
      </c>
      <c r="D4" s="37" t="s">
        <v>37</v>
      </c>
    </row>
    <row r="5" spans="1:28" ht="15.75" x14ac:dyDescent="0.25">
      <c r="A5" s="39" t="s">
        <v>38</v>
      </c>
      <c r="B5" s="34"/>
      <c r="C5" s="34"/>
      <c r="D5" s="34"/>
    </row>
    <row r="6" spans="1:28" ht="32.25" thickBot="1" x14ac:dyDescent="0.3">
      <c r="A6" s="40"/>
      <c r="B6" s="38" t="s">
        <v>39</v>
      </c>
      <c r="C6" s="38" t="s">
        <v>40</v>
      </c>
      <c r="D6" s="38" t="s">
        <v>41</v>
      </c>
    </row>
    <row r="7" spans="1:28" ht="18.75" x14ac:dyDescent="0.25">
      <c r="A7" s="41"/>
    </row>
    <row r="10" spans="1:28" ht="15.75" thickBot="1" x14ac:dyDescent="0.3"/>
    <row r="11" spans="1:28" ht="81.75" thickBot="1" x14ac:dyDescent="0.3">
      <c r="A11" s="42" t="s">
        <v>42</v>
      </c>
      <c r="B11" s="43" t="s">
        <v>43</v>
      </c>
      <c r="C11" s="43" t="s">
        <v>44</v>
      </c>
      <c r="D11" s="43" t="s">
        <v>45</v>
      </c>
      <c r="E11" s="43" t="s">
        <v>46</v>
      </c>
      <c r="F11" s="43" t="s">
        <v>47</v>
      </c>
      <c r="G11" s="43" t="s">
        <v>48</v>
      </c>
      <c r="H11" s="43" t="s">
        <v>49</v>
      </c>
      <c r="I11" s="43" t="s">
        <v>50</v>
      </c>
      <c r="J11" s="43" t="s">
        <v>51</v>
      </c>
      <c r="K11" s="43" t="s">
        <v>52</v>
      </c>
      <c r="L11" s="43" t="s">
        <v>53</v>
      </c>
      <c r="M11" s="43" t="s">
        <v>54</v>
      </c>
      <c r="N11" s="43" t="s">
        <v>85</v>
      </c>
      <c r="O11" s="43" t="s">
        <v>86</v>
      </c>
      <c r="P11" s="43" t="s">
        <v>0</v>
      </c>
      <c r="Q11" s="43" t="s">
        <v>87</v>
      </c>
      <c r="R11" s="43" t="s">
        <v>88</v>
      </c>
      <c r="S11" s="43" t="s">
        <v>89</v>
      </c>
      <c r="T11" s="43" t="s">
        <v>90</v>
      </c>
      <c r="U11" s="43" t="s">
        <v>91</v>
      </c>
    </row>
    <row r="12" spans="1:28" ht="16.5" thickBot="1" x14ac:dyDescent="0.3">
      <c r="A12" s="46" t="s">
        <v>57</v>
      </c>
      <c r="B12" s="60">
        <v>2</v>
      </c>
      <c r="C12" s="60">
        <v>4</v>
      </c>
      <c r="D12" s="60">
        <v>1</v>
      </c>
      <c r="E12" s="60">
        <v>3</v>
      </c>
      <c r="F12" s="60">
        <v>1</v>
      </c>
      <c r="G12" s="60">
        <v>4</v>
      </c>
      <c r="H12" s="60">
        <v>2</v>
      </c>
      <c r="I12" s="60">
        <v>3</v>
      </c>
      <c r="J12" s="60">
        <v>2</v>
      </c>
      <c r="K12" s="60">
        <v>3</v>
      </c>
      <c r="L12" s="60">
        <v>6</v>
      </c>
      <c r="M12" s="60">
        <v>1</v>
      </c>
      <c r="N12" s="61">
        <f>SUM(B12:M12)</f>
        <v>32</v>
      </c>
      <c r="O12" s="62">
        <f>N12/N$42</f>
        <v>5.1183621241202813E-3</v>
      </c>
      <c r="P12" s="63">
        <f t="shared" ref="P12:P39" si="0">O12+P13</f>
        <v>1</v>
      </c>
      <c r="Q12" s="64">
        <f>AVERAGE(B12:M12)</f>
        <v>2.6666666666666665</v>
      </c>
      <c r="R12" s="45">
        <f>STDEV(B12:M12)/AVERAGE(B12:M12)</f>
        <v>0.5615522318457199</v>
      </c>
      <c r="S12" s="67" t="s">
        <v>33</v>
      </c>
      <c r="T12" s="68" t="s">
        <v>37</v>
      </c>
      <c r="U12" s="69">
        <v>9</v>
      </c>
      <c r="Y12" s="57"/>
      <c r="Z12" s="76" t="s">
        <v>35</v>
      </c>
      <c r="AA12" s="76" t="s">
        <v>36</v>
      </c>
      <c r="AB12" s="77" t="s">
        <v>37</v>
      </c>
    </row>
    <row r="13" spans="1:28" ht="16.5" thickBot="1" x14ac:dyDescent="0.3">
      <c r="A13" s="46" t="s">
        <v>75</v>
      </c>
      <c r="B13" s="60">
        <v>3</v>
      </c>
      <c r="C13" s="60">
        <v>4</v>
      </c>
      <c r="D13" s="60">
        <v>1</v>
      </c>
      <c r="E13" s="60">
        <v>3</v>
      </c>
      <c r="F13" s="60">
        <v>1</v>
      </c>
      <c r="G13" s="60">
        <v>4</v>
      </c>
      <c r="H13" s="60">
        <v>2</v>
      </c>
      <c r="I13" s="60">
        <v>3</v>
      </c>
      <c r="J13" s="60">
        <v>2</v>
      </c>
      <c r="K13" s="60">
        <v>3</v>
      </c>
      <c r="L13" s="60">
        <v>6</v>
      </c>
      <c r="M13" s="60">
        <v>1</v>
      </c>
      <c r="N13" s="61">
        <f>SUM(B13:M13)</f>
        <v>33</v>
      </c>
      <c r="O13" s="62">
        <f>N13/N$42</f>
        <v>5.2783109404990402E-3</v>
      </c>
      <c r="P13" s="63">
        <f t="shared" si="0"/>
        <v>0.99488163787587969</v>
      </c>
      <c r="Q13" s="64">
        <f t="shared" ref="Q13:Q41" si="1">AVERAGE(B13:M13)</f>
        <v>2.75</v>
      </c>
      <c r="R13" s="45">
        <f t="shared" ref="R13:R41" si="2">STDEV(B13:M13)/AVERAGE(B13:M13)</f>
        <v>0.53991679243177115</v>
      </c>
      <c r="S13" s="67" t="s">
        <v>33</v>
      </c>
      <c r="T13" s="68" t="s">
        <v>37</v>
      </c>
      <c r="U13" s="69">
        <v>9</v>
      </c>
      <c r="Y13" s="74" t="s">
        <v>92</v>
      </c>
      <c r="Z13" s="47" t="s">
        <v>77</v>
      </c>
      <c r="AA13" s="52" t="s">
        <v>74</v>
      </c>
      <c r="AB13" s="53" t="s">
        <v>66</v>
      </c>
    </row>
    <row r="14" spans="1:28" ht="16.5" thickBot="1" x14ac:dyDescent="0.3">
      <c r="A14" s="46" t="s">
        <v>60</v>
      </c>
      <c r="B14" s="60">
        <v>5</v>
      </c>
      <c r="C14" s="60">
        <v>2</v>
      </c>
      <c r="D14" s="60">
        <v>3</v>
      </c>
      <c r="E14" s="60">
        <v>3</v>
      </c>
      <c r="F14" s="60">
        <v>4</v>
      </c>
      <c r="G14" s="60">
        <v>5</v>
      </c>
      <c r="H14" s="60">
        <v>4</v>
      </c>
      <c r="I14" s="60">
        <v>4</v>
      </c>
      <c r="J14" s="60">
        <v>3</v>
      </c>
      <c r="K14" s="60">
        <v>3</v>
      </c>
      <c r="L14" s="60">
        <v>3</v>
      </c>
      <c r="M14" s="60">
        <v>5</v>
      </c>
      <c r="N14" s="61">
        <f>SUM(B14:M14)</f>
        <v>44</v>
      </c>
      <c r="O14" s="62">
        <f>N14/N$42</f>
        <v>7.0377479206653873E-3</v>
      </c>
      <c r="P14" s="63">
        <f t="shared" si="0"/>
        <v>0.98960332693538067</v>
      </c>
      <c r="Q14" s="64">
        <f t="shared" si="1"/>
        <v>3.6666666666666665</v>
      </c>
      <c r="R14" s="45">
        <f t="shared" si="2"/>
        <v>0.2685632530458168</v>
      </c>
      <c r="S14" s="67" t="s">
        <v>33</v>
      </c>
      <c r="T14" s="68" t="s">
        <v>37</v>
      </c>
      <c r="U14" s="69">
        <v>9</v>
      </c>
      <c r="Y14" s="74"/>
      <c r="Z14" s="47"/>
      <c r="AA14" s="52" t="s">
        <v>78</v>
      </c>
      <c r="AB14" s="53" t="s">
        <v>81</v>
      </c>
    </row>
    <row r="15" spans="1:28" ht="16.5" thickBot="1" x14ac:dyDescent="0.3">
      <c r="A15" s="46" t="s">
        <v>82</v>
      </c>
      <c r="B15" s="60">
        <v>1</v>
      </c>
      <c r="C15" s="60">
        <v>4</v>
      </c>
      <c r="D15" s="60">
        <v>3</v>
      </c>
      <c r="E15" s="60">
        <v>4</v>
      </c>
      <c r="F15" s="60">
        <v>4</v>
      </c>
      <c r="G15" s="60">
        <v>5</v>
      </c>
      <c r="H15" s="60">
        <v>5</v>
      </c>
      <c r="I15" s="60">
        <v>1</v>
      </c>
      <c r="J15" s="60">
        <v>1</v>
      </c>
      <c r="K15" s="60">
        <v>7</v>
      </c>
      <c r="L15" s="60">
        <v>5</v>
      </c>
      <c r="M15" s="60">
        <v>10</v>
      </c>
      <c r="N15" s="61">
        <f>SUM(B15:M15)</f>
        <v>50</v>
      </c>
      <c r="O15" s="62">
        <f>N15/N$42</f>
        <v>7.9974408189379398E-3</v>
      </c>
      <c r="P15" s="63">
        <f t="shared" si="0"/>
        <v>0.98256557901471531</v>
      </c>
      <c r="Q15" s="64">
        <f t="shared" si="1"/>
        <v>4.166666666666667</v>
      </c>
      <c r="R15" s="45">
        <f t="shared" si="2"/>
        <v>0.629458641864723</v>
      </c>
      <c r="S15" s="67" t="s">
        <v>33</v>
      </c>
      <c r="T15" s="68" t="s">
        <v>37</v>
      </c>
      <c r="U15" s="69">
        <v>9</v>
      </c>
      <c r="Y15" s="74"/>
      <c r="Z15" s="47"/>
      <c r="AA15" s="52" t="s">
        <v>55</v>
      </c>
      <c r="AB15" s="53" t="s">
        <v>69</v>
      </c>
    </row>
    <row r="16" spans="1:28" ht="16.5" thickBot="1" x14ac:dyDescent="0.3">
      <c r="A16" s="46" t="s">
        <v>70</v>
      </c>
      <c r="B16" s="60">
        <v>6</v>
      </c>
      <c r="C16" s="60">
        <v>5</v>
      </c>
      <c r="D16" s="60">
        <v>3</v>
      </c>
      <c r="E16" s="60">
        <v>4</v>
      </c>
      <c r="F16" s="60">
        <v>5</v>
      </c>
      <c r="G16" s="60">
        <v>5</v>
      </c>
      <c r="H16" s="60">
        <v>5</v>
      </c>
      <c r="I16" s="60">
        <v>3</v>
      </c>
      <c r="J16" s="60">
        <v>5</v>
      </c>
      <c r="K16" s="60">
        <v>4</v>
      </c>
      <c r="L16" s="60">
        <v>3</v>
      </c>
      <c r="M16" s="60">
        <v>4</v>
      </c>
      <c r="N16" s="61">
        <f>SUM(B16:M16)</f>
        <v>52</v>
      </c>
      <c r="O16" s="62">
        <f>N16/N$42</f>
        <v>8.3173384516954576E-3</v>
      </c>
      <c r="P16" s="63">
        <f t="shared" si="0"/>
        <v>0.97456813819577737</v>
      </c>
      <c r="Q16" s="64">
        <f t="shared" si="1"/>
        <v>4.333333333333333</v>
      </c>
      <c r="R16" s="45">
        <f t="shared" si="2"/>
        <v>0.2272458295003065</v>
      </c>
      <c r="S16" s="67" t="s">
        <v>33</v>
      </c>
      <c r="T16" s="68" t="s">
        <v>37</v>
      </c>
      <c r="U16" s="69">
        <v>9</v>
      </c>
      <c r="Y16" s="74"/>
      <c r="Z16" s="47"/>
      <c r="AA16" s="51" t="s">
        <v>68</v>
      </c>
      <c r="AB16" s="53" t="s">
        <v>63</v>
      </c>
    </row>
    <row r="17" spans="1:28" ht="16.5" thickBot="1" x14ac:dyDescent="0.3">
      <c r="A17" s="46" t="s">
        <v>65</v>
      </c>
      <c r="B17" s="60">
        <v>6</v>
      </c>
      <c r="C17" s="60">
        <v>9</v>
      </c>
      <c r="D17" s="60">
        <v>4</v>
      </c>
      <c r="E17" s="60">
        <v>4</v>
      </c>
      <c r="F17" s="60">
        <v>5</v>
      </c>
      <c r="G17" s="60">
        <v>4</v>
      </c>
      <c r="H17" s="60">
        <v>3</v>
      </c>
      <c r="I17" s="60">
        <v>5</v>
      </c>
      <c r="J17" s="60">
        <v>6</v>
      </c>
      <c r="K17" s="60">
        <v>4</v>
      </c>
      <c r="L17" s="60">
        <v>4</v>
      </c>
      <c r="M17" s="60">
        <v>5</v>
      </c>
      <c r="N17" s="61">
        <f>SUM(B17:M17)</f>
        <v>59</v>
      </c>
      <c r="O17" s="62">
        <f>N17/N$42</f>
        <v>9.436980166346769E-3</v>
      </c>
      <c r="P17" s="63">
        <f t="shared" si="0"/>
        <v>0.9662507997440819</v>
      </c>
      <c r="Q17" s="64">
        <f t="shared" si="1"/>
        <v>4.916666666666667</v>
      </c>
      <c r="R17" s="45">
        <f t="shared" si="2"/>
        <v>0.31815849965105691</v>
      </c>
      <c r="S17" s="67" t="s">
        <v>33</v>
      </c>
      <c r="T17" s="68" t="s">
        <v>37</v>
      </c>
      <c r="U17" s="69">
        <v>9</v>
      </c>
      <c r="Y17" s="74"/>
      <c r="Z17" s="47"/>
      <c r="AA17" s="51"/>
      <c r="AB17" s="53" t="s">
        <v>72</v>
      </c>
    </row>
    <row r="18" spans="1:28" ht="16.5" thickBot="1" x14ac:dyDescent="0.3">
      <c r="A18" s="46" t="s">
        <v>62</v>
      </c>
      <c r="B18" s="60">
        <v>3</v>
      </c>
      <c r="C18" s="60">
        <v>4</v>
      </c>
      <c r="D18" s="60">
        <v>3</v>
      </c>
      <c r="E18" s="60">
        <v>4</v>
      </c>
      <c r="F18" s="60">
        <v>4</v>
      </c>
      <c r="G18" s="60">
        <v>5</v>
      </c>
      <c r="H18" s="60">
        <v>5</v>
      </c>
      <c r="I18" s="60">
        <v>7</v>
      </c>
      <c r="J18" s="60">
        <v>4</v>
      </c>
      <c r="K18" s="60">
        <v>7</v>
      </c>
      <c r="L18" s="60">
        <v>5</v>
      </c>
      <c r="M18" s="60">
        <v>10</v>
      </c>
      <c r="N18" s="61">
        <f>SUM(B18:M18)</f>
        <v>61</v>
      </c>
      <c r="O18" s="62">
        <f>N18/N$42</f>
        <v>9.7568777991042868E-3</v>
      </c>
      <c r="P18" s="63">
        <f t="shared" si="0"/>
        <v>0.95681381957773515</v>
      </c>
      <c r="Q18" s="64">
        <f t="shared" si="1"/>
        <v>5.083333333333333</v>
      </c>
      <c r="R18" s="45">
        <f t="shared" si="2"/>
        <v>0.39751985747482443</v>
      </c>
      <c r="S18" s="67" t="s">
        <v>33</v>
      </c>
      <c r="T18" s="68" t="s">
        <v>37</v>
      </c>
      <c r="U18" s="69">
        <v>9</v>
      </c>
      <c r="Y18" s="74" t="s">
        <v>32</v>
      </c>
      <c r="Z18" s="58"/>
      <c r="AA18" s="50" t="s">
        <v>71</v>
      </c>
      <c r="AB18" s="54" t="s">
        <v>84</v>
      </c>
    </row>
    <row r="19" spans="1:28" ht="16.5" thickBot="1" x14ac:dyDescent="0.3">
      <c r="A19" s="46" t="s">
        <v>59</v>
      </c>
      <c r="B19" s="60">
        <v>6</v>
      </c>
      <c r="C19" s="60">
        <v>4</v>
      </c>
      <c r="D19" s="60">
        <v>10</v>
      </c>
      <c r="E19" s="60">
        <v>7</v>
      </c>
      <c r="F19" s="60">
        <v>3</v>
      </c>
      <c r="G19" s="60">
        <v>7</v>
      </c>
      <c r="H19" s="60">
        <v>5</v>
      </c>
      <c r="I19" s="60">
        <v>16</v>
      </c>
      <c r="J19" s="60">
        <v>6</v>
      </c>
      <c r="K19" s="60">
        <v>4</v>
      </c>
      <c r="L19" s="60">
        <v>2</v>
      </c>
      <c r="M19" s="60">
        <v>1</v>
      </c>
      <c r="N19" s="61">
        <f>SUM(B19:M19)</f>
        <v>71</v>
      </c>
      <c r="O19" s="62">
        <f>N19/N$42</f>
        <v>1.1356365962891874E-2</v>
      </c>
      <c r="P19" s="63">
        <f t="shared" si="0"/>
        <v>0.94705694177863087</v>
      </c>
      <c r="Q19" s="64">
        <f t="shared" si="1"/>
        <v>5.916666666666667</v>
      </c>
      <c r="R19" s="45">
        <f t="shared" si="2"/>
        <v>0.67781461495864592</v>
      </c>
      <c r="S19" s="67" t="s">
        <v>33</v>
      </c>
      <c r="T19" s="68" t="s">
        <v>37</v>
      </c>
      <c r="U19" s="69">
        <v>9</v>
      </c>
      <c r="Y19" s="74"/>
      <c r="Z19" s="58"/>
      <c r="AA19" s="50"/>
      <c r="AB19" s="54" t="s">
        <v>61</v>
      </c>
    </row>
    <row r="20" spans="1:28" ht="16.5" thickBot="1" x14ac:dyDescent="0.3">
      <c r="A20" s="46" t="s">
        <v>58</v>
      </c>
      <c r="B20" s="60">
        <v>8</v>
      </c>
      <c r="C20" s="60">
        <v>11</v>
      </c>
      <c r="D20" s="60">
        <v>7</v>
      </c>
      <c r="E20" s="60">
        <v>8</v>
      </c>
      <c r="F20" s="60">
        <v>9</v>
      </c>
      <c r="G20" s="60">
        <v>8</v>
      </c>
      <c r="H20" s="60">
        <v>10</v>
      </c>
      <c r="I20" s="60">
        <v>8</v>
      </c>
      <c r="J20" s="60">
        <v>8</v>
      </c>
      <c r="K20" s="60">
        <v>9</v>
      </c>
      <c r="L20" s="60">
        <v>6</v>
      </c>
      <c r="M20" s="60">
        <v>6</v>
      </c>
      <c r="N20" s="61">
        <f>SUM(B20:M20)</f>
        <v>98</v>
      </c>
      <c r="O20" s="62">
        <f>N20/N$42</f>
        <v>1.5674984005118364E-2</v>
      </c>
      <c r="P20" s="63">
        <f t="shared" si="0"/>
        <v>0.93570057581573896</v>
      </c>
      <c r="Q20" s="64">
        <f t="shared" si="1"/>
        <v>8.1666666666666661</v>
      </c>
      <c r="R20" s="45">
        <f t="shared" si="2"/>
        <v>0.17960870219340913</v>
      </c>
      <c r="S20" s="67" t="s">
        <v>33</v>
      </c>
      <c r="T20" s="70" t="s">
        <v>36</v>
      </c>
      <c r="U20" s="69">
        <v>8</v>
      </c>
      <c r="Y20" s="74"/>
      <c r="Z20" s="58"/>
      <c r="AA20" s="50"/>
      <c r="AB20" s="54" t="s">
        <v>56</v>
      </c>
    </row>
    <row r="21" spans="1:28" ht="16.5" thickBot="1" x14ac:dyDescent="0.3">
      <c r="A21" s="46" t="s">
        <v>76</v>
      </c>
      <c r="B21" s="60">
        <v>9</v>
      </c>
      <c r="C21" s="60">
        <v>11</v>
      </c>
      <c r="D21" s="60">
        <v>7</v>
      </c>
      <c r="E21" s="60">
        <v>8</v>
      </c>
      <c r="F21" s="60">
        <v>9</v>
      </c>
      <c r="G21" s="60">
        <v>8</v>
      </c>
      <c r="H21" s="60">
        <v>10</v>
      </c>
      <c r="I21" s="60">
        <v>8</v>
      </c>
      <c r="J21" s="60">
        <v>8</v>
      </c>
      <c r="K21" s="60">
        <v>9</v>
      </c>
      <c r="L21" s="60">
        <v>6</v>
      </c>
      <c r="M21" s="60">
        <v>6</v>
      </c>
      <c r="N21" s="61">
        <f>SUM(B21:M21)</f>
        <v>99</v>
      </c>
      <c r="O21" s="62">
        <f>N21/N$42</f>
        <v>1.583493282149712E-2</v>
      </c>
      <c r="P21" s="63">
        <f t="shared" si="0"/>
        <v>0.9200255918106206</v>
      </c>
      <c r="Q21" s="64">
        <f t="shared" si="1"/>
        <v>8.25</v>
      </c>
      <c r="R21" s="45">
        <f t="shared" si="2"/>
        <v>0.1799722641439237</v>
      </c>
      <c r="S21" s="67" t="s">
        <v>33</v>
      </c>
      <c r="T21" s="70" t="s">
        <v>36</v>
      </c>
      <c r="U21" s="69">
        <v>8</v>
      </c>
      <c r="Y21" s="74"/>
      <c r="Z21" s="58"/>
      <c r="AA21" s="50"/>
      <c r="AB21" s="54" t="s">
        <v>79</v>
      </c>
    </row>
    <row r="22" spans="1:28" ht="16.5" thickBot="1" x14ac:dyDescent="0.3">
      <c r="A22" s="46" t="s">
        <v>80</v>
      </c>
      <c r="B22" s="60">
        <v>8</v>
      </c>
      <c r="C22" s="60">
        <v>9</v>
      </c>
      <c r="D22" s="60">
        <v>10</v>
      </c>
      <c r="E22" s="60">
        <v>2</v>
      </c>
      <c r="F22" s="60">
        <v>7</v>
      </c>
      <c r="G22" s="60">
        <v>8</v>
      </c>
      <c r="H22" s="60">
        <v>10</v>
      </c>
      <c r="I22" s="60">
        <v>6</v>
      </c>
      <c r="J22" s="60">
        <v>8</v>
      </c>
      <c r="K22" s="60">
        <v>14</v>
      </c>
      <c r="L22" s="60">
        <v>8</v>
      </c>
      <c r="M22" s="60">
        <v>11</v>
      </c>
      <c r="N22" s="61">
        <f>SUM(B22:M22)</f>
        <v>101</v>
      </c>
      <c r="O22" s="62">
        <f>N22/N$42</f>
        <v>1.6154830454254639E-2</v>
      </c>
      <c r="P22" s="63">
        <f t="shared" si="0"/>
        <v>0.90419065898912343</v>
      </c>
      <c r="Q22" s="64">
        <f t="shared" si="1"/>
        <v>8.4166666666666661</v>
      </c>
      <c r="R22" s="45">
        <f t="shared" si="2"/>
        <v>0.34531094210428798</v>
      </c>
      <c r="S22" s="67" t="s">
        <v>33</v>
      </c>
      <c r="T22" s="68" t="s">
        <v>37</v>
      </c>
      <c r="U22" s="69">
        <v>9</v>
      </c>
      <c r="Y22" s="74"/>
      <c r="Z22" s="58"/>
      <c r="AA22" s="50"/>
      <c r="AB22" s="54" t="s">
        <v>67</v>
      </c>
    </row>
    <row r="23" spans="1:28" ht="16.5" thickBot="1" x14ac:dyDescent="0.3">
      <c r="A23" s="46" t="s">
        <v>84</v>
      </c>
      <c r="B23" s="60">
        <v>8</v>
      </c>
      <c r="C23" s="60">
        <v>9</v>
      </c>
      <c r="D23" s="60">
        <v>10</v>
      </c>
      <c r="E23" s="60">
        <v>2</v>
      </c>
      <c r="F23" s="60">
        <v>7</v>
      </c>
      <c r="G23" s="60">
        <v>8</v>
      </c>
      <c r="H23" s="60">
        <v>10</v>
      </c>
      <c r="I23" s="60">
        <v>6</v>
      </c>
      <c r="J23" s="60">
        <v>8</v>
      </c>
      <c r="K23" s="60">
        <v>14</v>
      </c>
      <c r="L23" s="60">
        <v>8</v>
      </c>
      <c r="M23" s="60">
        <v>11</v>
      </c>
      <c r="N23" s="61">
        <f>SUM(B23:M23)</f>
        <v>101</v>
      </c>
      <c r="O23" s="62">
        <f>N23/N$42</f>
        <v>1.6154830454254639E-2</v>
      </c>
      <c r="P23" s="65">
        <f t="shared" si="0"/>
        <v>0.88803582853486884</v>
      </c>
      <c r="Q23" s="64">
        <f t="shared" si="1"/>
        <v>8.4166666666666661</v>
      </c>
      <c r="R23" s="45">
        <f t="shared" si="2"/>
        <v>0.34531094210428798</v>
      </c>
      <c r="S23" s="71" t="s">
        <v>32</v>
      </c>
      <c r="T23" s="68" t="s">
        <v>37</v>
      </c>
      <c r="U23" s="69">
        <v>9</v>
      </c>
      <c r="Y23" s="74"/>
      <c r="Z23" s="58"/>
      <c r="AA23" s="50"/>
      <c r="AB23" s="54" t="s">
        <v>64</v>
      </c>
    </row>
    <row r="24" spans="1:28" ht="16.5" thickBot="1" x14ac:dyDescent="0.3">
      <c r="A24" s="46" t="s">
        <v>71</v>
      </c>
      <c r="B24" s="60">
        <v>10</v>
      </c>
      <c r="C24" s="60">
        <v>10</v>
      </c>
      <c r="D24" s="60">
        <v>10</v>
      </c>
      <c r="E24" s="60">
        <v>9</v>
      </c>
      <c r="F24" s="60">
        <v>9</v>
      </c>
      <c r="G24" s="60">
        <v>9</v>
      </c>
      <c r="H24" s="60">
        <v>10</v>
      </c>
      <c r="I24" s="60">
        <v>7</v>
      </c>
      <c r="J24" s="60">
        <v>9</v>
      </c>
      <c r="K24" s="60">
        <v>10</v>
      </c>
      <c r="L24" s="60">
        <v>9</v>
      </c>
      <c r="M24" s="60">
        <v>8</v>
      </c>
      <c r="N24" s="61">
        <f>SUM(B24:M24)</f>
        <v>110</v>
      </c>
      <c r="O24" s="62">
        <f>N24/N$42</f>
        <v>1.7594369801663467E-2</v>
      </c>
      <c r="P24" s="65">
        <f t="shared" si="0"/>
        <v>0.87188099808061426</v>
      </c>
      <c r="Q24" s="64">
        <f t="shared" si="1"/>
        <v>9.1666666666666661</v>
      </c>
      <c r="R24" s="45">
        <f t="shared" si="2"/>
        <v>0.10226583998848279</v>
      </c>
      <c r="S24" s="71" t="s">
        <v>32</v>
      </c>
      <c r="T24" s="70" t="s">
        <v>36</v>
      </c>
      <c r="U24" s="69">
        <v>5</v>
      </c>
      <c r="Y24" s="74"/>
      <c r="Z24" s="58"/>
      <c r="AA24" s="50"/>
      <c r="AB24" s="54" t="s">
        <v>83</v>
      </c>
    </row>
    <row r="25" spans="1:28" ht="16.5" thickBot="1" x14ac:dyDescent="0.3">
      <c r="A25" s="46" t="s">
        <v>61</v>
      </c>
      <c r="B25" s="60">
        <v>1</v>
      </c>
      <c r="C25" s="60">
        <v>16</v>
      </c>
      <c r="D25" s="60">
        <v>7</v>
      </c>
      <c r="E25" s="60">
        <v>11</v>
      </c>
      <c r="F25" s="60">
        <v>7</v>
      </c>
      <c r="G25" s="60">
        <v>9</v>
      </c>
      <c r="H25" s="60">
        <v>10</v>
      </c>
      <c r="I25" s="60">
        <v>12</v>
      </c>
      <c r="J25" s="60">
        <v>14</v>
      </c>
      <c r="K25" s="60">
        <v>9</v>
      </c>
      <c r="L25" s="60">
        <v>8</v>
      </c>
      <c r="M25" s="60">
        <v>8</v>
      </c>
      <c r="N25" s="61">
        <f>SUM(B25:M25)</f>
        <v>112</v>
      </c>
      <c r="O25" s="62">
        <f>N25/N$42</f>
        <v>1.7914267434420986E-2</v>
      </c>
      <c r="P25" s="65">
        <f t="shared" si="0"/>
        <v>0.85428662827895074</v>
      </c>
      <c r="Q25" s="64">
        <f t="shared" si="1"/>
        <v>9.3333333333333339</v>
      </c>
      <c r="R25" s="45">
        <f t="shared" si="2"/>
        <v>0.40947724491134496</v>
      </c>
      <c r="S25" s="71" t="s">
        <v>32</v>
      </c>
      <c r="T25" s="68" t="s">
        <v>37</v>
      </c>
      <c r="U25" s="69">
        <v>6</v>
      </c>
      <c r="Y25" s="74"/>
      <c r="Z25" s="58"/>
      <c r="AA25" s="50"/>
      <c r="AB25" s="54" t="s">
        <v>73</v>
      </c>
    </row>
    <row r="26" spans="1:28" ht="16.5" thickBot="1" x14ac:dyDescent="0.3">
      <c r="A26" s="46" t="s">
        <v>56</v>
      </c>
      <c r="B26" s="60">
        <v>8</v>
      </c>
      <c r="C26" s="60">
        <v>17</v>
      </c>
      <c r="D26" s="60">
        <v>12</v>
      </c>
      <c r="E26" s="60">
        <v>12</v>
      </c>
      <c r="F26" s="60">
        <v>12</v>
      </c>
      <c r="G26" s="60">
        <v>7</v>
      </c>
      <c r="H26" s="60">
        <v>6</v>
      </c>
      <c r="I26" s="60">
        <v>11</v>
      </c>
      <c r="J26" s="60">
        <v>8</v>
      </c>
      <c r="K26" s="60">
        <v>8</v>
      </c>
      <c r="L26" s="60">
        <v>12</v>
      </c>
      <c r="M26" s="60">
        <v>13</v>
      </c>
      <c r="N26" s="61">
        <f>SUM(B26:M26)</f>
        <v>126</v>
      </c>
      <c r="O26" s="62">
        <f>N26/N$42</f>
        <v>2.0153550863723609E-2</v>
      </c>
      <c r="P26" s="65">
        <f t="shared" si="0"/>
        <v>0.83637236084452971</v>
      </c>
      <c r="Q26" s="64">
        <f t="shared" si="1"/>
        <v>10.5</v>
      </c>
      <c r="R26" s="45">
        <f t="shared" si="2"/>
        <v>0.29979722412434257</v>
      </c>
      <c r="S26" s="71" t="s">
        <v>32</v>
      </c>
      <c r="T26" s="68" t="s">
        <v>37</v>
      </c>
      <c r="U26" s="69">
        <v>6</v>
      </c>
      <c r="Y26" s="74" t="s">
        <v>33</v>
      </c>
      <c r="Z26" s="58"/>
      <c r="AA26" s="48" t="s">
        <v>58</v>
      </c>
      <c r="AB26" s="55" t="s">
        <v>57</v>
      </c>
    </row>
    <row r="27" spans="1:28" ht="16.5" thickBot="1" x14ac:dyDescent="0.3">
      <c r="A27" s="46" t="s">
        <v>79</v>
      </c>
      <c r="B27" s="60">
        <v>10</v>
      </c>
      <c r="C27" s="60">
        <v>17</v>
      </c>
      <c r="D27" s="60">
        <v>12</v>
      </c>
      <c r="E27" s="60">
        <v>12</v>
      </c>
      <c r="F27" s="60">
        <v>12</v>
      </c>
      <c r="G27" s="60">
        <v>9</v>
      </c>
      <c r="H27" s="60">
        <v>6</v>
      </c>
      <c r="I27" s="60">
        <v>11</v>
      </c>
      <c r="J27" s="60">
        <v>8</v>
      </c>
      <c r="K27" s="60">
        <v>8</v>
      </c>
      <c r="L27" s="60">
        <v>12</v>
      </c>
      <c r="M27" s="60">
        <v>12</v>
      </c>
      <c r="N27" s="61">
        <f>SUM(B27:M27)</f>
        <v>129</v>
      </c>
      <c r="O27" s="62">
        <f>N27/N$42</f>
        <v>2.0633397312859885E-2</v>
      </c>
      <c r="P27" s="65">
        <f t="shared" si="0"/>
        <v>0.81621880998080609</v>
      </c>
      <c r="Q27" s="64">
        <f t="shared" si="1"/>
        <v>10.75</v>
      </c>
      <c r="R27" s="45">
        <f t="shared" si="2"/>
        <v>0.2634829700011061</v>
      </c>
      <c r="S27" s="71" t="s">
        <v>32</v>
      </c>
      <c r="T27" s="68" t="s">
        <v>37</v>
      </c>
      <c r="U27" s="69">
        <v>6</v>
      </c>
      <c r="Y27" s="74"/>
      <c r="Z27" s="58"/>
      <c r="AA27" s="48"/>
      <c r="AB27" s="55" t="s">
        <v>75</v>
      </c>
    </row>
    <row r="28" spans="1:28" ht="16.5" thickBot="1" x14ac:dyDescent="0.3">
      <c r="A28" s="46" t="s">
        <v>67</v>
      </c>
      <c r="B28" s="60">
        <v>12</v>
      </c>
      <c r="C28" s="60">
        <v>10</v>
      </c>
      <c r="D28" s="60">
        <v>12</v>
      </c>
      <c r="E28" s="60">
        <v>6</v>
      </c>
      <c r="F28" s="60">
        <v>18</v>
      </c>
      <c r="G28" s="60">
        <v>14</v>
      </c>
      <c r="H28" s="60">
        <v>10</v>
      </c>
      <c r="I28" s="60">
        <v>7</v>
      </c>
      <c r="J28" s="60">
        <v>10</v>
      </c>
      <c r="K28" s="60">
        <v>13</v>
      </c>
      <c r="L28" s="60">
        <v>7</v>
      </c>
      <c r="M28" s="60">
        <v>13</v>
      </c>
      <c r="N28" s="61">
        <f>SUM(B28:M28)</f>
        <v>132</v>
      </c>
      <c r="O28" s="62">
        <f>N28/N$42</f>
        <v>2.1113243761996161E-2</v>
      </c>
      <c r="P28" s="65">
        <f t="shared" si="0"/>
        <v>0.79558541266794625</v>
      </c>
      <c r="Q28" s="64">
        <f t="shared" si="1"/>
        <v>11</v>
      </c>
      <c r="R28" s="45">
        <f t="shared" si="2"/>
        <v>0.3101101328808879</v>
      </c>
      <c r="S28" s="71" t="s">
        <v>32</v>
      </c>
      <c r="T28" s="68" t="s">
        <v>37</v>
      </c>
      <c r="U28" s="69">
        <v>6</v>
      </c>
      <c r="Y28" s="74"/>
      <c r="Z28" s="58"/>
      <c r="AA28" s="48"/>
      <c r="AB28" s="55" t="s">
        <v>60</v>
      </c>
    </row>
    <row r="29" spans="1:28" ht="16.5" thickBot="1" x14ac:dyDescent="0.3">
      <c r="A29" s="46" t="s">
        <v>64</v>
      </c>
      <c r="B29" s="60">
        <v>10</v>
      </c>
      <c r="C29" s="60">
        <v>24</v>
      </c>
      <c r="D29" s="60">
        <v>18</v>
      </c>
      <c r="E29" s="60">
        <v>11</v>
      </c>
      <c r="F29" s="60">
        <v>20</v>
      </c>
      <c r="G29" s="60">
        <v>15</v>
      </c>
      <c r="H29" s="60">
        <v>16</v>
      </c>
      <c r="I29" s="60">
        <v>15</v>
      </c>
      <c r="J29" s="60">
        <v>16</v>
      </c>
      <c r="K29" s="60">
        <v>13</v>
      </c>
      <c r="L29" s="60">
        <v>9</v>
      </c>
      <c r="M29" s="60">
        <v>11</v>
      </c>
      <c r="N29" s="61">
        <f>SUM(B29:M29)</f>
        <v>178</v>
      </c>
      <c r="O29" s="62">
        <f>N29/N$42</f>
        <v>2.8470889315419065E-2</v>
      </c>
      <c r="P29" s="65">
        <f t="shared" si="0"/>
        <v>0.77447216890595005</v>
      </c>
      <c r="Q29" s="64">
        <f t="shared" si="1"/>
        <v>14.833333333333334</v>
      </c>
      <c r="R29" s="45">
        <f t="shared" si="2"/>
        <v>0.29712095928340376</v>
      </c>
      <c r="S29" s="71" t="s">
        <v>32</v>
      </c>
      <c r="T29" s="68" t="s">
        <v>37</v>
      </c>
      <c r="U29" s="69">
        <v>6</v>
      </c>
      <c r="Y29" s="74"/>
      <c r="Z29" s="58"/>
      <c r="AA29" s="48"/>
      <c r="AB29" s="55" t="s">
        <v>82</v>
      </c>
    </row>
    <row r="30" spans="1:28" ht="16.5" thickBot="1" x14ac:dyDescent="0.3">
      <c r="A30" s="46" t="s">
        <v>83</v>
      </c>
      <c r="B30" s="60">
        <v>15</v>
      </c>
      <c r="C30" s="60">
        <v>6</v>
      </c>
      <c r="D30" s="60">
        <v>9</v>
      </c>
      <c r="E30" s="60">
        <v>18</v>
      </c>
      <c r="F30" s="60">
        <v>14</v>
      </c>
      <c r="G30" s="60">
        <v>13</v>
      </c>
      <c r="H30" s="60">
        <v>19</v>
      </c>
      <c r="I30" s="60">
        <v>19</v>
      </c>
      <c r="J30" s="60">
        <v>15</v>
      </c>
      <c r="K30" s="60">
        <v>19</v>
      </c>
      <c r="L30" s="60">
        <v>15</v>
      </c>
      <c r="M30" s="60">
        <v>21</v>
      </c>
      <c r="N30" s="61">
        <f>SUM(B30:M30)</f>
        <v>183</v>
      </c>
      <c r="O30" s="62">
        <f>N30/N$42</f>
        <v>2.927063339731286E-2</v>
      </c>
      <c r="P30" s="65">
        <f t="shared" si="0"/>
        <v>0.74600127959053097</v>
      </c>
      <c r="Q30" s="64">
        <f t="shared" si="1"/>
        <v>15.25</v>
      </c>
      <c r="R30" s="45">
        <f t="shared" si="2"/>
        <v>0.28939713613234447</v>
      </c>
      <c r="S30" s="71" t="s">
        <v>32</v>
      </c>
      <c r="T30" s="68" t="s">
        <v>37</v>
      </c>
      <c r="U30" s="69">
        <v>6</v>
      </c>
      <c r="Y30" s="74"/>
      <c r="Z30" s="58"/>
      <c r="AA30" s="48" t="s">
        <v>76</v>
      </c>
      <c r="AB30" s="55" t="s">
        <v>70</v>
      </c>
    </row>
    <row r="31" spans="1:28" ht="16.5" thickBot="1" x14ac:dyDescent="0.3">
      <c r="A31" s="46" t="s">
        <v>73</v>
      </c>
      <c r="B31" s="60">
        <v>11</v>
      </c>
      <c r="C31" s="60">
        <v>15</v>
      </c>
      <c r="D31" s="60">
        <v>9</v>
      </c>
      <c r="E31" s="60">
        <v>6</v>
      </c>
      <c r="F31" s="60">
        <v>17</v>
      </c>
      <c r="G31" s="60">
        <v>14</v>
      </c>
      <c r="H31" s="60">
        <v>19</v>
      </c>
      <c r="I31" s="60">
        <v>15</v>
      </c>
      <c r="J31" s="60">
        <v>18</v>
      </c>
      <c r="K31" s="60">
        <v>13</v>
      </c>
      <c r="L31" s="60">
        <v>27</v>
      </c>
      <c r="M31" s="60">
        <v>22</v>
      </c>
      <c r="N31" s="61">
        <f>SUM(B31:M31)</f>
        <v>186</v>
      </c>
      <c r="O31" s="62">
        <f>N31/N$42</f>
        <v>2.9750479846449136E-2</v>
      </c>
      <c r="P31" s="65">
        <f t="shared" si="0"/>
        <v>0.71673064619321813</v>
      </c>
      <c r="Q31" s="64">
        <f t="shared" si="1"/>
        <v>15.5</v>
      </c>
      <c r="R31" s="45">
        <f t="shared" si="2"/>
        <v>0.36754123246670495</v>
      </c>
      <c r="S31" s="71" t="s">
        <v>32</v>
      </c>
      <c r="T31" s="68" t="s">
        <v>37</v>
      </c>
      <c r="U31" s="69">
        <v>6</v>
      </c>
      <c r="Y31" s="74"/>
      <c r="Z31" s="58"/>
      <c r="AA31" s="48"/>
      <c r="AB31" s="55" t="s">
        <v>65</v>
      </c>
    </row>
    <row r="32" spans="1:28" ht="16.5" thickBot="1" x14ac:dyDescent="0.3">
      <c r="A32" s="46" t="s">
        <v>66</v>
      </c>
      <c r="B32" s="60">
        <v>22</v>
      </c>
      <c r="C32" s="60">
        <v>25</v>
      </c>
      <c r="D32" s="60">
        <v>18</v>
      </c>
      <c r="E32" s="60">
        <v>22</v>
      </c>
      <c r="F32" s="60">
        <v>21</v>
      </c>
      <c r="G32" s="60">
        <v>16</v>
      </c>
      <c r="H32" s="60">
        <v>10</v>
      </c>
      <c r="I32" s="60">
        <v>24</v>
      </c>
      <c r="J32" s="60">
        <v>23</v>
      </c>
      <c r="K32" s="60">
        <v>21</v>
      </c>
      <c r="L32" s="60">
        <v>33</v>
      </c>
      <c r="M32" s="60">
        <v>22</v>
      </c>
      <c r="N32" s="61">
        <f>SUM(B32:M32)</f>
        <v>257</v>
      </c>
      <c r="O32" s="62">
        <f>N32/N$42</f>
        <v>4.1106845809341014E-2</v>
      </c>
      <c r="P32" s="66">
        <f t="shared" si="0"/>
        <v>0.68698016634676895</v>
      </c>
      <c r="Q32" s="64">
        <f t="shared" si="1"/>
        <v>21.416666666666668</v>
      </c>
      <c r="R32" s="45">
        <f t="shared" si="2"/>
        <v>0.25532581115579028</v>
      </c>
      <c r="S32" s="72" t="s">
        <v>92</v>
      </c>
      <c r="T32" s="68" t="s">
        <v>37</v>
      </c>
      <c r="U32" s="69">
        <v>3</v>
      </c>
      <c r="Y32" s="74"/>
      <c r="Z32" s="58"/>
      <c r="AA32" s="48"/>
      <c r="AB32" s="55" t="s">
        <v>62</v>
      </c>
    </row>
    <row r="33" spans="1:28" ht="16.5" thickBot="1" x14ac:dyDescent="0.3">
      <c r="A33" s="46" t="s">
        <v>81</v>
      </c>
      <c r="B33" s="60">
        <v>31</v>
      </c>
      <c r="C33" s="60">
        <v>29</v>
      </c>
      <c r="D33" s="60">
        <v>23</v>
      </c>
      <c r="E33" s="60">
        <v>13</v>
      </c>
      <c r="F33" s="60">
        <v>19</v>
      </c>
      <c r="G33" s="60">
        <v>19</v>
      </c>
      <c r="H33" s="60">
        <v>24</v>
      </c>
      <c r="I33" s="60">
        <v>27</v>
      </c>
      <c r="J33" s="60">
        <v>31</v>
      </c>
      <c r="K33" s="60">
        <v>25</v>
      </c>
      <c r="L33" s="60">
        <v>20</v>
      </c>
      <c r="M33" s="60">
        <v>18</v>
      </c>
      <c r="N33" s="61">
        <f>SUM(B33:M33)</f>
        <v>279</v>
      </c>
      <c r="O33" s="62">
        <f>N33/N$42</f>
        <v>4.4625719769673701E-2</v>
      </c>
      <c r="P33" s="66">
        <f t="shared" si="0"/>
        <v>0.64587332053742796</v>
      </c>
      <c r="Q33" s="64">
        <f t="shared" si="1"/>
        <v>23.25</v>
      </c>
      <c r="R33" s="45">
        <f t="shared" si="2"/>
        <v>0.24269999767629044</v>
      </c>
      <c r="S33" s="72" t="s">
        <v>92</v>
      </c>
      <c r="T33" s="68" t="s">
        <v>37</v>
      </c>
      <c r="U33" s="69">
        <v>3</v>
      </c>
      <c r="Y33" s="74"/>
      <c r="Z33" s="58"/>
      <c r="AA33" s="48"/>
      <c r="AB33" s="55" t="s">
        <v>59</v>
      </c>
    </row>
    <row r="34" spans="1:28" ht="16.5" thickBot="1" x14ac:dyDescent="0.3">
      <c r="A34" s="46" t="s">
        <v>74</v>
      </c>
      <c r="B34" s="60">
        <v>30</v>
      </c>
      <c r="C34" s="60">
        <v>25</v>
      </c>
      <c r="D34" s="60">
        <v>19</v>
      </c>
      <c r="E34" s="60">
        <v>22</v>
      </c>
      <c r="F34" s="60">
        <v>25</v>
      </c>
      <c r="G34" s="60">
        <v>22</v>
      </c>
      <c r="H34" s="60">
        <v>24</v>
      </c>
      <c r="I34" s="60">
        <v>22</v>
      </c>
      <c r="J34" s="60">
        <v>28</v>
      </c>
      <c r="K34" s="60">
        <v>15</v>
      </c>
      <c r="L34" s="60">
        <v>26</v>
      </c>
      <c r="M34" s="60">
        <v>29</v>
      </c>
      <c r="N34" s="61">
        <f>SUM(B34:M34)</f>
        <v>287</v>
      </c>
      <c r="O34" s="62">
        <f>N34/N$42</f>
        <v>4.5905310300703772E-2</v>
      </c>
      <c r="P34" s="66">
        <f t="shared" si="0"/>
        <v>0.6012476007677543</v>
      </c>
      <c r="Q34" s="64">
        <f t="shared" si="1"/>
        <v>23.916666666666668</v>
      </c>
      <c r="R34" s="45">
        <f t="shared" si="2"/>
        <v>0.17869441904357186</v>
      </c>
      <c r="S34" s="72" t="s">
        <v>92</v>
      </c>
      <c r="T34" s="70" t="s">
        <v>36</v>
      </c>
      <c r="U34" s="69">
        <v>2</v>
      </c>
      <c r="Y34" s="75"/>
      <c r="Z34" s="59"/>
      <c r="AA34" s="49"/>
      <c r="AB34" s="56" t="s">
        <v>80</v>
      </c>
    </row>
    <row r="35" spans="1:28" ht="16.5" thickBot="1" x14ac:dyDescent="0.3">
      <c r="A35" s="46" t="s">
        <v>78</v>
      </c>
      <c r="B35" s="60">
        <v>32</v>
      </c>
      <c r="C35" s="60">
        <v>35</v>
      </c>
      <c r="D35" s="60">
        <v>32</v>
      </c>
      <c r="E35" s="60">
        <v>32</v>
      </c>
      <c r="F35" s="60">
        <v>29</v>
      </c>
      <c r="G35" s="60">
        <v>18</v>
      </c>
      <c r="H35" s="60">
        <v>30</v>
      </c>
      <c r="I35" s="60">
        <v>26</v>
      </c>
      <c r="J35" s="60">
        <v>23</v>
      </c>
      <c r="K35" s="60">
        <v>32</v>
      </c>
      <c r="L35" s="60">
        <v>30</v>
      </c>
      <c r="M35" s="60">
        <v>21</v>
      </c>
      <c r="N35" s="61">
        <f>SUM(B35:M35)</f>
        <v>340</v>
      </c>
      <c r="O35" s="62">
        <f>N35/N$42</f>
        <v>5.4382597568777988E-2</v>
      </c>
      <c r="P35" s="66">
        <f t="shared" si="0"/>
        <v>0.55534229046705053</v>
      </c>
      <c r="Q35" s="64">
        <f t="shared" si="1"/>
        <v>28.333333333333332</v>
      </c>
      <c r="R35" s="45">
        <f t="shared" si="2"/>
        <v>0.18390746746699171</v>
      </c>
      <c r="S35" s="72" t="s">
        <v>92</v>
      </c>
      <c r="T35" s="70" t="s">
        <v>36</v>
      </c>
      <c r="U35" s="69">
        <v>2</v>
      </c>
    </row>
    <row r="36" spans="1:28" ht="16.5" thickBot="1" x14ac:dyDescent="0.3">
      <c r="A36" s="46" t="s">
        <v>69</v>
      </c>
      <c r="B36" s="60">
        <v>33</v>
      </c>
      <c r="C36" s="60">
        <v>35</v>
      </c>
      <c r="D36" s="60">
        <v>36</v>
      </c>
      <c r="E36" s="60">
        <v>43</v>
      </c>
      <c r="F36" s="60">
        <v>44</v>
      </c>
      <c r="G36" s="60">
        <v>26</v>
      </c>
      <c r="H36" s="60">
        <v>44</v>
      </c>
      <c r="I36" s="60">
        <v>28</v>
      </c>
      <c r="J36" s="60">
        <v>21</v>
      </c>
      <c r="K36" s="60">
        <v>28</v>
      </c>
      <c r="L36" s="60">
        <v>23</v>
      </c>
      <c r="M36" s="60">
        <v>35</v>
      </c>
      <c r="N36" s="61">
        <f>SUM(B36:M36)</f>
        <v>396</v>
      </c>
      <c r="O36" s="62">
        <f>N36/N$42</f>
        <v>6.3339731285988479E-2</v>
      </c>
      <c r="P36" s="66">
        <f t="shared" si="0"/>
        <v>0.50095969289827258</v>
      </c>
      <c r="Q36" s="64">
        <f t="shared" si="1"/>
        <v>33</v>
      </c>
      <c r="R36" s="45">
        <f t="shared" si="2"/>
        <v>0.2420796448905258</v>
      </c>
      <c r="S36" s="72" t="s">
        <v>92</v>
      </c>
      <c r="T36" s="68" t="s">
        <v>37</v>
      </c>
      <c r="U36" s="69">
        <v>3</v>
      </c>
    </row>
    <row r="37" spans="1:28" ht="16.5" thickBot="1" x14ac:dyDescent="0.3">
      <c r="A37" s="46" t="s">
        <v>63</v>
      </c>
      <c r="B37" s="60">
        <v>53</v>
      </c>
      <c r="C37" s="60">
        <v>37</v>
      </c>
      <c r="D37" s="60">
        <v>36</v>
      </c>
      <c r="E37" s="60">
        <v>36</v>
      </c>
      <c r="F37" s="60">
        <v>30</v>
      </c>
      <c r="G37" s="60">
        <v>25</v>
      </c>
      <c r="H37" s="60">
        <v>36</v>
      </c>
      <c r="I37" s="60">
        <v>33</v>
      </c>
      <c r="J37" s="60">
        <v>26</v>
      </c>
      <c r="K37" s="60">
        <v>39</v>
      </c>
      <c r="L37" s="60">
        <v>23</v>
      </c>
      <c r="M37" s="60">
        <v>36</v>
      </c>
      <c r="N37" s="61">
        <f>SUM(B37:M37)</f>
        <v>410</v>
      </c>
      <c r="O37" s="62">
        <f>N37/N$42</f>
        <v>6.5579014715291109E-2</v>
      </c>
      <c r="P37" s="66">
        <f t="shared" si="0"/>
        <v>0.43761996161228406</v>
      </c>
      <c r="Q37" s="64">
        <f t="shared" si="1"/>
        <v>34.166666666666664</v>
      </c>
      <c r="R37" s="45">
        <f t="shared" si="2"/>
        <v>0.2324215855143659</v>
      </c>
      <c r="S37" s="72" t="s">
        <v>92</v>
      </c>
      <c r="T37" s="68" t="s">
        <v>37</v>
      </c>
      <c r="U37" s="69">
        <v>3</v>
      </c>
    </row>
    <row r="38" spans="1:28" ht="16.5" thickBot="1" x14ac:dyDescent="0.3">
      <c r="A38" s="46" t="s">
        <v>55</v>
      </c>
      <c r="B38" s="60">
        <v>38</v>
      </c>
      <c r="C38" s="60">
        <v>42</v>
      </c>
      <c r="D38" s="60">
        <v>46</v>
      </c>
      <c r="E38" s="60">
        <v>34</v>
      </c>
      <c r="F38" s="60">
        <v>39</v>
      </c>
      <c r="G38" s="60">
        <v>29</v>
      </c>
      <c r="H38" s="60">
        <v>37</v>
      </c>
      <c r="I38" s="60">
        <v>35</v>
      </c>
      <c r="J38" s="60">
        <v>25</v>
      </c>
      <c r="K38" s="60">
        <v>42</v>
      </c>
      <c r="L38" s="60">
        <v>36</v>
      </c>
      <c r="M38" s="60">
        <v>42</v>
      </c>
      <c r="N38" s="61">
        <f>SUM(B38:M38)</f>
        <v>445</v>
      </c>
      <c r="O38" s="62">
        <f>N38/N$42</f>
        <v>7.117722328854767E-2</v>
      </c>
      <c r="P38" s="66">
        <f t="shared" si="0"/>
        <v>0.37204094689699296</v>
      </c>
      <c r="Q38" s="64">
        <f t="shared" si="1"/>
        <v>37.083333333333336</v>
      </c>
      <c r="R38" s="45">
        <f t="shared" si="2"/>
        <v>0.15910250860704983</v>
      </c>
      <c r="S38" s="72" t="s">
        <v>92</v>
      </c>
      <c r="T38" s="70" t="s">
        <v>36</v>
      </c>
      <c r="U38" s="69">
        <v>2</v>
      </c>
    </row>
    <row r="39" spans="1:28" ht="16.5" thickBot="1" x14ac:dyDescent="0.3">
      <c r="A39" s="46" t="s">
        <v>68</v>
      </c>
      <c r="B39" s="60">
        <v>49</v>
      </c>
      <c r="C39" s="60">
        <v>38</v>
      </c>
      <c r="D39" s="60">
        <v>46</v>
      </c>
      <c r="E39" s="60">
        <v>34</v>
      </c>
      <c r="F39" s="60">
        <v>39</v>
      </c>
      <c r="G39" s="60">
        <v>29</v>
      </c>
      <c r="H39" s="60">
        <v>37</v>
      </c>
      <c r="I39" s="60">
        <v>35</v>
      </c>
      <c r="J39" s="60">
        <v>25</v>
      </c>
      <c r="K39" s="60">
        <v>42</v>
      </c>
      <c r="L39" s="60">
        <v>47</v>
      </c>
      <c r="M39" s="60">
        <v>42</v>
      </c>
      <c r="N39" s="61">
        <f>SUM(B39:M39)</f>
        <v>463</v>
      </c>
      <c r="O39" s="62">
        <f>N39/N$42</f>
        <v>7.4056301983365325E-2</v>
      </c>
      <c r="P39" s="66">
        <f t="shared" si="0"/>
        <v>0.30086372360844527</v>
      </c>
      <c r="Q39" s="64">
        <f t="shared" si="1"/>
        <v>38.583333333333336</v>
      </c>
      <c r="R39" s="45">
        <f t="shared" si="2"/>
        <v>0.18671975686344272</v>
      </c>
      <c r="S39" s="72" t="s">
        <v>92</v>
      </c>
      <c r="T39" s="70" t="s">
        <v>36</v>
      </c>
      <c r="U39" s="69">
        <v>2</v>
      </c>
    </row>
    <row r="40" spans="1:28" ht="16.5" thickBot="1" x14ac:dyDescent="0.3">
      <c r="A40" s="46" t="s">
        <v>72</v>
      </c>
      <c r="B40" s="60">
        <v>56</v>
      </c>
      <c r="C40" s="60">
        <v>48</v>
      </c>
      <c r="D40" s="60">
        <v>72</v>
      </c>
      <c r="E40" s="60">
        <v>52</v>
      </c>
      <c r="F40" s="60">
        <v>34</v>
      </c>
      <c r="G40" s="60">
        <v>53</v>
      </c>
      <c r="H40" s="60">
        <v>76</v>
      </c>
      <c r="I40" s="60">
        <v>74</v>
      </c>
      <c r="J40" s="60">
        <v>58</v>
      </c>
      <c r="K40" s="60">
        <v>54</v>
      </c>
      <c r="L40" s="60">
        <v>67</v>
      </c>
      <c r="M40" s="60">
        <v>49</v>
      </c>
      <c r="N40" s="61">
        <f>SUM(B40:M40)</f>
        <v>693</v>
      </c>
      <c r="O40" s="62">
        <f>N40/N$42</f>
        <v>0.11084452975047984</v>
      </c>
      <c r="P40" s="66">
        <f>O40+P41</f>
        <v>0.22680742162507997</v>
      </c>
      <c r="Q40" s="64">
        <f t="shared" si="1"/>
        <v>57.75</v>
      </c>
      <c r="R40" s="45">
        <f t="shared" si="2"/>
        <v>0.21490197956921286</v>
      </c>
      <c r="S40" s="72" t="s">
        <v>92</v>
      </c>
      <c r="T40" s="68" t="s">
        <v>37</v>
      </c>
      <c r="U40" s="69">
        <v>3</v>
      </c>
    </row>
    <row r="41" spans="1:28" ht="16.5" thickBot="1" x14ac:dyDescent="0.3">
      <c r="A41" s="46" t="s">
        <v>77</v>
      </c>
      <c r="B41" s="60">
        <v>55</v>
      </c>
      <c r="C41" s="60">
        <v>61</v>
      </c>
      <c r="D41" s="60">
        <v>63</v>
      </c>
      <c r="E41" s="60">
        <v>57</v>
      </c>
      <c r="F41" s="60">
        <v>60</v>
      </c>
      <c r="G41" s="60">
        <v>59</v>
      </c>
      <c r="H41" s="60">
        <v>62</v>
      </c>
      <c r="I41" s="60">
        <v>60</v>
      </c>
      <c r="J41" s="60">
        <v>63</v>
      </c>
      <c r="K41" s="60">
        <v>62</v>
      </c>
      <c r="L41" s="60">
        <v>61</v>
      </c>
      <c r="M41" s="60">
        <v>62</v>
      </c>
      <c r="N41" s="61">
        <f>SUM(B41:M41)</f>
        <v>725</v>
      </c>
      <c r="O41" s="62">
        <f>N41/N$42</f>
        <v>0.11596289187460013</v>
      </c>
      <c r="P41" s="66">
        <f>O41</f>
        <v>0.11596289187460013</v>
      </c>
      <c r="Q41" s="64">
        <f t="shared" si="1"/>
        <v>60.416666666666664</v>
      </c>
      <c r="R41" s="45">
        <f t="shared" si="2"/>
        <v>4.0209160208784615E-2</v>
      </c>
      <c r="S41" s="72" t="s">
        <v>92</v>
      </c>
      <c r="T41" s="73" t="s">
        <v>35</v>
      </c>
      <c r="U41" s="69">
        <v>1</v>
      </c>
    </row>
    <row r="42" spans="1:28" x14ac:dyDescent="0.25">
      <c r="A42" s="44"/>
      <c r="B42" s="44">
        <f>SUM(B12:B41)</f>
        <v>541</v>
      </c>
      <c r="C42" s="44">
        <f>SUM(C12:C41)</f>
        <v>566</v>
      </c>
      <c r="D42" s="44">
        <f>SUM(D12:D41)</f>
        <v>542</v>
      </c>
      <c r="E42" s="44">
        <f>SUM(E12:E41)</f>
        <v>482</v>
      </c>
      <c r="F42" s="44">
        <f>SUM(F12:F41)</f>
        <v>508</v>
      </c>
      <c r="G42" s="44">
        <f>SUM(G12:G41)</f>
        <v>457</v>
      </c>
      <c r="H42" s="44">
        <f>SUM(H12:H41)</f>
        <v>547</v>
      </c>
      <c r="I42" s="44">
        <f>SUM(I12:I41)</f>
        <v>531</v>
      </c>
      <c r="J42" s="44">
        <f>SUM(J12:J41)</f>
        <v>482</v>
      </c>
      <c r="K42" s="44">
        <f>SUM(K12:K41)</f>
        <v>534</v>
      </c>
      <c r="L42" s="44">
        <f>SUM(L12:L41)</f>
        <v>527</v>
      </c>
      <c r="M42" s="44">
        <f>SUM(M12:M41)</f>
        <v>535</v>
      </c>
      <c r="N42">
        <f>SUM(B42:M42)</f>
        <v>6252</v>
      </c>
      <c r="O42" s="12">
        <f>N42/N$42</f>
        <v>1</v>
      </c>
    </row>
  </sheetData>
  <autoFilter ref="A11:O41" xr:uid="{08438272-B046-41A2-9530-AEA74048E397}">
    <sortState xmlns:xlrd2="http://schemas.microsoft.com/office/spreadsheetml/2017/richdata2" ref="A12:O42">
      <sortCondition ref="O11:O41"/>
    </sortState>
  </autoFilter>
  <mergeCells count="11">
    <mergeCell ref="AA30:AA34"/>
    <mergeCell ref="A5:A6"/>
    <mergeCell ref="Y13:Y17"/>
    <mergeCell ref="Y18:Y25"/>
    <mergeCell ref="Y26:Y34"/>
    <mergeCell ref="Z13:Z17"/>
    <mergeCell ref="AA16:AA17"/>
    <mergeCell ref="AA18:AA25"/>
    <mergeCell ref="Z18:Z25"/>
    <mergeCell ref="Z26:Z34"/>
    <mergeCell ref="AA26:A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Лист1!Извлечь</vt:lpstr>
      <vt:lpstr>Лист2!Извлечь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2021-01-27T18:07:58Z</dcterms:modified>
</cp:coreProperties>
</file>